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https://inkada.sharepoint.com/Gedeelde documenten/10 Projecten/Stichting Carmelcollege/Busvervoer 2022/Nota van Inlichtingen/NvI 3/"/>
    </mc:Choice>
  </mc:AlternateContent>
  <xr:revisionPtr revIDLastSave="1343" documentId="8_{7A0D86B4-F68C-4C66-8400-EB5997725F65}" xr6:coauthVersionLast="47" xr6:coauthVersionMax="47" xr10:uidLastSave="{B30F201F-B790-4FFB-ADFF-5D08E359D601}"/>
  <bookViews>
    <workbookView xWindow="-120" yWindow="-120" windowWidth="29040" windowHeight="15720" xr2:uid="{00000000-000D-0000-FFFF-FFFF00000000}"/>
  </bookViews>
  <sheets>
    <sheet name="Calculatieblad" sheetId="1" r:id="rId1"/>
    <sheet name="Toelichting Calculatieblad" sheetId="2" r:id="rId2"/>
  </sheets>
  <definedNames>
    <definedName name="_xlnm._FilterDatabase" localSheetId="0" hidden="1">Calculatieblad!$A$14:$AU$341</definedName>
    <definedName name="_xlnm.Print_Area" localSheetId="0">Calculatieblad!$A$1:$AD$379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2" i="1" l="1"/>
  <c r="AA370" i="1"/>
  <c r="AA372" i="1"/>
  <c r="J162" i="1"/>
  <c r="K162" i="1"/>
  <c r="M162" i="1"/>
  <c r="N162" i="1"/>
  <c r="P162" i="1"/>
  <c r="Q162" i="1"/>
  <c r="S162" i="1"/>
  <c r="T162" i="1"/>
  <c r="V162" i="1"/>
  <c r="W162" i="1"/>
  <c r="Y162" i="1"/>
  <c r="AD162" i="1"/>
  <c r="AE162" i="1"/>
  <c r="AF162" i="1"/>
  <c r="AG162" i="1"/>
  <c r="AH162" i="1"/>
  <c r="AJ162" i="1"/>
  <c r="AM162" i="1"/>
  <c r="AN162" i="1"/>
  <c r="AO162" i="1"/>
  <c r="AP162" i="1"/>
  <c r="AQ162" i="1"/>
  <c r="J163" i="1"/>
  <c r="K163" i="1"/>
  <c r="M163" i="1"/>
  <c r="N163" i="1"/>
  <c r="P163" i="1"/>
  <c r="Q163" i="1"/>
  <c r="S163" i="1"/>
  <c r="T163" i="1"/>
  <c r="V163" i="1"/>
  <c r="W163" i="1"/>
  <c r="Y163" i="1"/>
  <c r="AD163" i="1"/>
  <c r="AE163" i="1"/>
  <c r="AF163" i="1"/>
  <c r="AG163" i="1"/>
  <c r="AH163" i="1"/>
  <c r="AJ163" i="1"/>
  <c r="AM163" i="1"/>
  <c r="AN163" i="1"/>
  <c r="AO163" i="1"/>
  <c r="AP163" i="1"/>
  <c r="AQ163" i="1"/>
  <c r="J164" i="1"/>
  <c r="K164" i="1"/>
  <c r="M164" i="1"/>
  <c r="N164" i="1"/>
  <c r="P164" i="1"/>
  <c r="Q164" i="1"/>
  <c r="S164" i="1"/>
  <c r="T164" i="1"/>
  <c r="V164" i="1"/>
  <c r="W164" i="1"/>
  <c r="Y164" i="1"/>
  <c r="AD164" i="1"/>
  <c r="AI164" i="1" s="1"/>
  <c r="AE164" i="1"/>
  <c r="AF164" i="1"/>
  <c r="AG164" i="1"/>
  <c r="AH164" i="1"/>
  <c r="AJ164" i="1"/>
  <c r="AM164" i="1"/>
  <c r="AR164" i="1" s="1"/>
  <c r="AA164" i="1" s="1"/>
  <c r="AN164" i="1"/>
  <c r="AO164" i="1"/>
  <c r="AP164" i="1"/>
  <c r="AQ164" i="1"/>
  <c r="J165" i="1"/>
  <c r="K165" i="1"/>
  <c r="M165" i="1"/>
  <c r="N165" i="1"/>
  <c r="P165" i="1"/>
  <c r="Q165" i="1"/>
  <c r="S165" i="1"/>
  <c r="T165" i="1"/>
  <c r="V165" i="1"/>
  <c r="W165" i="1"/>
  <c r="Y165" i="1"/>
  <c r="AD165" i="1"/>
  <c r="AE165" i="1"/>
  <c r="AF165" i="1"/>
  <c r="AG165" i="1"/>
  <c r="AH165" i="1"/>
  <c r="AJ165" i="1"/>
  <c r="AM165" i="1"/>
  <c r="AN165" i="1"/>
  <c r="AO165" i="1"/>
  <c r="AP165" i="1"/>
  <c r="AQ165" i="1"/>
  <c r="J166" i="1"/>
  <c r="K166" i="1"/>
  <c r="M166" i="1"/>
  <c r="N166" i="1"/>
  <c r="P166" i="1"/>
  <c r="Q166" i="1"/>
  <c r="S166" i="1"/>
  <c r="T166" i="1"/>
  <c r="V166" i="1"/>
  <c r="W166" i="1"/>
  <c r="Y166" i="1"/>
  <c r="AD166" i="1"/>
  <c r="AE166" i="1"/>
  <c r="AF166" i="1"/>
  <c r="AG166" i="1"/>
  <c r="AH166" i="1"/>
  <c r="AJ166" i="1"/>
  <c r="AM166" i="1"/>
  <c r="AN166" i="1"/>
  <c r="AO166" i="1"/>
  <c r="AP166" i="1"/>
  <c r="AQ166" i="1"/>
  <c r="J246" i="1"/>
  <c r="K246" i="1"/>
  <c r="M246" i="1"/>
  <c r="N246" i="1"/>
  <c r="P246" i="1"/>
  <c r="Q246" i="1"/>
  <c r="S246" i="1"/>
  <c r="T246" i="1"/>
  <c r="V246" i="1"/>
  <c r="W246" i="1"/>
  <c r="Y246" i="1"/>
  <c r="AD246" i="1"/>
  <c r="AE246" i="1"/>
  <c r="AF246" i="1"/>
  <c r="AG246" i="1"/>
  <c r="AH246" i="1"/>
  <c r="AJ246" i="1"/>
  <c r="AM246" i="1"/>
  <c r="AN246" i="1"/>
  <c r="AO246" i="1"/>
  <c r="AP246" i="1"/>
  <c r="AQ246" i="1"/>
  <c r="J247" i="1"/>
  <c r="K247" i="1"/>
  <c r="M247" i="1"/>
  <c r="N247" i="1"/>
  <c r="P247" i="1"/>
  <c r="Q247" i="1"/>
  <c r="S247" i="1"/>
  <c r="T247" i="1"/>
  <c r="V247" i="1"/>
  <c r="W247" i="1"/>
  <c r="Y247" i="1"/>
  <c r="AD247" i="1"/>
  <c r="AE247" i="1"/>
  <c r="AF247" i="1"/>
  <c r="AG247" i="1"/>
  <c r="AH247" i="1"/>
  <c r="AJ247" i="1"/>
  <c r="AM247" i="1"/>
  <c r="AN247" i="1"/>
  <c r="AO247" i="1"/>
  <c r="AP247" i="1"/>
  <c r="AQ247" i="1"/>
  <c r="J248" i="1"/>
  <c r="K248" i="1"/>
  <c r="M248" i="1"/>
  <c r="N248" i="1"/>
  <c r="P248" i="1"/>
  <c r="Q248" i="1"/>
  <c r="S248" i="1"/>
  <c r="T248" i="1"/>
  <c r="V248" i="1"/>
  <c r="W248" i="1"/>
  <c r="Y248" i="1"/>
  <c r="AD248" i="1"/>
  <c r="AI248" i="1" s="1"/>
  <c r="AK248" i="1" s="1"/>
  <c r="AE248" i="1"/>
  <c r="AF248" i="1"/>
  <c r="AG248" i="1"/>
  <c r="AH248" i="1"/>
  <c r="AJ248" i="1"/>
  <c r="AM248" i="1"/>
  <c r="AR248" i="1" s="1"/>
  <c r="AA248" i="1" s="1"/>
  <c r="AN248" i="1"/>
  <c r="AO248" i="1"/>
  <c r="AP248" i="1"/>
  <c r="AQ248" i="1"/>
  <c r="J249" i="1"/>
  <c r="K249" i="1"/>
  <c r="M249" i="1"/>
  <c r="N249" i="1"/>
  <c r="P249" i="1"/>
  <c r="Q249" i="1"/>
  <c r="S249" i="1"/>
  <c r="T249" i="1"/>
  <c r="V249" i="1"/>
  <c r="W249" i="1"/>
  <c r="Y249" i="1"/>
  <c r="AD249" i="1"/>
  <c r="AE249" i="1"/>
  <c r="AF249" i="1"/>
  <c r="AG249" i="1"/>
  <c r="AH249" i="1"/>
  <c r="AJ249" i="1"/>
  <c r="AM249" i="1"/>
  <c r="AN249" i="1"/>
  <c r="AO249" i="1"/>
  <c r="AP249" i="1"/>
  <c r="AQ249" i="1"/>
  <c r="J250" i="1"/>
  <c r="K250" i="1"/>
  <c r="M250" i="1"/>
  <c r="N250" i="1"/>
  <c r="P250" i="1"/>
  <c r="Q250" i="1"/>
  <c r="S250" i="1"/>
  <c r="T250" i="1"/>
  <c r="V250" i="1"/>
  <c r="W250" i="1"/>
  <c r="Y250" i="1"/>
  <c r="AD250" i="1"/>
  <c r="AE250" i="1"/>
  <c r="AF250" i="1"/>
  <c r="AG250" i="1"/>
  <c r="AH250" i="1"/>
  <c r="AJ250" i="1"/>
  <c r="AM250" i="1"/>
  <c r="AN250" i="1"/>
  <c r="AO250" i="1"/>
  <c r="AP250" i="1"/>
  <c r="AQ250" i="1"/>
  <c r="J251" i="1"/>
  <c r="K251" i="1"/>
  <c r="M251" i="1"/>
  <c r="N251" i="1"/>
  <c r="P251" i="1"/>
  <c r="Q251" i="1"/>
  <c r="S251" i="1"/>
  <c r="T251" i="1"/>
  <c r="V251" i="1"/>
  <c r="W251" i="1"/>
  <c r="Y251" i="1"/>
  <c r="AD251" i="1"/>
  <c r="AE251" i="1"/>
  <c r="AF251" i="1"/>
  <c r="AG251" i="1"/>
  <c r="AH251" i="1"/>
  <c r="AJ251" i="1"/>
  <c r="AM251" i="1"/>
  <c r="AN251" i="1"/>
  <c r="AO251" i="1"/>
  <c r="AP251" i="1"/>
  <c r="AQ251" i="1"/>
  <c r="J337" i="1"/>
  <c r="K337" i="1"/>
  <c r="M337" i="1"/>
  <c r="N337" i="1"/>
  <c r="P337" i="1"/>
  <c r="Q337" i="1"/>
  <c r="S337" i="1"/>
  <c r="T337" i="1"/>
  <c r="V337" i="1"/>
  <c r="W337" i="1"/>
  <c r="Y337" i="1"/>
  <c r="AD337" i="1"/>
  <c r="AE337" i="1"/>
  <c r="AF337" i="1"/>
  <c r="AG337" i="1"/>
  <c r="AH337" i="1"/>
  <c r="AI337" i="1"/>
  <c r="AJ337" i="1"/>
  <c r="AM337" i="1"/>
  <c r="AN337" i="1"/>
  <c r="AO337" i="1"/>
  <c r="AP337" i="1"/>
  <c r="AQ337" i="1"/>
  <c r="J338" i="1"/>
  <c r="K338" i="1"/>
  <c r="M338" i="1"/>
  <c r="N338" i="1"/>
  <c r="P338" i="1"/>
  <c r="Q338" i="1"/>
  <c r="S338" i="1"/>
  <c r="T338" i="1"/>
  <c r="V338" i="1"/>
  <c r="W338" i="1"/>
  <c r="Y338" i="1"/>
  <c r="AD338" i="1"/>
  <c r="AE338" i="1"/>
  <c r="AF338" i="1"/>
  <c r="AG338" i="1"/>
  <c r="AH338" i="1"/>
  <c r="AJ338" i="1"/>
  <c r="AM338" i="1"/>
  <c r="AN338" i="1"/>
  <c r="AO338" i="1"/>
  <c r="AP338" i="1"/>
  <c r="AQ338" i="1"/>
  <c r="J339" i="1"/>
  <c r="K339" i="1"/>
  <c r="M339" i="1"/>
  <c r="N339" i="1"/>
  <c r="P339" i="1"/>
  <c r="Q339" i="1"/>
  <c r="S339" i="1"/>
  <c r="T339" i="1"/>
  <c r="V339" i="1"/>
  <c r="W339" i="1"/>
  <c r="Y339" i="1"/>
  <c r="AD339" i="1"/>
  <c r="AE339" i="1"/>
  <c r="AF339" i="1"/>
  <c r="AG339" i="1"/>
  <c r="AH339" i="1"/>
  <c r="AJ339" i="1"/>
  <c r="AM339" i="1"/>
  <c r="AN339" i="1"/>
  <c r="AO339" i="1"/>
  <c r="AP339" i="1"/>
  <c r="AQ339" i="1"/>
  <c r="J340" i="1"/>
  <c r="K340" i="1"/>
  <c r="M340" i="1"/>
  <c r="N340" i="1"/>
  <c r="P340" i="1"/>
  <c r="Q340" i="1"/>
  <c r="S340" i="1"/>
  <c r="T340" i="1"/>
  <c r="V340" i="1"/>
  <c r="W340" i="1"/>
  <c r="Y340" i="1"/>
  <c r="AD340" i="1"/>
  <c r="AE340" i="1"/>
  <c r="AF340" i="1"/>
  <c r="AG340" i="1"/>
  <c r="AH340" i="1"/>
  <c r="AJ340" i="1"/>
  <c r="AM340" i="1"/>
  <c r="AN340" i="1"/>
  <c r="AO340" i="1"/>
  <c r="AP340" i="1"/>
  <c r="AQ340" i="1"/>
  <c r="J341" i="1"/>
  <c r="K341" i="1"/>
  <c r="M341" i="1"/>
  <c r="N341" i="1"/>
  <c r="P341" i="1"/>
  <c r="Q341" i="1"/>
  <c r="S341" i="1"/>
  <c r="T341" i="1"/>
  <c r="V341" i="1"/>
  <c r="W341" i="1"/>
  <c r="Y341" i="1"/>
  <c r="AD341" i="1"/>
  <c r="AE341" i="1"/>
  <c r="AF341" i="1"/>
  <c r="AG341" i="1"/>
  <c r="AH341" i="1"/>
  <c r="AJ341" i="1"/>
  <c r="AM341" i="1"/>
  <c r="AN341" i="1"/>
  <c r="AO341" i="1"/>
  <c r="AP341" i="1"/>
  <c r="AQ341" i="1"/>
  <c r="J342" i="1"/>
  <c r="K342" i="1"/>
  <c r="M342" i="1"/>
  <c r="N342" i="1"/>
  <c r="P342" i="1"/>
  <c r="Q342" i="1"/>
  <c r="S342" i="1"/>
  <c r="T342" i="1"/>
  <c r="V342" i="1"/>
  <c r="W342" i="1"/>
  <c r="Y342" i="1"/>
  <c r="AD342" i="1"/>
  <c r="AE342" i="1"/>
  <c r="AF342" i="1"/>
  <c r="AG342" i="1"/>
  <c r="AH342" i="1"/>
  <c r="AJ342" i="1"/>
  <c r="AM342" i="1"/>
  <c r="AN342" i="1"/>
  <c r="AO342" i="1"/>
  <c r="AP342" i="1"/>
  <c r="AQ342" i="1"/>
  <c r="J354" i="1"/>
  <c r="K354" i="1"/>
  <c r="M354" i="1"/>
  <c r="N354" i="1"/>
  <c r="P354" i="1"/>
  <c r="Q354" i="1"/>
  <c r="S354" i="1"/>
  <c r="T354" i="1"/>
  <c r="V354" i="1"/>
  <c r="W354" i="1"/>
  <c r="Z354" i="1"/>
  <c r="AC354" i="1"/>
  <c r="AD354" i="1"/>
  <c r="AE354" i="1"/>
  <c r="AF354" i="1"/>
  <c r="AG354" i="1"/>
  <c r="AI354" i="1"/>
  <c r="J355" i="1"/>
  <c r="K355" i="1"/>
  <c r="M355" i="1"/>
  <c r="N355" i="1"/>
  <c r="P355" i="1"/>
  <c r="Q355" i="1"/>
  <c r="S355" i="1"/>
  <c r="T355" i="1"/>
  <c r="V355" i="1"/>
  <c r="W355" i="1"/>
  <c r="Z355" i="1"/>
  <c r="AC355" i="1"/>
  <c r="AD355" i="1"/>
  <c r="AE355" i="1"/>
  <c r="AF355" i="1"/>
  <c r="AG355" i="1"/>
  <c r="AI355" i="1"/>
  <c r="J356" i="1"/>
  <c r="K356" i="1"/>
  <c r="M356" i="1"/>
  <c r="N356" i="1"/>
  <c r="P356" i="1"/>
  <c r="Q356" i="1"/>
  <c r="S356" i="1"/>
  <c r="T356" i="1"/>
  <c r="V356" i="1"/>
  <c r="W356" i="1"/>
  <c r="Z356" i="1"/>
  <c r="AC356" i="1"/>
  <c r="AD356" i="1"/>
  <c r="AE356" i="1"/>
  <c r="AF356" i="1"/>
  <c r="AG356" i="1"/>
  <c r="AI356" i="1"/>
  <c r="J357" i="1"/>
  <c r="K357" i="1"/>
  <c r="M357" i="1"/>
  <c r="N357" i="1"/>
  <c r="P357" i="1"/>
  <c r="Q357" i="1"/>
  <c r="S357" i="1"/>
  <c r="T357" i="1"/>
  <c r="V357" i="1"/>
  <c r="W357" i="1"/>
  <c r="Z357" i="1"/>
  <c r="AC357" i="1"/>
  <c r="AD357" i="1"/>
  <c r="AE357" i="1"/>
  <c r="AF357" i="1"/>
  <c r="AG357" i="1"/>
  <c r="AI357" i="1"/>
  <c r="J358" i="1"/>
  <c r="K358" i="1"/>
  <c r="M358" i="1"/>
  <c r="N358" i="1"/>
  <c r="P358" i="1"/>
  <c r="Q358" i="1"/>
  <c r="S358" i="1"/>
  <c r="T358" i="1"/>
  <c r="V358" i="1"/>
  <c r="W358" i="1"/>
  <c r="Z358" i="1"/>
  <c r="AC358" i="1"/>
  <c r="AD358" i="1"/>
  <c r="AE358" i="1"/>
  <c r="AF358" i="1"/>
  <c r="AG358" i="1"/>
  <c r="AI358" i="1"/>
  <c r="J359" i="1"/>
  <c r="K359" i="1"/>
  <c r="M359" i="1"/>
  <c r="N359" i="1"/>
  <c r="P359" i="1"/>
  <c r="Q359" i="1"/>
  <c r="S359" i="1"/>
  <c r="T359" i="1"/>
  <c r="V359" i="1"/>
  <c r="W359" i="1"/>
  <c r="Z359" i="1"/>
  <c r="AC359" i="1"/>
  <c r="AD359" i="1"/>
  <c r="AE359" i="1"/>
  <c r="AF359" i="1"/>
  <c r="AG359" i="1"/>
  <c r="AI359" i="1"/>
  <c r="J360" i="1"/>
  <c r="K360" i="1"/>
  <c r="M360" i="1"/>
  <c r="N360" i="1"/>
  <c r="P360" i="1"/>
  <c r="Q360" i="1"/>
  <c r="S360" i="1"/>
  <c r="T360" i="1"/>
  <c r="V360" i="1"/>
  <c r="W360" i="1"/>
  <c r="Z360" i="1"/>
  <c r="AC360" i="1"/>
  <c r="AD360" i="1"/>
  <c r="AE360" i="1"/>
  <c r="AF360" i="1"/>
  <c r="AG360" i="1"/>
  <c r="AI360" i="1"/>
  <c r="J361" i="1"/>
  <c r="K361" i="1"/>
  <c r="M361" i="1"/>
  <c r="N361" i="1"/>
  <c r="P361" i="1"/>
  <c r="Q361" i="1"/>
  <c r="S361" i="1"/>
  <c r="T361" i="1"/>
  <c r="V361" i="1"/>
  <c r="W361" i="1"/>
  <c r="Z361" i="1"/>
  <c r="AC361" i="1"/>
  <c r="AD361" i="1"/>
  <c r="AE361" i="1"/>
  <c r="AF361" i="1"/>
  <c r="AG361" i="1"/>
  <c r="AI361" i="1"/>
  <c r="J362" i="1"/>
  <c r="K362" i="1"/>
  <c r="M362" i="1"/>
  <c r="N362" i="1"/>
  <c r="P362" i="1"/>
  <c r="Q362" i="1"/>
  <c r="S362" i="1"/>
  <c r="T362" i="1"/>
  <c r="V362" i="1"/>
  <c r="W362" i="1"/>
  <c r="Z362" i="1"/>
  <c r="AC362" i="1"/>
  <c r="AD362" i="1"/>
  <c r="AE362" i="1"/>
  <c r="AF362" i="1"/>
  <c r="AG362" i="1"/>
  <c r="AI362" i="1"/>
  <c r="J363" i="1"/>
  <c r="K363" i="1"/>
  <c r="M363" i="1"/>
  <c r="N363" i="1"/>
  <c r="P363" i="1"/>
  <c r="Q363" i="1"/>
  <c r="S363" i="1"/>
  <c r="T363" i="1"/>
  <c r="V363" i="1"/>
  <c r="W363" i="1"/>
  <c r="Z363" i="1"/>
  <c r="AC363" i="1"/>
  <c r="AD363" i="1"/>
  <c r="AE363" i="1"/>
  <c r="AF363" i="1"/>
  <c r="AG363" i="1"/>
  <c r="AI363" i="1"/>
  <c r="J364" i="1"/>
  <c r="K364" i="1"/>
  <c r="M364" i="1"/>
  <c r="N364" i="1"/>
  <c r="P364" i="1"/>
  <c r="Q364" i="1"/>
  <c r="S364" i="1"/>
  <c r="T364" i="1"/>
  <c r="V364" i="1"/>
  <c r="W364" i="1"/>
  <c r="Z364" i="1"/>
  <c r="AC364" i="1"/>
  <c r="AD364" i="1"/>
  <c r="AE364" i="1"/>
  <c r="AF364" i="1"/>
  <c r="AG364" i="1"/>
  <c r="AI364" i="1"/>
  <c r="J365" i="1"/>
  <c r="K365" i="1"/>
  <c r="M365" i="1"/>
  <c r="N365" i="1"/>
  <c r="P365" i="1"/>
  <c r="Q365" i="1"/>
  <c r="S365" i="1"/>
  <c r="T365" i="1"/>
  <c r="V365" i="1"/>
  <c r="W365" i="1"/>
  <c r="Z365" i="1"/>
  <c r="AC365" i="1"/>
  <c r="AD365" i="1"/>
  <c r="AE365" i="1"/>
  <c r="AF365" i="1"/>
  <c r="AG365" i="1"/>
  <c r="AI365" i="1"/>
  <c r="J366" i="1"/>
  <c r="K366" i="1"/>
  <c r="M366" i="1"/>
  <c r="N366" i="1"/>
  <c r="P366" i="1"/>
  <c r="Q366" i="1"/>
  <c r="S366" i="1"/>
  <c r="T366" i="1"/>
  <c r="V366" i="1"/>
  <c r="W366" i="1"/>
  <c r="Z366" i="1"/>
  <c r="AC366" i="1"/>
  <c r="AD366" i="1"/>
  <c r="AE366" i="1"/>
  <c r="AF366" i="1"/>
  <c r="AG366" i="1"/>
  <c r="AI366" i="1"/>
  <c r="J367" i="1"/>
  <c r="K367" i="1"/>
  <c r="M367" i="1"/>
  <c r="N367" i="1"/>
  <c r="P367" i="1"/>
  <c r="Q367" i="1"/>
  <c r="S367" i="1"/>
  <c r="T367" i="1"/>
  <c r="V367" i="1"/>
  <c r="W367" i="1"/>
  <c r="Z367" i="1"/>
  <c r="AC367" i="1"/>
  <c r="AD367" i="1"/>
  <c r="AE367" i="1"/>
  <c r="AF367" i="1"/>
  <c r="AG367" i="1"/>
  <c r="AI367" i="1"/>
  <c r="J368" i="1"/>
  <c r="K368" i="1"/>
  <c r="M368" i="1"/>
  <c r="N368" i="1"/>
  <c r="P368" i="1"/>
  <c r="Q368" i="1"/>
  <c r="S368" i="1"/>
  <c r="T368" i="1"/>
  <c r="V368" i="1"/>
  <c r="W368" i="1"/>
  <c r="Z368" i="1"/>
  <c r="AC368" i="1"/>
  <c r="AD368" i="1"/>
  <c r="AE368" i="1"/>
  <c r="AF368" i="1"/>
  <c r="AG368" i="1"/>
  <c r="AI368" i="1"/>
  <c r="J369" i="1"/>
  <c r="K369" i="1"/>
  <c r="M369" i="1"/>
  <c r="N369" i="1"/>
  <c r="P369" i="1"/>
  <c r="Q369" i="1"/>
  <c r="S369" i="1"/>
  <c r="T369" i="1"/>
  <c r="V369" i="1"/>
  <c r="W369" i="1"/>
  <c r="Z369" i="1"/>
  <c r="AC369" i="1"/>
  <c r="AD369" i="1"/>
  <c r="AE369" i="1"/>
  <c r="AF369" i="1"/>
  <c r="AG369" i="1"/>
  <c r="AI369" i="1"/>
  <c r="J191" i="1"/>
  <c r="K191" i="1"/>
  <c r="M191" i="1"/>
  <c r="N191" i="1"/>
  <c r="P191" i="1"/>
  <c r="Q191" i="1"/>
  <c r="S191" i="1"/>
  <c r="T191" i="1"/>
  <c r="V191" i="1"/>
  <c r="W191" i="1"/>
  <c r="Y191" i="1"/>
  <c r="AD191" i="1"/>
  <c r="AE191" i="1"/>
  <c r="AF191" i="1"/>
  <c r="AG191" i="1"/>
  <c r="AH191" i="1"/>
  <c r="AJ191" i="1"/>
  <c r="AM191" i="1"/>
  <c r="AN191" i="1"/>
  <c r="AO191" i="1"/>
  <c r="AP191" i="1"/>
  <c r="AQ191" i="1"/>
  <c r="J192" i="1"/>
  <c r="K192" i="1"/>
  <c r="M192" i="1"/>
  <c r="N192" i="1"/>
  <c r="P192" i="1"/>
  <c r="Q192" i="1"/>
  <c r="S192" i="1"/>
  <c r="T192" i="1"/>
  <c r="V192" i="1"/>
  <c r="W192" i="1"/>
  <c r="Y192" i="1"/>
  <c r="AD192" i="1"/>
  <c r="AE192" i="1"/>
  <c r="AF192" i="1"/>
  <c r="AG192" i="1"/>
  <c r="AH192" i="1"/>
  <c r="AJ192" i="1"/>
  <c r="AM192" i="1"/>
  <c r="AN192" i="1"/>
  <c r="AO192" i="1"/>
  <c r="AP192" i="1"/>
  <c r="AQ192" i="1"/>
  <c r="J193" i="1"/>
  <c r="K193" i="1"/>
  <c r="M193" i="1"/>
  <c r="N193" i="1"/>
  <c r="P193" i="1"/>
  <c r="Q193" i="1"/>
  <c r="S193" i="1"/>
  <c r="T193" i="1"/>
  <c r="V193" i="1"/>
  <c r="W193" i="1"/>
  <c r="Y193" i="1"/>
  <c r="AD193" i="1"/>
  <c r="AE193" i="1"/>
  <c r="AF193" i="1"/>
  <c r="AG193" i="1"/>
  <c r="AH193" i="1"/>
  <c r="AJ193" i="1"/>
  <c r="AM193" i="1"/>
  <c r="AN193" i="1"/>
  <c r="AO193" i="1"/>
  <c r="AP193" i="1"/>
  <c r="AQ193" i="1"/>
  <c r="J194" i="1"/>
  <c r="K194" i="1"/>
  <c r="M194" i="1"/>
  <c r="N194" i="1"/>
  <c r="P194" i="1"/>
  <c r="Q194" i="1"/>
  <c r="S194" i="1"/>
  <c r="T194" i="1"/>
  <c r="V194" i="1"/>
  <c r="W194" i="1"/>
  <c r="Y194" i="1"/>
  <c r="AD194" i="1"/>
  <c r="AE194" i="1"/>
  <c r="AF194" i="1"/>
  <c r="AG194" i="1"/>
  <c r="AH194" i="1"/>
  <c r="AJ194" i="1"/>
  <c r="AM194" i="1"/>
  <c r="AN194" i="1"/>
  <c r="AO194" i="1"/>
  <c r="AP194" i="1"/>
  <c r="AQ194" i="1"/>
  <c r="J195" i="1"/>
  <c r="K195" i="1"/>
  <c r="M195" i="1"/>
  <c r="N195" i="1"/>
  <c r="P195" i="1"/>
  <c r="Q195" i="1"/>
  <c r="S195" i="1"/>
  <c r="T195" i="1"/>
  <c r="V195" i="1"/>
  <c r="W195" i="1"/>
  <c r="Y195" i="1"/>
  <c r="AD195" i="1"/>
  <c r="AE195" i="1"/>
  <c r="AF195" i="1"/>
  <c r="AG195" i="1"/>
  <c r="AH195" i="1"/>
  <c r="AJ195" i="1"/>
  <c r="AM195" i="1"/>
  <c r="AN195" i="1"/>
  <c r="AO195" i="1"/>
  <c r="AP195" i="1"/>
  <c r="AQ195" i="1"/>
  <c r="J335" i="1"/>
  <c r="K335" i="1"/>
  <c r="M335" i="1"/>
  <c r="N335" i="1"/>
  <c r="P335" i="1"/>
  <c r="Q335" i="1"/>
  <c r="S335" i="1"/>
  <c r="T335" i="1"/>
  <c r="V335" i="1"/>
  <c r="W335" i="1"/>
  <c r="Y335" i="1"/>
  <c r="AD335" i="1"/>
  <c r="AE335" i="1"/>
  <c r="AF335" i="1"/>
  <c r="AG335" i="1"/>
  <c r="AH335" i="1"/>
  <c r="AJ335" i="1"/>
  <c r="AM335" i="1"/>
  <c r="AN335" i="1"/>
  <c r="AO335" i="1"/>
  <c r="AP335" i="1"/>
  <c r="AQ335" i="1"/>
  <c r="J336" i="1"/>
  <c r="K336" i="1"/>
  <c r="M336" i="1"/>
  <c r="N336" i="1"/>
  <c r="P336" i="1"/>
  <c r="Q336" i="1"/>
  <c r="S336" i="1"/>
  <c r="T336" i="1"/>
  <c r="V336" i="1"/>
  <c r="W336" i="1"/>
  <c r="Y336" i="1"/>
  <c r="AD336" i="1"/>
  <c r="AE336" i="1"/>
  <c r="AF336" i="1"/>
  <c r="AG336" i="1"/>
  <c r="AH336" i="1"/>
  <c r="AJ336" i="1"/>
  <c r="AM336" i="1"/>
  <c r="AN336" i="1"/>
  <c r="AO336" i="1"/>
  <c r="AP336" i="1"/>
  <c r="AQ336" i="1"/>
  <c r="J85" i="1"/>
  <c r="K85" i="1"/>
  <c r="M85" i="1"/>
  <c r="N85" i="1"/>
  <c r="P85" i="1"/>
  <c r="Q85" i="1"/>
  <c r="S85" i="1"/>
  <c r="T85" i="1"/>
  <c r="V85" i="1"/>
  <c r="W85" i="1"/>
  <c r="Y85" i="1"/>
  <c r="AD85" i="1"/>
  <c r="AE85" i="1"/>
  <c r="AF85" i="1"/>
  <c r="AG85" i="1"/>
  <c r="AH85" i="1"/>
  <c r="AJ85" i="1"/>
  <c r="AM85" i="1"/>
  <c r="AN85" i="1"/>
  <c r="AO85" i="1"/>
  <c r="AP85" i="1"/>
  <c r="AQ85" i="1"/>
  <c r="J86" i="1"/>
  <c r="K86" i="1"/>
  <c r="M86" i="1"/>
  <c r="N86" i="1"/>
  <c r="P86" i="1"/>
  <c r="Q86" i="1"/>
  <c r="S86" i="1"/>
  <c r="T86" i="1"/>
  <c r="V86" i="1"/>
  <c r="W86" i="1"/>
  <c r="Y86" i="1"/>
  <c r="AD86" i="1"/>
  <c r="AE86" i="1"/>
  <c r="AF86" i="1"/>
  <c r="AG86" i="1"/>
  <c r="AH86" i="1"/>
  <c r="AJ86" i="1"/>
  <c r="AM86" i="1"/>
  <c r="AN86" i="1"/>
  <c r="AO86" i="1"/>
  <c r="AP86" i="1"/>
  <c r="AQ86" i="1"/>
  <c r="J87" i="1"/>
  <c r="K87" i="1"/>
  <c r="M87" i="1"/>
  <c r="N87" i="1"/>
  <c r="P87" i="1"/>
  <c r="Q87" i="1"/>
  <c r="S87" i="1"/>
  <c r="T87" i="1"/>
  <c r="V87" i="1"/>
  <c r="W87" i="1"/>
  <c r="Y87" i="1"/>
  <c r="AD87" i="1"/>
  <c r="AE87" i="1"/>
  <c r="AF87" i="1"/>
  <c r="AG87" i="1"/>
  <c r="AH87" i="1"/>
  <c r="AJ87" i="1"/>
  <c r="AM87" i="1"/>
  <c r="AN87" i="1"/>
  <c r="AO87" i="1"/>
  <c r="AP87" i="1"/>
  <c r="AQ87" i="1"/>
  <c r="J88" i="1"/>
  <c r="K88" i="1"/>
  <c r="M88" i="1"/>
  <c r="N88" i="1"/>
  <c r="P88" i="1"/>
  <c r="Q88" i="1"/>
  <c r="S88" i="1"/>
  <c r="T88" i="1"/>
  <c r="V88" i="1"/>
  <c r="W88" i="1"/>
  <c r="Y88" i="1"/>
  <c r="AD88" i="1"/>
  <c r="AE88" i="1"/>
  <c r="AF88" i="1"/>
  <c r="AG88" i="1"/>
  <c r="AH88" i="1"/>
  <c r="AJ88" i="1"/>
  <c r="AM88" i="1"/>
  <c r="AN88" i="1"/>
  <c r="AO88" i="1"/>
  <c r="AP88" i="1"/>
  <c r="AQ88" i="1"/>
  <c r="J89" i="1"/>
  <c r="K89" i="1"/>
  <c r="M89" i="1"/>
  <c r="N89" i="1"/>
  <c r="P89" i="1"/>
  <c r="Q89" i="1"/>
  <c r="S89" i="1"/>
  <c r="T89" i="1"/>
  <c r="V89" i="1"/>
  <c r="W89" i="1"/>
  <c r="Y89" i="1"/>
  <c r="AD89" i="1"/>
  <c r="AE89" i="1"/>
  <c r="AF89" i="1"/>
  <c r="AG89" i="1"/>
  <c r="AH89" i="1"/>
  <c r="AJ89" i="1"/>
  <c r="AM89" i="1"/>
  <c r="AN89" i="1"/>
  <c r="AO89" i="1"/>
  <c r="AP89" i="1"/>
  <c r="AQ89" i="1"/>
  <c r="J90" i="1"/>
  <c r="K90" i="1"/>
  <c r="M90" i="1"/>
  <c r="N90" i="1"/>
  <c r="P90" i="1"/>
  <c r="Q90" i="1"/>
  <c r="S90" i="1"/>
  <c r="T90" i="1"/>
  <c r="V90" i="1"/>
  <c r="W90" i="1"/>
  <c r="Y90" i="1"/>
  <c r="AD90" i="1"/>
  <c r="AE90" i="1"/>
  <c r="AF90" i="1"/>
  <c r="AG90" i="1"/>
  <c r="AH90" i="1"/>
  <c r="AJ90" i="1"/>
  <c r="AM90" i="1"/>
  <c r="AN90" i="1"/>
  <c r="AO90" i="1"/>
  <c r="AP90" i="1"/>
  <c r="AQ90" i="1"/>
  <c r="J91" i="1"/>
  <c r="K91" i="1"/>
  <c r="M91" i="1"/>
  <c r="N91" i="1"/>
  <c r="P91" i="1"/>
  <c r="Q91" i="1"/>
  <c r="S91" i="1"/>
  <c r="T91" i="1"/>
  <c r="V91" i="1"/>
  <c r="W91" i="1"/>
  <c r="Y91" i="1"/>
  <c r="AD91" i="1"/>
  <c r="AE91" i="1"/>
  <c r="AF91" i="1"/>
  <c r="AG91" i="1"/>
  <c r="AH91" i="1"/>
  <c r="AJ91" i="1"/>
  <c r="AM91" i="1"/>
  <c r="AN91" i="1"/>
  <c r="AO91" i="1"/>
  <c r="AP91" i="1"/>
  <c r="AQ91" i="1"/>
  <c r="J92" i="1"/>
  <c r="K92" i="1"/>
  <c r="M92" i="1"/>
  <c r="N92" i="1"/>
  <c r="P92" i="1"/>
  <c r="Q92" i="1"/>
  <c r="S92" i="1"/>
  <c r="T92" i="1"/>
  <c r="V92" i="1"/>
  <c r="W92" i="1"/>
  <c r="Y92" i="1"/>
  <c r="AD92" i="1"/>
  <c r="AE92" i="1"/>
  <c r="AF92" i="1"/>
  <c r="AG92" i="1"/>
  <c r="AH92" i="1"/>
  <c r="AJ92" i="1"/>
  <c r="AM92" i="1"/>
  <c r="AN92" i="1"/>
  <c r="AO92" i="1"/>
  <c r="AP92" i="1"/>
  <c r="AQ92" i="1"/>
  <c r="J93" i="1"/>
  <c r="K93" i="1"/>
  <c r="M93" i="1"/>
  <c r="N93" i="1"/>
  <c r="P93" i="1"/>
  <c r="Q93" i="1"/>
  <c r="S93" i="1"/>
  <c r="T93" i="1"/>
  <c r="V93" i="1"/>
  <c r="W93" i="1"/>
  <c r="Y93" i="1"/>
  <c r="AD93" i="1"/>
  <c r="AE93" i="1"/>
  <c r="AF93" i="1"/>
  <c r="AG93" i="1"/>
  <c r="AH93" i="1"/>
  <c r="AJ93" i="1"/>
  <c r="AM93" i="1"/>
  <c r="AN93" i="1"/>
  <c r="AO93" i="1"/>
  <c r="AP93" i="1"/>
  <c r="AQ93" i="1"/>
  <c r="J94" i="1"/>
  <c r="K94" i="1"/>
  <c r="M94" i="1"/>
  <c r="N94" i="1"/>
  <c r="P94" i="1"/>
  <c r="Q94" i="1"/>
  <c r="S94" i="1"/>
  <c r="T94" i="1"/>
  <c r="V94" i="1"/>
  <c r="W94" i="1"/>
  <c r="Y94" i="1"/>
  <c r="AD94" i="1"/>
  <c r="AE94" i="1"/>
  <c r="AF94" i="1"/>
  <c r="AG94" i="1"/>
  <c r="AH94" i="1"/>
  <c r="AJ94" i="1"/>
  <c r="AM94" i="1"/>
  <c r="AN94" i="1"/>
  <c r="AO94" i="1"/>
  <c r="AP94" i="1"/>
  <c r="AQ94" i="1"/>
  <c r="J95" i="1"/>
  <c r="K95" i="1"/>
  <c r="M95" i="1"/>
  <c r="N95" i="1"/>
  <c r="P95" i="1"/>
  <c r="Q95" i="1"/>
  <c r="S95" i="1"/>
  <c r="T95" i="1"/>
  <c r="V95" i="1"/>
  <c r="W95" i="1"/>
  <c r="Y95" i="1"/>
  <c r="AD95" i="1"/>
  <c r="AE95" i="1"/>
  <c r="AF95" i="1"/>
  <c r="AG95" i="1"/>
  <c r="AH95" i="1"/>
  <c r="AJ95" i="1"/>
  <c r="AM95" i="1"/>
  <c r="AN95" i="1"/>
  <c r="AO95" i="1"/>
  <c r="AP95" i="1"/>
  <c r="AQ95" i="1"/>
  <c r="J96" i="1"/>
  <c r="K96" i="1"/>
  <c r="M96" i="1"/>
  <c r="N96" i="1"/>
  <c r="P96" i="1"/>
  <c r="Q96" i="1"/>
  <c r="S96" i="1"/>
  <c r="T96" i="1"/>
  <c r="V96" i="1"/>
  <c r="W96" i="1"/>
  <c r="Y96" i="1"/>
  <c r="AD96" i="1"/>
  <c r="AE96" i="1"/>
  <c r="AF96" i="1"/>
  <c r="AG96" i="1"/>
  <c r="AH96" i="1"/>
  <c r="AJ96" i="1"/>
  <c r="AM96" i="1"/>
  <c r="AN96" i="1"/>
  <c r="AO96" i="1"/>
  <c r="AP96" i="1"/>
  <c r="AQ96" i="1"/>
  <c r="J97" i="1"/>
  <c r="K97" i="1"/>
  <c r="M97" i="1"/>
  <c r="N97" i="1"/>
  <c r="P97" i="1"/>
  <c r="Q97" i="1"/>
  <c r="S97" i="1"/>
  <c r="T97" i="1"/>
  <c r="V97" i="1"/>
  <c r="W97" i="1"/>
  <c r="Y97" i="1"/>
  <c r="AD97" i="1"/>
  <c r="AE97" i="1"/>
  <c r="AF97" i="1"/>
  <c r="AG97" i="1"/>
  <c r="AH97" i="1"/>
  <c r="AJ97" i="1"/>
  <c r="AM97" i="1"/>
  <c r="AN97" i="1"/>
  <c r="AO97" i="1"/>
  <c r="AP97" i="1"/>
  <c r="AQ97" i="1"/>
  <c r="J98" i="1"/>
  <c r="K98" i="1"/>
  <c r="M98" i="1"/>
  <c r="N98" i="1"/>
  <c r="P98" i="1"/>
  <c r="Q98" i="1"/>
  <c r="S98" i="1"/>
  <c r="T98" i="1"/>
  <c r="V98" i="1"/>
  <c r="W98" i="1"/>
  <c r="Y98" i="1"/>
  <c r="AD98" i="1"/>
  <c r="AE98" i="1"/>
  <c r="AF98" i="1"/>
  <c r="AG98" i="1"/>
  <c r="AH98" i="1"/>
  <c r="AJ98" i="1"/>
  <c r="AM98" i="1"/>
  <c r="AN98" i="1"/>
  <c r="AO98" i="1"/>
  <c r="AP98" i="1"/>
  <c r="AQ98" i="1"/>
  <c r="J99" i="1"/>
  <c r="K99" i="1"/>
  <c r="M99" i="1"/>
  <c r="N99" i="1"/>
  <c r="P99" i="1"/>
  <c r="Q99" i="1"/>
  <c r="S99" i="1"/>
  <c r="T99" i="1"/>
  <c r="V99" i="1"/>
  <c r="W99" i="1"/>
  <c r="Y99" i="1"/>
  <c r="AD99" i="1"/>
  <c r="AE99" i="1"/>
  <c r="AF99" i="1"/>
  <c r="AG99" i="1"/>
  <c r="AH99" i="1"/>
  <c r="AJ99" i="1"/>
  <c r="AM99" i="1"/>
  <c r="AN99" i="1"/>
  <c r="AO99" i="1"/>
  <c r="AP99" i="1"/>
  <c r="AQ99" i="1"/>
  <c r="J100" i="1"/>
  <c r="K100" i="1"/>
  <c r="M100" i="1"/>
  <c r="N100" i="1"/>
  <c r="P100" i="1"/>
  <c r="Q100" i="1"/>
  <c r="S100" i="1"/>
  <c r="T100" i="1"/>
  <c r="V100" i="1"/>
  <c r="W100" i="1"/>
  <c r="Y100" i="1"/>
  <c r="AD100" i="1"/>
  <c r="AE100" i="1"/>
  <c r="AF100" i="1"/>
  <c r="AG100" i="1"/>
  <c r="AH100" i="1"/>
  <c r="AJ100" i="1"/>
  <c r="AM100" i="1"/>
  <c r="AN100" i="1"/>
  <c r="AO100" i="1"/>
  <c r="AP100" i="1"/>
  <c r="AQ100" i="1"/>
  <c r="J101" i="1"/>
  <c r="K101" i="1"/>
  <c r="M101" i="1"/>
  <c r="N101" i="1"/>
  <c r="P101" i="1"/>
  <c r="Q101" i="1"/>
  <c r="S101" i="1"/>
  <c r="T101" i="1"/>
  <c r="V101" i="1"/>
  <c r="W101" i="1"/>
  <c r="Y101" i="1"/>
  <c r="AD101" i="1"/>
  <c r="AE101" i="1"/>
  <c r="AF101" i="1"/>
  <c r="AG101" i="1"/>
  <c r="AH101" i="1"/>
  <c r="AJ101" i="1"/>
  <c r="AM101" i="1"/>
  <c r="AN101" i="1"/>
  <c r="AO101" i="1"/>
  <c r="AP101" i="1"/>
  <c r="AQ101" i="1"/>
  <c r="J102" i="1"/>
  <c r="K102" i="1"/>
  <c r="M102" i="1"/>
  <c r="N102" i="1"/>
  <c r="P102" i="1"/>
  <c r="Q102" i="1"/>
  <c r="S102" i="1"/>
  <c r="T102" i="1"/>
  <c r="V102" i="1"/>
  <c r="W102" i="1"/>
  <c r="Y102" i="1"/>
  <c r="AD102" i="1"/>
  <c r="AE102" i="1"/>
  <c r="AF102" i="1"/>
  <c r="AG102" i="1"/>
  <c r="AH102" i="1"/>
  <c r="AJ102" i="1"/>
  <c r="AM102" i="1"/>
  <c r="AN102" i="1"/>
  <c r="AO102" i="1"/>
  <c r="AP102" i="1"/>
  <c r="AQ102" i="1"/>
  <c r="J103" i="1"/>
  <c r="K103" i="1"/>
  <c r="M103" i="1"/>
  <c r="N103" i="1"/>
  <c r="P103" i="1"/>
  <c r="Q103" i="1"/>
  <c r="S103" i="1"/>
  <c r="T103" i="1"/>
  <c r="V103" i="1"/>
  <c r="W103" i="1"/>
  <c r="Y103" i="1"/>
  <c r="AD103" i="1"/>
  <c r="AE103" i="1"/>
  <c r="AF103" i="1"/>
  <c r="AG103" i="1"/>
  <c r="AH103" i="1"/>
  <c r="AJ103" i="1"/>
  <c r="AM103" i="1"/>
  <c r="AN103" i="1"/>
  <c r="AO103" i="1"/>
  <c r="AP103" i="1"/>
  <c r="AQ103" i="1"/>
  <c r="J104" i="1"/>
  <c r="K104" i="1"/>
  <c r="M104" i="1"/>
  <c r="N104" i="1"/>
  <c r="P104" i="1"/>
  <c r="Q104" i="1"/>
  <c r="S104" i="1"/>
  <c r="T104" i="1"/>
  <c r="V104" i="1"/>
  <c r="W104" i="1"/>
  <c r="Y104" i="1"/>
  <c r="AD104" i="1"/>
  <c r="AE104" i="1"/>
  <c r="AF104" i="1"/>
  <c r="AG104" i="1"/>
  <c r="AH104" i="1"/>
  <c r="AJ104" i="1"/>
  <c r="AM104" i="1"/>
  <c r="AN104" i="1"/>
  <c r="AO104" i="1"/>
  <c r="AP104" i="1"/>
  <c r="AQ104" i="1"/>
  <c r="J105" i="1"/>
  <c r="K105" i="1"/>
  <c r="M105" i="1"/>
  <c r="N105" i="1"/>
  <c r="P105" i="1"/>
  <c r="Q105" i="1"/>
  <c r="S105" i="1"/>
  <c r="T105" i="1"/>
  <c r="V105" i="1"/>
  <c r="W105" i="1"/>
  <c r="Y105" i="1"/>
  <c r="AD105" i="1"/>
  <c r="AE105" i="1"/>
  <c r="AF105" i="1"/>
  <c r="AG105" i="1"/>
  <c r="AH105" i="1"/>
  <c r="AJ105" i="1"/>
  <c r="AM105" i="1"/>
  <c r="AN105" i="1"/>
  <c r="AO105" i="1"/>
  <c r="AP105" i="1"/>
  <c r="AQ105" i="1"/>
  <c r="J106" i="1"/>
  <c r="K106" i="1"/>
  <c r="M106" i="1"/>
  <c r="N106" i="1"/>
  <c r="P106" i="1"/>
  <c r="Q106" i="1"/>
  <c r="S106" i="1"/>
  <c r="T106" i="1"/>
  <c r="V106" i="1"/>
  <c r="W106" i="1"/>
  <c r="Y106" i="1"/>
  <c r="AD106" i="1"/>
  <c r="AE106" i="1"/>
  <c r="AF106" i="1"/>
  <c r="AG106" i="1"/>
  <c r="AH106" i="1"/>
  <c r="AJ106" i="1"/>
  <c r="AM106" i="1"/>
  <c r="AN106" i="1"/>
  <c r="AO106" i="1"/>
  <c r="AP106" i="1"/>
  <c r="AQ106" i="1"/>
  <c r="J107" i="1"/>
  <c r="K107" i="1"/>
  <c r="M107" i="1"/>
  <c r="N107" i="1"/>
  <c r="P107" i="1"/>
  <c r="Q107" i="1"/>
  <c r="S107" i="1"/>
  <c r="T107" i="1"/>
  <c r="V107" i="1"/>
  <c r="W107" i="1"/>
  <c r="Y107" i="1"/>
  <c r="AD107" i="1"/>
  <c r="AE107" i="1"/>
  <c r="AF107" i="1"/>
  <c r="AG107" i="1"/>
  <c r="AH107" i="1"/>
  <c r="AJ107" i="1"/>
  <c r="AM107" i="1"/>
  <c r="AN107" i="1"/>
  <c r="AO107" i="1"/>
  <c r="AP107" i="1"/>
  <c r="AQ107" i="1"/>
  <c r="J108" i="1"/>
  <c r="K108" i="1"/>
  <c r="M108" i="1"/>
  <c r="N108" i="1"/>
  <c r="P108" i="1"/>
  <c r="Q108" i="1"/>
  <c r="S108" i="1"/>
  <c r="T108" i="1"/>
  <c r="V108" i="1"/>
  <c r="W108" i="1"/>
  <c r="Y108" i="1"/>
  <c r="AD108" i="1"/>
  <c r="AE108" i="1"/>
  <c r="AF108" i="1"/>
  <c r="AG108" i="1"/>
  <c r="AH108" i="1"/>
  <c r="AJ108" i="1"/>
  <c r="AM108" i="1"/>
  <c r="AN108" i="1"/>
  <c r="AO108" i="1"/>
  <c r="AP108" i="1"/>
  <c r="AQ108" i="1"/>
  <c r="J109" i="1"/>
  <c r="K109" i="1"/>
  <c r="M109" i="1"/>
  <c r="N109" i="1"/>
  <c r="P109" i="1"/>
  <c r="Q109" i="1"/>
  <c r="S109" i="1"/>
  <c r="T109" i="1"/>
  <c r="V109" i="1"/>
  <c r="W109" i="1"/>
  <c r="Y109" i="1"/>
  <c r="AD109" i="1"/>
  <c r="AE109" i="1"/>
  <c r="AF109" i="1"/>
  <c r="AG109" i="1"/>
  <c r="AH109" i="1"/>
  <c r="AJ109" i="1"/>
  <c r="AM109" i="1"/>
  <c r="AN109" i="1"/>
  <c r="AO109" i="1"/>
  <c r="AP109" i="1"/>
  <c r="AQ109" i="1"/>
  <c r="J110" i="1"/>
  <c r="K110" i="1"/>
  <c r="M110" i="1"/>
  <c r="N110" i="1"/>
  <c r="P110" i="1"/>
  <c r="Q110" i="1"/>
  <c r="S110" i="1"/>
  <c r="T110" i="1"/>
  <c r="V110" i="1"/>
  <c r="W110" i="1"/>
  <c r="Y110" i="1"/>
  <c r="AD110" i="1"/>
  <c r="AE110" i="1"/>
  <c r="AF110" i="1"/>
  <c r="AG110" i="1"/>
  <c r="AH110" i="1"/>
  <c r="AJ110" i="1"/>
  <c r="AM110" i="1"/>
  <c r="AN110" i="1"/>
  <c r="AO110" i="1"/>
  <c r="AP110" i="1"/>
  <c r="AQ110" i="1"/>
  <c r="J111" i="1"/>
  <c r="K111" i="1"/>
  <c r="M111" i="1"/>
  <c r="N111" i="1"/>
  <c r="P111" i="1"/>
  <c r="Q111" i="1"/>
  <c r="S111" i="1"/>
  <c r="T111" i="1"/>
  <c r="V111" i="1"/>
  <c r="W111" i="1"/>
  <c r="Y111" i="1"/>
  <c r="AD111" i="1"/>
  <c r="AE111" i="1"/>
  <c r="AF111" i="1"/>
  <c r="AG111" i="1"/>
  <c r="AH111" i="1"/>
  <c r="AJ111" i="1"/>
  <c r="AM111" i="1"/>
  <c r="AN111" i="1"/>
  <c r="AO111" i="1"/>
  <c r="AP111" i="1"/>
  <c r="AQ111" i="1"/>
  <c r="J112" i="1"/>
  <c r="K112" i="1"/>
  <c r="M112" i="1"/>
  <c r="N112" i="1"/>
  <c r="P112" i="1"/>
  <c r="Q112" i="1"/>
  <c r="S112" i="1"/>
  <c r="T112" i="1"/>
  <c r="V112" i="1"/>
  <c r="W112" i="1"/>
  <c r="Y112" i="1"/>
  <c r="AD112" i="1"/>
  <c r="AE112" i="1"/>
  <c r="AF112" i="1"/>
  <c r="AG112" i="1"/>
  <c r="AH112" i="1"/>
  <c r="AJ112" i="1"/>
  <c r="AM112" i="1"/>
  <c r="AN112" i="1"/>
  <c r="AO112" i="1"/>
  <c r="AP112" i="1"/>
  <c r="AQ112" i="1"/>
  <c r="J113" i="1"/>
  <c r="K113" i="1"/>
  <c r="M113" i="1"/>
  <c r="N113" i="1"/>
  <c r="P113" i="1"/>
  <c r="Q113" i="1"/>
  <c r="S113" i="1"/>
  <c r="T113" i="1"/>
  <c r="V113" i="1"/>
  <c r="W113" i="1"/>
  <c r="Y113" i="1"/>
  <c r="AD113" i="1"/>
  <c r="AE113" i="1"/>
  <c r="AF113" i="1"/>
  <c r="AG113" i="1"/>
  <c r="AH113" i="1"/>
  <c r="AJ113" i="1"/>
  <c r="AM113" i="1"/>
  <c r="AN113" i="1"/>
  <c r="AO113" i="1"/>
  <c r="AP113" i="1"/>
  <c r="AQ113" i="1"/>
  <c r="J114" i="1"/>
  <c r="K114" i="1"/>
  <c r="M114" i="1"/>
  <c r="N114" i="1"/>
  <c r="P114" i="1"/>
  <c r="Q114" i="1"/>
  <c r="S114" i="1"/>
  <c r="T114" i="1"/>
  <c r="V114" i="1"/>
  <c r="W114" i="1"/>
  <c r="Y114" i="1"/>
  <c r="AD114" i="1"/>
  <c r="AE114" i="1"/>
  <c r="AF114" i="1"/>
  <c r="AG114" i="1"/>
  <c r="AH114" i="1"/>
  <c r="AJ114" i="1"/>
  <c r="AM114" i="1"/>
  <c r="AN114" i="1"/>
  <c r="AO114" i="1"/>
  <c r="AP114" i="1"/>
  <c r="AQ114" i="1"/>
  <c r="J115" i="1"/>
  <c r="K115" i="1"/>
  <c r="M115" i="1"/>
  <c r="N115" i="1"/>
  <c r="P115" i="1"/>
  <c r="Q115" i="1"/>
  <c r="S115" i="1"/>
  <c r="T115" i="1"/>
  <c r="V115" i="1"/>
  <c r="W115" i="1"/>
  <c r="Y115" i="1"/>
  <c r="AD115" i="1"/>
  <c r="AE115" i="1"/>
  <c r="AF115" i="1"/>
  <c r="AG115" i="1"/>
  <c r="AH115" i="1"/>
  <c r="AJ115" i="1"/>
  <c r="AM115" i="1"/>
  <c r="AN115" i="1"/>
  <c r="AO115" i="1"/>
  <c r="AP115" i="1"/>
  <c r="AQ115" i="1"/>
  <c r="J116" i="1"/>
  <c r="K116" i="1"/>
  <c r="M116" i="1"/>
  <c r="N116" i="1"/>
  <c r="P116" i="1"/>
  <c r="Q116" i="1"/>
  <c r="S116" i="1"/>
  <c r="T116" i="1"/>
  <c r="V116" i="1"/>
  <c r="W116" i="1"/>
  <c r="Y116" i="1"/>
  <c r="AD116" i="1"/>
  <c r="AE116" i="1"/>
  <c r="AF116" i="1"/>
  <c r="AG116" i="1"/>
  <c r="AH116" i="1"/>
  <c r="AJ116" i="1"/>
  <c r="AM116" i="1"/>
  <c r="AN116" i="1"/>
  <c r="AO116" i="1"/>
  <c r="AP116" i="1"/>
  <c r="AQ116" i="1"/>
  <c r="J117" i="1"/>
  <c r="K117" i="1"/>
  <c r="M117" i="1"/>
  <c r="N117" i="1"/>
  <c r="P117" i="1"/>
  <c r="Q117" i="1"/>
  <c r="S117" i="1"/>
  <c r="T117" i="1"/>
  <c r="V117" i="1"/>
  <c r="W117" i="1"/>
  <c r="Y117" i="1"/>
  <c r="AD117" i="1"/>
  <c r="AE117" i="1"/>
  <c r="AF117" i="1"/>
  <c r="AG117" i="1"/>
  <c r="AH117" i="1"/>
  <c r="AJ117" i="1"/>
  <c r="AM117" i="1"/>
  <c r="AN117" i="1"/>
  <c r="AO117" i="1"/>
  <c r="AP117" i="1"/>
  <c r="AQ117" i="1"/>
  <c r="J118" i="1"/>
  <c r="K118" i="1"/>
  <c r="M118" i="1"/>
  <c r="N118" i="1"/>
  <c r="P118" i="1"/>
  <c r="Q118" i="1"/>
  <c r="S118" i="1"/>
  <c r="T118" i="1"/>
  <c r="V118" i="1"/>
  <c r="W118" i="1"/>
  <c r="Y118" i="1"/>
  <c r="AD118" i="1"/>
  <c r="AE118" i="1"/>
  <c r="AF118" i="1"/>
  <c r="AG118" i="1"/>
  <c r="AH118" i="1"/>
  <c r="AJ118" i="1"/>
  <c r="AM118" i="1"/>
  <c r="AN118" i="1"/>
  <c r="AO118" i="1"/>
  <c r="AP118" i="1"/>
  <c r="AQ118" i="1"/>
  <c r="J119" i="1"/>
  <c r="K119" i="1"/>
  <c r="M119" i="1"/>
  <c r="N119" i="1"/>
  <c r="P119" i="1"/>
  <c r="Q119" i="1"/>
  <c r="S119" i="1"/>
  <c r="T119" i="1"/>
  <c r="V119" i="1"/>
  <c r="W119" i="1"/>
  <c r="Y119" i="1"/>
  <c r="AD119" i="1"/>
  <c r="AE119" i="1"/>
  <c r="AF119" i="1"/>
  <c r="AG119" i="1"/>
  <c r="AH119" i="1"/>
  <c r="AJ119" i="1"/>
  <c r="AM119" i="1"/>
  <c r="AN119" i="1"/>
  <c r="AO119" i="1"/>
  <c r="AP119" i="1"/>
  <c r="AQ119" i="1"/>
  <c r="J120" i="1"/>
  <c r="K120" i="1"/>
  <c r="M120" i="1"/>
  <c r="N120" i="1"/>
  <c r="P120" i="1"/>
  <c r="Q120" i="1"/>
  <c r="S120" i="1"/>
  <c r="T120" i="1"/>
  <c r="V120" i="1"/>
  <c r="W120" i="1"/>
  <c r="Y120" i="1"/>
  <c r="AD120" i="1"/>
  <c r="AE120" i="1"/>
  <c r="AF120" i="1"/>
  <c r="AG120" i="1"/>
  <c r="AH120" i="1"/>
  <c r="AJ120" i="1"/>
  <c r="AM120" i="1"/>
  <c r="AN120" i="1"/>
  <c r="AO120" i="1"/>
  <c r="AP120" i="1"/>
  <c r="AQ120" i="1"/>
  <c r="J121" i="1"/>
  <c r="K121" i="1"/>
  <c r="M121" i="1"/>
  <c r="N121" i="1"/>
  <c r="P121" i="1"/>
  <c r="Q121" i="1"/>
  <c r="S121" i="1"/>
  <c r="T121" i="1"/>
  <c r="V121" i="1"/>
  <c r="W121" i="1"/>
  <c r="Y121" i="1"/>
  <c r="AD121" i="1"/>
  <c r="AE121" i="1"/>
  <c r="AF121" i="1"/>
  <c r="AG121" i="1"/>
  <c r="AH121" i="1"/>
  <c r="AJ121" i="1"/>
  <c r="AM121" i="1"/>
  <c r="AN121" i="1"/>
  <c r="AO121" i="1"/>
  <c r="AP121" i="1"/>
  <c r="AQ121" i="1"/>
  <c r="J122" i="1"/>
  <c r="K122" i="1"/>
  <c r="M122" i="1"/>
  <c r="N122" i="1"/>
  <c r="P122" i="1"/>
  <c r="Q122" i="1"/>
  <c r="S122" i="1"/>
  <c r="T122" i="1"/>
  <c r="V122" i="1"/>
  <c r="W122" i="1"/>
  <c r="Y122" i="1"/>
  <c r="AD122" i="1"/>
  <c r="AE122" i="1"/>
  <c r="AF122" i="1"/>
  <c r="AG122" i="1"/>
  <c r="AH122" i="1"/>
  <c r="AJ122" i="1"/>
  <c r="AM122" i="1"/>
  <c r="AN122" i="1"/>
  <c r="AO122" i="1"/>
  <c r="AP122" i="1"/>
  <c r="AQ122" i="1"/>
  <c r="J123" i="1"/>
  <c r="K123" i="1"/>
  <c r="M123" i="1"/>
  <c r="N123" i="1"/>
  <c r="P123" i="1"/>
  <c r="Q123" i="1"/>
  <c r="S123" i="1"/>
  <c r="T123" i="1"/>
  <c r="V123" i="1"/>
  <c r="W123" i="1"/>
  <c r="Y123" i="1"/>
  <c r="AD123" i="1"/>
  <c r="AE123" i="1"/>
  <c r="AF123" i="1"/>
  <c r="AG123" i="1"/>
  <c r="AH123" i="1"/>
  <c r="AJ123" i="1"/>
  <c r="AM123" i="1"/>
  <c r="AN123" i="1"/>
  <c r="AO123" i="1"/>
  <c r="AP123" i="1"/>
  <c r="AQ123" i="1"/>
  <c r="J124" i="1"/>
  <c r="K124" i="1"/>
  <c r="M124" i="1"/>
  <c r="N124" i="1"/>
  <c r="P124" i="1"/>
  <c r="Q124" i="1"/>
  <c r="S124" i="1"/>
  <c r="T124" i="1"/>
  <c r="V124" i="1"/>
  <c r="W124" i="1"/>
  <c r="Y124" i="1"/>
  <c r="AD124" i="1"/>
  <c r="AE124" i="1"/>
  <c r="AF124" i="1"/>
  <c r="AG124" i="1"/>
  <c r="AH124" i="1"/>
  <c r="AJ124" i="1"/>
  <c r="AM124" i="1"/>
  <c r="AN124" i="1"/>
  <c r="AO124" i="1"/>
  <c r="AP124" i="1"/>
  <c r="AQ124" i="1"/>
  <c r="J125" i="1"/>
  <c r="K125" i="1"/>
  <c r="M125" i="1"/>
  <c r="N125" i="1"/>
  <c r="P125" i="1"/>
  <c r="Q125" i="1"/>
  <c r="S125" i="1"/>
  <c r="T125" i="1"/>
  <c r="V125" i="1"/>
  <c r="W125" i="1"/>
  <c r="Y125" i="1"/>
  <c r="AD125" i="1"/>
  <c r="AE125" i="1"/>
  <c r="AF125" i="1"/>
  <c r="AG125" i="1"/>
  <c r="AH125" i="1"/>
  <c r="AJ125" i="1"/>
  <c r="AM125" i="1"/>
  <c r="AN125" i="1"/>
  <c r="AO125" i="1"/>
  <c r="AP125" i="1"/>
  <c r="AQ125" i="1"/>
  <c r="J126" i="1"/>
  <c r="K126" i="1"/>
  <c r="M126" i="1"/>
  <c r="N126" i="1"/>
  <c r="P126" i="1"/>
  <c r="Q126" i="1"/>
  <c r="S126" i="1"/>
  <c r="T126" i="1"/>
  <c r="V126" i="1"/>
  <c r="W126" i="1"/>
  <c r="Y126" i="1"/>
  <c r="AD126" i="1"/>
  <c r="AE126" i="1"/>
  <c r="AF126" i="1"/>
  <c r="AG126" i="1"/>
  <c r="AH126" i="1"/>
  <c r="AJ126" i="1"/>
  <c r="AM126" i="1"/>
  <c r="AN126" i="1"/>
  <c r="AO126" i="1"/>
  <c r="AP126" i="1"/>
  <c r="AQ126" i="1"/>
  <c r="J127" i="1"/>
  <c r="K127" i="1"/>
  <c r="M127" i="1"/>
  <c r="N127" i="1"/>
  <c r="P127" i="1"/>
  <c r="Q127" i="1"/>
  <c r="S127" i="1"/>
  <c r="T127" i="1"/>
  <c r="V127" i="1"/>
  <c r="W127" i="1"/>
  <c r="Y127" i="1"/>
  <c r="AD127" i="1"/>
  <c r="AE127" i="1"/>
  <c r="AF127" i="1"/>
  <c r="AG127" i="1"/>
  <c r="AH127" i="1"/>
  <c r="AJ127" i="1"/>
  <c r="AM127" i="1"/>
  <c r="AN127" i="1"/>
  <c r="AO127" i="1"/>
  <c r="AP127" i="1"/>
  <c r="AQ127" i="1"/>
  <c r="J128" i="1"/>
  <c r="K128" i="1"/>
  <c r="M128" i="1"/>
  <c r="N128" i="1"/>
  <c r="P128" i="1"/>
  <c r="Q128" i="1"/>
  <c r="S128" i="1"/>
  <c r="T128" i="1"/>
  <c r="V128" i="1"/>
  <c r="W128" i="1"/>
  <c r="Y128" i="1"/>
  <c r="AD128" i="1"/>
  <c r="AE128" i="1"/>
  <c r="AF128" i="1"/>
  <c r="AG128" i="1"/>
  <c r="AH128" i="1"/>
  <c r="AJ128" i="1"/>
  <c r="AM128" i="1"/>
  <c r="AN128" i="1"/>
  <c r="AO128" i="1"/>
  <c r="AP128" i="1"/>
  <c r="AQ128" i="1"/>
  <c r="J129" i="1"/>
  <c r="K129" i="1"/>
  <c r="M129" i="1"/>
  <c r="N129" i="1"/>
  <c r="P129" i="1"/>
  <c r="Q129" i="1"/>
  <c r="S129" i="1"/>
  <c r="T129" i="1"/>
  <c r="V129" i="1"/>
  <c r="W129" i="1"/>
  <c r="Y129" i="1"/>
  <c r="AD129" i="1"/>
  <c r="AE129" i="1"/>
  <c r="AF129" i="1"/>
  <c r="AG129" i="1"/>
  <c r="AH129" i="1"/>
  <c r="AJ129" i="1"/>
  <c r="AM129" i="1"/>
  <c r="AN129" i="1"/>
  <c r="AO129" i="1"/>
  <c r="AP129" i="1"/>
  <c r="AQ129" i="1"/>
  <c r="J130" i="1"/>
  <c r="K130" i="1"/>
  <c r="M130" i="1"/>
  <c r="N130" i="1"/>
  <c r="P130" i="1"/>
  <c r="Q130" i="1"/>
  <c r="S130" i="1"/>
  <c r="T130" i="1"/>
  <c r="V130" i="1"/>
  <c r="W130" i="1"/>
  <c r="Y130" i="1"/>
  <c r="AD130" i="1"/>
  <c r="AE130" i="1"/>
  <c r="AF130" i="1"/>
  <c r="AG130" i="1"/>
  <c r="AH130" i="1"/>
  <c r="AJ130" i="1"/>
  <c r="AM130" i="1"/>
  <c r="AN130" i="1"/>
  <c r="AO130" i="1"/>
  <c r="AP130" i="1"/>
  <c r="AQ130" i="1"/>
  <c r="J131" i="1"/>
  <c r="K131" i="1"/>
  <c r="M131" i="1"/>
  <c r="N131" i="1"/>
  <c r="P131" i="1"/>
  <c r="Q131" i="1"/>
  <c r="S131" i="1"/>
  <c r="T131" i="1"/>
  <c r="V131" i="1"/>
  <c r="W131" i="1"/>
  <c r="Y131" i="1"/>
  <c r="AD131" i="1"/>
  <c r="AE131" i="1"/>
  <c r="AF131" i="1"/>
  <c r="AG131" i="1"/>
  <c r="AH131" i="1"/>
  <c r="AJ131" i="1"/>
  <c r="AM131" i="1"/>
  <c r="AN131" i="1"/>
  <c r="AO131" i="1"/>
  <c r="AP131" i="1"/>
  <c r="AQ131" i="1"/>
  <c r="J132" i="1"/>
  <c r="K132" i="1"/>
  <c r="M132" i="1"/>
  <c r="N132" i="1"/>
  <c r="P132" i="1"/>
  <c r="Q132" i="1"/>
  <c r="S132" i="1"/>
  <c r="T132" i="1"/>
  <c r="V132" i="1"/>
  <c r="W132" i="1"/>
  <c r="Y132" i="1"/>
  <c r="AD132" i="1"/>
  <c r="AE132" i="1"/>
  <c r="AF132" i="1"/>
  <c r="AG132" i="1"/>
  <c r="AH132" i="1"/>
  <c r="AJ132" i="1"/>
  <c r="AM132" i="1"/>
  <c r="AN132" i="1"/>
  <c r="AO132" i="1"/>
  <c r="AP132" i="1"/>
  <c r="AQ132" i="1"/>
  <c r="J133" i="1"/>
  <c r="K133" i="1"/>
  <c r="M133" i="1"/>
  <c r="N133" i="1"/>
  <c r="P133" i="1"/>
  <c r="Q133" i="1"/>
  <c r="S133" i="1"/>
  <c r="T133" i="1"/>
  <c r="V133" i="1"/>
  <c r="W133" i="1"/>
  <c r="Y133" i="1"/>
  <c r="AD133" i="1"/>
  <c r="AE133" i="1"/>
  <c r="AF133" i="1"/>
  <c r="AG133" i="1"/>
  <c r="AH133" i="1"/>
  <c r="AJ133" i="1"/>
  <c r="AM133" i="1"/>
  <c r="AN133" i="1"/>
  <c r="AO133" i="1"/>
  <c r="AP133" i="1"/>
  <c r="AQ133" i="1"/>
  <c r="J134" i="1"/>
  <c r="K134" i="1"/>
  <c r="M134" i="1"/>
  <c r="N134" i="1"/>
  <c r="P134" i="1"/>
  <c r="Q134" i="1"/>
  <c r="S134" i="1"/>
  <c r="T134" i="1"/>
  <c r="V134" i="1"/>
  <c r="W134" i="1"/>
  <c r="Y134" i="1"/>
  <c r="AD134" i="1"/>
  <c r="AE134" i="1"/>
  <c r="AF134" i="1"/>
  <c r="AG134" i="1"/>
  <c r="AH134" i="1"/>
  <c r="AJ134" i="1"/>
  <c r="AM134" i="1"/>
  <c r="AN134" i="1"/>
  <c r="AO134" i="1"/>
  <c r="AP134" i="1"/>
  <c r="AQ134" i="1"/>
  <c r="J135" i="1"/>
  <c r="K135" i="1"/>
  <c r="M135" i="1"/>
  <c r="N135" i="1"/>
  <c r="P135" i="1"/>
  <c r="Q135" i="1"/>
  <c r="S135" i="1"/>
  <c r="T135" i="1"/>
  <c r="V135" i="1"/>
  <c r="W135" i="1"/>
  <c r="Y135" i="1"/>
  <c r="AD135" i="1"/>
  <c r="AE135" i="1"/>
  <c r="AF135" i="1"/>
  <c r="AG135" i="1"/>
  <c r="AH135" i="1"/>
  <c r="AJ135" i="1"/>
  <c r="AM135" i="1"/>
  <c r="AN135" i="1"/>
  <c r="AO135" i="1"/>
  <c r="AP135" i="1"/>
  <c r="AQ135" i="1"/>
  <c r="J136" i="1"/>
  <c r="K136" i="1"/>
  <c r="M136" i="1"/>
  <c r="N136" i="1"/>
  <c r="P136" i="1"/>
  <c r="Q136" i="1"/>
  <c r="S136" i="1"/>
  <c r="T136" i="1"/>
  <c r="V136" i="1"/>
  <c r="W136" i="1"/>
  <c r="Y136" i="1"/>
  <c r="AD136" i="1"/>
  <c r="AE136" i="1"/>
  <c r="AF136" i="1"/>
  <c r="AG136" i="1"/>
  <c r="AH136" i="1"/>
  <c r="AJ136" i="1"/>
  <c r="AM136" i="1"/>
  <c r="AN136" i="1"/>
  <c r="AO136" i="1"/>
  <c r="AP136" i="1"/>
  <c r="AQ136" i="1"/>
  <c r="J137" i="1"/>
  <c r="K137" i="1"/>
  <c r="M137" i="1"/>
  <c r="N137" i="1"/>
  <c r="P137" i="1"/>
  <c r="Q137" i="1"/>
  <c r="S137" i="1"/>
  <c r="T137" i="1"/>
  <c r="V137" i="1"/>
  <c r="W137" i="1"/>
  <c r="Y137" i="1"/>
  <c r="AD137" i="1"/>
  <c r="AE137" i="1"/>
  <c r="AF137" i="1"/>
  <c r="AG137" i="1"/>
  <c r="AH137" i="1"/>
  <c r="AJ137" i="1"/>
  <c r="AM137" i="1"/>
  <c r="AN137" i="1"/>
  <c r="AO137" i="1"/>
  <c r="AP137" i="1"/>
  <c r="AQ137" i="1"/>
  <c r="J138" i="1"/>
  <c r="K138" i="1"/>
  <c r="M138" i="1"/>
  <c r="N138" i="1"/>
  <c r="P138" i="1"/>
  <c r="Q138" i="1"/>
  <c r="S138" i="1"/>
  <c r="T138" i="1"/>
  <c r="V138" i="1"/>
  <c r="W138" i="1"/>
  <c r="Y138" i="1"/>
  <c r="AD138" i="1"/>
  <c r="AE138" i="1"/>
  <c r="AF138" i="1"/>
  <c r="AG138" i="1"/>
  <c r="AH138" i="1"/>
  <c r="AJ138" i="1"/>
  <c r="AM138" i="1"/>
  <c r="AN138" i="1"/>
  <c r="AO138" i="1"/>
  <c r="AP138" i="1"/>
  <c r="AQ138" i="1"/>
  <c r="J139" i="1"/>
  <c r="K139" i="1"/>
  <c r="M139" i="1"/>
  <c r="N139" i="1"/>
  <c r="P139" i="1"/>
  <c r="Q139" i="1"/>
  <c r="S139" i="1"/>
  <c r="T139" i="1"/>
  <c r="V139" i="1"/>
  <c r="W139" i="1"/>
  <c r="Y139" i="1"/>
  <c r="AD139" i="1"/>
  <c r="AE139" i="1"/>
  <c r="AF139" i="1"/>
  <c r="AG139" i="1"/>
  <c r="AH139" i="1"/>
  <c r="AJ139" i="1"/>
  <c r="AM139" i="1"/>
  <c r="AN139" i="1"/>
  <c r="AO139" i="1"/>
  <c r="AP139" i="1"/>
  <c r="AQ139" i="1"/>
  <c r="J140" i="1"/>
  <c r="K140" i="1"/>
  <c r="M140" i="1"/>
  <c r="N140" i="1"/>
  <c r="P140" i="1"/>
  <c r="Q140" i="1"/>
  <c r="S140" i="1"/>
  <c r="T140" i="1"/>
  <c r="V140" i="1"/>
  <c r="W140" i="1"/>
  <c r="Y140" i="1"/>
  <c r="AD140" i="1"/>
  <c r="AE140" i="1"/>
  <c r="AF140" i="1"/>
  <c r="AG140" i="1"/>
  <c r="AH140" i="1"/>
  <c r="AJ140" i="1"/>
  <c r="AM140" i="1"/>
  <c r="AN140" i="1"/>
  <c r="AO140" i="1"/>
  <c r="AP140" i="1"/>
  <c r="AQ140" i="1"/>
  <c r="J141" i="1"/>
  <c r="K141" i="1"/>
  <c r="M141" i="1"/>
  <c r="N141" i="1"/>
  <c r="P141" i="1"/>
  <c r="Q141" i="1"/>
  <c r="S141" i="1"/>
  <c r="T141" i="1"/>
  <c r="V141" i="1"/>
  <c r="W141" i="1"/>
  <c r="Y141" i="1"/>
  <c r="AD141" i="1"/>
  <c r="AE141" i="1"/>
  <c r="AF141" i="1"/>
  <c r="AG141" i="1"/>
  <c r="AH141" i="1"/>
  <c r="AJ141" i="1"/>
  <c r="AM141" i="1"/>
  <c r="AN141" i="1"/>
  <c r="AO141" i="1"/>
  <c r="AP141" i="1"/>
  <c r="AQ141" i="1"/>
  <c r="J142" i="1"/>
  <c r="K142" i="1"/>
  <c r="M142" i="1"/>
  <c r="N142" i="1"/>
  <c r="P142" i="1"/>
  <c r="Q142" i="1"/>
  <c r="S142" i="1"/>
  <c r="T142" i="1"/>
  <c r="V142" i="1"/>
  <c r="W142" i="1"/>
  <c r="Y142" i="1"/>
  <c r="AD142" i="1"/>
  <c r="AE142" i="1"/>
  <c r="AF142" i="1"/>
  <c r="AG142" i="1"/>
  <c r="AH142" i="1"/>
  <c r="AJ142" i="1"/>
  <c r="AM142" i="1"/>
  <c r="AN142" i="1"/>
  <c r="AO142" i="1"/>
  <c r="AP142" i="1"/>
  <c r="AQ142" i="1"/>
  <c r="J143" i="1"/>
  <c r="K143" i="1"/>
  <c r="M143" i="1"/>
  <c r="N143" i="1"/>
  <c r="P143" i="1"/>
  <c r="Q143" i="1"/>
  <c r="S143" i="1"/>
  <c r="T143" i="1"/>
  <c r="V143" i="1"/>
  <c r="W143" i="1"/>
  <c r="Y143" i="1"/>
  <c r="AD143" i="1"/>
  <c r="AE143" i="1"/>
  <c r="AF143" i="1"/>
  <c r="AG143" i="1"/>
  <c r="AH143" i="1"/>
  <c r="AJ143" i="1"/>
  <c r="AM143" i="1"/>
  <c r="AN143" i="1"/>
  <c r="AO143" i="1"/>
  <c r="AP143" i="1"/>
  <c r="AQ143" i="1"/>
  <c r="J144" i="1"/>
  <c r="K144" i="1"/>
  <c r="M144" i="1"/>
  <c r="N144" i="1"/>
  <c r="P144" i="1"/>
  <c r="Q144" i="1"/>
  <c r="S144" i="1"/>
  <c r="T144" i="1"/>
  <c r="V144" i="1"/>
  <c r="W144" i="1"/>
  <c r="Y144" i="1"/>
  <c r="AD144" i="1"/>
  <c r="AE144" i="1"/>
  <c r="AF144" i="1"/>
  <c r="AG144" i="1"/>
  <c r="AH144" i="1"/>
  <c r="AJ144" i="1"/>
  <c r="AM144" i="1"/>
  <c r="AN144" i="1"/>
  <c r="AO144" i="1"/>
  <c r="AP144" i="1"/>
  <c r="AQ144" i="1"/>
  <c r="J145" i="1"/>
  <c r="K145" i="1"/>
  <c r="M145" i="1"/>
  <c r="N145" i="1"/>
  <c r="P145" i="1"/>
  <c r="Q145" i="1"/>
  <c r="S145" i="1"/>
  <c r="T145" i="1"/>
  <c r="V145" i="1"/>
  <c r="W145" i="1"/>
  <c r="Y145" i="1"/>
  <c r="AD145" i="1"/>
  <c r="AE145" i="1"/>
  <c r="AF145" i="1"/>
  <c r="AG145" i="1"/>
  <c r="AH145" i="1"/>
  <c r="AJ145" i="1"/>
  <c r="AM145" i="1"/>
  <c r="AN145" i="1"/>
  <c r="AO145" i="1"/>
  <c r="AP145" i="1"/>
  <c r="AQ145" i="1"/>
  <c r="J146" i="1"/>
  <c r="K146" i="1"/>
  <c r="M146" i="1"/>
  <c r="N146" i="1"/>
  <c r="P146" i="1"/>
  <c r="Q146" i="1"/>
  <c r="S146" i="1"/>
  <c r="T146" i="1"/>
  <c r="V146" i="1"/>
  <c r="W146" i="1"/>
  <c r="Y146" i="1"/>
  <c r="AD146" i="1"/>
  <c r="AE146" i="1"/>
  <c r="AF146" i="1"/>
  <c r="AG146" i="1"/>
  <c r="AH146" i="1"/>
  <c r="AJ146" i="1"/>
  <c r="AM146" i="1"/>
  <c r="AN146" i="1"/>
  <c r="AO146" i="1"/>
  <c r="AP146" i="1"/>
  <c r="AQ146" i="1"/>
  <c r="J147" i="1"/>
  <c r="K147" i="1"/>
  <c r="M147" i="1"/>
  <c r="N147" i="1"/>
  <c r="P147" i="1"/>
  <c r="Q147" i="1"/>
  <c r="S147" i="1"/>
  <c r="T147" i="1"/>
  <c r="V147" i="1"/>
  <c r="W147" i="1"/>
  <c r="Y147" i="1"/>
  <c r="AD147" i="1"/>
  <c r="AE147" i="1"/>
  <c r="AF147" i="1"/>
  <c r="AG147" i="1"/>
  <c r="AH147" i="1"/>
  <c r="AJ147" i="1"/>
  <c r="AM147" i="1"/>
  <c r="AN147" i="1"/>
  <c r="AO147" i="1"/>
  <c r="AP147" i="1"/>
  <c r="AQ147" i="1"/>
  <c r="J148" i="1"/>
  <c r="K148" i="1"/>
  <c r="M148" i="1"/>
  <c r="N148" i="1"/>
  <c r="P148" i="1"/>
  <c r="Q148" i="1"/>
  <c r="S148" i="1"/>
  <c r="T148" i="1"/>
  <c r="V148" i="1"/>
  <c r="W148" i="1"/>
  <c r="Y148" i="1"/>
  <c r="AD148" i="1"/>
  <c r="AE148" i="1"/>
  <c r="AF148" i="1"/>
  <c r="AG148" i="1"/>
  <c r="AH148" i="1"/>
  <c r="AJ148" i="1"/>
  <c r="AM148" i="1"/>
  <c r="AN148" i="1"/>
  <c r="AO148" i="1"/>
  <c r="AP148" i="1"/>
  <c r="AQ148" i="1"/>
  <c r="J149" i="1"/>
  <c r="K149" i="1"/>
  <c r="M149" i="1"/>
  <c r="N149" i="1"/>
  <c r="P149" i="1"/>
  <c r="Q149" i="1"/>
  <c r="S149" i="1"/>
  <c r="T149" i="1"/>
  <c r="V149" i="1"/>
  <c r="W149" i="1"/>
  <c r="Y149" i="1"/>
  <c r="AD149" i="1"/>
  <c r="AE149" i="1"/>
  <c r="AF149" i="1"/>
  <c r="AG149" i="1"/>
  <c r="AH149" i="1"/>
  <c r="AJ149" i="1"/>
  <c r="AM149" i="1"/>
  <c r="AN149" i="1"/>
  <c r="AO149" i="1"/>
  <c r="AP149" i="1"/>
  <c r="AQ149" i="1"/>
  <c r="J150" i="1"/>
  <c r="K150" i="1"/>
  <c r="M150" i="1"/>
  <c r="N150" i="1"/>
  <c r="P150" i="1"/>
  <c r="Q150" i="1"/>
  <c r="S150" i="1"/>
  <c r="T150" i="1"/>
  <c r="V150" i="1"/>
  <c r="W150" i="1"/>
  <c r="Y150" i="1"/>
  <c r="AD150" i="1"/>
  <c r="AE150" i="1"/>
  <c r="AF150" i="1"/>
  <c r="AG150" i="1"/>
  <c r="AH150" i="1"/>
  <c r="AJ150" i="1"/>
  <c r="AM150" i="1"/>
  <c r="AN150" i="1"/>
  <c r="AO150" i="1"/>
  <c r="AP150" i="1"/>
  <c r="AQ150" i="1"/>
  <c r="J151" i="1"/>
  <c r="K151" i="1"/>
  <c r="M151" i="1"/>
  <c r="N151" i="1"/>
  <c r="P151" i="1"/>
  <c r="Q151" i="1"/>
  <c r="S151" i="1"/>
  <c r="T151" i="1"/>
  <c r="V151" i="1"/>
  <c r="W151" i="1"/>
  <c r="Y151" i="1"/>
  <c r="AD151" i="1"/>
  <c r="AE151" i="1"/>
  <c r="AF151" i="1"/>
  <c r="AG151" i="1"/>
  <c r="AH151" i="1"/>
  <c r="AJ151" i="1"/>
  <c r="AM151" i="1"/>
  <c r="AN151" i="1"/>
  <c r="AO151" i="1"/>
  <c r="AP151" i="1"/>
  <c r="AQ151" i="1"/>
  <c r="J152" i="1"/>
  <c r="K152" i="1"/>
  <c r="M152" i="1"/>
  <c r="N152" i="1"/>
  <c r="P152" i="1"/>
  <c r="Q152" i="1"/>
  <c r="S152" i="1"/>
  <c r="T152" i="1"/>
  <c r="V152" i="1"/>
  <c r="W152" i="1"/>
  <c r="Y152" i="1"/>
  <c r="AD152" i="1"/>
  <c r="AE152" i="1"/>
  <c r="AF152" i="1"/>
  <c r="AG152" i="1"/>
  <c r="AH152" i="1"/>
  <c r="AJ152" i="1"/>
  <c r="AM152" i="1"/>
  <c r="AN152" i="1"/>
  <c r="AO152" i="1"/>
  <c r="AP152" i="1"/>
  <c r="AQ152" i="1"/>
  <c r="J153" i="1"/>
  <c r="K153" i="1"/>
  <c r="M153" i="1"/>
  <c r="N153" i="1"/>
  <c r="P153" i="1"/>
  <c r="Q153" i="1"/>
  <c r="S153" i="1"/>
  <c r="T153" i="1"/>
  <c r="V153" i="1"/>
  <c r="W153" i="1"/>
  <c r="Y153" i="1"/>
  <c r="AD153" i="1"/>
  <c r="AE153" i="1"/>
  <c r="AF153" i="1"/>
  <c r="AG153" i="1"/>
  <c r="AH153" i="1"/>
  <c r="AJ153" i="1"/>
  <c r="AM153" i="1"/>
  <c r="AN153" i="1"/>
  <c r="AO153" i="1"/>
  <c r="AP153" i="1"/>
  <c r="AQ153" i="1"/>
  <c r="J154" i="1"/>
  <c r="K154" i="1"/>
  <c r="M154" i="1"/>
  <c r="N154" i="1"/>
  <c r="P154" i="1"/>
  <c r="Q154" i="1"/>
  <c r="S154" i="1"/>
  <c r="T154" i="1"/>
  <c r="V154" i="1"/>
  <c r="W154" i="1"/>
  <c r="Y154" i="1"/>
  <c r="AD154" i="1"/>
  <c r="AE154" i="1"/>
  <c r="AF154" i="1"/>
  <c r="AG154" i="1"/>
  <c r="AH154" i="1"/>
  <c r="AJ154" i="1"/>
  <c r="AM154" i="1"/>
  <c r="AN154" i="1"/>
  <c r="AO154" i="1"/>
  <c r="AP154" i="1"/>
  <c r="AQ154" i="1"/>
  <c r="J155" i="1"/>
  <c r="K155" i="1"/>
  <c r="M155" i="1"/>
  <c r="N155" i="1"/>
  <c r="P155" i="1"/>
  <c r="Q155" i="1"/>
  <c r="S155" i="1"/>
  <c r="T155" i="1"/>
  <c r="V155" i="1"/>
  <c r="W155" i="1"/>
  <c r="Y155" i="1"/>
  <c r="AD155" i="1"/>
  <c r="AE155" i="1"/>
  <c r="AF155" i="1"/>
  <c r="AG155" i="1"/>
  <c r="AH155" i="1"/>
  <c r="AJ155" i="1"/>
  <c r="AM155" i="1"/>
  <c r="AN155" i="1"/>
  <c r="AO155" i="1"/>
  <c r="AP155" i="1"/>
  <c r="AQ155" i="1"/>
  <c r="J156" i="1"/>
  <c r="K156" i="1"/>
  <c r="M156" i="1"/>
  <c r="N156" i="1"/>
  <c r="P156" i="1"/>
  <c r="Q156" i="1"/>
  <c r="S156" i="1"/>
  <c r="T156" i="1"/>
  <c r="V156" i="1"/>
  <c r="W156" i="1"/>
  <c r="Y156" i="1"/>
  <c r="AD156" i="1"/>
  <c r="AE156" i="1"/>
  <c r="AF156" i="1"/>
  <c r="AG156" i="1"/>
  <c r="AH156" i="1"/>
  <c r="AJ156" i="1"/>
  <c r="AM156" i="1"/>
  <c r="AN156" i="1"/>
  <c r="AO156" i="1"/>
  <c r="AP156" i="1"/>
  <c r="AQ156" i="1"/>
  <c r="J157" i="1"/>
  <c r="K157" i="1"/>
  <c r="M157" i="1"/>
  <c r="N157" i="1"/>
  <c r="P157" i="1"/>
  <c r="Q157" i="1"/>
  <c r="S157" i="1"/>
  <c r="T157" i="1"/>
  <c r="V157" i="1"/>
  <c r="W157" i="1"/>
  <c r="Y157" i="1"/>
  <c r="AD157" i="1"/>
  <c r="AE157" i="1"/>
  <c r="AF157" i="1"/>
  <c r="AG157" i="1"/>
  <c r="AH157" i="1"/>
  <c r="AJ157" i="1"/>
  <c r="AM157" i="1"/>
  <c r="AN157" i="1"/>
  <c r="AO157" i="1"/>
  <c r="AP157" i="1"/>
  <c r="AQ157" i="1"/>
  <c r="J158" i="1"/>
  <c r="K158" i="1"/>
  <c r="M158" i="1"/>
  <c r="N158" i="1"/>
  <c r="P158" i="1"/>
  <c r="Q158" i="1"/>
  <c r="S158" i="1"/>
  <c r="T158" i="1"/>
  <c r="V158" i="1"/>
  <c r="W158" i="1"/>
  <c r="Y158" i="1"/>
  <c r="AD158" i="1"/>
  <c r="AE158" i="1"/>
  <c r="AF158" i="1"/>
  <c r="AG158" i="1"/>
  <c r="AH158" i="1"/>
  <c r="AJ158" i="1"/>
  <c r="AM158" i="1"/>
  <c r="AN158" i="1"/>
  <c r="AO158" i="1"/>
  <c r="AP158" i="1"/>
  <c r="AQ158" i="1"/>
  <c r="J159" i="1"/>
  <c r="K159" i="1"/>
  <c r="M159" i="1"/>
  <c r="N159" i="1"/>
  <c r="P159" i="1"/>
  <c r="Q159" i="1"/>
  <c r="S159" i="1"/>
  <c r="T159" i="1"/>
  <c r="V159" i="1"/>
  <c r="W159" i="1"/>
  <c r="Y159" i="1"/>
  <c r="AD159" i="1"/>
  <c r="AE159" i="1"/>
  <c r="AF159" i="1"/>
  <c r="AG159" i="1"/>
  <c r="AH159" i="1"/>
  <c r="AJ159" i="1"/>
  <c r="AM159" i="1"/>
  <c r="AN159" i="1"/>
  <c r="AO159" i="1"/>
  <c r="AP159" i="1"/>
  <c r="AQ159" i="1"/>
  <c r="J160" i="1"/>
  <c r="K160" i="1"/>
  <c r="M160" i="1"/>
  <c r="N160" i="1"/>
  <c r="P160" i="1"/>
  <c r="Q160" i="1"/>
  <c r="S160" i="1"/>
  <c r="T160" i="1"/>
  <c r="V160" i="1"/>
  <c r="W160" i="1"/>
  <c r="Y160" i="1"/>
  <c r="AD160" i="1"/>
  <c r="AE160" i="1"/>
  <c r="AF160" i="1"/>
  <c r="AG160" i="1"/>
  <c r="AH160" i="1"/>
  <c r="AJ160" i="1"/>
  <c r="AM160" i="1"/>
  <c r="AN160" i="1"/>
  <c r="AO160" i="1"/>
  <c r="AP160" i="1"/>
  <c r="AQ160" i="1"/>
  <c r="J161" i="1"/>
  <c r="K161" i="1"/>
  <c r="M161" i="1"/>
  <c r="N161" i="1"/>
  <c r="P161" i="1"/>
  <c r="Q161" i="1"/>
  <c r="S161" i="1"/>
  <c r="T161" i="1"/>
  <c r="V161" i="1"/>
  <c r="W161" i="1"/>
  <c r="Y161" i="1"/>
  <c r="AD161" i="1"/>
  <c r="AE161" i="1"/>
  <c r="AF161" i="1"/>
  <c r="AG161" i="1"/>
  <c r="AH161" i="1"/>
  <c r="AJ161" i="1"/>
  <c r="AM161" i="1"/>
  <c r="AN161" i="1"/>
  <c r="AO161" i="1"/>
  <c r="AP161" i="1"/>
  <c r="AQ161" i="1"/>
  <c r="J167" i="1"/>
  <c r="K167" i="1"/>
  <c r="M167" i="1"/>
  <c r="N167" i="1"/>
  <c r="P167" i="1"/>
  <c r="Q167" i="1"/>
  <c r="S167" i="1"/>
  <c r="T167" i="1"/>
  <c r="V167" i="1"/>
  <c r="W167" i="1"/>
  <c r="Y167" i="1"/>
  <c r="AD167" i="1"/>
  <c r="AE167" i="1"/>
  <c r="AF167" i="1"/>
  <c r="AG167" i="1"/>
  <c r="AH167" i="1"/>
  <c r="AJ167" i="1"/>
  <c r="AM167" i="1"/>
  <c r="AN167" i="1"/>
  <c r="AO167" i="1"/>
  <c r="AP167" i="1"/>
  <c r="AQ167" i="1"/>
  <c r="J168" i="1"/>
  <c r="K168" i="1"/>
  <c r="M168" i="1"/>
  <c r="N168" i="1"/>
  <c r="P168" i="1"/>
  <c r="Q168" i="1"/>
  <c r="S168" i="1"/>
  <c r="T168" i="1"/>
  <c r="V168" i="1"/>
  <c r="W168" i="1"/>
  <c r="Y168" i="1"/>
  <c r="AD168" i="1"/>
  <c r="AE168" i="1"/>
  <c r="AF168" i="1"/>
  <c r="AG168" i="1"/>
  <c r="AH168" i="1"/>
  <c r="AJ168" i="1"/>
  <c r="AM168" i="1"/>
  <c r="AN168" i="1"/>
  <c r="AO168" i="1"/>
  <c r="AP168" i="1"/>
  <c r="AQ168" i="1"/>
  <c r="J169" i="1"/>
  <c r="K169" i="1"/>
  <c r="M169" i="1"/>
  <c r="N169" i="1"/>
  <c r="P169" i="1"/>
  <c r="Q169" i="1"/>
  <c r="S169" i="1"/>
  <c r="T169" i="1"/>
  <c r="V169" i="1"/>
  <c r="W169" i="1"/>
  <c r="Y169" i="1"/>
  <c r="AD169" i="1"/>
  <c r="AE169" i="1"/>
  <c r="AF169" i="1"/>
  <c r="AG169" i="1"/>
  <c r="AH169" i="1"/>
  <c r="AJ169" i="1"/>
  <c r="AM169" i="1"/>
  <c r="AN169" i="1"/>
  <c r="AO169" i="1"/>
  <c r="AP169" i="1"/>
  <c r="AQ169" i="1"/>
  <c r="J170" i="1"/>
  <c r="K170" i="1"/>
  <c r="M170" i="1"/>
  <c r="N170" i="1"/>
  <c r="P170" i="1"/>
  <c r="Q170" i="1"/>
  <c r="S170" i="1"/>
  <c r="T170" i="1"/>
  <c r="V170" i="1"/>
  <c r="W170" i="1"/>
  <c r="Y170" i="1"/>
  <c r="AD170" i="1"/>
  <c r="AE170" i="1"/>
  <c r="AF170" i="1"/>
  <c r="AG170" i="1"/>
  <c r="AH170" i="1"/>
  <c r="AJ170" i="1"/>
  <c r="AM170" i="1"/>
  <c r="AN170" i="1"/>
  <c r="AO170" i="1"/>
  <c r="AP170" i="1"/>
  <c r="AQ170" i="1"/>
  <c r="J171" i="1"/>
  <c r="K171" i="1"/>
  <c r="M171" i="1"/>
  <c r="N171" i="1"/>
  <c r="P171" i="1"/>
  <c r="Q171" i="1"/>
  <c r="S171" i="1"/>
  <c r="T171" i="1"/>
  <c r="V171" i="1"/>
  <c r="W171" i="1"/>
  <c r="Y171" i="1"/>
  <c r="AD171" i="1"/>
  <c r="AE171" i="1"/>
  <c r="AF171" i="1"/>
  <c r="AG171" i="1"/>
  <c r="AH171" i="1"/>
  <c r="AJ171" i="1"/>
  <c r="AM171" i="1"/>
  <c r="AN171" i="1"/>
  <c r="AO171" i="1"/>
  <c r="AP171" i="1"/>
  <c r="AQ171" i="1"/>
  <c r="J172" i="1"/>
  <c r="K172" i="1"/>
  <c r="M172" i="1"/>
  <c r="N172" i="1"/>
  <c r="P172" i="1"/>
  <c r="Q172" i="1"/>
  <c r="S172" i="1"/>
  <c r="T172" i="1"/>
  <c r="V172" i="1"/>
  <c r="W172" i="1"/>
  <c r="Y172" i="1"/>
  <c r="AD172" i="1"/>
  <c r="AE172" i="1"/>
  <c r="AF172" i="1"/>
  <c r="AG172" i="1"/>
  <c r="AH172" i="1"/>
  <c r="AJ172" i="1"/>
  <c r="AM172" i="1"/>
  <c r="AN172" i="1"/>
  <c r="AO172" i="1"/>
  <c r="AP172" i="1"/>
  <c r="AQ172" i="1"/>
  <c r="J173" i="1"/>
  <c r="K173" i="1"/>
  <c r="M173" i="1"/>
  <c r="N173" i="1"/>
  <c r="P173" i="1"/>
  <c r="Q173" i="1"/>
  <c r="S173" i="1"/>
  <c r="T173" i="1"/>
  <c r="V173" i="1"/>
  <c r="W173" i="1"/>
  <c r="Y173" i="1"/>
  <c r="AD173" i="1"/>
  <c r="AE173" i="1"/>
  <c r="AF173" i="1"/>
  <c r="AG173" i="1"/>
  <c r="AH173" i="1"/>
  <c r="AJ173" i="1"/>
  <c r="AM173" i="1"/>
  <c r="AN173" i="1"/>
  <c r="AO173" i="1"/>
  <c r="AP173" i="1"/>
  <c r="AQ173" i="1"/>
  <c r="J174" i="1"/>
  <c r="K174" i="1"/>
  <c r="M174" i="1"/>
  <c r="N174" i="1"/>
  <c r="P174" i="1"/>
  <c r="Q174" i="1"/>
  <c r="S174" i="1"/>
  <c r="T174" i="1"/>
  <c r="V174" i="1"/>
  <c r="W174" i="1"/>
  <c r="Y174" i="1"/>
  <c r="AD174" i="1"/>
  <c r="AE174" i="1"/>
  <c r="AF174" i="1"/>
  <c r="AG174" i="1"/>
  <c r="AH174" i="1"/>
  <c r="AJ174" i="1"/>
  <c r="AM174" i="1"/>
  <c r="AN174" i="1"/>
  <c r="AO174" i="1"/>
  <c r="AP174" i="1"/>
  <c r="AQ174" i="1"/>
  <c r="J175" i="1"/>
  <c r="K175" i="1"/>
  <c r="M175" i="1"/>
  <c r="N175" i="1"/>
  <c r="P175" i="1"/>
  <c r="Q175" i="1"/>
  <c r="S175" i="1"/>
  <c r="T175" i="1"/>
  <c r="V175" i="1"/>
  <c r="W175" i="1"/>
  <c r="Y175" i="1"/>
  <c r="AD175" i="1"/>
  <c r="AE175" i="1"/>
  <c r="AF175" i="1"/>
  <c r="AG175" i="1"/>
  <c r="AH175" i="1"/>
  <c r="AJ175" i="1"/>
  <c r="AM175" i="1"/>
  <c r="AN175" i="1"/>
  <c r="AO175" i="1"/>
  <c r="AP175" i="1"/>
  <c r="AQ175" i="1"/>
  <c r="J176" i="1"/>
  <c r="K176" i="1"/>
  <c r="M176" i="1"/>
  <c r="N176" i="1"/>
  <c r="P176" i="1"/>
  <c r="Q176" i="1"/>
  <c r="S176" i="1"/>
  <c r="T176" i="1"/>
  <c r="V176" i="1"/>
  <c r="W176" i="1"/>
  <c r="Y176" i="1"/>
  <c r="AD176" i="1"/>
  <c r="AE176" i="1"/>
  <c r="AF176" i="1"/>
  <c r="AG176" i="1"/>
  <c r="AH176" i="1"/>
  <c r="AJ176" i="1"/>
  <c r="AM176" i="1"/>
  <c r="AN176" i="1"/>
  <c r="AO176" i="1"/>
  <c r="AP176" i="1"/>
  <c r="AQ176" i="1"/>
  <c r="J177" i="1"/>
  <c r="K177" i="1"/>
  <c r="M177" i="1"/>
  <c r="N177" i="1"/>
  <c r="P177" i="1"/>
  <c r="Q177" i="1"/>
  <c r="S177" i="1"/>
  <c r="T177" i="1"/>
  <c r="V177" i="1"/>
  <c r="W177" i="1"/>
  <c r="Y177" i="1"/>
  <c r="AD177" i="1"/>
  <c r="AE177" i="1"/>
  <c r="AF177" i="1"/>
  <c r="AG177" i="1"/>
  <c r="AH177" i="1"/>
  <c r="AJ177" i="1"/>
  <c r="AM177" i="1"/>
  <c r="AN177" i="1"/>
  <c r="AO177" i="1"/>
  <c r="AP177" i="1"/>
  <c r="AQ177" i="1"/>
  <c r="J178" i="1"/>
  <c r="K178" i="1"/>
  <c r="M178" i="1"/>
  <c r="N178" i="1"/>
  <c r="P178" i="1"/>
  <c r="Q178" i="1"/>
  <c r="S178" i="1"/>
  <c r="T178" i="1"/>
  <c r="V178" i="1"/>
  <c r="W178" i="1"/>
  <c r="Y178" i="1"/>
  <c r="AD178" i="1"/>
  <c r="AE178" i="1"/>
  <c r="AF178" i="1"/>
  <c r="AG178" i="1"/>
  <c r="AH178" i="1"/>
  <c r="AJ178" i="1"/>
  <c r="AM178" i="1"/>
  <c r="AN178" i="1"/>
  <c r="AO178" i="1"/>
  <c r="AP178" i="1"/>
  <c r="AQ178" i="1"/>
  <c r="J179" i="1"/>
  <c r="K179" i="1"/>
  <c r="M179" i="1"/>
  <c r="N179" i="1"/>
  <c r="P179" i="1"/>
  <c r="Q179" i="1"/>
  <c r="S179" i="1"/>
  <c r="T179" i="1"/>
  <c r="V179" i="1"/>
  <c r="W179" i="1"/>
  <c r="Y179" i="1"/>
  <c r="AD179" i="1"/>
  <c r="AE179" i="1"/>
  <c r="AF179" i="1"/>
  <c r="AG179" i="1"/>
  <c r="AH179" i="1"/>
  <c r="AJ179" i="1"/>
  <c r="AM179" i="1"/>
  <c r="AN179" i="1"/>
  <c r="AO179" i="1"/>
  <c r="AP179" i="1"/>
  <c r="AQ179" i="1"/>
  <c r="J180" i="1"/>
  <c r="K180" i="1"/>
  <c r="M180" i="1"/>
  <c r="N180" i="1"/>
  <c r="P180" i="1"/>
  <c r="Q180" i="1"/>
  <c r="S180" i="1"/>
  <c r="T180" i="1"/>
  <c r="V180" i="1"/>
  <c r="W180" i="1"/>
  <c r="Y180" i="1"/>
  <c r="AD180" i="1"/>
  <c r="AE180" i="1"/>
  <c r="AF180" i="1"/>
  <c r="AG180" i="1"/>
  <c r="AH180" i="1"/>
  <c r="AJ180" i="1"/>
  <c r="AM180" i="1"/>
  <c r="AN180" i="1"/>
  <c r="AO180" i="1"/>
  <c r="AP180" i="1"/>
  <c r="AQ180" i="1"/>
  <c r="J181" i="1"/>
  <c r="K181" i="1"/>
  <c r="M181" i="1"/>
  <c r="N181" i="1"/>
  <c r="P181" i="1"/>
  <c r="Q181" i="1"/>
  <c r="S181" i="1"/>
  <c r="T181" i="1"/>
  <c r="V181" i="1"/>
  <c r="W181" i="1"/>
  <c r="Y181" i="1"/>
  <c r="AD181" i="1"/>
  <c r="AE181" i="1"/>
  <c r="AF181" i="1"/>
  <c r="AG181" i="1"/>
  <c r="AH181" i="1"/>
  <c r="AJ181" i="1"/>
  <c r="AM181" i="1"/>
  <c r="AN181" i="1"/>
  <c r="AO181" i="1"/>
  <c r="AP181" i="1"/>
  <c r="AQ181" i="1"/>
  <c r="J182" i="1"/>
  <c r="K182" i="1"/>
  <c r="M182" i="1"/>
  <c r="N182" i="1"/>
  <c r="P182" i="1"/>
  <c r="Q182" i="1"/>
  <c r="S182" i="1"/>
  <c r="T182" i="1"/>
  <c r="V182" i="1"/>
  <c r="W182" i="1"/>
  <c r="Y182" i="1"/>
  <c r="AD182" i="1"/>
  <c r="AE182" i="1"/>
  <c r="AF182" i="1"/>
  <c r="AG182" i="1"/>
  <c r="AH182" i="1"/>
  <c r="AJ182" i="1"/>
  <c r="AM182" i="1"/>
  <c r="AN182" i="1"/>
  <c r="AO182" i="1"/>
  <c r="AP182" i="1"/>
  <c r="AQ182" i="1"/>
  <c r="J183" i="1"/>
  <c r="K183" i="1"/>
  <c r="M183" i="1"/>
  <c r="N183" i="1"/>
  <c r="P183" i="1"/>
  <c r="Q183" i="1"/>
  <c r="S183" i="1"/>
  <c r="T183" i="1"/>
  <c r="V183" i="1"/>
  <c r="W183" i="1"/>
  <c r="Y183" i="1"/>
  <c r="AD183" i="1"/>
  <c r="AE183" i="1"/>
  <c r="AF183" i="1"/>
  <c r="AG183" i="1"/>
  <c r="AH183" i="1"/>
  <c r="AJ183" i="1"/>
  <c r="AM183" i="1"/>
  <c r="AN183" i="1"/>
  <c r="AO183" i="1"/>
  <c r="AP183" i="1"/>
  <c r="AQ183" i="1"/>
  <c r="J184" i="1"/>
  <c r="K184" i="1"/>
  <c r="M184" i="1"/>
  <c r="N184" i="1"/>
  <c r="P184" i="1"/>
  <c r="Q184" i="1"/>
  <c r="S184" i="1"/>
  <c r="T184" i="1"/>
  <c r="V184" i="1"/>
  <c r="W184" i="1"/>
  <c r="Y184" i="1"/>
  <c r="AD184" i="1"/>
  <c r="AE184" i="1"/>
  <c r="AF184" i="1"/>
  <c r="AG184" i="1"/>
  <c r="AH184" i="1"/>
  <c r="AJ184" i="1"/>
  <c r="AM184" i="1"/>
  <c r="AN184" i="1"/>
  <c r="AO184" i="1"/>
  <c r="AP184" i="1"/>
  <c r="AQ184" i="1"/>
  <c r="J185" i="1"/>
  <c r="K185" i="1"/>
  <c r="M185" i="1"/>
  <c r="N185" i="1"/>
  <c r="P185" i="1"/>
  <c r="Q185" i="1"/>
  <c r="S185" i="1"/>
  <c r="T185" i="1"/>
  <c r="V185" i="1"/>
  <c r="W185" i="1"/>
  <c r="Y185" i="1"/>
  <c r="AD185" i="1"/>
  <c r="AE185" i="1"/>
  <c r="AF185" i="1"/>
  <c r="AG185" i="1"/>
  <c r="AH185" i="1"/>
  <c r="AJ185" i="1"/>
  <c r="AM185" i="1"/>
  <c r="AN185" i="1"/>
  <c r="AO185" i="1"/>
  <c r="AP185" i="1"/>
  <c r="AQ185" i="1"/>
  <c r="J186" i="1"/>
  <c r="K186" i="1"/>
  <c r="M186" i="1"/>
  <c r="N186" i="1"/>
  <c r="P186" i="1"/>
  <c r="Q186" i="1"/>
  <c r="S186" i="1"/>
  <c r="T186" i="1"/>
  <c r="V186" i="1"/>
  <c r="W186" i="1"/>
  <c r="Y186" i="1"/>
  <c r="AD186" i="1"/>
  <c r="AE186" i="1"/>
  <c r="AF186" i="1"/>
  <c r="AG186" i="1"/>
  <c r="AH186" i="1"/>
  <c r="AJ186" i="1"/>
  <c r="AM186" i="1"/>
  <c r="AN186" i="1"/>
  <c r="AO186" i="1"/>
  <c r="AP186" i="1"/>
  <c r="AQ186" i="1"/>
  <c r="J187" i="1"/>
  <c r="K187" i="1"/>
  <c r="M187" i="1"/>
  <c r="N187" i="1"/>
  <c r="P187" i="1"/>
  <c r="Q187" i="1"/>
  <c r="S187" i="1"/>
  <c r="T187" i="1"/>
  <c r="V187" i="1"/>
  <c r="W187" i="1"/>
  <c r="Y187" i="1"/>
  <c r="AD187" i="1"/>
  <c r="AE187" i="1"/>
  <c r="AF187" i="1"/>
  <c r="AG187" i="1"/>
  <c r="AH187" i="1"/>
  <c r="AJ187" i="1"/>
  <c r="AM187" i="1"/>
  <c r="AN187" i="1"/>
  <c r="AO187" i="1"/>
  <c r="AP187" i="1"/>
  <c r="AQ187" i="1"/>
  <c r="J188" i="1"/>
  <c r="K188" i="1"/>
  <c r="M188" i="1"/>
  <c r="N188" i="1"/>
  <c r="P188" i="1"/>
  <c r="Q188" i="1"/>
  <c r="S188" i="1"/>
  <c r="T188" i="1"/>
  <c r="V188" i="1"/>
  <c r="W188" i="1"/>
  <c r="Y188" i="1"/>
  <c r="AD188" i="1"/>
  <c r="AE188" i="1"/>
  <c r="AF188" i="1"/>
  <c r="AG188" i="1"/>
  <c r="AH188" i="1"/>
  <c r="AJ188" i="1"/>
  <c r="AM188" i="1"/>
  <c r="AN188" i="1"/>
  <c r="AO188" i="1"/>
  <c r="AP188" i="1"/>
  <c r="AQ188" i="1"/>
  <c r="J189" i="1"/>
  <c r="K189" i="1"/>
  <c r="M189" i="1"/>
  <c r="N189" i="1"/>
  <c r="P189" i="1"/>
  <c r="Q189" i="1"/>
  <c r="S189" i="1"/>
  <c r="T189" i="1"/>
  <c r="V189" i="1"/>
  <c r="W189" i="1"/>
  <c r="Y189" i="1"/>
  <c r="AD189" i="1"/>
  <c r="AE189" i="1"/>
  <c r="AF189" i="1"/>
  <c r="AG189" i="1"/>
  <c r="AH189" i="1"/>
  <c r="AJ189" i="1"/>
  <c r="AM189" i="1"/>
  <c r="AN189" i="1"/>
  <c r="AO189" i="1"/>
  <c r="AP189" i="1"/>
  <c r="AQ189" i="1"/>
  <c r="J190" i="1"/>
  <c r="K190" i="1"/>
  <c r="M190" i="1"/>
  <c r="N190" i="1"/>
  <c r="P190" i="1"/>
  <c r="Q190" i="1"/>
  <c r="S190" i="1"/>
  <c r="T190" i="1"/>
  <c r="V190" i="1"/>
  <c r="W190" i="1"/>
  <c r="Y190" i="1"/>
  <c r="AD190" i="1"/>
  <c r="AE190" i="1"/>
  <c r="AF190" i="1"/>
  <c r="AG190" i="1"/>
  <c r="AH190" i="1"/>
  <c r="AJ190" i="1"/>
  <c r="AM190" i="1"/>
  <c r="AN190" i="1"/>
  <c r="AO190" i="1"/>
  <c r="AP190" i="1"/>
  <c r="AQ190" i="1"/>
  <c r="J196" i="1"/>
  <c r="K196" i="1"/>
  <c r="M196" i="1"/>
  <c r="N196" i="1"/>
  <c r="P196" i="1"/>
  <c r="Q196" i="1"/>
  <c r="S196" i="1"/>
  <c r="T196" i="1"/>
  <c r="V196" i="1"/>
  <c r="W196" i="1"/>
  <c r="Y196" i="1"/>
  <c r="AD196" i="1"/>
  <c r="AE196" i="1"/>
  <c r="AF196" i="1"/>
  <c r="AG196" i="1"/>
  <c r="AH196" i="1"/>
  <c r="AJ196" i="1"/>
  <c r="AM196" i="1"/>
  <c r="AN196" i="1"/>
  <c r="AO196" i="1"/>
  <c r="AP196" i="1"/>
  <c r="AQ196" i="1"/>
  <c r="J197" i="1"/>
  <c r="K197" i="1"/>
  <c r="M197" i="1"/>
  <c r="N197" i="1"/>
  <c r="P197" i="1"/>
  <c r="Q197" i="1"/>
  <c r="S197" i="1"/>
  <c r="T197" i="1"/>
  <c r="V197" i="1"/>
  <c r="W197" i="1"/>
  <c r="Y197" i="1"/>
  <c r="AD197" i="1"/>
  <c r="AE197" i="1"/>
  <c r="AF197" i="1"/>
  <c r="AG197" i="1"/>
  <c r="AH197" i="1"/>
  <c r="AJ197" i="1"/>
  <c r="AM197" i="1"/>
  <c r="AN197" i="1"/>
  <c r="AO197" i="1"/>
  <c r="AP197" i="1"/>
  <c r="AQ197" i="1"/>
  <c r="J198" i="1"/>
  <c r="K198" i="1"/>
  <c r="M198" i="1"/>
  <c r="N198" i="1"/>
  <c r="P198" i="1"/>
  <c r="Q198" i="1"/>
  <c r="S198" i="1"/>
  <c r="T198" i="1"/>
  <c r="V198" i="1"/>
  <c r="W198" i="1"/>
  <c r="Y198" i="1"/>
  <c r="AD198" i="1"/>
  <c r="AE198" i="1"/>
  <c r="AF198" i="1"/>
  <c r="AG198" i="1"/>
  <c r="AH198" i="1"/>
  <c r="AJ198" i="1"/>
  <c r="AM198" i="1"/>
  <c r="AN198" i="1"/>
  <c r="AO198" i="1"/>
  <c r="AP198" i="1"/>
  <c r="AQ198" i="1"/>
  <c r="J199" i="1"/>
  <c r="K199" i="1"/>
  <c r="M199" i="1"/>
  <c r="N199" i="1"/>
  <c r="P199" i="1"/>
  <c r="Q199" i="1"/>
  <c r="S199" i="1"/>
  <c r="T199" i="1"/>
  <c r="V199" i="1"/>
  <c r="W199" i="1"/>
  <c r="Y199" i="1"/>
  <c r="AD199" i="1"/>
  <c r="AE199" i="1"/>
  <c r="AF199" i="1"/>
  <c r="AG199" i="1"/>
  <c r="AH199" i="1"/>
  <c r="AJ199" i="1"/>
  <c r="AM199" i="1"/>
  <c r="AN199" i="1"/>
  <c r="AO199" i="1"/>
  <c r="AP199" i="1"/>
  <c r="AQ199" i="1"/>
  <c r="J200" i="1"/>
  <c r="K200" i="1"/>
  <c r="M200" i="1"/>
  <c r="N200" i="1"/>
  <c r="P200" i="1"/>
  <c r="Q200" i="1"/>
  <c r="S200" i="1"/>
  <c r="T200" i="1"/>
  <c r="V200" i="1"/>
  <c r="W200" i="1"/>
  <c r="Y200" i="1"/>
  <c r="AD200" i="1"/>
  <c r="AE200" i="1"/>
  <c r="AF200" i="1"/>
  <c r="AG200" i="1"/>
  <c r="AH200" i="1"/>
  <c r="AJ200" i="1"/>
  <c r="AM200" i="1"/>
  <c r="AN200" i="1"/>
  <c r="AO200" i="1"/>
  <c r="AP200" i="1"/>
  <c r="AQ200" i="1"/>
  <c r="J201" i="1"/>
  <c r="K201" i="1"/>
  <c r="M201" i="1"/>
  <c r="N201" i="1"/>
  <c r="P201" i="1"/>
  <c r="Q201" i="1"/>
  <c r="S201" i="1"/>
  <c r="T201" i="1"/>
  <c r="V201" i="1"/>
  <c r="W201" i="1"/>
  <c r="Y201" i="1"/>
  <c r="AD201" i="1"/>
  <c r="AE201" i="1"/>
  <c r="AF201" i="1"/>
  <c r="AG201" i="1"/>
  <c r="AH201" i="1"/>
  <c r="AJ201" i="1"/>
  <c r="AM201" i="1"/>
  <c r="AN201" i="1"/>
  <c r="AO201" i="1"/>
  <c r="AP201" i="1"/>
  <c r="AQ201" i="1"/>
  <c r="J202" i="1"/>
  <c r="K202" i="1"/>
  <c r="M202" i="1"/>
  <c r="N202" i="1"/>
  <c r="P202" i="1"/>
  <c r="Q202" i="1"/>
  <c r="S202" i="1"/>
  <c r="T202" i="1"/>
  <c r="V202" i="1"/>
  <c r="W202" i="1"/>
  <c r="Y202" i="1"/>
  <c r="AD202" i="1"/>
  <c r="AE202" i="1"/>
  <c r="AF202" i="1"/>
  <c r="AG202" i="1"/>
  <c r="AH202" i="1"/>
  <c r="AJ202" i="1"/>
  <c r="AM202" i="1"/>
  <c r="AN202" i="1"/>
  <c r="AO202" i="1"/>
  <c r="AP202" i="1"/>
  <c r="AQ202" i="1"/>
  <c r="J203" i="1"/>
  <c r="K203" i="1"/>
  <c r="M203" i="1"/>
  <c r="N203" i="1"/>
  <c r="P203" i="1"/>
  <c r="Q203" i="1"/>
  <c r="S203" i="1"/>
  <c r="T203" i="1"/>
  <c r="V203" i="1"/>
  <c r="W203" i="1"/>
  <c r="Y203" i="1"/>
  <c r="AD203" i="1"/>
  <c r="AE203" i="1"/>
  <c r="AF203" i="1"/>
  <c r="AG203" i="1"/>
  <c r="AH203" i="1"/>
  <c r="AJ203" i="1"/>
  <c r="AM203" i="1"/>
  <c r="AN203" i="1"/>
  <c r="AO203" i="1"/>
  <c r="AP203" i="1"/>
  <c r="AQ203" i="1"/>
  <c r="J204" i="1"/>
  <c r="K204" i="1"/>
  <c r="M204" i="1"/>
  <c r="N204" i="1"/>
  <c r="P204" i="1"/>
  <c r="Q204" i="1"/>
  <c r="S204" i="1"/>
  <c r="T204" i="1"/>
  <c r="V204" i="1"/>
  <c r="W204" i="1"/>
  <c r="Y204" i="1"/>
  <c r="AD204" i="1"/>
  <c r="AE204" i="1"/>
  <c r="AF204" i="1"/>
  <c r="AG204" i="1"/>
  <c r="AH204" i="1"/>
  <c r="AJ204" i="1"/>
  <c r="AM204" i="1"/>
  <c r="AN204" i="1"/>
  <c r="AO204" i="1"/>
  <c r="AP204" i="1"/>
  <c r="AQ204" i="1"/>
  <c r="J205" i="1"/>
  <c r="K205" i="1"/>
  <c r="M205" i="1"/>
  <c r="N205" i="1"/>
  <c r="P205" i="1"/>
  <c r="Q205" i="1"/>
  <c r="S205" i="1"/>
  <c r="T205" i="1"/>
  <c r="V205" i="1"/>
  <c r="W205" i="1"/>
  <c r="Y205" i="1"/>
  <c r="AD205" i="1"/>
  <c r="AE205" i="1"/>
  <c r="AF205" i="1"/>
  <c r="AG205" i="1"/>
  <c r="AH205" i="1"/>
  <c r="AJ205" i="1"/>
  <c r="AM205" i="1"/>
  <c r="AN205" i="1"/>
  <c r="AO205" i="1"/>
  <c r="AP205" i="1"/>
  <c r="AQ205" i="1"/>
  <c r="J206" i="1"/>
  <c r="K206" i="1"/>
  <c r="M206" i="1"/>
  <c r="N206" i="1"/>
  <c r="P206" i="1"/>
  <c r="Q206" i="1"/>
  <c r="S206" i="1"/>
  <c r="T206" i="1"/>
  <c r="V206" i="1"/>
  <c r="W206" i="1"/>
  <c r="Y206" i="1"/>
  <c r="AD206" i="1"/>
  <c r="AE206" i="1"/>
  <c r="AF206" i="1"/>
  <c r="AG206" i="1"/>
  <c r="AH206" i="1"/>
  <c r="AJ206" i="1"/>
  <c r="AM206" i="1"/>
  <c r="AN206" i="1"/>
  <c r="AO206" i="1"/>
  <c r="AP206" i="1"/>
  <c r="AQ206" i="1"/>
  <c r="J207" i="1"/>
  <c r="K207" i="1"/>
  <c r="M207" i="1"/>
  <c r="N207" i="1"/>
  <c r="P207" i="1"/>
  <c r="Q207" i="1"/>
  <c r="S207" i="1"/>
  <c r="T207" i="1"/>
  <c r="V207" i="1"/>
  <c r="W207" i="1"/>
  <c r="Y207" i="1"/>
  <c r="AD207" i="1"/>
  <c r="AE207" i="1"/>
  <c r="AF207" i="1"/>
  <c r="AG207" i="1"/>
  <c r="AH207" i="1"/>
  <c r="AJ207" i="1"/>
  <c r="AM207" i="1"/>
  <c r="AN207" i="1"/>
  <c r="AO207" i="1"/>
  <c r="AP207" i="1"/>
  <c r="AQ207" i="1"/>
  <c r="J208" i="1"/>
  <c r="K208" i="1"/>
  <c r="M208" i="1"/>
  <c r="N208" i="1"/>
  <c r="P208" i="1"/>
  <c r="Q208" i="1"/>
  <c r="S208" i="1"/>
  <c r="T208" i="1"/>
  <c r="V208" i="1"/>
  <c r="W208" i="1"/>
  <c r="Y208" i="1"/>
  <c r="AD208" i="1"/>
  <c r="AE208" i="1"/>
  <c r="AF208" i="1"/>
  <c r="AG208" i="1"/>
  <c r="AH208" i="1"/>
  <c r="AJ208" i="1"/>
  <c r="AM208" i="1"/>
  <c r="AN208" i="1"/>
  <c r="AO208" i="1"/>
  <c r="AP208" i="1"/>
  <c r="AQ208" i="1"/>
  <c r="J209" i="1"/>
  <c r="K209" i="1"/>
  <c r="M209" i="1"/>
  <c r="N209" i="1"/>
  <c r="P209" i="1"/>
  <c r="Q209" i="1"/>
  <c r="S209" i="1"/>
  <c r="T209" i="1"/>
  <c r="V209" i="1"/>
  <c r="W209" i="1"/>
  <c r="Y209" i="1"/>
  <c r="AD209" i="1"/>
  <c r="AE209" i="1"/>
  <c r="AF209" i="1"/>
  <c r="AG209" i="1"/>
  <c r="AH209" i="1"/>
  <c r="AJ209" i="1"/>
  <c r="AM209" i="1"/>
  <c r="AN209" i="1"/>
  <c r="AO209" i="1"/>
  <c r="AP209" i="1"/>
  <c r="AQ209" i="1"/>
  <c r="J210" i="1"/>
  <c r="K210" i="1"/>
  <c r="M210" i="1"/>
  <c r="N210" i="1"/>
  <c r="P210" i="1"/>
  <c r="Q210" i="1"/>
  <c r="S210" i="1"/>
  <c r="T210" i="1"/>
  <c r="V210" i="1"/>
  <c r="W210" i="1"/>
  <c r="Y210" i="1"/>
  <c r="AD210" i="1"/>
  <c r="AE210" i="1"/>
  <c r="AF210" i="1"/>
  <c r="AG210" i="1"/>
  <c r="AH210" i="1"/>
  <c r="AJ210" i="1"/>
  <c r="AM210" i="1"/>
  <c r="AN210" i="1"/>
  <c r="AO210" i="1"/>
  <c r="AP210" i="1"/>
  <c r="AQ210" i="1"/>
  <c r="J211" i="1"/>
  <c r="K211" i="1"/>
  <c r="M211" i="1"/>
  <c r="N211" i="1"/>
  <c r="P211" i="1"/>
  <c r="Q211" i="1"/>
  <c r="S211" i="1"/>
  <c r="T211" i="1"/>
  <c r="V211" i="1"/>
  <c r="W211" i="1"/>
  <c r="Y211" i="1"/>
  <c r="AD211" i="1"/>
  <c r="AE211" i="1"/>
  <c r="AF211" i="1"/>
  <c r="AG211" i="1"/>
  <c r="AH211" i="1"/>
  <c r="AJ211" i="1"/>
  <c r="AM211" i="1"/>
  <c r="AN211" i="1"/>
  <c r="AO211" i="1"/>
  <c r="AP211" i="1"/>
  <c r="AQ211" i="1"/>
  <c r="J212" i="1"/>
  <c r="K212" i="1"/>
  <c r="M212" i="1"/>
  <c r="N212" i="1"/>
  <c r="P212" i="1"/>
  <c r="Q212" i="1"/>
  <c r="S212" i="1"/>
  <c r="T212" i="1"/>
  <c r="V212" i="1"/>
  <c r="W212" i="1"/>
  <c r="Y212" i="1"/>
  <c r="AD212" i="1"/>
  <c r="AE212" i="1"/>
  <c r="AF212" i="1"/>
  <c r="AG212" i="1"/>
  <c r="AH212" i="1"/>
  <c r="AJ212" i="1"/>
  <c r="AM212" i="1"/>
  <c r="AN212" i="1"/>
  <c r="AO212" i="1"/>
  <c r="AP212" i="1"/>
  <c r="AQ212" i="1"/>
  <c r="J213" i="1"/>
  <c r="K213" i="1"/>
  <c r="M213" i="1"/>
  <c r="N213" i="1"/>
  <c r="P213" i="1"/>
  <c r="Q213" i="1"/>
  <c r="S213" i="1"/>
  <c r="T213" i="1"/>
  <c r="V213" i="1"/>
  <c r="W213" i="1"/>
  <c r="Y213" i="1"/>
  <c r="AD213" i="1"/>
  <c r="AE213" i="1"/>
  <c r="AF213" i="1"/>
  <c r="AG213" i="1"/>
  <c r="AH213" i="1"/>
  <c r="AJ213" i="1"/>
  <c r="AM213" i="1"/>
  <c r="AN213" i="1"/>
  <c r="AO213" i="1"/>
  <c r="AP213" i="1"/>
  <c r="AQ213" i="1"/>
  <c r="J214" i="1"/>
  <c r="K214" i="1"/>
  <c r="M214" i="1"/>
  <c r="N214" i="1"/>
  <c r="P214" i="1"/>
  <c r="Q214" i="1"/>
  <c r="S214" i="1"/>
  <c r="T214" i="1"/>
  <c r="V214" i="1"/>
  <c r="W214" i="1"/>
  <c r="Y214" i="1"/>
  <c r="AD214" i="1"/>
  <c r="AE214" i="1"/>
  <c r="AF214" i="1"/>
  <c r="AG214" i="1"/>
  <c r="AH214" i="1"/>
  <c r="AJ214" i="1"/>
  <c r="AM214" i="1"/>
  <c r="AN214" i="1"/>
  <c r="AO214" i="1"/>
  <c r="AP214" i="1"/>
  <c r="AQ214" i="1"/>
  <c r="J215" i="1"/>
  <c r="K215" i="1"/>
  <c r="M215" i="1"/>
  <c r="N215" i="1"/>
  <c r="P215" i="1"/>
  <c r="Q215" i="1"/>
  <c r="S215" i="1"/>
  <c r="T215" i="1"/>
  <c r="V215" i="1"/>
  <c r="W215" i="1"/>
  <c r="Y215" i="1"/>
  <c r="AD215" i="1"/>
  <c r="AE215" i="1"/>
  <c r="AF215" i="1"/>
  <c r="AG215" i="1"/>
  <c r="AH215" i="1"/>
  <c r="AJ215" i="1"/>
  <c r="AM215" i="1"/>
  <c r="AN215" i="1"/>
  <c r="AO215" i="1"/>
  <c r="AP215" i="1"/>
  <c r="AQ215" i="1"/>
  <c r="J216" i="1"/>
  <c r="K216" i="1"/>
  <c r="M216" i="1"/>
  <c r="N216" i="1"/>
  <c r="P216" i="1"/>
  <c r="Q216" i="1"/>
  <c r="S216" i="1"/>
  <c r="T216" i="1"/>
  <c r="V216" i="1"/>
  <c r="W216" i="1"/>
  <c r="Y216" i="1"/>
  <c r="AD216" i="1"/>
  <c r="AE216" i="1"/>
  <c r="AF216" i="1"/>
  <c r="AG216" i="1"/>
  <c r="AH216" i="1"/>
  <c r="AJ216" i="1"/>
  <c r="AM216" i="1"/>
  <c r="AN216" i="1"/>
  <c r="AO216" i="1"/>
  <c r="AP216" i="1"/>
  <c r="AQ216" i="1"/>
  <c r="J217" i="1"/>
  <c r="K217" i="1"/>
  <c r="M217" i="1"/>
  <c r="N217" i="1"/>
  <c r="P217" i="1"/>
  <c r="Q217" i="1"/>
  <c r="S217" i="1"/>
  <c r="T217" i="1"/>
  <c r="V217" i="1"/>
  <c r="W217" i="1"/>
  <c r="Y217" i="1"/>
  <c r="AD217" i="1"/>
  <c r="AE217" i="1"/>
  <c r="AF217" i="1"/>
  <c r="AG217" i="1"/>
  <c r="AH217" i="1"/>
  <c r="AJ217" i="1"/>
  <c r="AM217" i="1"/>
  <c r="AN217" i="1"/>
  <c r="AO217" i="1"/>
  <c r="AP217" i="1"/>
  <c r="AQ217" i="1"/>
  <c r="J218" i="1"/>
  <c r="K218" i="1"/>
  <c r="M218" i="1"/>
  <c r="N218" i="1"/>
  <c r="P218" i="1"/>
  <c r="Q218" i="1"/>
  <c r="S218" i="1"/>
  <c r="T218" i="1"/>
  <c r="V218" i="1"/>
  <c r="W218" i="1"/>
  <c r="Y218" i="1"/>
  <c r="AD218" i="1"/>
  <c r="AE218" i="1"/>
  <c r="AF218" i="1"/>
  <c r="AG218" i="1"/>
  <c r="AH218" i="1"/>
  <c r="AJ218" i="1"/>
  <c r="AM218" i="1"/>
  <c r="AN218" i="1"/>
  <c r="AO218" i="1"/>
  <c r="AP218" i="1"/>
  <c r="AQ218" i="1"/>
  <c r="J219" i="1"/>
  <c r="K219" i="1"/>
  <c r="M219" i="1"/>
  <c r="N219" i="1"/>
  <c r="P219" i="1"/>
  <c r="Q219" i="1"/>
  <c r="S219" i="1"/>
  <c r="T219" i="1"/>
  <c r="V219" i="1"/>
  <c r="W219" i="1"/>
  <c r="Y219" i="1"/>
  <c r="AD219" i="1"/>
  <c r="AE219" i="1"/>
  <c r="AF219" i="1"/>
  <c r="AG219" i="1"/>
  <c r="AH219" i="1"/>
  <c r="AJ219" i="1"/>
  <c r="AM219" i="1"/>
  <c r="AN219" i="1"/>
  <c r="AO219" i="1"/>
  <c r="AP219" i="1"/>
  <c r="AQ219" i="1"/>
  <c r="J220" i="1"/>
  <c r="K220" i="1"/>
  <c r="M220" i="1"/>
  <c r="N220" i="1"/>
  <c r="P220" i="1"/>
  <c r="Q220" i="1"/>
  <c r="S220" i="1"/>
  <c r="T220" i="1"/>
  <c r="V220" i="1"/>
  <c r="W220" i="1"/>
  <c r="Y220" i="1"/>
  <c r="AD220" i="1"/>
  <c r="AE220" i="1"/>
  <c r="AF220" i="1"/>
  <c r="AG220" i="1"/>
  <c r="AH220" i="1"/>
  <c r="AJ220" i="1"/>
  <c r="AM220" i="1"/>
  <c r="AN220" i="1"/>
  <c r="AO220" i="1"/>
  <c r="AP220" i="1"/>
  <c r="AQ220" i="1"/>
  <c r="J221" i="1"/>
  <c r="K221" i="1"/>
  <c r="M221" i="1"/>
  <c r="N221" i="1"/>
  <c r="P221" i="1"/>
  <c r="Q221" i="1"/>
  <c r="S221" i="1"/>
  <c r="T221" i="1"/>
  <c r="V221" i="1"/>
  <c r="W221" i="1"/>
  <c r="Y221" i="1"/>
  <c r="AD221" i="1"/>
  <c r="AE221" i="1"/>
  <c r="AF221" i="1"/>
  <c r="AG221" i="1"/>
  <c r="AH221" i="1"/>
  <c r="AJ221" i="1"/>
  <c r="AM221" i="1"/>
  <c r="AN221" i="1"/>
  <c r="AO221" i="1"/>
  <c r="AP221" i="1"/>
  <c r="AQ221" i="1"/>
  <c r="J222" i="1"/>
  <c r="K222" i="1"/>
  <c r="M222" i="1"/>
  <c r="N222" i="1"/>
  <c r="P222" i="1"/>
  <c r="Q222" i="1"/>
  <c r="S222" i="1"/>
  <c r="T222" i="1"/>
  <c r="V222" i="1"/>
  <c r="W222" i="1"/>
  <c r="Y222" i="1"/>
  <c r="AD222" i="1"/>
  <c r="AE222" i="1"/>
  <c r="AF222" i="1"/>
  <c r="AG222" i="1"/>
  <c r="AH222" i="1"/>
  <c r="AJ222" i="1"/>
  <c r="AM222" i="1"/>
  <c r="AN222" i="1"/>
  <c r="AO222" i="1"/>
  <c r="AP222" i="1"/>
  <c r="AQ222" i="1"/>
  <c r="J223" i="1"/>
  <c r="K223" i="1"/>
  <c r="M223" i="1"/>
  <c r="N223" i="1"/>
  <c r="P223" i="1"/>
  <c r="Q223" i="1"/>
  <c r="S223" i="1"/>
  <c r="T223" i="1"/>
  <c r="V223" i="1"/>
  <c r="W223" i="1"/>
  <c r="Y223" i="1"/>
  <c r="AD223" i="1"/>
  <c r="AE223" i="1"/>
  <c r="AF223" i="1"/>
  <c r="AG223" i="1"/>
  <c r="AH223" i="1"/>
  <c r="AJ223" i="1"/>
  <c r="AM223" i="1"/>
  <c r="AN223" i="1"/>
  <c r="AO223" i="1"/>
  <c r="AP223" i="1"/>
  <c r="AQ223" i="1"/>
  <c r="J224" i="1"/>
  <c r="K224" i="1"/>
  <c r="M224" i="1"/>
  <c r="N224" i="1"/>
  <c r="P224" i="1"/>
  <c r="Q224" i="1"/>
  <c r="S224" i="1"/>
  <c r="T224" i="1"/>
  <c r="V224" i="1"/>
  <c r="W224" i="1"/>
  <c r="Y224" i="1"/>
  <c r="AD224" i="1"/>
  <c r="AE224" i="1"/>
  <c r="AF224" i="1"/>
  <c r="AG224" i="1"/>
  <c r="AH224" i="1"/>
  <c r="AJ224" i="1"/>
  <c r="AM224" i="1"/>
  <c r="AN224" i="1"/>
  <c r="AO224" i="1"/>
  <c r="AP224" i="1"/>
  <c r="AQ224" i="1"/>
  <c r="J225" i="1"/>
  <c r="K225" i="1"/>
  <c r="M225" i="1"/>
  <c r="N225" i="1"/>
  <c r="P225" i="1"/>
  <c r="Q225" i="1"/>
  <c r="S225" i="1"/>
  <c r="T225" i="1"/>
  <c r="V225" i="1"/>
  <c r="W225" i="1"/>
  <c r="Y225" i="1"/>
  <c r="AD225" i="1"/>
  <c r="AE225" i="1"/>
  <c r="AF225" i="1"/>
  <c r="AG225" i="1"/>
  <c r="AH225" i="1"/>
  <c r="AJ225" i="1"/>
  <c r="AM225" i="1"/>
  <c r="AN225" i="1"/>
  <c r="AO225" i="1"/>
  <c r="AP225" i="1"/>
  <c r="AQ225" i="1"/>
  <c r="J226" i="1"/>
  <c r="K226" i="1"/>
  <c r="M226" i="1"/>
  <c r="N226" i="1"/>
  <c r="P226" i="1"/>
  <c r="Q226" i="1"/>
  <c r="S226" i="1"/>
  <c r="T226" i="1"/>
  <c r="V226" i="1"/>
  <c r="W226" i="1"/>
  <c r="Y226" i="1"/>
  <c r="AD226" i="1"/>
  <c r="AE226" i="1"/>
  <c r="AF226" i="1"/>
  <c r="AG226" i="1"/>
  <c r="AH226" i="1"/>
  <c r="AJ226" i="1"/>
  <c r="AM226" i="1"/>
  <c r="AN226" i="1"/>
  <c r="AO226" i="1"/>
  <c r="AP226" i="1"/>
  <c r="AQ226" i="1"/>
  <c r="J227" i="1"/>
  <c r="K227" i="1"/>
  <c r="M227" i="1"/>
  <c r="N227" i="1"/>
  <c r="P227" i="1"/>
  <c r="Q227" i="1"/>
  <c r="S227" i="1"/>
  <c r="T227" i="1"/>
  <c r="V227" i="1"/>
  <c r="W227" i="1"/>
  <c r="Y227" i="1"/>
  <c r="AD227" i="1"/>
  <c r="AE227" i="1"/>
  <c r="AF227" i="1"/>
  <c r="AG227" i="1"/>
  <c r="AH227" i="1"/>
  <c r="AJ227" i="1"/>
  <c r="AM227" i="1"/>
  <c r="AN227" i="1"/>
  <c r="AO227" i="1"/>
  <c r="AP227" i="1"/>
  <c r="AQ227" i="1"/>
  <c r="J228" i="1"/>
  <c r="K228" i="1"/>
  <c r="M228" i="1"/>
  <c r="N228" i="1"/>
  <c r="P228" i="1"/>
  <c r="Q228" i="1"/>
  <c r="S228" i="1"/>
  <c r="T228" i="1"/>
  <c r="V228" i="1"/>
  <c r="W228" i="1"/>
  <c r="Y228" i="1"/>
  <c r="AD228" i="1"/>
  <c r="AE228" i="1"/>
  <c r="AF228" i="1"/>
  <c r="AG228" i="1"/>
  <c r="AH228" i="1"/>
  <c r="AJ228" i="1"/>
  <c r="AM228" i="1"/>
  <c r="AN228" i="1"/>
  <c r="AO228" i="1"/>
  <c r="AP228" i="1"/>
  <c r="AQ228" i="1"/>
  <c r="J229" i="1"/>
  <c r="K229" i="1"/>
  <c r="M229" i="1"/>
  <c r="N229" i="1"/>
  <c r="P229" i="1"/>
  <c r="Q229" i="1"/>
  <c r="S229" i="1"/>
  <c r="T229" i="1"/>
  <c r="V229" i="1"/>
  <c r="W229" i="1"/>
  <c r="Y229" i="1"/>
  <c r="AD229" i="1"/>
  <c r="AE229" i="1"/>
  <c r="AF229" i="1"/>
  <c r="AG229" i="1"/>
  <c r="AH229" i="1"/>
  <c r="AJ229" i="1"/>
  <c r="AM229" i="1"/>
  <c r="AN229" i="1"/>
  <c r="AO229" i="1"/>
  <c r="AP229" i="1"/>
  <c r="AQ229" i="1"/>
  <c r="J230" i="1"/>
  <c r="K230" i="1"/>
  <c r="M230" i="1"/>
  <c r="N230" i="1"/>
  <c r="P230" i="1"/>
  <c r="Q230" i="1"/>
  <c r="S230" i="1"/>
  <c r="T230" i="1"/>
  <c r="V230" i="1"/>
  <c r="W230" i="1"/>
  <c r="Y230" i="1"/>
  <c r="AD230" i="1"/>
  <c r="AE230" i="1"/>
  <c r="AF230" i="1"/>
  <c r="AG230" i="1"/>
  <c r="AH230" i="1"/>
  <c r="AJ230" i="1"/>
  <c r="AM230" i="1"/>
  <c r="AN230" i="1"/>
  <c r="AO230" i="1"/>
  <c r="AP230" i="1"/>
  <c r="AQ230" i="1"/>
  <c r="J231" i="1"/>
  <c r="K231" i="1"/>
  <c r="M231" i="1"/>
  <c r="N231" i="1"/>
  <c r="P231" i="1"/>
  <c r="Q231" i="1"/>
  <c r="S231" i="1"/>
  <c r="T231" i="1"/>
  <c r="V231" i="1"/>
  <c r="W231" i="1"/>
  <c r="Y231" i="1"/>
  <c r="AD231" i="1"/>
  <c r="AE231" i="1"/>
  <c r="AF231" i="1"/>
  <c r="AG231" i="1"/>
  <c r="AH231" i="1"/>
  <c r="AJ231" i="1"/>
  <c r="AM231" i="1"/>
  <c r="AN231" i="1"/>
  <c r="AO231" i="1"/>
  <c r="AP231" i="1"/>
  <c r="AQ231" i="1"/>
  <c r="J232" i="1"/>
  <c r="K232" i="1"/>
  <c r="M232" i="1"/>
  <c r="N232" i="1"/>
  <c r="P232" i="1"/>
  <c r="Q232" i="1"/>
  <c r="S232" i="1"/>
  <c r="T232" i="1"/>
  <c r="V232" i="1"/>
  <c r="W232" i="1"/>
  <c r="Y232" i="1"/>
  <c r="AD232" i="1"/>
  <c r="AE232" i="1"/>
  <c r="AF232" i="1"/>
  <c r="AG232" i="1"/>
  <c r="AH232" i="1"/>
  <c r="AJ232" i="1"/>
  <c r="AM232" i="1"/>
  <c r="AN232" i="1"/>
  <c r="AO232" i="1"/>
  <c r="AP232" i="1"/>
  <c r="AQ232" i="1"/>
  <c r="J233" i="1"/>
  <c r="K233" i="1"/>
  <c r="M233" i="1"/>
  <c r="N233" i="1"/>
  <c r="P233" i="1"/>
  <c r="Q233" i="1"/>
  <c r="S233" i="1"/>
  <c r="T233" i="1"/>
  <c r="V233" i="1"/>
  <c r="W233" i="1"/>
  <c r="Y233" i="1"/>
  <c r="AD233" i="1"/>
  <c r="AE233" i="1"/>
  <c r="AF233" i="1"/>
  <c r="AG233" i="1"/>
  <c r="AH233" i="1"/>
  <c r="AJ233" i="1"/>
  <c r="AM233" i="1"/>
  <c r="AN233" i="1"/>
  <c r="AO233" i="1"/>
  <c r="AP233" i="1"/>
  <c r="AQ233" i="1"/>
  <c r="J234" i="1"/>
  <c r="K234" i="1"/>
  <c r="M234" i="1"/>
  <c r="N234" i="1"/>
  <c r="P234" i="1"/>
  <c r="Q234" i="1"/>
  <c r="S234" i="1"/>
  <c r="T234" i="1"/>
  <c r="V234" i="1"/>
  <c r="W234" i="1"/>
  <c r="Y234" i="1"/>
  <c r="AD234" i="1"/>
  <c r="AE234" i="1"/>
  <c r="AF234" i="1"/>
  <c r="AG234" i="1"/>
  <c r="AH234" i="1"/>
  <c r="AJ234" i="1"/>
  <c r="AM234" i="1"/>
  <c r="AN234" i="1"/>
  <c r="AO234" i="1"/>
  <c r="AP234" i="1"/>
  <c r="AQ234" i="1"/>
  <c r="J235" i="1"/>
  <c r="K235" i="1"/>
  <c r="M235" i="1"/>
  <c r="N235" i="1"/>
  <c r="P235" i="1"/>
  <c r="Q235" i="1"/>
  <c r="S235" i="1"/>
  <c r="T235" i="1"/>
  <c r="V235" i="1"/>
  <c r="W235" i="1"/>
  <c r="Y235" i="1"/>
  <c r="AD235" i="1"/>
  <c r="AE235" i="1"/>
  <c r="AF235" i="1"/>
  <c r="AG235" i="1"/>
  <c r="AH235" i="1"/>
  <c r="AJ235" i="1"/>
  <c r="AM235" i="1"/>
  <c r="AN235" i="1"/>
  <c r="AO235" i="1"/>
  <c r="AP235" i="1"/>
  <c r="AQ235" i="1"/>
  <c r="J236" i="1"/>
  <c r="K236" i="1"/>
  <c r="M236" i="1"/>
  <c r="N236" i="1"/>
  <c r="P236" i="1"/>
  <c r="Q236" i="1"/>
  <c r="S236" i="1"/>
  <c r="T236" i="1"/>
  <c r="V236" i="1"/>
  <c r="W236" i="1"/>
  <c r="Y236" i="1"/>
  <c r="AD236" i="1"/>
  <c r="AE236" i="1"/>
  <c r="AF236" i="1"/>
  <c r="AG236" i="1"/>
  <c r="AH236" i="1"/>
  <c r="AJ236" i="1"/>
  <c r="AM236" i="1"/>
  <c r="AN236" i="1"/>
  <c r="AO236" i="1"/>
  <c r="AP236" i="1"/>
  <c r="AQ236" i="1"/>
  <c r="J237" i="1"/>
  <c r="K237" i="1"/>
  <c r="M237" i="1"/>
  <c r="N237" i="1"/>
  <c r="P237" i="1"/>
  <c r="Q237" i="1"/>
  <c r="S237" i="1"/>
  <c r="T237" i="1"/>
  <c r="V237" i="1"/>
  <c r="W237" i="1"/>
  <c r="Y237" i="1"/>
  <c r="AD237" i="1"/>
  <c r="AE237" i="1"/>
  <c r="AF237" i="1"/>
  <c r="AG237" i="1"/>
  <c r="AH237" i="1"/>
  <c r="AJ237" i="1"/>
  <c r="AM237" i="1"/>
  <c r="AN237" i="1"/>
  <c r="AO237" i="1"/>
  <c r="AP237" i="1"/>
  <c r="AQ237" i="1"/>
  <c r="J238" i="1"/>
  <c r="K238" i="1"/>
  <c r="M238" i="1"/>
  <c r="N238" i="1"/>
  <c r="P238" i="1"/>
  <c r="Q238" i="1"/>
  <c r="S238" i="1"/>
  <c r="T238" i="1"/>
  <c r="V238" i="1"/>
  <c r="W238" i="1"/>
  <c r="Y238" i="1"/>
  <c r="AD238" i="1"/>
  <c r="AE238" i="1"/>
  <c r="AF238" i="1"/>
  <c r="AG238" i="1"/>
  <c r="AH238" i="1"/>
  <c r="AJ238" i="1"/>
  <c r="AM238" i="1"/>
  <c r="AN238" i="1"/>
  <c r="AO238" i="1"/>
  <c r="AP238" i="1"/>
  <c r="AQ238" i="1"/>
  <c r="J239" i="1"/>
  <c r="K239" i="1"/>
  <c r="M239" i="1"/>
  <c r="N239" i="1"/>
  <c r="P239" i="1"/>
  <c r="Q239" i="1"/>
  <c r="S239" i="1"/>
  <c r="T239" i="1"/>
  <c r="V239" i="1"/>
  <c r="W239" i="1"/>
  <c r="Y239" i="1"/>
  <c r="AD239" i="1"/>
  <c r="AE239" i="1"/>
  <c r="AF239" i="1"/>
  <c r="AG239" i="1"/>
  <c r="AH239" i="1"/>
  <c r="AJ239" i="1"/>
  <c r="AM239" i="1"/>
  <c r="AN239" i="1"/>
  <c r="AO239" i="1"/>
  <c r="AP239" i="1"/>
  <c r="AQ239" i="1"/>
  <c r="J240" i="1"/>
  <c r="K240" i="1"/>
  <c r="M240" i="1"/>
  <c r="N240" i="1"/>
  <c r="P240" i="1"/>
  <c r="Q240" i="1"/>
  <c r="S240" i="1"/>
  <c r="T240" i="1"/>
  <c r="V240" i="1"/>
  <c r="W240" i="1"/>
  <c r="Y240" i="1"/>
  <c r="AD240" i="1"/>
  <c r="AE240" i="1"/>
  <c r="AF240" i="1"/>
  <c r="AG240" i="1"/>
  <c r="AH240" i="1"/>
  <c r="AJ240" i="1"/>
  <c r="AM240" i="1"/>
  <c r="AN240" i="1"/>
  <c r="AO240" i="1"/>
  <c r="AP240" i="1"/>
  <c r="AQ240" i="1"/>
  <c r="J241" i="1"/>
  <c r="K241" i="1"/>
  <c r="M241" i="1"/>
  <c r="N241" i="1"/>
  <c r="P241" i="1"/>
  <c r="Q241" i="1"/>
  <c r="S241" i="1"/>
  <c r="T241" i="1"/>
  <c r="V241" i="1"/>
  <c r="W241" i="1"/>
  <c r="Y241" i="1"/>
  <c r="AD241" i="1"/>
  <c r="AE241" i="1"/>
  <c r="AF241" i="1"/>
  <c r="AG241" i="1"/>
  <c r="AH241" i="1"/>
  <c r="AJ241" i="1"/>
  <c r="AM241" i="1"/>
  <c r="AN241" i="1"/>
  <c r="AO241" i="1"/>
  <c r="AP241" i="1"/>
  <c r="AQ241" i="1"/>
  <c r="J242" i="1"/>
  <c r="K242" i="1"/>
  <c r="M242" i="1"/>
  <c r="N242" i="1"/>
  <c r="P242" i="1"/>
  <c r="Q242" i="1"/>
  <c r="S242" i="1"/>
  <c r="T242" i="1"/>
  <c r="V242" i="1"/>
  <c r="W242" i="1"/>
  <c r="Y242" i="1"/>
  <c r="AD242" i="1"/>
  <c r="AE242" i="1"/>
  <c r="AF242" i="1"/>
  <c r="AG242" i="1"/>
  <c r="AH242" i="1"/>
  <c r="AJ242" i="1"/>
  <c r="AM242" i="1"/>
  <c r="AN242" i="1"/>
  <c r="AO242" i="1"/>
  <c r="AP242" i="1"/>
  <c r="AQ242" i="1"/>
  <c r="J243" i="1"/>
  <c r="K243" i="1"/>
  <c r="M243" i="1"/>
  <c r="N243" i="1"/>
  <c r="P243" i="1"/>
  <c r="Q243" i="1"/>
  <c r="S243" i="1"/>
  <c r="T243" i="1"/>
  <c r="V243" i="1"/>
  <c r="W243" i="1"/>
  <c r="Y243" i="1"/>
  <c r="AD243" i="1"/>
  <c r="AE243" i="1"/>
  <c r="AF243" i="1"/>
  <c r="AG243" i="1"/>
  <c r="AH243" i="1"/>
  <c r="AJ243" i="1"/>
  <c r="AM243" i="1"/>
  <c r="AN243" i="1"/>
  <c r="AO243" i="1"/>
  <c r="AP243" i="1"/>
  <c r="AQ243" i="1"/>
  <c r="J244" i="1"/>
  <c r="K244" i="1"/>
  <c r="M244" i="1"/>
  <c r="N244" i="1"/>
  <c r="P244" i="1"/>
  <c r="Q244" i="1"/>
  <c r="S244" i="1"/>
  <c r="T244" i="1"/>
  <c r="V244" i="1"/>
  <c r="W244" i="1"/>
  <c r="Y244" i="1"/>
  <c r="AD244" i="1"/>
  <c r="AE244" i="1"/>
  <c r="AF244" i="1"/>
  <c r="AG244" i="1"/>
  <c r="AH244" i="1"/>
  <c r="AJ244" i="1"/>
  <c r="AM244" i="1"/>
  <c r="AN244" i="1"/>
  <c r="AO244" i="1"/>
  <c r="AP244" i="1"/>
  <c r="AQ244" i="1"/>
  <c r="J245" i="1"/>
  <c r="K245" i="1"/>
  <c r="M245" i="1"/>
  <c r="N245" i="1"/>
  <c r="P245" i="1"/>
  <c r="Q245" i="1"/>
  <c r="S245" i="1"/>
  <c r="T245" i="1"/>
  <c r="V245" i="1"/>
  <c r="W245" i="1"/>
  <c r="Y245" i="1"/>
  <c r="AD245" i="1"/>
  <c r="AE245" i="1"/>
  <c r="AF245" i="1"/>
  <c r="AG245" i="1"/>
  <c r="AH245" i="1"/>
  <c r="AJ245" i="1"/>
  <c r="AM245" i="1"/>
  <c r="AN245" i="1"/>
  <c r="AO245" i="1"/>
  <c r="AP245" i="1"/>
  <c r="AQ245" i="1"/>
  <c r="J252" i="1"/>
  <c r="K252" i="1"/>
  <c r="M252" i="1"/>
  <c r="N252" i="1"/>
  <c r="P252" i="1"/>
  <c r="Q252" i="1"/>
  <c r="S252" i="1"/>
  <c r="T252" i="1"/>
  <c r="V252" i="1"/>
  <c r="W252" i="1"/>
  <c r="Y252" i="1"/>
  <c r="AD252" i="1"/>
  <c r="AE252" i="1"/>
  <c r="AF252" i="1"/>
  <c r="AG252" i="1"/>
  <c r="AH252" i="1"/>
  <c r="AJ252" i="1"/>
  <c r="AM252" i="1"/>
  <c r="AN252" i="1"/>
  <c r="AO252" i="1"/>
  <c r="AP252" i="1"/>
  <c r="AQ252" i="1"/>
  <c r="J253" i="1"/>
  <c r="K253" i="1"/>
  <c r="M253" i="1"/>
  <c r="N253" i="1"/>
  <c r="P253" i="1"/>
  <c r="Q253" i="1"/>
  <c r="S253" i="1"/>
  <c r="T253" i="1"/>
  <c r="V253" i="1"/>
  <c r="W253" i="1"/>
  <c r="Y253" i="1"/>
  <c r="AD253" i="1"/>
  <c r="AE253" i="1"/>
  <c r="AF253" i="1"/>
  <c r="AG253" i="1"/>
  <c r="AH253" i="1"/>
  <c r="AJ253" i="1"/>
  <c r="AM253" i="1"/>
  <c r="AN253" i="1"/>
  <c r="AO253" i="1"/>
  <c r="AP253" i="1"/>
  <c r="AQ253" i="1"/>
  <c r="J254" i="1"/>
  <c r="K254" i="1"/>
  <c r="M254" i="1"/>
  <c r="N254" i="1"/>
  <c r="P254" i="1"/>
  <c r="Q254" i="1"/>
  <c r="S254" i="1"/>
  <c r="T254" i="1"/>
  <c r="V254" i="1"/>
  <c r="W254" i="1"/>
  <c r="Y254" i="1"/>
  <c r="AD254" i="1"/>
  <c r="AE254" i="1"/>
  <c r="AF254" i="1"/>
  <c r="AG254" i="1"/>
  <c r="AH254" i="1"/>
  <c r="AJ254" i="1"/>
  <c r="AM254" i="1"/>
  <c r="AN254" i="1"/>
  <c r="AO254" i="1"/>
  <c r="AP254" i="1"/>
  <c r="AQ254" i="1"/>
  <c r="J255" i="1"/>
  <c r="K255" i="1"/>
  <c r="M255" i="1"/>
  <c r="N255" i="1"/>
  <c r="P255" i="1"/>
  <c r="Q255" i="1"/>
  <c r="S255" i="1"/>
  <c r="T255" i="1"/>
  <c r="V255" i="1"/>
  <c r="W255" i="1"/>
  <c r="Y255" i="1"/>
  <c r="AD255" i="1"/>
  <c r="AE255" i="1"/>
  <c r="AF255" i="1"/>
  <c r="AG255" i="1"/>
  <c r="AH255" i="1"/>
  <c r="AJ255" i="1"/>
  <c r="AM255" i="1"/>
  <c r="AN255" i="1"/>
  <c r="AO255" i="1"/>
  <c r="AP255" i="1"/>
  <c r="AQ255" i="1"/>
  <c r="J256" i="1"/>
  <c r="K256" i="1"/>
  <c r="M256" i="1"/>
  <c r="N256" i="1"/>
  <c r="P256" i="1"/>
  <c r="Q256" i="1"/>
  <c r="S256" i="1"/>
  <c r="T256" i="1"/>
  <c r="V256" i="1"/>
  <c r="W256" i="1"/>
  <c r="Y256" i="1"/>
  <c r="AD256" i="1"/>
  <c r="AE256" i="1"/>
  <c r="AF256" i="1"/>
  <c r="AG256" i="1"/>
  <c r="AH256" i="1"/>
  <c r="AJ256" i="1"/>
  <c r="AM256" i="1"/>
  <c r="AN256" i="1"/>
  <c r="AO256" i="1"/>
  <c r="AP256" i="1"/>
  <c r="AQ256" i="1"/>
  <c r="J257" i="1"/>
  <c r="K257" i="1"/>
  <c r="M257" i="1"/>
  <c r="N257" i="1"/>
  <c r="P257" i="1"/>
  <c r="Q257" i="1"/>
  <c r="S257" i="1"/>
  <c r="T257" i="1"/>
  <c r="V257" i="1"/>
  <c r="W257" i="1"/>
  <c r="Y257" i="1"/>
  <c r="AD257" i="1"/>
  <c r="AE257" i="1"/>
  <c r="AF257" i="1"/>
  <c r="AG257" i="1"/>
  <c r="AH257" i="1"/>
  <c r="AJ257" i="1"/>
  <c r="AM257" i="1"/>
  <c r="AN257" i="1"/>
  <c r="AO257" i="1"/>
  <c r="AP257" i="1"/>
  <c r="AQ257" i="1"/>
  <c r="J258" i="1"/>
  <c r="K258" i="1"/>
  <c r="M258" i="1"/>
  <c r="N258" i="1"/>
  <c r="P258" i="1"/>
  <c r="Q258" i="1"/>
  <c r="S258" i="1"/>
  <c r="T258" i="1"/>
  <c r="V258" i="1"/>
  <c r="W258" i="1"/>
  <c r="Y258" i="1"/>
  <c r="AD258" i="1"/>
  <c r="AE258" i="1"/>
  <c r="AF258" i="1"/>
  <c r="AG258" i="1"/>
  <c r="AH258" i="1"/>
  <c r="AJ258" i="1"/>
  <c r="AM258" i="1"/>
  <c r="AN258" i="1"/>
  <c r="AO258" i="1"/>
  <c r="AP258" i="1"/>
  <c r="AQ258" i="1"/>
  <c r="J259" i="1"/>
  <c r="K259" i="1"/>
  <c r="M259" i="1"/>
  <c r="N259" i="1"/>
  <c r="P259" i="1"/>
  <c r="Q259" i="1"/>
  <c r="S259" i="1"/>
  <c r="T259" i="1"/>
  <c r="V259" i="1"/>
  <c r="W259" i="1"/>
  <c r="Y259" i="1"/>
  <c r="AD259" i="1"/>
  <c r="AE259" i="1"/>
  <c r="AF259" i="1"/>
  <c r="AG259" i="1"/>
  <c r="AH259" i="1"/>
  <c r="AJ259" i="1"/>
  <c r="AM259" i="1"/>
  <c r="AN259" i="1"/>
  <c r="AO259" i="1"/>
  <c r="AP259" i="1"/>
  <c r="AQ259" i="1"/>
  <c r="J260" i="1"/>
  <c r="K260" i="1"/>
  <c r="M260" i="1"/>
  <c r="N260" i="1"/>
  <c r="P260" i="1"/>
  <c r="Q260" i="1"/>
  <c r="S260" i="1"/>
  <c r="T260" i="1"/>
  <c r="V260" i="1"/>
  <c r="W260" i="1"/>
  <c r="Y260" i="1"/>
  <c r="AD260" i="1"/>
  <c r="AE260" i="1"/>
  <c r="AF260" i="1"/>
  <c r="AG260" i="1"/>
  <c r="AH260" i="1"/>
  <c r="AJ260" i="1"/>
  <c r="AM260" i="1"/>
  <c r="AN260" i="1"/>
  <c r="AO260" i="1"/>
  <c r="AP260" i="1"/>
  <c r="AQ260" i="1"/>
  <c r="J261" i="1"/>
  <c r="K261" i="1"/>
  <c r="M261" i="1"/>
  <c r="N261" i="1"/>
  <c r="P261" i="1"/>
  <c r="Q261" i="1"/>
  <c r="S261" i="1"/>
  <c r="T261" i="1"/>
  <c r="V261" i="1"/>
  <c r="W261" i="1"/>
  <c r="Y261" i="1"/>
  <c r="AD261" i="1"/>
  <c r="AE261" i="1"/>
  <c r="AF261" i="1"/>
  <c r="AG261" i="1"/>
  <c r="AH261" i="1"/>
  <c r="AJ261" i="1"/>
  <c r="AM261" i="1"/>
  <c r="AN261" i="1"/>
  <c r="AO261" i="1"/>
  <c r="AP261" i="1"/>
  <c r="AQ261" i="1"/>
  <c r="J262" i="1"/>
  <c r="K262" i="1"/>
  <c r="M262" i="1"/>
  <c r="N262" i="1"/>
  <c r="P262" i="1"/>
  <c r="Q262" i="1"/>
  <c r="S262" i="1"/>
  <c r="T262" i="1"/>
  <c r="V262" i="1"/>
  <c r="W262" i="1"/>
  <c r="Y262" i="1"/>
  <c r="AD262" i="1"/>
  <c r="AE262" i="1"/>
  <c r="AF262" i="1"/>
  <c r="AG262" i="1"/>
  <c r="AH262" i="1"/>
  <c r="AJ262" i="1"/>
  <c r="AM262" i="1"/>
  <c r="AN262" i="1"/>
  <c r="AO262" i="1"/>
  <c r="AP262" i="1"/>
  <c r="AQ262" i="1"/>
  <c r="J263" i="1"/>
  <c r="K263" i="1"/>
  <c r="M263" i="1"/>
  <c r="N263" i="1"/>
  <c r="P263" i="1"/>
  <c r="Q263" i="1"/>
  <c r="S263" i="1"/>
  <c r="T263" i="1"/>
  <c r="V263" i="1"/>
  <c r="W263" i="1"/>
  <c r="Y263" i="1"/>
  <c r="AD263" i="1"/>
  <c r="AE263" i="1"/>
  <c r="AF263" i="1"/>
  <c r="AG263" i="1"/>
  <c r="AH263" i="1"/>
  <c r="AJ263" i="1"/>
  <c r="AM263" i="1"/>
  <c r="AN263" i="1"/>
  <c r="AO263" i="1"/>
  <c r="AP263" i="1"/>
  <c r="AQ263" i="1"/>
  <c r="J264" i="1"/>
  <c r="K264" i="1"/>
  <c r="M264" i="1"/>
  <c r="N264" i="1"/>
  <c r="P264" i="1"/>
  <c r="Q264" i="1"/>
  <c r="S264" i="1"/>
  <c r="T264" i="1"/>
  <c r="V264" i="1"/>
  <c r="W264" i="1"/>
  <c r="Y264" i="1"/>
  <c r="AD264" i="1"/>
  <c r="AE264" i="1"/>
  <c r="AF264" i="1"/>
  <c r="AG264" i="1"/>
  <c r="AH264" i="1"/>
  <c r="AJ264" i="1"/>
  <c r="AM264" i="1"/>
  <c r="AN264" i="1"/>
  <c r="AO264" i="1"/>
  <c r="AP264" i="1"/>
  <c r="AQ264" i="1"/>
  <c r="J265" i="1"/>
  <c r="K265" i="1"/>
  <c r="M265" i="1"/>
  <c r="N265" i="1"/>
  <c r="P265" i="1"/>
  <c r="Q265" i="1"/>
  <c r="S265" i="1"/>
  <c r="T265" i="1"/>
  <c r="V265" i="1"/>
  <c r="W265" i="1"/>
  <c r="Y265" i="1"/>
  <c r="AD265" i="1"/>
  <c r="AE265" i="1"/>
  <c r="AF265" i="1"/>
  <c r="AG265" i="1"/>
  <c r="AH265" i="1"/>
  <c r="AJ265" i="1"/>
  <c r="AM265" i="1"/>
  <c r="AN265" i="1"/>
  <c r="AO265" i="1"/>
  <c r="AP265" i="1"/>
  <c r="AQ265" i="1"/>
  <c r="J266" i="1"/>
  <c r="K266" i="1"/>
  <c r="M266" i="1"/>
  <c r="N266" i="1"/>
  <c r="P266" i="1"/>
  <c r="Q266" i="1"/>
  <c r="S266" i="1"/>
  <c r="T266" i="1"/>
  <c r="V266" i="1"/>
  <c r="W266" i="1"/>
  <c r="Y266" i="1"/>
  <c r="AD266" i="1"/>
  <c r="AE266" i="1"/>
  <c r="AF266" i="1"/>
  <c r="AG266" i="1"/>
  <c r="AH266" i="1"/>
  <c r="AJ266" i="1"/>
  <c r="AM266" i="1"/>
  <c r="AN266" i="1"/>
  <c r="AO266" i="1"/>
  <c r="AP266" i="1"/>
  <c r="AQ266" i="1"/>
  <c r="J267" i="1"/>
  <c r="K267" i="1"/>
  <c r="M267" i="1"/>
  <c r="N267" i="1"/>
  <c r="P267" i="1"/>
  <c r="Q267" i="1"/>
  <c r="S267" i="1"/>
  <c r="T267" i="1"/>
  <c r="V267" i="1"/>
  <c r="W267" i="1"/>
  <c r="Y267" i="1"/>
  <c r="AD267" i="1"/>
  <c r="AE267" i="1"/>
  <c r="AF267" i="1"/>
  <c r="AG267" i="1"/>
  <c r="AH267" i="1"/>
  <c r="AJ267" i="1"/>
  <c r="AM267" i="1"/>
  <c r="AN267" i="1"/>
  <c r="AO267" i="1"/>
  <c r="AP267" i="1"/>
  <c r="AQ267" i="1"/>
  <c r="J268" i="1"/>
  <c r="K268" i="1"/>
  <c r="M268" i="1"/>
  <c r="N268" i="1"/>
  <c r="P268" i="1"/>
  <c r="Q268" i="1"/>
  <c r="S268" i="1"/>
  <c r="T268" i="1"/>
  <c r="V268" i="1"/>
  <c r="W268" i="1"/>
  <c r="Y268" i="1"/>
  <c r="AD268" i="1"/>
  <c r="AE268" i="1"/>
  <c r="AF268" i="1"/>
  <c r="AG268" i="1"/>
  <c r="AH268" i="1"/>
  <c r="AJ268" i="1"/>
  <c r="AM268" i="1"/>
  <c r="AN268" i="1"/>
  <c r="AO268" i="1"/>
  <c r="AP268" i="1"/>
  <c r="AQ268" i="1"/>
  <c r="J269" i="1"/>
  <c r="K269" i="1"/>
  <c r="M269" i="1"/>
  <c r="N269" i="1"/>
  <c r="P269" i="1"/>
  <c r="Q269" i="1"/>
  <c r="S269" i="1"/>
  <c r="T269" i="1"/>
  <c r="V269" i="1"/>
  <c r="W269" i="1"/>
  <c r="Y269" i="1"/>
  <c r="AD269" i="1"/>
  <c r="AE269" i="1"/>
  <c r="AF269" i="1"/>
  <c r="AG269" i="1"/>
  <c r="AH269" i="1"/>
  <c r="AJ269" i="1"/>
  <c r="AM269" i="1"/>
  <c r="AN269" i="1"/>
  <c r="AO269" i="1"/>
  <c r="AP269" i="1"/>
  <c r="AQ269" i="1"/>
  <c r="J270" i="1"/>
  <c r="K270" i="1"/>
  <c r="M270" i="1"/>
  <c r="N270" i="1"/>
  <c r="P270" i="1"/>
  <c r="Q270" i="1"/>
  <c r="S270" i="1"/>
  <c r="T270" i="1"/>
  <c r="V270" i="1"/>
  <c r="W270" i="1"/>
  <c r="Y270" i="1"/>
  <c r="AD270" i="1"/>
  <c r="AE270" i="1"/>
  <c r="AF270" i="1"/>
  <c r="AG270" i="1"/>
  <c r="AH270" i="1"/>
  <c r="AJ270" i="1"/>
  <c r="AM270" i="1"/>
  <c r="AN270" i="1"/>
  <c r="AO270" i="1"/>
  <c r="AP270" i="1"/>
  <c r="AQ270" i="1"/>
  <c r="J271" i="1"/>
  <c r="K271" i="1"/>
  <c r="M271" i="1"/>
  <c r="N271" i="1"/>
  <c r="P271" i="1"/>
  <c r="Q271" i="1"/>
  <c r="S271" i="1"/>
  <c r="T271" i="1"/>
  <c r="V271" i="1"/>
  <c r="W271" i="1"/>
  <c r="Y271" i="1"/>
  <c r="AD271" i="1"/>
  <c r="AE271" i="1"/>
  <c r="AF271" i="1"/>
  <c r="AG271" i="1"/>
  <c r="AH271" i="1"/>
  <c r="AJ271" i="1"/>
  <c r="AM271" i="1"/>
  <c r="AN271" i="1"/>
  <c r="AO271" i="1"/>
  <c r="AP271" i="1"/>
  <c r="AQ271" i="1"/>
  <c r="J272" i="1"/>
  <c r="K272" i="1"/>
  <c r="M272" i="1"/>
  <c r="N272" i="1"/>
  <c r="P272" i="1"/>
  <c r="Q272" i="1"/>
  <c r="S272" i="1"/>
  <c r="T272" i="1"/>
  <c r="V272" i="1"/>
  <c r="W272" i="1"/>
  <c r="Y272" i="1"/>
  <c r="AD272" i="1"/>
  <c r="AE272" i="1"/>
  <c r="AF272" i="1"/>
  <c r="AG272" i="1"/>
  <c r="AH272" i="1"/>
  <c r="AJ272" i="1"/>
  <c r="AM272" i="1"/>
  <c r="AN272" i="1"/>
  <c r="AO272" i="1"/>
  <c r="AP272" i="1"/>
  <c r="AQ272" i="1"/>
  <c r="J273" i="1"/>
  <c r="K273" i="1"/>
  <c r="M273" i="1"/>
  <c r="N273" i="1"/>
  <c r="P273" i="1"/>
  <c r="Q273" i="1"/>
  <c r="S273" i="1"/>
  <c r="T273" i="1"/>
  <c r="V273" i="1"/>
  <c r="W273" i="1"/>
  <c r="Y273" i="1"/>
  <c r="AD273" i="1"/>
  <c r="AE273" i="1"/>
  <c r="AF273" i="1"/>
  <c r="AG273" i="1"/>
  <c r="AH273" i="1"/>
  <c r="AJ273" i="1"/>
  <c r="AM273" i="1"/>
  <c r="AN273" i="1"/>
  <c r="AO273" i="1"/>
  <c r="AP273" i="1"/>
  <c r="AQ273" i="1"/>
  <c r="J274" i="1"/>
  <c r="K274" i="1"/>
  <c r="M274" i="1"/>
  <c r="N274" i="1"/>
  <c r="P274" i="1"/>
  <c r="Q274" i="1"/>
  <c r="S274" i="1"/>
  <c r="T274" i="1"/>
  <c r="V274" i="1"/>
  <c r="W274" i="1"/>
  <c r="Y274" i="1"/>
  <c r="AD274" i="1"/>
  <c r="AE274" i="1"/>
  <c r="AF274" i="1"/>
  <c r="AG274" i="1"/>
  <c r="AH274" i="1"/>
  <c r="AJ274" i="1"/>
  <c r="AM274" i="1"/>
  <c r="AN274" i="1"/>
  <c r="AO274" i="1"/>
  <c r="AP274" i="1"/>
  <c r="AQ274" i="1"/>
  <c r="J275" i="1"/>
  <c r="K275" i="1"/>
  <c r="M275" i="1"/>
  <c r="N275" i="1"/>
  <c r="P275" i="1"/>
  <c r="Q275" i="1"/>
  <c r="S275" i="1"/>
  <c r="T275" i="1"/>
  <c r="V275" i="1"/>
  <c r="W275" i="1"/>
  <c r="Y275" i="1"/>
  <c r="AD275" i="1"/>
  <c r="AE275" i="1"/>
  <c r="AF275" i="1"/>
  <c r="AG275" i="1"/>
  <c r="AH275" i="1"/>
  <c r="AJ275" i="1"/>
  <c r="AM275" i="1"/>
  <c r="AN275" i="1"/>
  <c r="AO275" i="1"/>
  <c r="AP275" i="1"/>
  <c r="AQ275" i="1"/>
  <c r="J276" i="1"/>
  <c r="K276" i="1"/>
  <c r="M276" i="1"/>
  <c r="N276" i="1"/>
  <c r="P276" i="1"/>
  <c r="Q276" i="1"/>
  <c r="S276" i="1"/>
  <c r="T276" i="1"/>
  <c r="V276" i="1"/>
  <c r="W276" i="1"/>
  <c r="Y276" i="1"/>
  <c r="AD276" i="1"/>
  <c r="AE276" i="1"/>
  <c r="AF276" i="1"/>
  <c r="AG276" i="1"/>
  <c r="AH276" i="1"/>
  <c r="AJ276" i="1"/>
  <c r="AM276" i="1"/>
  <c r="AN276" i="1"/>
  <c r="AO276" i="1"/>
  <c r="AP276" i="1"/>
  <c r="AQ276" i="1"/>
  <c r="J277" i="1"/>
  <c r="K277" i="1"/>
  <c r="M277" i="1"/>
  <c r="N277" i="1"/>
  <c r="P277" i="1"/>
  <c r="Q277" i="1"/>
  <c r="S277" i="1"/>
  <c r="T277" i="1"/>
  <c r="V277" i="1"/>
  <c r="W277" i="1"/>
  <c r="Y277" i="1"/>
  <c r="AD277" i="1"/>
  <c r="AE277" i="1"/>
  <c r="AF277" i="1"/>
  <c r="AG277" i="1"/>
  <c r="AH277" i="1"/>
  <c r="AJ277" i="1"/>
  <c r="AM277" i="1"/>
  <c r="AN277" i="1"/>
  <c r="AO277" i="1"/>
  <c r="AP277" i="1"/>
  <c r="AQ277" i="1"/>
  <c r="J278" i="1"/>
  <c r="K278" i="1"/>
  <c r="M278" i="1"/>
  <c r="N278" i="1"/>
  <c r="P278" i="1"/>
  <c r="Q278" i="1"/>
  <c r="S278" i="1"/>
  <c r="T278" i="1"/>
  <c r="V278" i="1"/>
  <c r="W278" i="1"/>
  <c r="Y278" i="1"/>
  <c r="AD278" i="1"/>
  <c r="AE278" i="1"/>
  <c r="AF278" i="1"/>
  <c r="AG278" i="1"/>
  <c r="AH278" i="1"/>
  <c r="AJ278" i="1"/>
  <c r="AM278" i="1"/>
  <c r="AN278" i="1"/>
  <c r="AO278" i="1"/>
  <c r="AP278" i="1"/>
  <c r="AQ278" i="1"/>
  <c r="J279" i="1"/>
  <c r="K279" i="1"/>
  <c r="M279" i="1"/>
  <c r="N279" i="1"/>
  <c r="P279" i="1"/>
  <c r="Q279" i="1"/>
  <c r="S279" i="1"/>
  <c r="T279" i="1"/>
  <c r="V279" i="1"/>
  <c r="W279" i="1"/>
  <c r="Y279" i="1"/>
  <c r="AD279" i="1"/>
  <c r="AE279" i="1"/>
  <c r="AF279" i="1"/>
  <c r="AG279" i="1"/>
  <c r="AH279" i="1"/>
  <c r="AJ279" i="1"/>
  <c r="AM279" i="1"/>
  <c r="AN279" i="1"/>
  <c r="AO279" i="1"/>
  <c r="AP279" i="1"/>
  <c r="AQ279" i="1"/>
  <c r="J280" i="1"/>
  <c r="K280" i="1"/>
  <c r="M280" i="1"/>
  <c r="N280" i="1"/>
  <c r="P280" i="1"/>
  <c r="Q280" i="1"/>
  <c r="S280" i="1"/>
  <c r="T280" i="1"/>
  <c r="V280" i="1"/>
  <c r="W280" i="1"/>
  <c r="Y280" i="1"/>
  <c r="AD280" i="1"/>
  <c r="AE280" i="1"/>
  <c r="AF280" i="1"/>
  <c r="AG280" i="1"/>
  <c r="AH280" i="1"/>
  <c r="AJ280" i="1"/>
  <c r="AM280" i="1"/>
  <c r="AN280" i="1"/>
  <c r="AO280" i="1"/>
  <c r="AP280" i="1"/>
  <c r="AQ280" i="1"/>
  <c r="J281" i="1"/>
  <c r="K281" i="1"/>
  <c r="M281" i="1"/>
  <c r="N281" i="1"/>
  <c r="P281" i="1"/>
  <c r="Q281" i="1"/>
  <c r="S281" i="1"/>
  <c r="T281" i="1"/>
  <c r="V281" i="1"/>
  <c r="W281" i="1"/>
  <c r="Y281" i="1"/>
  <c r="AD281" i="1"/>
  <c r="AE281" i="1"/>
  <c r="AF281" i="1"/>
  <c r="AG281" i="1"/>
  <c r="AH281" i="1"/>
  <c r="AJ281" i="1"/>
  <c r="AM281" i="1"/>
  <c r="AN281" i="1"/>
  <c r="AO281" i="1"/>
  <c r="AP281" i="1"/>
  <c r="AQ281" i="1"/>
  <c r="J282" i="1"/>
  <c r="K282" i="1"/>
  <c r="M282" i="1"/>
  <c r="N282" i="1"/>
  <c r="P282" i="1"/>
  <c r="Q282" i="1"/>
  <c r="S282" i="1"/>
  <c r="T282" i="1"/>
  <c r="V282" i="1"/>
  <c r="W282" i="1"/>
  <c r="Y282" i="1"/>
  <c r="AD282" i="1"/>
  <c r="AE282" i="1"/>
  <c r="AF282" i="1"/>
  <c r="AG282" i="1"/>
  <c r="AH282" i="1"/>
  <c r="AJ282" i="1"/>
  <c r="AM282" i="1"/>
  <c r="AN282" i="1"/>
  <c r="AO282" i="1"/>
  <c r="AP282" i="1"/>
  <c r="AQ282" i="1"/>
  <c r="J283" i="1"/>
  <c r="K283" i="1"/>
  <c r="M283" i="1"/>
  <c r="N283" i="1"/>
  <c r="P283" i="1"/>
  <c r="Q283" i="1"/>
  <c r="S283" i="1"/>
  <c r="T283" i="1"/>
  <c r="V283" i="1"/>
  <c r="W283" i="1"/>
  <c r="Y283" i="1"/>
  <c r="AD283" i="1"/>
  <c r="AE283" i="1"/>
  <c r="AF283" i="1"/>
  <c r="AG283" i="1"/>
  <c r="AH283" i="1"/>
  <c r="AJ283" i="1"/>
  <c r="AM283" i="1"/>
  <c r="AN283" i="1"/>
  <c r="AO283" i="1"/>
  <c r="AP283" i="1"/>
  <c r="AQ283" i="1"/>
  <c r="J284" i="1"/>
  <c r="K284" i="1"/>
  <c r="M284" i="1"/>
  <c r="N284" i="1"/>
  <c r="P284" i="1"/>
  <c r="Q284" i="1"/>
  <c r="S284" i="1"/>
  <c r="T284" i="1"/>
  <c r="V284" i="1"/>
  <c r="W284" i="1"/>
  <c r="Y284" i="1"/>
  <c r="AD284" i="1"/>
  <c r="AE284" i="1"/>
  <c r="AF284" i="1"/>
  <c r="AG284" i="1"/>
  <c r="AH284" i="1"/>
  <c r="AJ284" i="1"/>
  <c r="AM284" i="1"/>
  <c r="AN284" i="1"/>
  <c r="AO284" i="1"/>
  <c r="AP284" i="1"/>
  <c r="AQ284" i="1"/>
  <c r="J285" i="1"/>
  <c r="K285" i="1"/>
  <c r="M285" i="1"/>
  <c r="N285" i="1"/>
  <c r="P285" i="1"/>
  <c r="Q285" i="1"/>
  <c r="S285" i="1"/>
  <c r="T285" i="1"/>
  <c r="V285" i="1"/>
  <c r="W285" i="1"/>
  <c r="Y285" i="1"/>
  <c r="AD285" i="1"/>
  <c r="AE285" i="1"/>
  <c r="AF285" i="1"/>
  <c r="AG285" i="1"/>
  <c r="AH285" i="1"/>
  <c r="AJ285" i="1"/>
  <c r="AM285" i="1"/>
  <c r="AN285" i="1"/>
  <c r="AO285" i="1"/>
  <c r="AP285" i="1"/>
  <c r="AQ285" i="1"/>
  <c r="J286" i="1"/>
  <c r="K286" i="1"/>
  <c r="M286" i="1"/>
  <c r="N286" i="1"/>
  <c r="P286" i="1"/>
  <c r="Q286" i="1"/>
  <c r="S286" i="1"/>
  <c r="T286" i="1"/>
  <c r="V286" i="1"/>
  <c r="W286" i="1"/>
  <c r="Y286" i="1"/>
  <c r="AD286" i="1"/>
  <c r="AE286" i="1"/>
  <c r="AF286" i="1"/>
  <c r="AG286" i="1"/>
  <c r="AH286" i="1"/>
  <c r="AJ286" i="1"/>
  <c r="AM286" i="1"/>
  <c r="AN286" i="1"/>
  <c r="AO286" i="1"/>
  <c r="AP286" i="1"/>
  <c r="AQ286" i="1"/>
  <c r="J287" i="1"/>
  <c r="K287" i="1"/>
  <c r="M287" i="1"/>
  <c r="N287" i="1"/>
  <c r="P287" i="1"/>
  <c r="Q287" i="1"/>
  <c r="S287" i="1"/>
  <c r="T287" i="1"/>
  <c r="V287" i="1"/>
  <c r="W287" i="1"/>
  <c r="Y287" i="1"/>
  <c r="AD287" i="1"/>
  <c r="AE287" i="1"/>
  <c r="AF287" i="1"/>
  <c r="AG287" i="1"/>
  <c r="AH287" i="1"/>
  <c r="AJ287" i="1"/>
  <c r="AM287" i="1"/>
  <c r="AN287" i="1"/>
  <c r="AO287" i="1"/>
  <c r="AP287" i="1"/>
  <c r="AQ287" i="1"/>
  <c r="J288" i="1"/>
  <c r="K288" i="1"/>
  <c r="M288" i="1"/>
  <c r="N288" i="1"/>
  <c r="P288" i="1"/>
  <c r="Q288" i="1"/>
  <c r="S288" i="1"/>
  <c r="T288" i="1"/>
  <c r="V288" i="1"/>
  <c r="W288" i="1"/>
  <c r="Y288" i="1"/>
  <c r="AD288" i="1"/>
  <c r="AE288" i="1"/>
  <c r="AF288" i="1"/>
  <c r="AG288" i="1"/>
  <c r="AH288" i="1"/>
  <c r="AJ288" i="1"/>
  <c r="AM288" i="1"/>
  <c r="AN288" i="1"/>
  <c r="AO288" i="1"/>
  <c r="AP288" i="1"/>
  <c r="AQ288" i="1"/>
  <c r="J289" i="1"/>
  <c r="K289" i="1"/>
  <c r="M289" i="1"/>
  <c r="N289" i="1"/>
  <c r="P289" i="1"/>
  <c r="Q289" i="1"/>
  <c r="S289" i="1"/>
  <c r="T289" i="1"/>
  <c r="V289" i="1"/>
  <c r="W289" i="1"/>
  <c r="Y289" i="1"/>
  <c r="AD289" i="1"/>
  <c r="AE289" i="1"/>
  <c r="AF289" i="1"/>
  <c r="AG289" i="1"/>
  <c r="AH289" i="1"/>
  <c r="AJ289" i="1"/>
  <c r="AM289" i="1"/>
  <c r="AN289" i="1"/>
  <c r="AO289" i="1"/>
  <c r="AP289" i="1"/>
  <c r="AQ289" i="1"/>
  <c r="J290" i="1"/>
  <c r="K290" i="1"/>
  <c r="M290" i="1"/>
  <c r="N290" i="1"/>
  <c r="P290" i="1"/>
  <c r="Q290" i="1"/>
  <c r="S290" i="1"/>
  <c r="T290" i="1"/>
  <c r="V290" i="1"/>
  <c r="W290" i="1"/>
  <c r="Y290" i="1"/>
  <c r="AD290" i="1"/>
  <c r="AE290" i="1"/>
  <c r="AF290" i="1"/>
  <c r="AG290" i="1"/>
  <c r="AH290" i="1"/>
  <c r="AJ290" i="1"/>
  <c r="AM290" i="1"/>
  <c r="AN290" i="1"/>
  <c r="AO290" i="1"/>
  <c r="AP290" i="1"/>
  <c r="AQ290" i="1"/>
  <c r="J291" i="1"/>
  <c r="K291" i="1"/>
  <c r="M291" i="1"/>
  <c r="N291" i="1"/>
  <c r="P291" i="1"/>
  <c r="Q291" i="1"/>
  <c r="S291" i="1"/>
  <c r="T291" i="1"/>
  <c r="V291" i="1"/>
  <c r="W291" i="1"/>
  <c r="Y291" i="1"/>
  <c r="AD291" i="1"/>
  <c r="AE291" i="1"/>
  <c r="AF291" i="1"/>
  <c r="AG291" i="1"/>
  <c r="AH291" i="1"/>
  <c r="AJ291" i="1"/>
  <c r="AM291" i="1"/>
  <c r="AN291" i="1"/>
  <c r="AO291" i="1"/>
  <c r="AP291" i="1"/>
  <c r="AQ291" i="1"/>
  <c r="J292" i="1"/>
  <c r="K292" i="1"/>
  <c r="M292" i="1"/>
  <c r="N292" i="1"/>
  <c r="P292" i="1"/>
  <c r="Q292" i="1"/>
  <c r="S292" i="1"/>
  <c r="T292" i="1"/>
  <c r="V292" i="1"/>
  <c r="W292" i="1"/>
  <c r="Y292" i="1"/>
  <c r="AD292" i="1"/>
  <c r="AE292" i="1"/>
  <c r="AF292" i="1"/>
  <c r="AG292" i="1"/>
  <c r="AH292" i="1"/>
  <c r="AJ292" i="1"/>
  <c r="AM292" i="1"/>
  <c r="AN292" i="1"/>
  <c r="AO292" i="1"/>
  <c r="AP292" i="1"/>
  <c r="AQ292" i="1"/>
  <c r="J293" i="1"/>
  <c r="K293" i="1"/>
  <c r="M293" i="1"/>
  <c r="N293" i="1"/>
  <c r="P293" i="1"/>
  <c r="Q293" i="1"/>
  <c r="S293" i="1"/>
  <c r="T293" i="1"/>
  <c r="V293" i="1"/>
  <c r="W293" i="1"/>
  <c r="Y293" i="1"/>
  <c r="AD293" i="1"/>
  <c r="AE293" i="1"/>
  <c r="AF293" i="1"/>
  <c r="AG293" i="1"/>
  <c r="AH293" i="1"/>
  <c r="AJ293" i="1"/>
  <c r="AM293" i="1"/>
  <c r="AN293" i="1"/>
  <c r="AO293" i="1"/>
  <c r="AP293" i="1"/>
  <c r="AQ293" i="1"/>
  <c r="J294" i="1"/>
  <c r="K294" i="1"/>
  <c r="M294" i="1"/>
  <c r="N294" i="1"/>
  <c r="P294" i="1"/>
  <c r="Q294" i="1"/>
  <c r="S294" i="1"/>
  <c r="T294" i="1"/>
  <c r="V294" i="1"/>
  <c r="W294" i="1"/>
  <c r="Y294" i="1"/>
  <c r="AD294" i="1"/>
  <c r="AE294" i="1"/>
  <c r="AF294" i="1"/>
  <c r="AG294" i="1"/>
  <c r="AH294" i="1"/>
  <c r="AJ294" i="1"/>
  <c r="AM294" i="1"/>
  <c r="AN294" i="1"/>
  <c r="AO294" i="1"/>
  <c r="AP294" i="1"/>
  <c r="AQ294" i="1"/>
  <c r="J295" i="1"/>
  <c r="K295" i="1"/>
  <c r="M295" i="1"/>
  <c r="N295" i="1"/>
  <c r="P295" i="1"/>
  <c r="Q295" i="1"/>
  <c r="S295" i="1"/>
  <c r="T295" i="1"/>
  <c r="V295" i="1"/>
  <c r="W295" i="1"/>
  <c r="Y295" i="1"/>
  <c r="AD295" i="1"/>
  <c r="AE295" i="1"/>
  <c r="AF295" i="1"/>
  <c r="AG295" i="1"/>
  <c r="AH295" i="1"/>
  <c r="AJ295" i="1"/>
  <c r="AM295" i="1"/>
  <c r="AN295" i="1"/>
  <c r="AO295" i="1"/>
  <c r="AP295" i="1"/>
  <c r="AQ295" i="1"/>
  <c r="J296" i="1"/>
  <c r="K296" i="1"/>
  <c r="M296" i="1"/>
  <c r="N296" i="1"/>
  <c r="P296" i="1"/>
  <c r="Q296" i="1"/>
  <c r="S296" i="1"/>
  <c r="T296" i="1"/>
  <c r="V296" i="1"/>
  <c r="W296" i="1"/>
  <c r="Y296" i="1"/>
  <c r="AD296" i="1"/>
  <c r="AE296" i="1"/>
  <c r="AF296" i="1"/>
  <c r="AG296" i="1"/>
  <c r="AH296" i="1"/>
  <c r="AJ296" i="1"/>
  <c r="AM296" i="1"/>
  <c r="AN296" i="1"/>
  <c r="AO296" i="1"/>
  <c r="AP296" i="1"/>
  <c r="AQ296" i="1"/>
  <c r="J297" i="1"/>
  <c r="K297" i="1"/>
  <c r="M297" i="1"/>
  <c r="N297" i="1"/>
  <c r="P297" i="1"/>
  <c r="Q297" i="1"/>
  <c r="S297" i="1"/>
  <c r="T297" i="1"/>
  <c r="V297" i="1"/>
  <c r="W297" i="1"/>
  <c r="Y297" i="1"/>
  <c r="AD297" i="1"/>
  <c r="AE297" i="1"/>
  <c r="AF297" i="1"/>
  <c r="AG297" i="1"/>
  <c r="AH297" i="1"/>
  <c r="AJ297" i="1"/>
  <c r="AM297" i="1"/>
  <c r="AN297" i="1"/>
  <c r="AO297" i="1"/>
  <c r="AP297" i="1"/>
  <c r="AQ297" i="1"/>
  <c r="J298" i="1"/>
  <c r="K298" i="1"/>
  <c r="M298" i="1"/>
  <c r="N298" i="1"/>
  <c r="P298" i="1"/>
  <c r="Q298" i="1"/>
  <c r="S298" i="1"/>
  <c r="T298" i="1"/>
  <c r="V298" i="1"/>
  <c r="W298" i="1"/>
  <c r="Y298" i="1"/>
  <c r="AD298" i="1"/>
  <c r="AE298" i="1"/>
  <c r="AF298" i="1"/>
  <c r="AG298" i="1"/>
  <c r="AH298" i="1"/>
  <c r="AJ298" i="1"/>
  <c r="AM298" i="1"/>
  <c r="AN298" i="1"/>
  <c r="AO298" i="1"/>
  <c r="AP298" i="1"/>
  <c r="AQ298" i="1"/>
  <c r="J299" i="1"/>
  <c r="K299" i="1"/>
  <c r="M299" i="1"/>
  <c r="N299" i="1"/>
  <c r="P299" i="1"/>
  <c r="Q299" i="1"/>
  <c r="S299" i="1"/>
  <c r="T299" i="1"/>
  <c r="V299" i="1"/>
  <c r="W299" i="1"/>
  <c r="Y299" i="1"/>
  <c r="AD299" i="1"/>
  <c r="AE299" i="1"/>
  <c r="AF299" i="1"/>
  <c r="AG299" i="1"/>
  <c r="AH299" i="1"/>
  <c r="AJ299" i="1"/>
  <c r="AM299" i="1"/>
  <c r="AN299" i="1"/>
  <c r="AO299" i="1"/>
  <c r="AP299" i="1"/>
  <c r="AQ299" i="1"/>
  <c r="J300" i="1"/>
  <c r="K300" i="1"/>
  <c r="M300" i="1"/>
  <c r="N300" i="1"/>
  <c r="P300" i="1"/>
  <c r="Q300" i="1"/>
  <c r="S300" i="1"/>
  <c r="T300" i="1"/>
  <c r="V300" i="1"/>
  <c r="W300" i="1"/>
  <c r="Y300" i="1"/>
  <c r="AD300" i="1"/>
  <c r="AE300" i="1"/>
  <c r="AF300" i="1"/>
  <c r="AG300" i="1"/>
  <c r="AH300" i="1"/>
  <c r="AJ300" i="1"/>
  <c r="AM300" i="1"/>
  <c r="AN300" i="1"/>
  <c r="AO300" i="1"/>
  <c r="AP300" i="1"/>
  <c r="AQ300" i="1"/>
  <c r="J301" i="1"/>
  <c r="K301" i="1"/>
  <c r="M301" i="1"/>
  <c r="N301" i="1"/>
  <c r="P301" i="1"/>
  <c r="Q301" i="1"/>
  <c r="S301" i="1"/>
  <c r="T301" i="1"/>
  <c r="V301" i="1"/>
  <c r="W301" i="1"/>
  <c r="Y301" i="1"/>
  <c r="AD301" i="1"/>
  <c r="AE301" i="1"/>
  <c r="AF301" i="1"/>
  <c r="AG301" i="1"/>
  <c r="AH301" i="1"/>
  <c r="AJ301" i="1"/>
  <c r="AM301" i="1"/>
  <c r="AN301" i="1"/>
  <c r="AO301" i="1"/>
  <c r="AP301" i="1"/>
  <c r="AQ301" i="1"/>
  <c r="J302" i="1"/>
  <c r="K302" i="1"/>
  <c r="M302" i="1"/>
  <c r="N302" i="1"/>
  <c r="P302" i="1"/>
  <c r="Q302" i="1"/>
  <c r="S302" i="1"/>
  <c r="T302" i="1"/>
  <c r="V302" i="1"/>
  <c r="W302" i="1"/>
  <c r="Y302" i="1"/>
  <c r="AD302" i="1"/>
  <c r="AE302" i="1"/>
  <c r="AF302" i="1"/>
  <c r="AG302" i="1"/>
  <c r="AH302" i="1"/>
  <c r="AJ302" i="1"/>
  <c r="AM302" i="1"/>
  <c r="AN302" i="1"/>
  <c r="AO302" i="1"/>
  <c r="AP302" i="1"/>
  <c r="AQ302" i="1"/>
  <c r="J303" i="1"/>
  <c r="K303" i="1"/>
  <c r="M303" i="1"/>
  <c r="N303" i="1"/>
  <c r="P303" i="1"/>
  <c r="Q303" i="1"/>
  <c r="S303" i="1"/>
  <c r="T303" i="1"/>
  <c r="V303" i="1"/>
  <c r="W303" i="1"/>
  <c r="Y303" i="1"/>
  <c r="AD303" i="1"/>
  <c r="AE303" i="1"/>
  <c r="AF303" i="1"/>
  <c r="AG303" i="1"/>
  <c r="AH303" i="1"/>
  <c r="AJ303" i="1"/>
  <c r="AM303" i="1"/>
  <c r="AN303" i="1"/>
  <c r="AO303" i="1"/>
  <c r="AP303" i="1"/>
  <c r="AQ303" i="1"/>
  <c r="J304" i="1"/>
  <c r="K304" i="1"/>
  <c r="M304" i="1"/>
  <c r="N304" i="1"/>
  <c r="P304" i="1"/>
  <c r="Q304" i="1"/>
  <c r="S304" i="1"/>
  <c r="T304" i="1"/>
  <c r="V304" i="1"/>
  <c r="W304" i="1"/>
  <c r="Y304" i="1"/>
  <c r="AD304" i="1"/>
  <c r="AE304" i="1"/>
  <c r="AF304" i="1"/>
  <c r="AG304" i="1"/>
  <c r="AH304" i="1"/>
  <c r="AJ304" i="1"/>
  <c r="AM304" i="1"/>
  <c r="AN304" i="1"/>
  <c r="AO304" i="1"/>
  <c r="AP304" i="1"/>
  <c r="AQ304" i="1"/>
  <c r="J305" i="1"/>
  <c r="K305" i="1"/>
  <c r="M305" i="1"/>
  <c r="N305" i="1"/>
  <c r="P305" i="1"/>
  <c r="Q305" i="1"/>
  <c r="S305" i="1"/>
  <c r="T305" i="1"/>
  <c r="V305" i="1"/>
  <c r="W305" i="1"/>
  <c r="Y305" i="1"/>
  <c r="AD305" i="1"/>
  <c r="AE305" i="1"/>
  <c r="AF305" i="1"/>
  <c r="AG305" i="1"/>
  <c r="AH305" i="1"/>
  <c r="AJ305" i="1"/>
  <c r="AM305" i="1"/>
  <c r="AN305" i="1"/>
  <c r="AO305" i="1"/>
  <c r="AP305" i="1"/>
  <c r="AQ305" i="1"/>
  <c r="J306" i="1"/>
  <c r="K306" i="1"/>
  <c r="M306" i="1"/>
  <c r="N306" i="1"/>
  <c r="P306" i="1"/>
  <c r="Q306" i="1"/>
  <c r="S306" i="1"/>
  <c r="T306" i="1"/>
  <c r="V306" i="1"/>
  <c r="W306" i="1"/>
  <c r="Y306" i="1"/>
  <c r="AD306" i="1"/>
  <c r="AE306" i="1"/>
  <c r="AF306" i="1"/>
  <c r="AG306" i="1"/>
  <c r="AH306" i="1"/>
  <c r="AJ306" i="1"/>
  <c r="AM306" i="1"/>
  <c r="AN306" i="1"/>
  <c r="AO306" i="1"/>
  <c r="AP306" i="1"/>
  <c r="AQ306" i="1"/>
  <c r="J307" i="1"/>
  <c r="K307" i="1"/>
  <c r="M307" i="1"/>
  <c r="N307" i="1"/>
  <c r="P307" i="1"/>
  <c r="Q307" i="1"/>
  <c r="S307" i="1"/>
  <c r="T307" i="1"/>
  <c r="V307" i="1"/>
  <c r="W307" i="1"/>
  <c r="Y307" i="1"/>
  <c r="AD307" i="1"/>
  <c r="AE307" i="1"/>
  <c r="AF307" i="1"/>
  <c r="AG307" i="1"/>
  <c r="AH307" i="1"/>
  <c r="AJ307" i="1"/>
  <c r="AM307" i="1"/>
  <c r="AN307" i="1"/>
  <c r="AO307" i="1"/>
  <c r="AP307" i="1"/>
  <c r="AQ307" i="1"/>
  <c r="J308" i="1"/>
  <c r="K308" i="1"/>
  <c r="M308" i="1"/>
  <c r="N308" i="1"/>
  <c r="P308" i="1"/>
  <c r="Q308" i="1"/>
  <c r="S308" i="1"/>
  <c r="T308" i="1"/>
  <c r="V308" i="1"/>
  <c r="W308" i="1"/>
  <c r="Y308" i="1"/>
  <c r="AD308" i="1"/>
  <c r="AE308" i="1"/>
  <c r="AF308" i="1"/>
  <c r="AG308" i="1"/>
  <c r="AH308" i="1"/>
  <c r="AJ308" i="1"/>
  <c r="AM308" i="1"/>
  <c r="AN308" i="1"/>
  <c r="AO308" i="1"/>
  <c r="AP308" i="1"/>
  <c r="AQ308" i="1"/>
  <c r="J309" i="1"/>
  <c r="K309" i="1"/>
  <c r="M309" i="1"/>
  <c r="N309" i="1"/>
  <c r="P309" i="1"/>
  <c r="Q309" i="1"/>
  <c r="S309" i="1"/>
  <c r="T309" i="1"/>
  <c r="V309" i="1"/>
  <c r="W309" i="1"/>
  <c r="Y309" i="1"/>
  <c r="AD309" i="1"/>
  <c r="AE309" i="1"/>
  <c r="AF309" i="1"/>
  <c r="AG309" i="1"/>
  <c r="AH309" i="1"/>
  <c r="AJ309" i="1"/>
  <c r="AM309" i="1"/>
  <c r="AN309" i="1"/>
  <c r="AO309" i="1"/>
  <c r="AP309" i="1"/>
  <c r="AQ309" i="1"/>
  <c r="J310" i="1"/>
  <c r="K310" i="1"/>
  <c r="M310" i="1"/>
  <c r="N310" i="1"/>
  <c r="P310" i="1"/>
  <c r="Q310" i="1"/>
  <c r="S310" i="1"/>
  <c r="T310" i="1"/>
  <c r="V310" i="1"/>
  <c r="W310" i="1"/>
  <c r="Y310" i="1"/>
  <c r="AD310" i="1"/>
  <c r="AE310" i="1"/>
  <c r="AF310" i="1"/>
  <c r="AG310" i="1"/>
  <c r="AH310" i="1"/>
  <c r="AJ310" i="1"/>
  <c r="AM310" i="1"/>
  <c r="AN310" i="1"/>
  <c r="AO310" i="1"/>
  <c r="AP310" i="1"/>
  <c r="AQ310" i="1"/>
  <c r="J311" i="1"/>
  <c r="K311" i="1"/>
  <c r="M311" i="1"/>
  <c r="N311" i="1"/>
  <c r="P311" i="1"/>
  <c r="Q311" i="1"/>
  <c r="S311" i="1"/>
  <c r="T311" i="1"/>
  <c r="V311" i="1"/>
  <c r="W311" i="1"/>
  <c r="Y311" i="1"/>
  <c r="AD311" i="1"/>
  <c r="AE311" i="1"/>
  <c r="AF311" i="1"/>
  <c r="AG311" i="1"/>
  <c r="AH311" i="1"/>
  <c r="AJ311" i="1"/>
  <c r="AM311" i="1"/>
  <c r="AN311" i="1"/>
  <c r="AO311" i="1"/>
  <c r="AP311" i="1"/>
  <c r="AQ311" i="1"/>
  <c r="J312" i="1"/>
  <c r="K312" i="1"/>
  <c r="M312" i="1"/>
  <c r="N312" i="1"/>
  <c r="P312" i="1"/>
  <c r="Q312" i="1"/>
  <c r="S312" i="1"/>
  <c r="T312" i="1"/>
  <c r="V312" i="1"/>
  <c r="W312" i="1"/>
  <c r="Y312" i="1"/>
  <c r="AD312" i="1"/>
  <c r="AE312" i="1"/>
  <c r="AF312" i="1"/>
  <c r="AG312" i="1"/>
  <c r="AH312" i="1"/>
  <c r="AJ312" i="1"/>
  <c r="AM312" i="1"/>
  <c r="AN312" i="1"/>
  <c r="AO312" i="1"/>
  <c r="AP312" i="1"/>
  <c r="AQ312" i="1"/>
  <c r="J313" i="1"/>
  <c r="K313" i="1"/>
  <c r="M313" i="1"/>
  <c r="N313" i="1"/>
  <c r="P313" i="1"/>
  <c r="Q313" i="1"/>
  <c r="S313" i="1"/>
  <c r="T313" i="1"/>
  <c r="V313" i="1"/>
  <c r="W313" i="1"/>
  <c r="Y313" i="1"/>
  <c r="AD313" i="1"/>
  <c r="AE313" i="1"/>
  <c r="AF313" i="1"/>
  <c r="AG313" i="1"/>
  <c r="AH313" i="1"/>
  <c r="AJ313" i="1"/>
  <c r="AM313" i="1"/>
  <c r="AN313" i="1"/>
  <c r="AO313" i="1"/>
  <c r="AP313" i="1"/>
  <c r="AQ313" i="1"/>
  <c r="J314" i="1"/>
  <c r="K314" i="1"/>
  <c r="M314" i="1"/>
  <c r="N314" i="1"/>
  <c r="P314" i="1"/>
  <c r="Q314" i="1"/>
  <c r="S314" i="1"/>
  <c r="T314" i="1"/>
  <c r="V314" i="1"/>
  <c r="W314" i="1"/>
  <c r="Y314" i="1"/>
  <c r="AD314" i="1"/>
  <c r="AE314" i="1"/>
  <c r="AF314" i="1"/>
  <c r="AG314" i="1"/>
  <c r="AH314" i="1"/>
  <c r="AJ314" i="1"/>
  <c r="AM314" i="1"/>
  <c r="AN314" i="1"/>
  <c r="AO314" i="1"/>
  <c r="AP314" i="1"/>
  <c r="AQ314" i="1"/>
  <c r="J315" i="1"/>
  <c r="K315" i="1"/>
  <c r="M315" i="1"/>
  <c r="N315" i="1"/>
  <c r="P315" i="1"/>
  <c r="Q315" i="1"/>
  <c r="S315" i="1"/>
  <c r="T315" i="1"/>
  <c r="V315" i="1"/>
  <c r="W315" i="1"/>
  <c r="Y315" i="1"/>
  <c r="AD315" i="1"/>
  <c r="AE315" i="1"/>
  <c r="AF315" i="1"/>
  <c r="AG315" i="1"/>
  <c r="AH315" i="1"/>
  <c r="AJ315" i="1"/>
  <c r="AM315" i="1"/>
  <c r="AN315" i="1"/>
  <c r="AO315" i="1"/>
  <c r="AP315" i="1"/>
  <c r="AQ315" i="1"/>
  <c r="J316" i="1"/>
  <c r="K316" i="1"/>
  <c r="M316" i="1"/>
  <c r="N316" i="1"/>
  <c r="P316" i="1"/>
  <c r="Q316" i="1"/>
  <c r="S316" i="1"/>
  <c r="T316" i="1"/>
  <c r="V316" i="1"/>
  <c r="W316" i="1"/>
  <c r="Y316" i="1"/>
  <c r="AD316" i="1"/>
  <c r="AE316" i="1"/>
  <c r="AF316" i="1"/>
  <c r="AG316" i="1"/>
  <c r="AH316" i="1"/>
  <c r="AJ316" i="1"/>
  <c r="AM316" i="1"/>
  <c r="AN316" i="1"/>
  <c r="AO316" i="1"/>
  <c r="AP316" i="1"/>
  <c r="AQ316" i="1"/>
  <c r="J317" i="1"/>
  <c r="K317" i="1"/>
  <c r="M317" i="1"/>
  <c r="N317" i="1"/>
  <c r="P317" i="1"/>
  <c r="Q317" i="1"/>
  <c r="S317" i="1"/>
  <c r="T317" i="1"/>
  <c r="V317" i="1"/>
  <c r="W317" i="1"/>
  <c r="Y317" i="1"/>
  <c r="AD317" i="1"/>
  <c r="AE317" i="1"/>
  <c r="AF317" i="1"/>
  <c r="AG317" i="1"/>
  <c r="AH317" i="1"/>
  <c r="AJ317" i="1"/>
  <c r="AM317" i="1"/>
  <c r="AN317" i="1"/>
  <c r="AO317" i="1"/>
  <c r="AP317" i="1"/>
  <c r="AQ317" i="1"/>
  <c r="J318" i="1"/>
  <c r="K318" i="1"/>
  <c r="M318" i="1"/>
  <c r="N318" i="1"/>
  <c r="P318" i="1"/>
  <c r="Q318" i="1"/>
  <c r="S318" i="1"/>
  <c r="T318" i="1"/>
  <c r="V318" i="1"/>
  <c r="W318" i="1"/>
  <c r="Y318" i="1"/>
  <c r="AD318" i="1"/>
  <c r="AE318" i="1"/>
  <c r="AF318" i="1"/>
  <c r="AG318" i="1"/>
  <c r="AH318" i="1"/>
  <c r="AJ318" i="1"/>
  <c r="AM318" i="1"/>
  <c r="AN318" i="1"/>
  <c r="AO318" i="1"/>
  <c r="AP318" i="1"/>
  <c r="AQ318" i="1"/>
  <c r="J319" i="1"/>
  <c r="K319" i="1"/>
  <c r="M319" i="1"/>
  <c r="N319" i="1"/>
  <c r="P319" i="1"/>
  <c r="Q319" i="1"/>
  <c r="S319" i="1"/>
  <c r="T319" i="1"/>
  <c r="V319" i="1"/>
  <c r="W319" i="1"/>
  <c r="Y319" i="1"/>
  <c r="AD319" i="1"/>
  <c r="AE319" i="1"/>
  <c r="AF319" i="1"/>
  <c r="AG319" i="1"/>
  <c r="AH319" i="1"/>
  <c r="AJ319" i="1"/>
  <c r="AM319" i="1"/>
  <c r="AN319" i="1"/>
  <c r="AO319" i="1"/>
  <c r="AP319" i="1"/>
  <c r="AQ319" i="1"/>
  <c r="J320" i="1"/>
  <c r="K320" i="1"/>
  <c r="M320" i="1"/>
  <c r="N320" i="1"/>
  <c r="P320" i="1"/>
  <c r="Q320" i="1"/>
  <c r="S320" i="1"/>
  <c r="T320" i="1"/>
  <c r="V320" i="1"/>
  <c r="W320" i="1"/>
  <c r="Y320" i="1"/>
  <c r="AD320" i="1"/>
  <c r="AE320" i="1"/>
  <c r="AF320" i="1"/>
  <c r="AG320" i="1"/>
  <c r="AH320" i="1"/>
  <c r="AJ320" i="1"/>
  <c r="AM320" i="1"/>
  <c r="AN320" i="1"/>
  <c r="AO320" i="1"/>
  <c r="AP320" i="1"/>
  <c r="AQ320" i="1"/>
  <c r="J321" i="1"/>
  <c r="K321" i="1"/>
  <c r="M321" i="1"/>
  <c r="N321" i="1"/>
  <c r="P321" i="1"/>
  <c r="Q321" i="1"/>
  <c r="S321" i="1"/>
  <c r="T321" i="1"/>
  <c r="V321" i="1"/>
  <c r="W321" i="1"/>
  <c r="Y321" i="1"/>
  <c r="AD321" i="1"/>
  <c r="AE321" i="1"/>
  <c r="AF321" i="1"/>
  <c r="AG321" i="1"/>
  <c r="AH321" i="1"/>
  <c r="AJ321" i="1"/>
  <c r="AM321" i="1"/>
  <c r="AN321" i="1"/>
  <c r="AO321" i="1"/>
  <c r="AP321" i="1"/>
  <c r="AQ321" i="1"/>
  <c r="J322" i="1"/>
  <c r="K322" i="1"/>
  <c r="M322" i="1"/>
  <c r="N322" i="1"/>
  <c r="P322" i="1"/>
  <c r="Q322" i="1"/>
  <c r="S322" i="1"/>
  <c r="T322" i="1"/>
  <c r="V322" i="1"/>
  <c r="W322" i="1"/>
  <c r="Y322" i="1"/>
  <c r="AD322" i="1"/>
  <c r="AE322" i="1"/>
  <c r="AF322" i="1"/>
  <c r="AG322" i="1"/>
  <c r="AH322" i="1"/>
  <c r="AJ322" i="1"/>
  <c r="AM322" i="1"/>
  <c r="AN322" i="1"/>
  <c r="AO322" i="1"/>
  <c r="AP322" i="1"/>
  <c r="AQ322" i="1"/>
  <c r="J323" i="1"/>
  <c r="K323" i="1"/>
  <c r="M323" i="1"/>
  <c r="N323" i="1"/>
  <c r="P323" i="1"/>
  <c r="Q323" i="1"/>
  <c r="S323" i="1"/>
  <c r="T323" i="1"/>
  <c r="V323" i="1"/>
  <c r="W323" i="1"/>
  <c r="Y323" i="1"/>
  <c r="AD323" i="1"/>
  <c r="AE323" i="1"/>
  <c r="AF323" i="1"/>
  <c r="AG323" i="1"/>
  <c r="AH323" i="1"/>
  <c r="AJ323" i="1"/>
  <c r="AM323" i="1"/>
  <c r="AN323" i="1"/>
  <c r="AO323" i="1"/>
  <c r="AP323" i="1"/>
  <c r="AQ323" i="1"/>
  <c r="J324" i="1"/>
  <c r="K324" i="1"/>
  <c r="M324" i="1"/>
  <c r="N324" i="1"/>
  <c r="P324" i="1"/>
  <c r="Q324" i="1"/>
  <c r="S324" i="1"/>
  <c r="T324" i="1"/>
  <c r="V324" i="1"/>
  <c r="W324" i="1"/>
  <c r="Y324" i="1"/>
  <c r="AD324" i="1"/>
  <c r="AE324" i="1"/>
  <c r="AF324" i="1"/>
  <c r="AG324" i="1"/>
  <c r="AH324" i="1"/>
  <c r="AJ324" i="1"/>
  <c r="AM324" i="1"/>
  <c r="AN324" i="1"/>
  <c r="AO324" i="1"/>
  <c r="AP324" i="1"/>
  <c r="AQ324" i="1"/>
  <c r="J325" i="1"/>
  <c r="K325" i="1"/>
  <c r="M325" i="1"/>
  <c r="N325" i="1"/>
  <c r="P325" i="1"/>
  <c r="Q325" i="1"/>
  <c r="S325" i="1"/>
  <c r="T325" i="1"/>
  <c r="V325" i="1"/>
  <c r="W325" i="1"/>
  <c r="Y325" i="1"/>
  <c r="AD325" i="1"/>
  <c r="AE325" i="1"/>
  <c r="AF325" i="1"/>
  <c r="AG325" i="1"/>
  <c r="AH325" i="1"/>
  <c r="AJ325" i="1"/>
  <c r="AM325" i="1"/>
  <c r="AN325" i="1"/>
  <c r="AO325" i="1"/>
  <c r="AP325" i="1"/>
  <c r="AQ325" i="1"/>
  <c r="J326" i="1"/>
  <c r="K326" i="1"/>
  <c r="M326" i="1"/>
  <c r="N326" i="1"/>
  <c r="P326" i="1"/>
  <c r="Q326" i="1"/>
  <c r="S326" i="1"/>
  <c r="T326" i="1"/>
  <c r="V326" i="1"/>
  <c r="W326" i="1"/>
  <c r="Y326" i="1"/>
  <c r="AD326" i="1"/>
  <c r="AE326" i="1"/>
  <c r="AF326" i="1"/>
  <c r="AG326" i="1"/>
  <c r="AH326" i="1"/>
  <c r="AJ326" i="1"/>
  <c r="AM326" i="1"/>
  <c r="AN326" i="1"/>
  <c r="AO326" i="1"/>
  <c r="AP326" i="1"/>
  <c r="AQ326" i="1"/>
  <c r="J327" i="1"/>
  <c r="K327" i="1"/>
  <c r="M327" i="1"/>
  <c r="N327" i="1"/>
  <c r="P327" i="1"/>
  <c r="Q327" i="1"/>
  <c r="S327" i="1"/>
  <c r="T327" i="1"/>
  <c r="V327" i="1"/>
  <c r="W327" i="1"/>
  <c r="Y327" i="1"/>
  <c r="AD327" i="1"/>
  <c r="AE327" i="1"/>
  <c r="AF327" i="1"/>
  <c r="AG327" i="1"/>
  <c r="AH327" i="1"/>
  <c r="AJ327" i="1"/>
  <c r="AM327" i="1"/>
  <c r="AN327" i="1"/>
  <c r="AO327" i="1"/>
  <c r="AP327" i="1"/>
  <c r="AQ327" i="1"/>
  <c r="J328" i="1"/>
  <c r="K328" i="1"/>
  <c r="M328" i="1"/>
  <c r="N328" i="1"/>
  <c r="P328" i="1"/>
  <c r="Q328" i="1"/>
  <c r="S328" i="1"/>
  <c r="T328" i="1"/>
  <c r="V328" i="1"/>
  <c r="W328" i="1"/>
  <c r="Y328" i="1"/>
  <c r="AD328" i="1"/>
  <c r="AE328" i="1"/>
  <c r="AF328" i="1"/>
  <c r="AG328" i="1"/>
  <c r="AH328" i="1"/>
  <c r="AJ328" i="1"/>
  <c r="AM328" i="1"/>
  <c r="AN328" i="1"/>
  <c r="AO328" i="1"/>
  <c r="AP328" i="1"/>
  <c r="AQ328" i="1"/>
  <c r="J329" i="1"/>
  <c r="K329" i="1"/>
  <c r="M329" i="1"/>
  <c r="N329" i="1"/>
  <c r="P329" i="1"/>
  <c r="Q329" i="1"/>
  <c r="S329" i="1"/>
  <c r="T329" i="1"/>
  <c r="V329" i="1"/>
  <c r="W329" i="1"/>
  <c r="Y329" i="1"/>
  <c r="AD329" i="1"/>
  <c r="AE329" i="1"/>
  <c r="AF329" i="1"/>
  <c r="AG329" i="1"/>
  <c r="AH329" i="1"/>
  <c r="AJ329" i="1"/>
  <c r="AM329" i="1"/>
  <c r="AN329" i="1"/>
  <c r="AO329" i="1"/>
  <c r="AP329" i="1"/>
  <c r="AQ329" i="1"/>
  <c r="J330" i="1"/>
  <c r="K330" i="1"/>
  <c r="M330" i="1"/>
  <c r="N330" i="1"/>
  <c r="P330" i="1"/>
  <c r="Q330" i="1"/>
  <c r="S330" i="1"/>
  <c r="T330" i="1"/>
  <c r="V330" i="1"/>
  <c r="W330" i="1"/>
  <c r="Y330" i="1"/>
  <c r="AD330" i="1"/>
  <c r="AE330" i="1"/>
  <c r="AF330" i="1"/>
  <c r="AG330" i="1"/>
  <c r="AH330" i="1"/>
  <c r="AJ330" i="1"/>
  <c r="AM330" i="1"/>
  <c r="AN330" i="1"/>
  <c r="AO330" i="1"/>
  <c r="AP330" i="1"/>
  <c r="AQ330" i="1"/>
  <c r="J331" i="1"/>
  <c r="K331" i="1"/>
  <c r="M331" i="1"/>
  <c r="N331" i="1"/>
  <c r="P331" i="1"/>
  <c r="Q331" i="1"/>
  <c r="S331" i="1"/>
  <c r="T331" i="1"/>
  <c r="V331" i="1"/>
  <c r="W331" i="1"/>
  <c r="Y331" i="1"/>
  <c r="AD331" i="1"/>
  <c r="AE331" i="1"/>
  <c r="AF331" i="1"/>
  <c r="AG331" i="1"/>
  <c r="AH331" i="1"/>
  <c r="AJ331" i="1"/>
  <c r="AM331" i="1"/>
  <c r="AN331" i="1"/>
  <c r="AO331" i="1"/>
  <c r="AP331" i="1"/>
  <c r="AQ331" i="1"/>
  <c r="J332" i="1"/>
  <c r="K332" i="1"/>
  <c r="M332" i="1"/>
  <c r="N332" i="1"/>
  <c r="P332" i="1"/>
  <c r="Q332" i="1"/>
  <c r="S332" i="1"/>
  <c r="T332" i="1"/>
  <c r="V332" i="1"/>
  <c r="W332" i="1"/>
  <c r="Y332" i="1"/>
  <c r="AD332" i="1"/>
  <c r="AE332" i="1"/>
  <c r="AF332" i="1"/>
  <c r="AG332" i="1"/>
  <c r="AH332" i="1"/>
  <c r="AJ332" i="1"/>
  <c r="AM332" i="1"/>
  <c r="AN332" i="1"/>
  <c r="AO332" i="1"/>
  <c r="AP332" i="1"/>
  <c r="AQ332" i="1"/>
  <c r="J333" i="1"/>
  <c r="K333" i="1"/>
  <c r="M333" i="1"/>
  <c r="N333" i="1"/>
  <c r="P333" i="1"/>
  <c r="Q333" i="1"/>
  <c r="S333" i="1"/>
  <c r="T333" i="1"/>
  <c r="V333" i="1"/>
  <c r="W333" i="1"/>
  <c r="Y333" i="1"/>
  <c r="AD333" i="1"/>
  <c r="AE333" i="1"/>
  <c r="AF333" i="1"/>
  <c r="AG333" i="1"/>
  <c r="AH333" i="1"/>
  <c r="AJ333" i="1"/>
  <c r="AM333" i="1"/>
  <c r="AN333" i="1"/>
  <c r="AO333" i="1"/>
  <c r="AP333" i="1"/>
  <c r="AQ333" i="1"/>
  <c r="J334" i="1"/>
  <c r="K334" i="1"/>
  <c r="M334" i="1"/>
  <c r="N334" i="1"/>
  <c r="P334" i="1"/>
  <c r="Q334" i="1"/>
  <c r="S334" i="1"/>
  <c r="T334" i="1"/>
  <c r="V334" i="1"/>
  <c r="W334" i="1"/>
  <c r="Y334" i="1"/>
  <c r="AD334" i="1"/>
  <c r="AE334" i="1"/>
  <c r="AF334" i="1"/>
  <c r="AG334" i="1"/>
  <c r="AH334" i="1"/>
  <c r="AJ334" i="1"/>
  <c r="AM334" i="1"/>
  <c r="AN334" i="1"/>
  <c r="AO334" i="1"/>
  <c r="AP334" i="1"/>
  <c r="AQ334" i="1"/>
  <c r="X251" i="1" l="1"/>
  <c r="Z251" i="1" s="1"/>
  <c r="AI251" i="1"/>
  <c r="AK251" i="1" s="1"/>
  <c r="AI162" i="1"/>
  <c r="AK162" i="1" s="1"/>
  <c r="AR342" i="1"/>
  <c r="AA342" i="1" s="1"/>
  <c r="X163" i="1"/>
  <c r="Z163" i="1" s="1"/>
  <c r="AR165" i="1"/>
  <c r="AA165" i="1" s="1"/>
  <c r="AB165" i="1" s="1"/>
  <c r="X248" i="1"/>
  <c r="Z248" i="1" s="1"/>
  <c r="AI166" i="1"/>
  <c r="AK166" i="1" s="1"/>
  <c r="X166" i="1"/>
  <c r="Z166" i="1" s="1"/>
  <c r="AR251" i="1"/>
  <c r="AA251" i="1" s="1"/>
  <c r="AI342" i="1"/>
  <c r="AK342" i="1" s="1"/>
  <c r="X342" i="1"/>
  <c r="Z342" i="1" s="1"/>
  <c r="AI338" i="1"/>
  <c r="AK338" i="1" s="1"/>
  <c r="AR337" i="1"/>
  <c r="AA337" i="1" s="1"/>
  <c r="X339" i="1"/>
  <c r="Z339" i="1" s="1"/>
  <c r="AR338" i="1"/>
  <c r="AA338" i="1" s="1"/>
  <c r="AK337" i="1"/>
  <c r="X337" i="1"/>
  <c r="Z337" i="1" s="1"/>
  <c r="AI246" i="1"/>
  <c r="AK246" i="1" s="1"/>
  <c r="X246" i="1"/>
  <c r="Z246" i="1" s="1"/>
  <c r="AR166" i="1"/>
  <c r="AA166" i="1" s="1"/>
  <c r="AB166" i="1" s="1"/>
  <c r="X338" i="1"/>
  <c r="Z338" i="1" s="1"/>
  <c r="AB342" i="1"/>
  <c r="AB248" i="1"/>
  <c r="X341" i="1"/>
  <c r="Z341" i="1" s="1"/>
  <c r="AR339" i="1"/>
  <c r="AA339" i="1" s="1"/>
  <c r="X165" i="1"/>
  <c r="Z165" i="1" s="1"/>
  <c r="AK164" i="1"/>
  <c r="AI340" i="1"/>
  <c r="AK340" i="1" s="1"/>
  <c r="AI247" i="1"/>
  <c r="AK247" i="1" s="1"/>
  <c r="AR246" i="1"/>
  <c r="AA246" i="1" s="1"/>
  <c r="AI341" i="1"/>
  <c r="AK341" i="1" s="1"/>
  <c r="AI249" i="1"/>
  <c r="AK249" i="1" s="1"/>
  <c r="X247" i="1"/>
  <c r="Z247" i="1" s="1"/>
  <c r="AI163" i="1"/>
  <c r="AK163" i="1" s="1"/>
  <c r="X162" i="1"/>
  <c r="Z162" i="1" s="1"/>
  <c r="AB162" i="1" s="1"/>
  <c r="AB251" i="1"/>
  <c r="AR340" i="1"/>
  <c r="AA340" i="1" s="1"/>
  <c r="AR247" i="1"/>
  <c r="AA247" i="1" s="1"/>
  <c r="AI165" i="1"/>
  <c r="AK165" i="1" s="1"/>
  <c r="AR162" i="1"/>
  <c r="AA162" i="1" s="1"/>
  <c r="X249" i="1"/>
  <c r="Z249" i="1" s="1"/>
  <c r="AB249" i="1" s="1"/>
  <c r="AR250" i="1"/>
  <c r="AA250" i="1" s="1"/>
  <c r="AR341" i="1"/>
  <c r="AA341" i="1" s="1"/>
  <c r="AB341" i="1" s="1"/>
  <c r="X340" i="1"/>
  <c r="Z340" i="1" s="1"/>
  <c r="AI339" i="1"/>
  <c r="AK339" i="1" s="1"/>
  <c r="AI250" i="1"/>
  <c r="AK250" i="1" s="1"/>
  <c r="X250" i="1"/>
  <c r="Z250" i="1" s="1"/>
  <c r="AR249" i="1"/>
  <c r="AA249" i="1" s="1"/>
  <c r="X164" i="1"/>
  <c r="Z164" i="1" s="1"/>
  <c r="AB164" i="1" s="1"/>
  <c r="AR163" i="1"/>
  <c r="AA163" i="1" s="1"/>
  <c r="AB163" i="1"/>
  <c r="AB337" i="1"/>
  <c r="AB339" i="1"/>
  <c r="AH358" i="1"/>
  <c r="AJ358" i="1" s="1"/>
  <c r="AH361" i="1"/>
  <c r="AH366" i="1"/>
  <c r="AJ366" i="1" s="1"/>
  <c r="X358" i="1"/>
  <c r="AA358" i="1" s="1"/>
  <c r="AH357" i="1"/>
  <c r="AJ357" i="1" s="1"/>
  <c r="X356" i="1"/>
  <c r="AA356" i="1" s="1"/>
  <c r="X361" i="1"/>
  <c r="AA361" i="1" s="1"/>
  <c r="AH355" i="1"/>
  <c r="AJ355" i="1" s="1"/>
  <c r="X366" i="1"/>
  <c r="AA366" i="1" s="1"/>
  <c r="AH365" i="1"/>
  <c r="AJ365" i="1" s="1"/>
  <c r="AH354" i="1"/>
  <c r="AJ354" i="1" s="1"/>
  <c r="AH363" i="1"/>
  <c r="AJ363" i="1" s="1"/>
  <c r="AH368" i="1"/>
  <c r="AJ368" i="1" s="1"/>
  <c r="X368" i="1"/>
  <c r="AA368" i="1" s="1"/>
  <c r="AH364" i="1"/>
  <c r="AJ364" i="1" s="1"/>
  <c r="AH356" i="1"/>
  <c r="AJ356" i="1" s="1"/>
  <c r="X369" i="1"/>
  <c r="AA369" i="1" s="1"/>
  <c r="X364" i="1"/>
  <c r="AA364" i="1" s="1"/>
  <c r="AJ361" i="1"/>
  <c r="AH362" i="1"/>
  <c r="AJ362" i="1" s="1"/>
  <c r="AH359" i="1"/>
  <c r="AJ359" i="1" s="1"/>
  <c r="X359" i="1"/>
  <c r="AA359" i="1" s="1"/>
  <c r="X362" i="1"/>
  <c r="AA362" i="1" s="1"/>
  <c r="X365" i="1"/>
  <c r="AA365" i="1" s="1"/>
  <c r="X357" i="1"/>
  <c r="AA357" i="1" s="1"/>
  <c r="AH367" i="1"/>
  <c r="AJ367" i="1" s="1"/>
  <c r="X363" i="1"/>
  <c r="AA363" i="1" s="1"/>
  <c r="AH360" i="1"/>
  <c r="AJ360" i="1" s="1"/>
  <c r="X355" i="1"/>
  <c r="AA355" i="1" s="1"/>
  <c r="AH369" i="1"/>
  <c r="AJ369" i="1" s="1"/>
  <c r="X367" i="1"/>
  <c r="AA367" i="1" s="1"/>
  <c r="X360" i="1"/>
  <c r="AA360" i="1" s="1"/>
  <c r="X354" i="1"/>
  <c r="AA354" i="1" s="1"/>
  <c r="AR192" i="1"/>
  <c r="AA192" i="1" s="1"/>
  <c r="AR193" i="1"/>
  <c r="AA193" i="1" s="1"/>
  <c r="AI193" i="1"/>
  <c r="AK193" i="1" s="1"/>
  <c r="X194" i="1"/>
  <c r="Z194" i="1" s="1"/>
  <c r="X193" i="1"/>
  <c r="Z193" i="1" s="1"/>
  <c r="AR195" i="1"/>
  <c r="AA195" i="1" s="1"/>
  <c r="AI191" i="1"/>
  <c r="AK191" i="1" s="1"/>
  <c r="X191" i="1"/>
  <c r="Z191" i="1" s="1"/>
  <c r="AI192" i="1"/>
  <c r="AK192" i="1" s="1"/>
  <c r="AR191" i="1"/>
  <c r="AA191" i="1" s="1"/>
  <c r="AI195" i="1"/>
  <c r="AK195" i="1" s="1"/>
  <c r="X195" i="1"/>
  <c r="Z195" i="1" s="1"/>
  <c r="AR194" i="1"/>
  <c r="AA194" i="1" s="1"/>
  <c r="AI194" i="1"/>
  <c r="AK194" i="1" s="1"/>
  <c r="X192" i="1"/>
  <c r="Z192" i="1" s="1"/>
  <c r="AI291" i="1"/>
  <c r="AK291" i="1" s="1"/>
  <c r="AR307" i="1"/>
  <c r="AA307" i="1" s="1"/>
  <c r="AR182" i="1"/>
  <c r="AA182" i="1" s="1"/>
  <c r="AI290" i="1"/>
  <c r="AK290" i="1" s="1"/>
  <c r="AI231" i="1"/>
  <c r="AK231" i="1" s="1"/>
  <c r="X336" i="1"/>
  <c r="Z336" i="1" s="1"/>
  <c r="AR317" i="1"/>
  <c r="AA317" i="1" s="1"/>
  <c r="X137" i="1"/>
  <c r="Z137" i="1" s="1"/>
  <c r="AI204" i="1"/>
  <c r="AK204" i="1" s="1"/>
  <c r="AI184" i="1"/>
  <c r="AK184" i="1" s="1"/>
  <c r="X170" i="1"/>
  <c r="Z170" i="1" s="1"/>
  <c r="AI277" i="1"/>
  <c r="AK277" i="1" s="1"/>
  <c r="AR258" i="1"/>
  <c r="AA258" i="1" s="1"/>
  <c r="AI241" i="1"/>
  <c r="AK241" i="1" s="1"/>
  <c r="AR149" i="1"/>
  <c r="AA149" i="1" s="1"/>
  <c r="AI116" i="1"/>
  <c r="AK116" i="1" s="1"/>
  <c r="AR288" i="1"/>
  <c r="AA288" i="1" s="1"/>
  <c r="AI106" i="1"/>
  <c r="AK106" i="1" s="1"/>
  <c r="AR184" i="1"/>
  <c r="AA184" i="1" s="1"/>
  <c r="AR301" i="1"/>
  <c r="AA301" i="1" s="1"/>
  <c r="AI261" i="1"/>
  <c r="AK261" i="1" s="1"/>
  <c r="AR225" i="1"/>
  <c r="AA225" i="1" s="1"/>
  <c r="AR180" i="1"/>
  <c r="AA180" i="1" s="1"/>
  <c r="AR103" i="1"/>
  <c r="AA103" i="1" s="1"/>
  <c r="AR325" i="1"/>
  <c r="AA325" i="1" s="1"/>
  <c r="AI242" i="1"/>
  <c r="AK242" i="1" s="1"/>
  <c r="AR245" i="1"/>
  <c r="AA245" i="1" s="1"/>
  <c r="AR274" i="1"/>
  <c r="AA274" i="1" s="1"/>
  <c r="AI223" i="1"/>
  <c r="AK223" i="1" s="1"/>
  <c r="AI203" i="1"/>
  <c r="AK203" i="1" s="1"/>
  <c r="AI117" i="1"/>
  <c r="AK117" i="1" s="1"/>
  <c r="AI114" i="1"/>
  <c r="AK114" i="1" s="1"/>
  <c r="AI92" i="1"/>
  <c r="AK92" i="1" s="1"/>
  <c r="AI335" i="1"/>
  <c r="AK335" i="1" s="1"/>
  <c r="X335" i="1"/>
  <c r="Z335" i="1" s="1"/>
  <c r="AI205" i="1"/>
  <c r="AK205" i="1" s="1"/>
  <c r="AR151" i="1"/>
  <c r="AA151" i="1" s="1"/>
  <c r="X333" i="1"/>
  <c r="Z333" i="1" s="1"/>
  <c r="AI314" i="1"/>
  <c r="AK314" i="1" s="1"/>
  <c r="X255" i="1"/>
  <c r="Z255" i="1" s="1"/>
  <c r="X252" i="1"/>
  <c r="Z252" i="1" s="1"/>
  <c r="AI222" i="1"/>
  <c r="AK222" i="1" s="1"/>
  <c r="AI331" i="1"/>
  <c r="AK331" i="1" s="1"/>
  <c r="AR314" i="1"/>
  <c r="AA314" i="1" s="1"/>
  <c r="AI307" i="1"/>
  <c r="AK307" i="1" s="1"/>
  <c r="AR331" i="1"/>
  <c r="AA331" i="1" s="1"/>
  <c r="X319" i="1"/>
  <c r="Z319" i="1" s="1"/>
  <c r="AR277" i="1"/>
  <c r="AA277" i="1" s="1"/>
  <c r="AR222" i="1"/>
  <c r="AA222" i="1" s="1"/>
  <c r="AI182" i="1"/>
  <c r="AK182" i="1" s="1"/>
  <c r="AR161" i="1"/>
  <c r="AA161" i="1" s="1"/>
  <c r="AI138" i="1"/>
  <c r="AK138" i="1" s="1"/>
  <c r="AI336" i="1"/>
  <c r="AK336" i="1" s="1"/>
  <c r="AR188" i="1"/>
  <c r="AA188" i="1" s="1"/>
  <c r="AI311" i="1"/>
  <c r="AK311" i="1" s="1"/>
  <c r="AR315" i="1"/>
  <c r="AA315" i="1" s="1"/>
  <c r="X206" i="1"/>
  <c r="Z206" i="1" s="1"/>
  <c r="AI122" i="1"/>
  <c r="AK122" i="1" s="1"/>
  <c r="AR109" i="1"/>
  <c r="AA109" i="1" s="1"/>
  <c r="AR335" i="1"/>
  <c r="AA335" i="1" s="1"/>
  <c r="AI301" i="1"/>
  <c r="AK301" i="1" s="1"/>
  <c r="AI225" i="1"/>
  <c r="AK225" i="1" s="1"/>
  <c r="AI325" i="1"/>
  <c r="AK325" i="1" s="1"/>
  <c r="AI319" i="1"/>
  <c r="AK319" i="1" s="1"/>
  <c r="AI317" i="1"/>
  <c r="AK317" i="1" s="1"/>
  <c r="AR291" i="1"/>
  <c r="AA291" i="1" s="1"/>
  <c r="AR223" i="1"/>
  <c r="AA223" i="1" s="1"/>
  <c r="AR211" i="1"/>
  <c r="AA211" i="1" s="1"/>
  <c r="AR203" i="1"/>
  <c r="AA203" i="1" s="1"/>
  <c r="AI161" i="1"/>
  <c r="AK161" i="1" s="1"/>
  <c r="AR336" i="1"/>
  <c r="AA336" i="1" s="1"/>
  <c r="AI333" i="1"/>
  <c r="AK333" i="1" s="1"/>
  <c r="X321" i="1"/>
  <c r="Z321" i="1" s="1"/>
  <c r="AR320" i="1"/>
  <c r="AA320" i="1" s="1"/>
  <c r="AI315" i="1"/>
  <c r="AK315" i="1" s="1"/>
  <c r="AI312" i="1"/>
  <c r="AK312" i="1" s="1"/>
  <c r="AI288" i="1"/>
  <c r="AK288" i="1" s="1"/>
  <c r="X199" i="1"/>
  <c r="Z199" i="1" s="1"/>
  <c r="AR198" i="1"/>
  <c r="AA198" i="1" s="1"/>
  <c r="AI172" i="1"/>
  <c r="AK172" i="1" s="1"/>
  <c r="X168" i="1"/>
  <c r="Z168" i="1" s="1"/>
  <c r="AR143" i="1"/>
  <c r="AA143" i="1" s="1"/>
  <c r="AR138" i="1"/>
  <c r="AA138" i="1" s="1"/>
  <c r="AR122" i="1"/>
  <c r="AA122" i="1" s="1"/>
  <c r="AI297" i="1"/>
  <c r="AK297" i="1" s="1"/>
  <c r="AR173" i="1"/>
  <c r="AA173" i="1" s="1"/>
  <c r="AR126" i="1"/>
  <c r="AA126" i="1" s="1"/>
  <c r="AI124" i="1"/>
  <c r="AK124" i="1" s="1"/>
  <c r="AR96" i="1"/>
  <c r="AA96" i="1" s="1"/>
  <c r="AI93" i="1"/>
  <c r="AK93" i="1" s="1"/>
  <c r="AI90" i="1"/>
  <c r="AK90" i="1" s="1"/>
  <c r="X257" i="1"/>
  <c r="Z257" i="1" s="1"/>
  <c r="AR237" i="1"/>
  <c r="AA237" i="1" s="1"/>
  <c r="X209" i="1"/>
  <c r="Z209" i="1" s="1"/>
  <c r="AI88" i="1"/>
  <c r="AK88" i="1" s="1"/>
  <c r="AI215" i="1"/>
  <c r="AK215" i="1" s="1"/>
  <c r="AR322" i="1"/>
  <c r="AA322" i="1" s="1"/>
  <c r="AI271" i="1"/>
  <c r="AK271" i="1" s="1"/>
  <c r="AR253" i="1"/>
  <c r="AA253" i="1" s="1"/>
  <c r="AI244" i="1"/>
  <c r="AK244" i="1" s="1"/>
  <c r="AI220" i="1"/>
  <c r="AK220" i="1" s="1"/>
  <c r="AR206" i="1"/>
  <c r="AA206" i="1" s="1"/>
  <c r="AI201" i="1"/>
  <c r="AK201" i="1" s="1"/>
  <c r="AR154" i="1"/>
  <c r="AA154" i="1" s="1"/>
  <c r="AI153" i="1"/>
  <c r="AK153" i="1" s="1"/>
  <c r="X153" i="1"/>
  <c r="Z153" i="1" s="1"/>
  <c r="X130" i="1"/>
  <c r="Z130" i="1" s="1"/>
  <c r="AI129" i="1"/>
  <c r="AK129" i="1" s="1"/>
  <c r="AR127" i="1"/>
  <c r="AA127" i="1" s="1"/>
  <c r="X100" i="1"/>
  <c r="Z100" i="1" s="1"/>
  <c r="AI85" i="1"/>
  <c r="AK85" i="1" s="1"/>
  <c r="AR306" i="1"/>
  <c r="AA306" i="1" s="1"/>
  <c r="X327" i="1"/>
  <c r="Z327" i="1" s="1"/>
  <c r="AI328" i="1"/>
  <c r="AK328" i="1" s="1"/>
  <c r="X273" i="1"/>
  <c r="Z273" i="1" s="1"/>
  <c r="AR215" i="1"/>
  <c r="AA215" i="1" s="1"/>
  <c r="AR201" i="1"/>
  <c r="AA201" i="1" s="1"/>
  <c r="AI179" i="1"/>
  <c r="AK179" i="1" s="1"/>
  <c r="AR177" i="1"/>
  <c r="AA177" i="1" s="1"/>
  <c r="AI151" i="1"/>
  <c r="AK151" i="1" s="1"/>
  <c r="AI102" i="1"/>
  <c r="AK102" i="1" s="1"/>
  <c r="AR93" i="1"/>
  <c r="AA93" i="1" s="1"/>
  <c r="AI253" i="1"/>
  <c r="AK253" i="1" s="1"/>
  <c r="AR298" i="1"/>
  <c r="AA298" i="1" s="1"/>
  <c r="AI334" i="1"/>
  <c r="AK334" i="1" s="1"/>
  <c r="AR312" i="1"/>
  <c r="AA312" i="1" s="1"/>
  <c r="AI304" i="1"/>
  <c r="AK304" i="1" s="1"/>
  <c r="AR282" i="1"/>
  <c r="AA282" i="1" s="1"/>
  <c r="AI255" i="1"/>
  <c r="AK255" i="1" s="1"/>
  <c r="AI245" i="1"/>
  <c r="AK245" i="1" s="1"/>
  <c r="AR244" i="1"/>
  <c r="AA244" i="1" s="1"/>
  <c r="AR231" i="1"/>
  <c r="AA231" i="1" s="1"/>
  <c r="AI229" i="1"/>
  <c r="AK229" i="1" s="1"/>
  <c r="X208" i="1"/>
  <c r="Z208" i="1" s="1"/>
  <c r="X131" i="1"/>
  <c r="Z131" i="1" s="1"/>
  <c r="X102" i="1"/>
  <c r="Z102" i="1" s="1"/>
  <c r="AI298" i="1"/>
  <c r="AK298" i="1" s="1"/>
  <c r="AR261" i="1"/>
  <c r="AA261" i="1" s="1"/>
  <c r="AR172" i="1"/>
  <c r="AA172" i="1" s="1"/>
  <c r="AR239" i="1"/>
  <c r="AA239" i="1" s="1"/>
  <c r="X238" i="1"/>
  <c r="Z238" i="1" s="1"/>
  <c r="X235" i="1"/>
  <c r="Z235" i="1" s="1"/>
  <c r="AR285" i="1"/>
  <c r="AA285" i="1" s="1"/>
  <c r="AR269" i="1"/>
  <c r="AA269" i="1" s="1"/>
  <c r="AR132" i="1"/>
  <c r="AA132" i="1" s="1"/>
  <c r="AI112" i="1"/>
  <c r="AK112" i="1" s="1"/>
  <c r="AR95" i="1"/>
  <c r="AA95" i="1" s="1"/>
  <c r="X328" i="1"/>
  <c r="Z328" i="1" s="1"/>
  <c r="AR218" i="1"/>
  <c r="AA218" i="1" s="1"/>
  <c r="X87" i="1"/>
  <c r="Z87" i="1" s="1"/>
  <c r="AI234" i="1"/>
  <c r="AK234" i="1" s="1"/>
  <c r="AR229" i="1"/>
  <c r="AA229" i="1" s="1"/>
  <c r="AI180" i="1"/>
  <c r="AK180" i="1" s="1"/>
  <c r="X113" i="1"/>
  <c r="Z113" i="1" s="1"/>
  <c r="X297" i="1"/>
  <c r="Z297" i="1" s="1"/>
  <c r="AR267" i="1"/>
  <c r="AA267" i="1" s="1"/>
  <c r="X263" i="1"/>
  <c r="Z263" i="1" s="1"/>
  <c r="AR242" i="1"/>
  <c r="AA242" i="1" s="1"/>
  <c r="AR234" i="1"/>
  <c r="AA234" i="1" s="1"/>
  <c r="X229" i="1"/>
  <c r="Z229" i="1" s="1"/>
  <c r="X213" i="1"/>
  <c r="Z213" i="1" s="1"/>
  <c r="AI210" i="1"/>
  <c r="AK210" i="1" s="1"/>
  <c r="AI188" i="1"/>
  <c r="AK188" i="1" s="1"/>
  <c r="X188" i="1"/>
  <c r="Z188" i="1" s="1"/>
  <c r="AI146" i="1"/>
  <c r="AK146" i="1" s="1"/>
  <c r="X142" i="1"/>
  <c r="Z142" i="1" s="1"/>
  <c r="AI119" i="1"/>
  <c r="AK119" i="1" s="1"/>
  <c r="X119" i="1"/>
  <c r="Z119" i="1" s="1"/>
  <c r="AR118" i="1"/>
  <c r="AA118" i="1" s="1"/>
  <c r="AR113" i="1"/>
  <c r="AA113" i="1" s="1"/>
  <c r="AI104" i="1"/>
  <c r="AK104" i="1" s="1"/>
  <c r="AR88" i="1"/>
  <c r="AA88" i="1" s="1"/>
  <c r="AI256" i="1"/>
  <c r="AK256" i="1" s="1"/>
  <c r="AI293" i="1"/>
  <c r="AK293" i="1" s="1"/>
  <c r="AI287" i="1"/>
  <c r="AK287" i="1" s="1"/>
  <c r="X190" i="1"/>
  <c r="Z190" i="1" s="1"/>
  <c r="AR112" i="1"/>
  <c r="AA112" i="1" s="1"/>
  <c r="AR98" i="1"/>
  <c r="AA98" i="1" s="1"/>
  <c r="AI269" i="1"/>
  <c r="AK269" i="1" s="1"/>
  <c r="AR144" i="1"/>
  <c r="AA144" i="1" s="1"/>
  <c r="AI295" i="1"/>
  <c r="AK295" i="1" s="1"/>
  <c r="AI264" i="1"/>
  <c r="AK264" i="1" s="1"/>
  <c r="AR256" i="1"/>
  <c r="AA256" i="1" s="1"/>
  <c r="X197" i="1"/>
  <c r="Z197" i="1" s="1"/>
  <c r="AI169" i="1"/>
  <c r="AK169" i="1" s="1"/>
  <c r="AR167" i="1"/>
  <c r="AA167" i="1" s="1"/>
  <c r="X158" i="1"/>
  <c r="Z158" i="1" s="1"/>
  <c r="X154" i="1"/>
  <c r="Z154" i="1" s="1"/>
  <c r="AI120" i="1"/>
  <c r="AK120" i="1" s="1"/>
  <c r="X95" i="1"/>
  <c r="Z95" i="1" s="1"/>
  <c r="AR94" i="1"/>
  <c r="AA94" i="1" s="1"/>
  <c r="AI303" i="1"/>
  <c r="AK303" i="1" s="1"/>
  <c r="AI280" i="1"/>
  <c r="AK280" i="1" s="1"/>
  <c r="AR279" i="1"/>
  <c r="AA279" i="1" s="1"/>
  <c r="AI266" i="1"/>
  <c r="AK266" i="1" s="1"/>
  <c r="AR264" i="1"/>
  <c r="AA264" i="1" s="1"/>
  <c r="AI258" i="1"/>
  <c r="AK258" i="1" s="1"/>
  <c r="AR257" i="1"/>
  <c r="AA257" i="1" s="1"/>
  <c r="AI217" i="1"/>
  <c r="AK217" i="1" s="1"/>
  <c r="AR210" i="1"/>
  <c r="AA210" i="1" s="1"/>
  <c r="X175" i="1"/>
  <c r="Z175" i="1" s="1"/>
  <c r="AR169" i="1"/>
  <c r="AA169" i="1" s="1"/>
  <c r="AR159" i="1"/>
  <c r="AA159" i="1" s="1"/>
  <c r="AI159" i="1"/>
  <c r="AK159" i="1" s="1"/>
  <c r="AI156" i="1"/>
  <c r="AK156" i="1" s="1"/>
  <c r="AR130" i="1"/>
  <c r="AA130" i="1" s="1"/>
  <c r="AR129" i="1"/>
  <c r="AA129" i="1" s="1"/>
  <c r="AR119" i="1"/>
  <c r="AA119" i="1" s="1"/>
  <c r="AR99" i="1"/>
  <c r="AA99" i="1" s="1"/>
  <c r="X239" i="1"/>
  <c r="Z239" i="1" s="1"/>
  <c r="AR227" i="1"/>
  <c r="AA227" i="1" s="1"/>
  <c r="AR220" i="1"/>
  <c r="AA220" i="1" s="1"/>
  <c r="AI187" i="1"/>
  <c r="AK187" i="1" s="1"/>
  <c r="X185" i="1"/>
  <c r="Z185" i="1" s="1"/>
  <c r="AR293" i="1"/>
  <c r="AA293" i="1" s="1"/>
  <c r="AR271" i="1"/>
  <c r="AA271" i="1" s="1"/>
  <c r="AR255" i="1"/>
  <c r="AA255" i="1" s="1"/>
  <c r="AR179" i="1"/>
  <c r="AA179" i="1" s="1"/>
  <c r="AI144" i="1"/>
  <c r="AK144" i="1" s="1"/>
  <c r="AR114" i="1"/>
  <c r="AA114" i="1" s="1"/>
  <c r="AR87" i="1"/>
  <c r="AA87" i="1" s="1"/>
  <c r="X316" i="1"/>
  <c r="Z316" i="1" s="1"/>
  <c r="AR294" i="1"/>
  <c r="AA294" i="1" s="1"/>
  <c r="AI149" i="1"/>
  <c r="AK149" i="1" s="1"/>
  <c r="AI145" i="1"/>
  <c r="AK145" i="1" s="1"/>
  <c r="X118" i="1"/>
  <c r="Z118" i="1" s="1"/>
  <c r="AI95" i="1"/>
  <c r="AK95" i="1" s="1"/>
  <c r="X300" i="1"/>
  <c r="Z300" i="1" s="1"/>
  <c r="AR333" i="1"/>
  <c r="AA333" i="1" s="1"/>
  <c r="AI320" i="1"/>
  <c r="AK320" i="1" s="1"/>
  <c r="AR319" i="1"/>
  <c r="AA319" i="1" s="1"/>
  <c r="AI296" i="1"/>
  <c r="AK296" i="1" s="1"/>
  <c r="AR295" i="1"/>
  <c r="AA295" i="1" s="1"/>
  <c r="AI285" i="1"/>
  <c r="AK285" i="1" s="1"/>
  <c r="AI274" i="1"/>
  <c r="AK274" i="1" s="1"/>
  <c r="AI259" i="1"/>
  <c r="AK259" i="1" s="1"/>
  <c r="X222" i="1"/>
  <c r="Z222" i="1" s="1"/>
  <c r="X216" i="1"/>
  <c r="Z216" i="1" s="1"/>
  <c r="AI212" i="1"/>
  <c r="AK212" i="1" s="1"/>
  <c r="AI198" i="1"/>
  <c r="AK198" i="1" s="1"/>
  <c r="AR156" i="1"/>
  <c r="AA156" i="1" s="1"/>
  <c r="AR137" i="1"/>
  <c r="AA137" i="1" s="1"/>
  <c r="AI136" i="1"/>
  <c r="AK136" i="1" s="1"/>
  <c r="X135" i="1"/>
  <c r="Z135" i="1" s="1"/>
  <c r="AR131" i="1"/>
  <c r="AA131" i="1" s="1"/>
  <c r="X129" i="1"/>
  <c r="Z129" i="1" s="1"/>
  <c r="AR125" i="1"/>
  <c r="AA125" i="1" s="1"/>
  <c r="AR120" i="1"/>
  <c r="AA120" i="1" s="1"/>
  <c r="AI96" i="1"/>
  <c r="AK96" i="1" s="1"/>
  <c r="AI322" i="1"/>
  <c r="AK322" i="1" s="1"/>
  <c r="AR321" i="1"/>
  <c r="AA321" i="1" s="1"/>
  <c r="AI267" i="1"/>
  <c r="AK267" i="1" s="1"/>
  <c r="AR238" i="1"/>
  <c r="AA238" i="1" s="1"/>
  <c r="AI200" i="1"/>
  <c r="AK200" i="1" s="1"/>
  <c r="AI148" i="1"/>
  <c r="AK148" i="1" s="1"/>
  <c r="AI140" i="1"/>
  <c r="AK140" i="1" s="1"/>
  <c r="X132" i="1"/>
  <c r="Z132" i="1" s="1"/>
  <c r="AR117" i="1"/>
  <c r="AA117" i="1" s="1"/>
  <c r="X103" i="1"/>
  <c r="Z103" i="1" s="1"/>
  <c r="AR101" i="1"/>
  <c r="AA101" i="1" s="1"/>
  <c r="AI330" i="1"/>
  <c r="AK330" i="1" s="1"/>
  <c r="AR328" i="1"/>
  <c r="AA328" i="1" s="1"/>
  <c r="AI272" i="1"/>
  <c r="AK272" i="1" s="1"/>
  <c r="X271" i="1"/>
  <c r="Z271" i="1" s="1"/>
  <c r="AI103" i="1"/>
  <c r="AK103" i="1" s="1"/>
  <c r="X295" i="1"/>
  <c r="Z295" i="1" s="1"/>
  <c r="AR272" i="1"/>
  <c r="AA272" i="1" s="1"/>
  <c r="X243" i="1"/>
  <c r="Z243" i="1" s="1"/>
  <c r="AR236" i="1"/>
  <c r="AA236" i="1" s="1"/>
  <c r="X233" i="1"/>
  <c r="Z233" i="1" s="1"/>
  <c r="AR308" i="1"/>
  <c r="AA308" i="1" s="1"/>
  <c r="X306" i="1"/>
  <c r="Z306" i="1" s="1"/>
  <c r="X325" i="1"/>
  <c r="Z325" i="1" s="1"/>
  <c r="X324" i="1"/>
  <c r="Z324" i="1" s="1"/>
  <c r="X309" i="1"/>
  <c r="Z309" i="1" s="1"/>
  <c r="X308" i="1"/>
  <c r="Z308" i="1" s="1"/>
  <c r="X285" i="1"/>
  <c r="Z285" i="1" s="1"/>
  <c r="X284" i="1"/>
  <c r="Z284" i="1" s="1"/>
  <c r="AR280" i="1"/>
  <c r="AA280" i="1" s="1"/>
  <c r="AI275" i="1"/>
  <c r="AK275" i="1" s="1"/>
  <c r="X266" i="1"/>
  <c r="Z266" i="1" s="1"/>
  <c r="X227" i="1"/>
  <c r="Z227" i="1" s="1"/>
  <c r="AR226" i="1"/>
  <c r="AA226" i="1" s="1"/>
  <c r="X225" i="1"/>
  <c r="Z225" i="1" s="1"/>
  <c r="AR217" i="1"/>
  <c r="AA217" i="1" s="1"/>
  <c r="AI177" i="1"/>
  <c r="AK177" i="1" s="1"/>
  <c r="X138" i="1"/>
  <c r="Z138" i="1" s="1"/>
  <c r="AR136" i="1"/>
  <c r="AA136" i="1" s="1"/>
  <c r="X125" i="1"/>
  <c r="Z125" i="1" s="1"/>
  <c r="AR116" i="1"/>
  <c r="AA116" i="1" s="1"/>
  <c r="AI109" i="1"/>
  <c r="AK109" i="1" s="1"/>
  <c r="X106" i="1"/>
  <c r="Z106" i="1" s="1"/>
  <c r="AI101" i="1"/>
  <c r="AK101" i="1" s="1"/>
  <c r="AR100" i="1"/>
  <c r="AA100" i="1" s="1"/>
  <c r="AI98" i="1"/>
  <c r="AK98" i="1" s="1"/>
  <c r="AI324" i="1"/>
  <c r="AK324" i="1" s="1"/>
  <c r="X322" i="1"/>
  <c r="Z322" i="1" s="1"/>
  <c r="AR296" i="1"/>
  <c r="AA296" i="1" s="1"/>
  <c r="X281" i="1"/>
  <c r="Z281" i="1" s="1"/>
  <c r="X258" i="1"/>
  <c r="Z258" i="1" s="1"/>
  <c r="AR241" i="1"/>
  <c r="AA241" i="1" s="1"/>
  <c r="AI227" i="1"/>
  <c r="AK227" i="1" s="1"/>
  <c r="X220" i="1"/>
  <c r="Z220" i="1" s="1"/>
  <c r="X179" i="1"/>
  <c r="Z179" i="1" s="1"/>
  <c r="AB179" i="1" s="1"/>
  <c r="AI174" i="1"/>
  <c r="AK174" i="1" s="1"/>
  <c r="X167" i="1"/>
  <c r="Z167" i="1" s="1"/>
  <c r="AR160" i="1"/>
  <c r="AA160" i="1" s="1"/>
  <c r="X148" i="1"/>
  <c r="Z148" i="1" s="1"/>
  <c r="X146" i="1"/>
  <c r="Z146" i="1" s="1"/>
  <c r="AR124" i="1"/>
  <c r="AA124" i="1" s="1"/>
  <c r="AI121" i="1"/>
  <c r="AK121" i="1" s="1"/>
  <c r="AR106" i="1"/>
  <c r="AA106" i="1" s="1"/>
  <c r="AI91" i="1"/>
  <c r="AK91" i="1" s="1"/>
  <c r="AR323" i="1"/>
  <c r="AA323" i="1" s="1"/>
  <c r="AR311" i="1"/>
  <c r="AA311" i="1" s="1"/>
  <c r="AR304" i="1"/>
  <c r="AA304" i="1" s="1"/>
  <c r="AI299" i="1"/>
  <c r="AK299" i="1" s="1"/>
  <c r="X298" i="1"/>
  <c r="Z298" i="1" s="1"/>
  <c r="X276" i="1"/>
  <c r="Z276" i="1" s="1"/>
  <c r="AR275" i="1"/>
  <c r="AA275" i="1" s="1"/>
  <c r="X269" i="1"/>
  <c r="Z269" i="1" s="1"/>
  <c r="AI260" i="1"/>
  <c r="AK260" i="1" s="1"/>
  <c r="X242" i="1"/>
  <c r="Z242" i="1" s="1"/>
  <c r="AI237" i="1"/>
  <c r="AK237" i="1" s="1"/>
  <c r="X236" i="1"/>
  <c r="Z236" i="1" s="1"/>
  <c r="AI221" i="1"/>
  <c r="AK221" i="1" s="1"/>
  <c r="AI214" i="1"/>
  <c r="AK214" i="1" s="1"/>
  <c r="AR212" i="1"/>
  <c r="AA212" i="1" s="1"/>
  <c r="AR204" i="1"/>
  <c r="AA204" i="1" s="1"/>
  <c r="AR189" i="1"/>
  <c r="AA189" i="1" s="1"/>
  <c r="AI186" i="1"/>
  <c r="AK186" i="1" s="1"/>
  <c r="X186" i="1"/>
  <c r="Z186" i="1" s="1"/>
  <c r="X161" i="1"/>
  <c r="Z161" i="1" s="1"/>
  <c r="AI152" i="1"/>
  <c r="AK152" i="1" s="1"/>
  <c r="AR135" i="1"/>
  <c r="AA135" i="1" s="1"/>
  <c r="AR123" i="1"/>
  <c r="AA123" i="1" s="1"/>
  <c r="AI105" i="1"/>
  <c r="AK105" i="1" s="1"/>
  <c r="X105" i="1"/>
  <c r="Z105" i="1" s="1"/>
  <c r="AR85" i="1"/>
  <c r="AA85" i="1" s="1"/>
  <c r="AR324" i="1"/>
  <c r="AA324" i="1" s="1"/>
  <c r="X312" i="1"/>
  <c r="Z312" i="1" s="1"/>
  <c r="X311" i="1"/>
  <c r="Z311" i="1" s="1"/>
  <c r="X305" i="1"/>
  <c r="Z305" i="1" s="1"/>
  <c r="AR290" i="1"/>
  <c r="AA290" i="1" s="1"/>
  <c r="X282" i="1"/>
  <c r="Z282" i="1" s="1"/>
  <c r="AI270" i="1"/>
  <c r="AK270" i="1" s="1"/>
  <c r="X260" i="1"/>
  <c r="Z260" i="1" s="1"/>
  <c r="X231" i="1"/>
  <c r="Z231" i="1" s="1"/>
  <c r="AR221" i="1"/>
  <c r="AA221" i="1" s="1"/>
  <c r="X205" i="1"/>
  <c r="Z205" i="1" s="1"/>
  <c r="AR190" i="1"/>
  <c r="AA190" i="1" s="1"/>
  <c r="X189" i="1"/>
  <c r="Z189" i="1" s="1"/>
  <c r="AR186" i="1"/>
  <c r="AA186" i="1" s="1"/>
  <c r="AR174" i="1"/>
  <c r="AA174" i="1" s="1"/>
  <c r="X160" i="1"/>
  <c r="Z160" i="1" s="1"/>
  <c r="AI154" i="1"/>
  <c r="AK154" i="1" s="1"/>
  <c r="X151" i="1"/>
  <c r="Z151" i="1" s="1"/>
  <c r="AR150" i="1"/>
  <c r="AA150" i="1" s="1"/>
  <c r="AI143" i="1"/>
  <c r="AK143" i="1" s="1"/>
  <c r="AI137" i="1"/>
  <c r="AK137" i="1" s="1"/>
  <c r="AI130" i="1"/>
  <c r="AK130" i="1" s="1"/>
  <c r="AI125" i="1"/>
  <c r="AK125" i="1" s="1"/>
  <c r="X124" i="1"/>
  <c r="Z124" i="1" s="1"/>
  <c r="AI99" i="1"/>
  <c r="AK99" i="1" s="1"/>
  <c r="AR92" i="1"/>
  <c r="AA92" i="1" s="1"/>
  <c r="X92" i="1"/>
  <c r="Z92" i="1" s="1"/>
  <c r="X86" i="1"/>
  <c r="Z86" i="1" s="1"/>
  <c r="X326" i="1"/>
  <c r="Z326" i="1" s="1"/>
  <c r="X289" i="1"/>
  <c r="Z289" i="1" s="1"/>
  <c r="X218" i="1"/>
  <c r="Z218" i="1" s="1"/>
  <c r="X223" i="1"/>
  <c r="Z223" i="1" s="1"/>
  <c r="AR303" i="1"/>
  <c r="AA303" i="1" s="1"/>
  <c r="AR299" i="1"/>
  <c r="AA299" i="1" s="1"/>
  <c r="AI273" i="1"/>
  <c r="AK273" i="1" s="1"/>
  <c r="AI115" i="1"/>
  <c r="AK115" i="1" s="1"/>
  <c r="X114" i="1"/>
  <c r="Z114" i="1" s="1"/>
  <c r="X299" i="1"/>
  <c r="Z299" i="1" s="1"/>
  <c r="AI282" i="1"/>
  <c r="AK282" i="1" s="1"/>
  <c r="X274" i="1"/>
  <c r="Z274" i="1" s="1"/>
  <c r="X268" i="1"/>
  <c r="Z268" i="1" s="1"/>
  <c r="X253" i="1"/>
  <c r="Z253" i="1" s="1"/>
  <c r="AR240" i="1"/>
  <c r="AA240" i="1" s="1"/>
  <c r="AI202" i="1"/>
  <c r="AK202" i="1" s="1"/>
  <c r="AR330" i="1"/>
  <c r="AA330" i="1" s="1"/>
  <c r="AI326" i="1"/>
  <c r="AK326" i="1" s="1"/>
  <c r="AI289" i="1"/>
  <c r="AK289" i="1" s="1"/>
  <c r="X264" i="1"/>
  <c r="Z264" i="1" s="1"/>
  <c r="X241" i="1"/>
  <c r="Z241" i="1" s="1"/>
  <c r="AI233" i="1"/>
  <c r="AK233" i="1" s="1"/>
  <c r="X159" i="1"/>
  <c r="Z159" i="1" s="1"/>
  <c r="AI127" i="1"/>
  <c r="AK127" i="1" s="1"/>
  <c r="X120" i="1"/>
  <c r="Z120" i="1" s="1"/>
  <c r="X116" i="1"/>
  <c r="Z116" i="1" s="1"/>
  <c r="X332" i="1"/>
  <c r="Z332" i="1" s="1"/>
  <c r="X330" i="1"/>
  <c r="Z330" i="1" s="1"/>
  <c r="AI323" i="1"/>
  <c r="AK323" i="1" s="1"/>
  <c r="X314" i="1"/>
  <c r="Z314" i="1" s="1"/>
  <c r="AR313" i="1"/>
  <c r="AA313" i="1" s="1"/>
  <c r="X313" i="1"/>
  <c r="Z313" i="1" s="1"/>
  <c r="AI310" i="1"/>
  <c r="AK310" i="1" s="1"/>
  <c r="AI306" i="1"/>
  <c r="AK306" i="1" s="1"/>
  <c r="X293" i="1"/>
  <c r="Z293" i="1" s="1"/>
  <c r="AR287" i="1"/>
  <c r="AA287" i="1" s="1"/>
  <c r="AR286" i="1"/>
  <c r="AA286" i="1" s="1"/>
  <c r="AR283" i="1"/>
  <c r="AA283" i="1" s="1"/>
  <c r="X278" i="1"/>
  <c r="Z278" i="1" s="1"/>
  <c r="X277" i="1"/>
  <c r="Z277" i="1" s="1"/>
  <c r="AI239" i="1"/>
  <c r="AK239" i="1" s="1"/>
  <c r="AI236" i="1"/>
  <c r="AK236" i="1" s="1"/>
  <c r="AI230" i="1"/>
  <c r="AK230" i="1" s="1"/>
  <c r="X228" i="1"/>
  <c r="Z228" i="1" s="1"/>
  <c r="X178" i="1"/>
  <c r="Z178" i="1" s="1"/>
  <c r="X139" i="1"/>
  <c r="Z139" i="1" s="1"/>
  <c r="X279" i="1"/>
  <c r="Z279" i="1" s="1"/>
  <c r="AI300" i="1"/>
  <c r="AK300" i="1" s="1"/>
  <c r="AI262" i="1"/>
  <c r="AK262" i="1" s="1"/>
  <c r="X110" i="1"/>
  <c r="Z110" i="1" s="1"/>
  <c r="X323" i="1"/>
  <c r="Z323" i="1" s="1"/>
  <c r="X302" i="1"/>
  <c r="Z302" i="1" s="1"/>
  <c r="AR297" i="1"/>
  <c r="AA297" i="1" s="1"/>
  <c r="AI263" i="1"/>
  <c r="AK263" i="1" s="1"/>
  <c r="AR259" i="1"/>
  <c r="AA259" i="1" s="1"/>
  <c r="AI240" i="1"/>
  <c r="AK240" i="1" s="1"/>
  <c r="AI316" i="1"/>
  <c r="AK316" i="1" s="1"/>
  <c r="AI309" i="1"/>
  <c r="AK309" i="1" s="1"/>
  <c r="X304" i="1"/>
  <c r="Z304" i="1" s="1"/>
  <c r="AR300" i="1"/>
  <c r="AA300" i="1" s="1"/>
  <c r="AR270" i="1"/>
  <c r="AA270" i="1" s="1"/>
  <c r="AR266" i="1"/>
  <c r="AA266" i="1" s="1"/>
  <c r="AR260" i="1"/>
  <c r="AA260" i="1" s="1"/>
  <c r="X259" i="1"/>
  <c r="Z259" i="1" s="1"/>
  <c r="AI243" i="1"/>
  <c r="AK243" i="1" s="1"/>
  <c r="AI313" i="1"/>
  <c r="AK313" i="1" s="1"/>
  <c r="X303" i="1"/>
  <c r="Z303" i="1" s="1"/>
  <c r="X301" i="1"/>
  <c r="Z301" i="1" s="1"/>
  <c r="AI286" i="1"/>
  <c r="AK286" i="1" s="1"/>
  <c r="AI279" i="1"/>
  <c r="AK279" i="1" s="1"/>
  <c r="AI276" i="1"/>
  <c r="AK276" i="1" s="1"/>
  <c r="AR273" i="1"/>
  <c r="AA273" i="1" s="1"/>
  <c r="X265" i="1"/>
  <c r="Z265" i="1" s="1"/>
  <c r="AR263" i="1"/>
  <c r="AA263" i="1" s="1"/>
  <c r="X262" i="1"/>
  <c r="Z262" i="1" s="1"/>
  <c r="X261" i="1"/>
  <c r="Z261" i="1" s="1"/>
  <c r="AI218" i="1"/>
  <c r="AK218" i="1" s="1"/>
  <c r="X173" i="1"/>
  <c r="Z173" i="1" s="1"/>
  <c r="AR115" i="1"/>
  <c r="AA115" i="1" s="1"/>
  <c r="AR334" i="1"/>
  <c r="AA334" i="1" s="1"/>
  <c r="AI327" i="1"/>
  <c r="AK327" i="1" s="1"/>
  <c r="X318" i="1"/>
  <c r="Z318" i="1" s="1"/>
  <c r="X317" i="1"/>
  <c r="Z317" i="1" s="1"/>
  <c r="AR309" i="1"/>
  <c r="AA309" i="1" s="1"/>
  <c r="AI283" i="1"/>
  <c r="AK283" i="1" s="1"/>
  <c r="X275" i="1"/>
  <c r="Z275" i="1" s="1"/>
  <c r="X244" i="1"/>
  <c r="Z244" i="1" s="1"/>
  <c r="AR176" i="1"/>
  <c r="AA176" i="1" s="1"/>
  <c r="AR158" i="1"/>
  <c r="AA158" i="1" s="1"/>
  <c r="X329" i="1"/>
  <c r="Z329" i="1" s="1"/>
  <c r="AR327" i="1"/>
  <c r="AA327" i="1" s="1"/>
  <c r="X315" i="1"/>
  <c r="Z315" i="1" s="1"/>
  <c r="AR310" i="1"/>
  <c r="AA310" i="1" s="1"/>
  <c r="X292" i="1"/>
  <c r="Z292" i="1" s="1"/>
  <c r="X290" i="1"/>
  <c r="Z290" i="1" s="1"/>
  <c r="X288" i="1"/>
  <c r="Z288" i="1" s="1"/>
  <c r="X287" i="1"/>
  <c r="Z287" i="1" s="1"/>
  <c r="AR284" i="1"/>
  <c r="AA284" i="1" s="1"/>
  <c r="AR233" i="1"/>
  <c r="AA233" i="1" s="1"/>
  <c r="X232" i="1"/>
  <c r="Z232" i="1" s="1"/>
  <c r="X217" i="1"/>
  <c r="Z217" i="1" s="1"/>
  <c r="AR214" i="1"/>
  <c r="AA214" i="1" s="1"/>
  <c r="X334" i="1"/>
  <c r="Z334" i="1" s="1"/>
  <c r="X331" i="1"/>
  <c r="Z331" i="1" s="1"/>
  <c r="AI305" i="1"/>
  <c r="AK305" i="1" s="1"/>
  <c r="AR302" i="1"/>
  <c r="AA302" i="1" s="1"/>
  <c r="AI278" i="1"/>
  <c r="AK278" i="1" s="1"/>
  <c r="X270" i="1"/>
  <c r="Z270" i="1" s="1"/>
  <c r="AI268" i="1"/>
  <c r="AK268" i="1" s="1"/>
  <c r="X267" i="1"/>
  <c r="Z267" i="1" s="1"/>
  <c r="AR265" i="1"/>
  <c r="AA265" i="1" s="1"/>
  <c r="X256" i="1"/>
  <c r="Z256" i="1" s="1"/>
  <c r="AR252" i="1"/>
  <c r="AA252" i="1" s="1"/>
  <c r="AI235" i="1"/>
  <c r="AK235" i="1" s="1"/>
  <c r="AR232" i="1"/>
  <c r="AA232" i="1" s="1"/>
  <c r="X230" i="1"/>
  <c r="Z230" i="1" s="1"/>
  <c r="AI228" i="1"/>
  <c r="AK228" i="1" s="1"/>
  <c r="AR224" i="1"/>
  <c r="AA224" i="1" s="1"/>
  <c r="X224" i="1"/>
  <c r="Z224" i="1" s="1"/>
  <c r="X221" i="1"/>
  <c r="Z221" i="1" s="1"/>
  <c r="AR219" i="1"/>
  <c r="AA219" i="1" s="1"/>
  <c r="X214" i="1"/>
  <c r="Z214" i="1" s="1"/>
  <c r="X212" i="1"/>
  <c r="Z212" i="1" s="1"/>
  <c r="X201" i="1"/>
  <c r="Z201" i="1" s="1"/>
  <c r="X196" i="1"/>
  <c r="Z196" i="1" s="1"/>
  <c r="AR183" i="1"/>
  <c r="AA183" i="1" s="1"/>
  <c r="X171" i="1"/>
  <c r="Z171" i="1" s="1"/>
  <c r="X149" i="1"/>
  <c r="Z149" i="1" s="1"/>
  <c r="X145" i="1"/>
  <c r="Z145" i="1" s="1"/>
  <c r="X126" i="1"/>
  <c r="Z126" i="1" s="1"/>
  <c r="X94" i="1"/>
  <c r="Z94" i="1" s="1"/>
  <c r="X234" i="1"/>
  <c r="Z234" i="1" s="1"/>
  <c r="X226" i="1"/>
  <c r="Z226" i="1" s="1"/>
  <c r="AR199" i="1"/>
  <c r="AA199" i="1" s="1"/>
  <c r="AR146" i="1"/>
  <c r="AA146" i="1" s="1"/>
  <c r="AI329" i="1"/>
  <c r="AK329" i="1" s="1"/>
  <c r="AI302" i="1"/>
  <c r="AK302" i="1" s="1"/>
  <c r="X294" i="1"/>
  <c r="Z294" i="1" s="1"/>
  <c r="AI292" i="1"/>
  <c r="AK292" i="1" s="1"/>
  <c r="X291" i="1"/>
  <c r="Z291" i="1" s="1"/>
  <c r="X280" i="1"/>
  <c r="Z280" i="1" s="1"/>
  <c r="AR276" i="1"/>
  <c r="AA276" i="1" s="1"/>
  <c r="AI265" i="1"/>
  <c r="AK265" i="1" s="1"/>
  <c r="AI211" i="1"/>
  <c r="AK211" i="1" s="1"/>
  <c r="AR91" i="1"/>
  <c r="AA91" i="1" s="1"/>
  <c r="AR316" i="1"/>
  <c r="AA316" i="1" s="1"/>
  <c r="AI318" i="1"/>
  <c r="AK318" i="1" s="1"/>
  <c r="X310" i="1"/>
  <c r="Z310" i="1" s="1"/>
  <c r="AI308" i="1"/>
  <c r="AK308" i="1" s="1"/>
  <c r="X307" i="1"/>
  <c r="Z307" i="1" s="1"/>
  <c r="AR305" i="1"/>
  <c r="AA305" i="1" s="1"/>
  <c r="X296" i="1"/>
  <c r="Z296" i="1" s="1"/>
  <c r="AR292" i="1"/>
  <c r="AA292" i="1" s="1"/>
  <c r="AI281" i="1"/>
  <c r="AK281" i="1" s="1"/>
  <c r="AR278" i="1"/>
  <c r="AA278" i="1" s="1"/>
  <c r="AI254" i="1"/>
  <c r="AK254" i="1" s="1"/>
  <c r="X240" i="1"/>
  <c r="Z240" i="1" s="1"/>
  <c r="AI238" i="1"/>
  <c r="AK238" i="1" s="1"/>
  <c r="X237" i="1"/>
  <c r="Z237" i="1" s="1"/>
  <c r="AR235" i="1"/>
  <c r="AA235" i="1" s="1"/>
  <c r="AR209" i="1"/>
  <c r="AA209" i="1" s="1"/>
  <c r="AI207" i="1"/>
  <c r="AK207" i="1" s="1"/>
  <c r="AI206" i="1"/>
  <c r="AK206" i="1" s="1"/>
  <c r="X198" i="1"/>
  <c r="Z198" i="1" s="1"/>
  <c r="AI147" i="1"/>
  <c r="AK147" i="1" s="1"/>
  <c r="AI132" i="1"/>
  <c r="AK132" i="1" s="1"/>
  <c r="X127" i="1"/>
  <c r="Z127" i="1" s="1"/>
  <c r="X93" i="1"/>
  <c r="Z93" i="1" s="1"/>
  <c r="X254" i="1"/>
  <c r="Z254" i="1" s="1"/>
  <c r="AI252" i="1"/>
  <c r="AK252" i="1" s="1"/>
  <c r="X245" i="1"/>
  <c r="Z245" i="1" s="1"/>
  <c r="AR243" i="1"/>
  <c r="AA243" i="1" s="1"/>
  <c r="AR230" i="1"/>
  <c r="AA230" i="1" s="1"/>
  <c r="AI219" i="1"/>
  <c r="AK219" i="1" s="1"/>
  <c r="AR326" i="1"/>
  <c r="AA326" i="1" s="1"/>
  <c r="AR289" i="1"/>
  <c r="AA289" i="1" s="1"/>
  <c r="AR262" i="1"/>
  <c r="AA262" i="1" s="1"/>
  <c r="AI232" i="1"/>
  <c r="AK232" i="1" s="1"/>
  <c r="AI224" i="1"/>
  <c r="AK224" i="1" s="1"/>
  <c r="X219" i="1"/>
  <c r="Z219" i="1" s="1"/>
  <c r="AI209" i="1"/>
  <c r="AK209" i="1" s="1"/>
  <c r="AR187" i="1"/>
  <c r="AA187" i="1" s="1"/>
  <c r="X90" i="1"/>
  <c r="Z90" i="1" s="1"/>
  <c r="AI332" i="1"/>
  <c r="AK332" i="1" s="1"/>
  <c r="AR329" i="1"/>
  <c r="AA329" i="1" s="1"/>
  <c r="X320" i="1"/>
  <c r="Z320" i="1" s="1"/>
  <c r="AR332" i="1"/>
  <c r="AA332" i="1" s="1"/>
  <c r="AI321" i="1"/>
  <c r="AK321" i="1" s="1"/>
  <c r="AR318" i="1"/>
  <c r="AA318" i="1" s="1"/>
  <c r="AI294" i="1"/>
  <c r="AK294" i="1" s="1"/>
  <c r="X286" i="1"/>
  <c r="Z286" i="1" s="1"/>
  <c r="AI284" i="1"/>
  <c r="AK284" i="1" s="1"/>
  <c r="X283" i="1"/>
  <c r="Z283" i="1" s="1"/>
  <c r="AR281" i="1"/>
  <c r="AA281" i="1" s="1"/>
  <c r="X272" i="1"/>
  <c r="Z272" i="1" s="1"/>
  <c r="AR268" i="1"/>
  <c r="AA268" i="1" s="1"/>
  <c r="AI257" i="1"/>
  <c r="AK257" i="1" s="1"/>
  <c r="AR254" i="1"/>
  <c r="AA254" i="1" s="1"/>
  <c r="AR228" i="1"/>
  <c r="AA228" i="1" s="1"/>
  <c r="AI226" i="1"/>
  <c r="AK226" i="1" s="1"/>
  <c r="AI216" i="1"/>
  <c r="AK216" i="1" s="1"/>
  <c r="X211" i="1"/>
  <c r="Z211" i="1" s="1"/>
  <c r="AR207" i="1"/>
  <c r="AA207" i="1" s="1"/>
  <c r="X134" i="1"/>
  <c r="Z134" i="1" s="1"/>
  <c r="X128" i="1"/>
  <c r="Z128" i="1" s="1"/>
  <c r="AI100" i="1"/>
  <c r="AK100" i="1" s="1"/>
  <c r="X97" i="1"/>
  <c r="Z97" i="1" s="1"/>
  <c r="X96" i="1"/>
  <c r="Z96" i="1" s="1"/>
  <c r="AI197" i="1"/>
  <c r="AK197" i="1" s="1"/>
  <c r="AI141" i="1"/>
  <c r="AK141" i="1" s="1"/>
  <c r="X117" i="1"/>
  <c r="Z117" i="1" s="1"/>
  <c r="AR216" i="1"/>
  <c r="AA216" i="1" s="1"/>
  <c r="X215" i="1"/>
  <c r="Z215" i="1" s="1"/>
  <c r="AR213" i="1"/>
  <c r="AA213" i="1" s="1"/>
  <c r="X210" i="1"/>
  <c r="Z210" i="1" s="1"/>
  <c r="X203" i="1"/>
  <c r="Z203" i="1" s="1"/>
  <c r="AR202" i="1"/>
  <c r="AA202" i="1" s="1"/>
  <c r="AR196" i="1"/>
  <c r="AA196" i="1" s="1"/>
  <c r="X183" i="1"/>
  <c r="Z183" i="1" s="1"/>
  <c r="X174" i="1"/>
  <c r="Z174" i="1" s="1"/>
  <c r="AI168" i="1"/>
  <c r="AK168" i="1" s="1"/>
  <c r="AR153" i="1"/>
  <c r="AA153" i="1" s="1"/>
  <c r="X140" i="1"/>
  <c r="Z140" i="1" s="1"/>
  <c r="AI128" i="1"/>
  <c r="AK128" i="1" s="1"/>
  <c r="AI111" i="1"/>
  <c r="AK111" i="1" s="1"/>
  <c r="X107" i="1"/>
  <c r="Z107" i="1" s="1"/>
  <c r="AR105" i="1"/>
  <c r="AA105" i="1" s="1"/>
  <c r="AI213" i="1"/>
  <c r="AK213" i="1" s="1"/>
  <c r="X204" i="1"/>
  <c r="Z204" i="1" s="1"/>
  <c r="X200" i="1"/>
  <c r="Z200" i="1" s="1"/>
  <c r="AI196" i="1"/>
  <c r="AK196" i="1" s="1"/>
  <c r="AI173" i="1"/>
  <c r="AK173" i="1" s="1"/>
  <c r="AR104" i="1"/>
  <c r="AA104" i="1" s="1"/>
  <c r="AI208" i="1"/>
  <c r="AK208" i="1" s="1"/>
  <c r="AR197" i="1"/>
  <c r="AA197" i="1" s="1"/>
  <c r="X184" i="1"/>
  <c r="Z184" i="1" s="1"/>
  <c r="X182" i="1"/>
  <c r="Z182" i="1" s="1"/>
  <c r="X176" i="1"/>
  <c r="Z176" i="1" s="1"/>
  <c r="AR170" i="1"/>
  <c r="AA170" i="1" s="1"/>
  <c r="AR168" i="1"/>
  <c r="AA168" i="1" s="1"/>
  <c r="AI157" i="1"/>
  <c r="AK157" i="1" s="1"/>
  <c r="X155" i="1"/>
  <c r="Z155" i="1" s="1"/>
  <c r="AR152" i="1"/>
  <c r="AA152" i="1" s="1"/>
  <c r="AI150" i="1"/>
  <c r="AK150" i="1" s="1"/>
  <c r="AR148" i="1"/>
  <c r="AA148" i="1" s="1"/>
  <c r="X147" i="1"/>
  <c r="Z147" i="1" s="1"/>
  <c r="AR145" i="1"/>
  <c r="AA145" i="1" s="1"/>
  <c r="AR141" i="1"/>
  <c r="AA141" i="1" s="1"/>
  <c r="AI135" i="1"/>
  <c r="AK135" i="1" s="1"/>
  <c r="AR102" i="1"/>
  <c r="AA102" i="1" s="1"/>
  <c r="AI181" i="1"/>
  <c r="AK181" i="1" s="1"/>
  <c r="AR208" i="1"/>
  <c r="AA208" i="1" s="1"/>
  <c r="X207" i="1"/>
  <c r="Z207" i="1" s="1"/>
  <c r="AR205" i="1"/>
  <c r="AA205" i="1" s="1"/>
  <c r="X202" i="1"/>
  <c r="Z202" i="1" s="1"/>
  <c r="AR200" i="1"/>
  <c r="AA200" i="1" s="1"/>
  <c r="AI199" i="1"/>
  <c r="AK199" i="1" s="1"/>
  <c r="AI190" i="1"/>
  <c r="AK190" i="1" s="1"/>
  <c r="AI189" i="1"/>
  <c r="AK189" i="1" s="1"/>
  <c r="X180" i="1"/>
  <c r="Z180" i="1" s="1"/>
  <c r="AI158" i="1"/>
  <c r="AK158" i="1" s="1"/>
  <c r="X156" i="1"/>
  <c r="Z156" i="1" s="1"/>
  <c r="X152" i="1"/>
  <c r="Z152" i="1" s="1"/>
  <c r="X133" i="1"/>
  <c r="Z133" i="1" s="1"/>
  <c r="AR111" i="1"/>
  <c r="AA111" i="1" s="1"/>
  <c r="X108" i="1"/>
  <c r="Z108" i="1" s="1"/>
  <c r="X104" i="1"/>
  <c r="Z104" i="1" s="1"/>
  <c r="X99" i="1"/>
  <c r="Z99" i="1" s="1"/>
  <c r="AR90" i="1"/>
  <c r="AA90" i="1" s="1"/>
  <c r="X89" i="1"/>
  <c r="Z89" i="1" s="1"/>
  <c r="X187" i="1"/>
  <c r="Z187" i="1" s="1"/>
  <c r="AI185" i="1"/>
  <c r="AK185" i="1" s="1"/>
  <c r="AR181" i="1"/>
  <c r="AA181" i="1" s="1"/>
  <c r="AI171" i="1"/>
  <c r="AK171" i="1" s="1"/>
  <c r="X169" i="1"/>
  <c r="Z169" i="1" s="1"/>
  <c r="AR157" i="1"/>
  <c r="AA157" i="1" s="1"/>
  <c r="AI155" i="1"/>
  <c r="AK155" i="1" s="1"/>
  <c r="AR134" i="1"/>
  <c r="AA134" i="1" s="1"/>
  <c r="AI133" i="1"/>
  <c r="AK133" i="1" s="1"/>
  <c r="AR128" i="1"/>
  <c r="AA128" i="1" s="1"/>
  <c r="X123" i="1"/>
  <c r="Z123" i="1" s="1"/>
  <c r="AI108" i="1"/>
  <c r="AK108" i="1" s="1"/>
  <c r="AI107" i="1"/>
  <c r="AK107" i="1" s="1"/>
  <c r="X98" i="1"/>
  <c r="Z98" i="1" s="1"/>
  <c r="AI97" i="1"/>
  <c r="AK97" i="1" s="1"/>
  <c r="AR89" i="1"/>
  <c r="AA89" i="1" s="1"/>
  <c r="AI87" i="1"/>
  <c r="AK87" i="1" s="1"/>
  <c r="X157" i="1"/>
  <c r="Z157" i="1" s="1"/>
  <c r="AR155" i="1"/>
  <c r="AA155" i="1" s="1"/>
  <c r="X150" i="1"/>
  <c r="Z150" i="1" s="1"/>
  <c r="AR147" i="1"/>
  <c r="AA147" i="1" s="1"/>
  <c r="X144" i="1"/>
  <c r="Z144" i="1" s="1"/>
  <c r="X143" i="1"/>
  <c r="Z143" i="1" s="1"/>
  <c r="AR140" i="1"/>
  <c r="AA140" i="1" s="1"/>
  <c r="AR133" i="1"/>
  <c r="AA133" i="1" s="1"/>
  <c r="X122" i="1"/>
  <c r="Z122" i="1" s="1"/>
  <c r="AI94" i="1"/>
  <c r="AK94" i="1" s="1"/>
  <c r="AR185" i="1"/>
  <c r="AA185" i="1" s="1"/>
  <c r="AI183" i="1"/>
  <c r="AK183" i="1" s="1"/>
  <c r="X181" i="1"/>
  <c r="Z181" i="1" s="1"/>
  <c r="AI176" i="1"/>
  <c r="AK176" i="1" s="1"/>
  <c r="AR171" i="1"/>
  <c r="AA171" i="1" s="1"/>
  <c r="AI160" i="1"/>
  <c r="AK160" i="1" s="1"/>
  <c r="X121" i="1"/>
  <c r="Z121" i="1" s="1"/>
  <c r="AI118" i="1"/>
  <c r="AK118" i="1" s="1"/>
  <c r="X111" i="1"/>
  <c r="Z111" i="1" s="1"/>
  <c r="AR108" i="1"/>
  <c r="AA108" i="1" s="1"/>
  <c r="X101" i="1"/>
  <c r="Z101" i="1" s="1"/>
  <c r="AI178" i="1"/>
  <c r="AK178" i="1" s="1"/>
  <c r="AI175" i="1"/>
  <c r="AK175" i="1" s="1"/>
  <c r="AI142" i="1"/>
  <c r="AK142" i="1" s="1"/>
  <c r="AI139" i="1"/>
  <c r="AK139" i="1" s="1"/>
  <c r="AR121" i="1"/>
  <c r="AA121" i="1" s="1"/>
  <c r="AI110" i="1"/>
  <c r="AK110" i="1" s="1"/>
  <c r="AR107" i="1"/>
  <c r="AA107" i="1" s="1"/>
  <c r="AR178" i="1"/>
  <c r="AA178" i="1" s="1"/>
  <c r="X177" i="1"/>
  <c r="Z177" i="1" s="1"/>
  <c r="AR175" i="1"/>
  <c r="AA175" i="1" s="1"/>
  <c r="X172" i="1"/>
  <c r="Z172" i="1" s="1"/>
  <c r="AR142" i="1"/>
  <c r="AA142" i="1" s="1"/>
  <c r="X141" i="1"/>
  <c r="Z141" i="1" s="1"/>
  <c r="AR139" i="1"/>
  <c r="AA139" i="1" s="1"/>
  <c r="X136" i="1"/>
  <c r="Z136" i="1" s="1"/>
  <c r="AI123" i="1"/>
  <c r="AK123" i="1" s="1"/>
  <c r="X115" i="1"/>
  <c r="Z115" i="1" s="1"/>
  <c r="AI113" i="1"/>
  <c r="AK113" i="1" s="1"/>
  <c r="X112" i="1"/>
  <c r="Z112" i="1" s="1"/>
  <c r="AR110" i="1"/>
  <c r="AA110" i="1" s="1"/>
  <c r="X109" i="1"/>
  <c r="Z109" i="1" s="1"/>
  <c r="AR97" i="1"/>
  <c r="AA97" i="1" s="1"/>
  <c r="AI86" i="1"/>
  <c r="AK86" i="1" s="1"/>
  <c r="AI170" i="1"/>
  <c r="AK170" i="1" s="1"/>
  <c r="AI167" i="1"/>
  <c r="AK167" i="1" s="1"/>
  <c r="AI134" i="1"/>
  <c r="AK134" i="1" s="1"/>
  <c r="AI131" i="1"/>
  <c r="AK131" i="1" s="1"/>
  <c r="AI126" i="1"/>
  <c r="AK126" i="1" s="1"/>
  <c r="X91" i="1"/>
  <c r="Z91" i="1" s="1"/>
  <c r="AI89" i="1"/>
  <c r="AK89" i="1" s="1"/>
  <c r="X88" i="1"/>
  <c r="Z88" i="1" s="1"/>
  <c r="AB88" i="1" s="1"/>
  <c r="AR86" i="1"/>
  <c r="AA86" i="1" s="1"/>
  <c r="X85" i="1"/>
  <c r="Z85" i="1" s="1"/>
  <c r="AB340" i="1" l="1"/>
  <c r="AB246" i="1"/>
  <c r="AB338" i="1"/>
  <c r="AB247" i="1"/>
  <c r="AB250" i="1"/>
  <c r="AB208" i="1"/>
  <c r="AB307" i="1"/>
  <c r="AB142" i="1"/>
  <c r="AB198" i="1"/>
  <c r="AB193" i="1"/>
  <c r="AB192" i="1"/>
  <c r="AB194" i="1"/>
  <c r="AB191" i="1"/>
  <c r="AB98" i="1"/>
  <c r="AB189" i="1"/>
  <c r="AB195" i="1"/>
  <c r="AB336" i="1"/>
  <c r="AB182" i="1"/>
  <c r="AB327" i="1"/>
  <c r="AB322" i="1"/>
  <c r="AB229" i="1"/>
  <c r="AB301" i="1"/>
  <c r="AB312" i="1"/>
  <c r="AB137" i="1"/>
  <c r="AB287" i="1"/>
  <c r="AB269" i="1"/>
  <c r="AB300" i="1"/>
  <c r="AB151" i="1"/>
  <c r="AB185" i="1"/>
  <c r="AB109" i="1"/>
  <c r="AB102" i="1"/>
  <c r="AB215" i="1"/>
  <c r="AB231" i="1"/>
  <c r="AB161" i="1"/>
  <c r="AB149" i="1"/>
  <c r="AB123" i="1"/>
  <c r="AB331" i="1"/>
  <c r="AB211" i="1"/>
  <c r="AB258" i="1"/>
  <c r="AB131" i="1"/>
  <c r="AB168" i="1"/>
  <c r="AB245" i="1"/>
  <c r="AB96" i="1"/>
  <c r="AB314" i="1"/>
  <c r="AB116" i="1"/>
  <c r="AB143" i="1"/>
  <c r="AB320" i="1"/>
  <c r="AB291" i="1"/>
  <c r="AB186" i="1"/>
  <c r="AB319" i="1"/>
  <c r="AB122" i="1"/>
  <c r="AB203" i="1"/>
  <c r="AB277" i="1"/>
  <c r="AB188" i="1"/>
  <c r="AB335" i="1"/>
  <c r="AB325" i="1"/>
  <c r="AB117" i="1"/>
  <c r="AB285" i="1"/>
  <c r="AB180" i="1"/>
  <c r="AB210" i="1"/>
  <c r="AB235" i="1"/>
  <c r="AB296" i="1"/>
  <c r="AB126" i="1"/>
  <c r="AB309" i="1"/>
  <c r="AB282" i="1"/>
  <c r="AB225" i="1"/>
  <c r="AB333" i="1"/>
  <c r="AB238" i="1"/>
  <c r="AB240" i="1"/>
  <c r="AB288" i="1"/>
  <c r="AB204" i="1"/>
  <c r="AB153" i="1"/>
  <c r="AB305" i="1"/>
  <c r="AB317" i="1"/>
  <c r="AB266" i="1"/>
  <c r="AB103" i="1"/>
  <c r="AB321" i="1"/>
  <c r="AB206" i="1"/>
  <c r="AB177" i="1"/>
  <c r="AB170" i="1"/>
  <c r="AB226" i="1"/>
  <c r="AB95" i="1"/>
  <c r="AB293" i="1"/>
  <c r="AB125" i="1"/>
  <c r="AB175" i="1"/>
  <c r="AB99" i="1"/>
  <c r="AB274" i="1"/>
  <c r="AB306" i="1"/>
  <c r="AB154" i="1"/>
  <c r="AB184" i="1"/>
  <c r="AB223" i="1"/>
  <c r="AB239" i="1"/>
  <c r="AB127" i="1"/>
  <c r="AB255" i="1"/>
  <c r="AB212" i="1"/>
  <c r="AB298" i="1"/>
  <c r="AB237" i="1"/>
  <c r="AB205" i="1"/>
  <c r="AB233" i="1"/>
  <c r="AB315" i="1"/>
  <c r="AB129" i="1"/>
  <c r="AB297" i="1"/>
  <c r="AB220" i="1"/>
  <c r="AB244" i="1"/>
  <c r="AB176" i="1"/>
  <c r="AB252" i="1"/>
  <c r="AB284" i="1"/>
  <c r="AB275" i="1"/>
  <c r="AB160" i="1"/>
  <c r="AB222" i="1"/>
  <c r="AB280" i="1"/>
  <c r="AB199" i="1"/>
  <c r="AB221" i="1"/>
  <c r="AB281" i="1"/>
  <c r="AB213" i="1"/>
  <c r="AB224" i="1"/>
  <c r="AB324" i="1"/>
  <c r="AB264" i="1"/>
  <c r="AB253" i="1"/>
  <c r="AB236" i="1"/>
  <c r="AB138" i="1"/>
  <c r="AB257" i="1"/>
  <c r="AB150" i="1"/>
  <c r="AB169" i="1"/>
  <c r="AB243" i="1"/>
  <c r="AB279" i="1"/>
  <c r="AB100" i="1"/>
  <c r="AB216" i="1"/>
  <c r="AB133" i="1"/>
  <c r="AB234" i="1"/>
  <c r="AB173" i="1"/>
  <c r="AB159" i="1"/>
  <c r="AB242" i="1"/>
  <c r="AB172" i="1"/>
  <c r="AB273" i="1"/>
  <c r="AB323" i="1"/>
  <c r="AB115" i="1"/>
  <c r="AB187" i="1"/>
  <c r="AB316" i="1"/>
  <c r="AB86" i="1"/>
  <c r="AB101" i="1"/>
  <c r="AB181" i="1"/>
  <c r="AB144" i="1"/>
  <c r="AB152" i="1"/>
  <c r="AB202" i="1"/>
  <c r="AB272" i="1"/>
  <c r="AB93" i="1"/>
  <c r="AB209" i="1"/>
  <c r="AB290" i="1"/>
  <c r="AB276" i="1"/>
  <c r="AB132" i="1"/>
  <c r="AB87" i="1"/>
  <c r="AB294" i="1"/>
  <c r="AB201" i="1"/>
  <c r="AB217" i="1"/>
  <c r="AB158" i="1"/>
  <c r="AB261" i="1"/>
  <c r="AB271" i="1"/>
  <c r="AB130" i="1"/>
  <c r="AB197" i="1"/>
  <c r="AB91" i="1"/>
  <c r="AB207" i="1"/>
  <c r="AB148" i="1"/>
  <c r="AB263" i="1"/>
  <c r="AB241" i="1"/>
  <c r="AB114" i="1"/>
  <c r="AB218" i="1"/>
  <c r="AB190" i="1"/>
  <c r="AB106" i="1"/>
  <c r="AB328" i="1"/>
  <c r="AB256" i="1"/>
  <c r="AB303" i="1"/>
  <c r="AB140" i="1"/>
  <c r="AB94" i="1"/>
  <c r="AB267" i="1"/>
  <c r="AB329" i="1"/>
  <c r="AB304" i="1"/>
  <c r="AB92" i="1"/>
  <c r="AB308" i="1"/>
  <c r="AB113" i="1"/>
  <c r="AB278" i="1"/>
  <c r="AB112" i="1"/>
  <c r="AB286" i="1"/>
  <c r="AB302" i="1"/>
  <c r="AB268" i="1"/>
  <c r="AB311" i="1"/>
  <c r="AB135" i="1"/>
  <c r="AB118" i="1"/>
  <c r="AB136" i="1"/>
  <c r="AB156" i="1"/>
  <c r="AB90" i="1"/>
  <c r="AB230" i="1"/>
  <c r="AB227" i="1"/>
  <c r="AB295" i="1"/>
  <c r="AB167" i="1"/>
  <c r="AB119" i="1"/>
  <c r="AB219" i="1"/>
  <c r="AB85" i="1"/>
  <c r="AB105" i="1"/>
  <c r="AB174" i="1"/>
  <c r="AB128" i="1"/>
  <c r="AB310" i="1"/>
  <c r="AB146" i="1"/>
  <c r="AB260" i="1"/>
  <c r="AB139" i="1"/>
  <c r="AB313" i="1"/>
  <c r="AB120" i="1"/>
  <c r="AB124" i="1"/>
  <c r="AB89" i="1"/>
  <c r="AB183" i="1"/>
  <c r="AB334" i="1"/>
  <c r="AB289" i="1"/>
  <c r="AB147" i="1"/>
  <c r="AB134" i="1"/>
  <c r="AB265" i="1"/>
  <c r="AB270" i="1"/>
  <c r="AB121" i="1"/>
  <c r="AB200" i="1"/>
  <c r="AB214" i="1"/>
  <c r="AB259" i="1"/>
  <c r="AB178" i="1"/>
  <c r="AB157" i="1"/>
  <c r="AB104" i="1"/>
  <c r="AB283" i="1"/>
  <c r="AB292" i="1"/>
  <c r="AB318" i="1"/>
  <c r="AB228" i="1"/>
  <c r="AB330" i="1"/>
  <c r="AB299" i="1"/>
  <c r="AB262" i="1"/>
  <c r="AB107" i="1"/>
  <c r="AB196" i="1"/>
  <c r="AB111" i="1"/>
  <c r="AB326" i="1"/>
  <c r="AB141" i="1"/>
  <c r="AB254" i="1"/>
  <c r="AB145" i="1"/>
  <c r="AB108" i="1"/>
  <c r="AB155" i="1"/>
  <c r="AB97" i="1"/>
  <c r="AB171" i="1"/>
  <c r="AB232" i="1"/>
  <c r="AB110" i="1"/>
  <c r="AB332" i="1"/>
  <c r="J31" i="1"/>
  <c r="K31" i="1"/>
  <c r="M31" i="1"/>
  <c r="N31" i="1"/>
  <c r="P31" i="1"/>
  <c r="Q31" i="1"/>
  <c r="S31" i="1"/>
  <c r="T31" i="1"/>
  <c r="V31" i="1"/>
  <c r="W31" i="1"/>
  <c r="Y31" i="1"/>
  <c r="AD31" i="1"/>
  <c r="AE31" i="1"/>
  <c r="AF31" i="1"/>
  <c r="AG31" i="1"/>
  <c r="AH31" i="1"/>
  <c r="AJ31" i="1"/>
  <c r="AM31" i="1"/>
  <c r="AN31" i="1"/>
  <c r="AO31" i="1"/>
  <c r="AP31" i="1"/>
  <c r="AQ31" i="1"/>
  <c r="J32" i="1"/>
  <c r="K32" i="1"/>
  <c r="M32" i="1"/>
  <c r="N32" i="1"/>
  <c r="P32" i="1"/>
  <c r="Q32" i="1"/>
  <c r="S32" i="1"/>
  <c r="T32" i="1"/>
  <c r="V32" i="1"/>
  <c r="W32" i="1"/>
  <c r="Y32" i="1"/>
  <c r="AD32" i="1"/>
  <c r="AE32" i="1"/>
  <c r="AF32" i="1"/>
  <c r="AG32" i="1"/>
  <c r="AH32" i="1"/>
  <c r="AJ32" i="1"/>
  <c r="AM32" i="1"/>
  <c r="AN32" i="1"/>
  <c r="AO32" i="1"/>
  <c r="AP32" i="1"/>
  <c r="AQ32" i="1"/>
  <c r="J33" i="1"/>
  <c r="K33" i="1"/>
  <c r="M33" i="1"/>
  <c r="N33" i="1"/>
  <c r="P33" i="1"/>
  <c r="Q33" i="1"/>
  <c r="S33" i="1"/>
  <c r="T33" i="1"/>
  <c r="V33" i="1"/>
  <c r="W33" i="1"/>
  <c r="Y33" i="1"/>
  <c r="AD33" i="1"/>
  <c r="AE33" i="1"/>
  <c r="AF33" i="1"/>
  <c r="AG33" i="1"/>
  <c r="AH33" i="1"/>
  <c r="AJ33" i="1"/>
  <c r="AM33" i="1"/>
  <c r="AN33" i="1"/>
  <c r="AO33" i="1"/>
  <c r="AP33" i="1"/>
  <c r="AQ33" i="1"/>
  <c r="J34" i="1"/>
  <c r="K34" i="1"/>
  <c r="M34" i="1"/>
  <c r="N34" i="1"/>
  <c r="P34" i="1"/>
  <c r="Q34" i="1"/>
  <c r="S34" i="1"/>
  <c r="T34" i="1"/>
  <c r="V34" i="1"/>
  <c r="W34" i="1"/>
  <c r="Y34" i="1"/>
  <c r="AD34" i="1"/>
  <c r="AE34" i="1"/>
  <c r="AF34" i="1"/>
  <c r="AG34" i="1"/>
  <c r="AH34" i="1"/>
  <c r="AJ34" i="1"/>
  <c r="AM34" i="1"/>
  <c r="AN34" i="1"/>
  <c r="AO34" i="1"/>
  <c r="AP34" i="1"/>
  <c r="AQ34" i="1"/>
  <c r="J35" i="1"/>
  <c r="K35" i="1"/>
  <c r="M35" i="1"/>
  <c r="N35" i="1"/>
  <c r="P35" i="1"/>
  <c r="Q35" i="1"/>
  <c r="S35" i="1"/>
  <c r="T35" i="1"/>
  <c r="V35" i="1"/>
  <c r="W35" i="1"/>
  <c r="Y35" i="1"/>
  <c r="AD35" i="1"/>
  <c r="AE35" i="1"/>
  <c r="AF35" i="1"/>
  <c r="AG35" i="1"/>
  <c r="AH35" i="1"/>
  <c r="AJ35" i="1"/>
  <c r="AM35" i="1"/>
  <c r="AN35" i="1"/>
  <c r="AO35" i="1"/>
  <c r="AP35" i="1"/>
  <c r="AQ35" i="1"/>
  <c r="J36" i="1"/>
  <c r="K36" i="1"/>
  <c r="M36" i="1"/>
  <c r="N36" i="1"/>
  <c r="P36" i="1"/>
  <c r="Q36" i="1"/>
  <c r="S36" i="1"/>
  <c r="T36" i="1"/>
  <c r="V36" i="1"/>
  <c r="W36" i="1"/>
  <c r="Y36" i="1"/>
  <c r="AD36" i="1"/>
  <c r="AE36" i="1"/>
  <c r="AF36" i="1"/>
  <c r="AG36" i="1"/>
  <c r="AH36" i="1"/>
  <c r="AJ36" i="1"/>
  <c r="AM36" i="1"/>
  <c r="AN36" i="1"/>
  <c r="AO36" i="1"/>
  <c r="AP36" i="1"/>
  <c r="AQ36" i="1"/>
  <c r="J37" i="1"/>
  <c r="K37" i="1"/>
  <c r="M37" i="1"/>
  <c r="N37" i="1"/>
  <c r="P37" i="1"/>
  <c r="Q37" i="1"/>
  <c r="S37" i="1"/>
  <c r="T37" i="1"/>
  <c r="V37" i="1"/>
  <c r="W37" i="1"/>
  <c r="Y37" i="1"/>
  <c r="AD37" i="1"/>
  <c r="AE37" i="1"/>
  <c r="AF37" i="1"/>
  <c r="AG37" i="1"/>
  <c r="AH37" i="1"/>
  <c r="AJ37" i="1"/>
  <c r="AM37" i="1"/>
  <c r="AN37" i="1"/>
  <c r="AO37" i="1"/>
  <c r="AP37" i="1"/>
  <c r="AQ37" i="1"/>
  <c r="J38" i="1"/>
  <c r="K38" i="1"/>
  <c r="M38" i="1"/>
  <c r="N38" i="1"/>
  <c r="P38" i="1"/>
  <c r="Q38" i="1"/>
  <c r="S38" i="1"/>
  <c r="T38" i="1"/>
  <c r="V38" i="1"/>
  <c r="W38" i="1"/>
  <c r="Y38" i="1"/>
  <c r="AD38" i="1"/>
  <c r="AE38" i="1"/>
  <c r="AF38" i="1"/>
  <c r="AG38" i="1"/>
  <c r="AH38" i="1"/>
  <c r="AJ38" i="1"/>
  <c r="AM38" i="1"/>
  <c r="AN38" i="1"/>
  <c r="AO38" i="1"/>
  <c r="AP38" i="1"/>
  <c r="AQ38" i="1"/>
  <c r="J39" i="1"/>
  <c r="K39" i="1"/>
  <c r="M39" i="1"/>
  <c r="N39" i="1"/>
  <c r="P39" i="1"/>
  <c r="Q39" i="1"/>
  <c r="S39" i="1"/>
  <c r="T39" i="1"/>
  <c r="V39" i="1"/>
  <c r="W39" i="1"/>
  <c r="Y39" i="1"/>
  <c r="AD39" i="1"/>
  <c r="AE39" i="1"/>
  <c r="AF39" i="1"/>
  <c r="AG39" i="1"/>
  <c r="AH39" i="1"/>
  <c r="AJ39" i="1"/>
  <c r="AM39" i="1"/>
  <c r="AN39" i="1"/>
  <c r="AO39" i="1"/>
  <c r="AP39" i="1"/>
  <c r="AQ39" i="1"/>
  <c r="J40" i="1"/>
  <c r="K40" i="1"/>
  <c r="M40" i="1"/>
  <c r="N40" i="1"/>
  <c r="P40" i="1"/>
  <c r="Q40" i="1"/>
  <c r="S40" i="1"/>
  <c r="T40" i="1"/>
  <c r="V40" i="1"/>
  <c r="W40" i="1"/>
  <c r="Y40" i="1"/>
  <c r="AD40" i="1"/>
  <c r="AE40" i="1"/>
  <c r="AF40" i="1"/>
  <c r="AG40" i="1"/>
  <c r="AH40" i="1"/>
  <c r="AJ40" i="1"/>
  <c r="AM40" i="1"/>
  <c r="AN40" i="1"/>
  <c r="AO40" i="1"/>
  <c r="AP40" i="1"/>
  <c r="AQ40" i="1"/>
  <c r="J41" i="1"/>
  <c r="K41" i="1"/>
  <c r="M41" i="1"/>
  <c r="N41" i="1"/>
  <c r="P41" i="1"/>
  <c r="Q41" i="1"/>
  <c r="S41" i="1"/>
  <c r="T41" i="1"/>
  <c r="V41" i="1"/>
  <c r="W41" i="1"/>
  <c r="Y41" i="1"/>
  <c r="AD41" i="1"/>
  <c r="AE41" i="1"/>
  <c r="AF41" i="1"/>
  <c r="AG41" i="1"/>
  <c r="AH41" i="1"/>
  <c r="AJ41" i="1"/>
  <c r="AM41" i="1"/>
  <c r="AN41" i="1"/>
  <c r="AO41" i="1"/>
  <c r="AP41" i="1"/>
  <c r="AQ41" i="1"/>
  <c r="J42" i="1"/>
  <c r="K42" i="1"/>
  <c r="M42" i="1"/>
  <c r="N42" i="1"/>
  <c r="P42" i="1"/>
  <c r="Q42" i="1"/>
  <c r="S42" i="1"/>
  <c r="T42" i="1"/>
  <c r="V42" i="1"/>
  <c r="W42" i="1"/>
  <c r="Y42" i="1"/>
  <c r="AD42" i="1"/>
  <c r="AE42" i="1"/>
  <c r="AF42" i="1"/>
  <c r="AG42" i="1"/>
  <c r="AH42" i="1"/>
  <c r="AJ42" i="1"/>
  <c r="AM42" i="1"/>
  <c r="AN42" i="1"/>
  <c r="AO42" i="1"/>
  <c r="AP42" i="1"/>
  <c r="AQ42" i="1"/>
  <c r="J43" i="1"/>
  <c r="K43" i="1"/>
  <c r="M43" i="1"/>
  <c r="N43" i="1"/>
  <c r="P43" i="1"/>
  <c r="Q43" i="1"/>
  <c r="S43" i="1"/>
  <c r="T43" i="1"/>
  <c r="V43" i="1"/>
  <c r="W43" i="1"/>
  <c r="Y43" i="1"/>
  <c r="AD43" i="1"/>
  <c r="AE43" i="1"/>
  <c r="AF43" i="1"/>
  <c r="AG43" i="1"/>
  <c r="AH43" i="1"/>
  <c r="AJ43" i="1"/>
  <c r="AM43" i="1"/>
  <c r="AN43" i="1"/>
  <c r="AO43" i="1"/>
  <c r="AP43" i="1"/>
  <c r="AQ43" i="1"/>
  <c r="J44" i="1"/>
  <c r="K44" i="1"/>
  <c r="M44" i="1"/>
  <c r="N44" i="1"/>
  <c r="P44" i="1"/>
  <c r="Q44" i="1"/>
  <c r="S44" i="1"/>
  <c r="T44" i="1"/>
  <c r="V44" i="1"/>
  <c r="W44" i="1"/>
  <c r="Y44" i="1"/>
  <c r="AD44" i="1"/>
  <c r="AE44" i="1"/>
  <c r="AF44" i="1"/>
  <c r="AG44" i="1"/>
  <c r="AH44" i="1"/>
  <c r="AJ44" i="1"/>
  <c r="AM44" i="1"/>
  <c r="AN44" i="1"/>
  <c r="AO44" i="1"/>
  <c r="AP44" i="1"/>
  <c r="AQ44" i="1"/>
  <c r="J45" i="1"/>
  <c r="K45" i="1"/>
  <c r="M45" i="1"/>
  <c r="N45" i="1"/>
  <c r="P45" i="1"/>
  <c r="Q45" i="1"/>
  <c r="S45" i="1"/>
  <c r="T45" i="1"/>
  <c r="V45" i="1"/>
  <c r="W45" i="1"/>
  <c r="Y45" i="1"/>
  <c r="AD45" i="1"/>
  <c r="AE45" i="1"/>
  <c r="AF45" i="1"/>
  <c r="AG45" i="1"/>
  <c r="AH45" i="1"/>
  <c r="AJ45" i="1"/>
  <c r="AM45" i="1"/>
  <c r="AN45" i="1"/>
  <c r="AO45" i="1"/>
  <c r="AP45" i="1"/>
  <c r="AQ45" i="1"/>
  <c r="J46" i="1"/>
  <c r="K46" i="1"/>
  <c r="M46" i="1"/>
  <c r="N46" i="1"/>
  <c r="P46" i="1"/>
  <c r="Q46" i="1"/>
  <c r="S46" i="1"/>
  <c r="T46" i="1"/>
  <c r="V46" i="1"/>
  <c r="W46" i="1"/>
  <c r="Y46" i="1"/>
  <c r="AD46" i="1"/>
  <c r="AE46" i="1"/>
  <c r="AF46" i="1"/>
  <c r="AG46" i="1"/>
  <c r="AH46" i="1"/>
  <c r="AJ46" i="1"/>
  <c r="AM46" i="1"/>
  <c r="AN46" i="1"/>
  <c r="AO46" i="1"/>
  <c r="AP46" i="1"/>
  <c r="AQ46" i="1"/>
  <c r="J47" i="1"/>
  <c r="K47" i="1"/>
  <c r="M47" i="1"/>
  <c r="N47" i="1"/>
  <c r="P47" i="1"/>
  <c r="Q47" i="1"/>
  <c r="S47" i="1"/>
  <c r="T47" i="1"/>
  <c r="V47" i="1"/>
  <c r="W47" i="1"/>
  <c r="Y47" i="1"/>
  <c r="AD47" i="1"/>
  <c r="AE47" i="1"/>
  <c r="AF47" i="1"/>
  <c r="AG47" i="1"/>
  <c r="AH47" i="1"/>
  <c r="AJ47" i="1"/>
  <c r="AM47" i="1"/>
  <c r="AN47" i="1"/>
  <c r="AO47" i="1"/>
  <c r="AP47" i="1"/>
  <c r="AQ47" i="1"/>
  <c r="J48" i="1"/>
  <c r="K48" i="1"/>
  <c r="M48" i="1"/>
  <c r="N48" i="1"/>
  <c r="P48" i="1"/>
  <c r="Q48" i="1"/>
  <c r="S48" i="1"/>
  <c r="T48" i="1"/>
  <c r="V48" i="1"/>
  <c r="W48" i="1"/>
  <c r="Y48" i="1"/>
  <c r="AD48" i="1"/>
  <c r="AE48" i="1"/>
  <c r="AF48" i="1"/>
  <c r="AG48" i="1"/>
  <c r="AH48" i="1"/>
  <c r="AJ48" i="1"/>
  <c r="AM48" i="1"/>
  <c r="AN48" i="1"/>
  <c r="AO48" i="1"/>
  <c r="AP48" i="1"/>
  <c r="AQ48" i="1"/>
  <c r="J49" i="1"/>
  <c r="K49" i="1"/>
  <c r="M49" i="1"/>
  <c r="N49" i="1"/>
  <c r="P49" i="1"/>
  <c r="Q49" i="1"/>
  <c r="S49" i="1"/>
  <c r="T49" i="1"/>
  <c r="V49" i="1"/>
  <c r="W49" i="1"/>
  <c r="Y49" i="1"/>
  <c r="AD49" i="1"/>
  <c r="AE49" i="1"/>
  <c r="AF49" i="1"/>
  <c r="AG49" i="1"/>
  <c r="AH49" i="1"/>
  <c r="AJ49" i="1"/>
  <c r="AM49" i="1"/>
  <c r="AN49" i="1"/>
  <c r="AO49" i="1"/>
  <c r="AP49" i="1"/>
  <c r="AQ49" i="1"/>
  <c r="J50" i="1"/>
  <c r="K50" i="1"/>
  <c r="M50" i="1"/>
  <c r="N50" i="1"/>
  <c r="P50" i="1"/>
  <c r="Q50" i="1"/>
  <c r="S50" i="1"/>
  <c r="T50" i="1"/>
  <c r="V50" i="1"/>
  <c r="W50" i="1"/>
  <c r="Y50" i="1"/>
  <c r="AD50" i="1"/>
  <c r="AE50" i="1"/>
  <c r="AF50" i="1"/>
  <c r="AG50" i="1"/>
  <c r="AH50" i="1"/>
  <c r="AJ50" i="1"/>
  <c r="AM50" i="1"/>
  <c r="AN50" i="1"/>
  <c r="AO50" i="1"/>
  <c r="AP50" i="1"/>
  <c r="AQ50" i="1"/>
  <c r="J51" i="1"/>
  <c r="K51" i="1"/>
  <c r="M51" i="1"/>
  <c r="N51" i="1"/>
  <c r="P51" i="1"/>
  <c r="Q51" i="1"/>
  <c r="S51" i="1"/>
  <c r="T51" i="1"/>
  <c r="V51" i="1"/>
  <c r="W51" i="1"/>
  <c r="Y51" i="1"/>
  <c r="AD51" i="1"/>
  <c r="AE51" i="1"/>
  <c r="AF51" i="1"/>
  <c r="AG51" i="1"/>
  <c r="AH51" i="1"/>
  <c r="AJ51" i="1"/>
  <c r="AM51" i="1"/>
  <c r="AN51" i="1"/>
  <c r="AO51" i="1"/>
  <c r="AP51" i="1"/>
  <c r="AQ51" i="1"/>
  <c r="J52" i="1"/>
  <c r="K52" i="1"/>
  <c r="M52" i="1"/>
  <c r="N52" i="1"/>
  <c r="P52" i="1"/>
  <c r="Q52" i="1"/>
  <c r="S52" i="1"/>
  <c r="T52" i="1"/>
  <c r="V52" i="1"/>
  <c r="W52" i="1"/>
  <c r="Y52" i="1"/>
  <c r="AD52" i="1"/>
  <c r="AE52" i="1"/>
  <c r="AF52" i="1"/>
  <c r="AG52" i="1"/>
  <c r="AH52" i="1"/>
  <c r="AJ52" i="1"/>
  <c r="AM52" i="1"/>
  <c r="AN52" i="1"/>
  <c r="AO52" i="1"/>
  <c r="AP52" i="1"/>
  <c r="AQ52" i="1"/>
  <c r="J53" i="1"/>
  <c r="K53" i="1"/>
  <c r="M53" i="1"/>
  <c r="N53" i="1"/>
  <c r="P53" i="1"/>
  <c r="Q53" i="1"/>
  <c r="S53" i="1"/>
  <c r="T53" i="1"/>
  <c r="V53" i="1"/>
  <c r="W53" i="1"/>
  <c r="Y53" i="1"/>
  <c r="AD53" i="1"/>
  <c r="AE53" i="1"/>
  <c r="AF53" i="1"/>
  <c r="AG53" i="1"/>
  <c r="AH53" i="1"/>
  <c r="AJ53" i="1"/>
  <c r="AM53" i="1"/>
  <c r="AN53" i="1"/>
  <c r="AO53" i="1"/>
  <c r="AP53" i="1"/>
  <c r="AQ53" i="1"/>
  <c r="J54" i="1"/>
  <c r="K54" i="1"/>
  <c r="M54" i="1"/>
  <c r="N54" i="1"/>
  <c r="P54" i="1"/>
  <c r="Q54" i="1"/>
  <c r="S54" i="1"/>
  <c r="T54" i="1"/>
  <c r="V54" i="1"/>
  <c r="W54" i="1"/>
  <c r="Y54" i="1"/>
  <c r="AD54" i="1"/>
  <c r="AE54" i="1"/>
  <c r="AF54" i="1"/>
  <c r="AG54" i="1"/>
  <c r="AH54" i="1"/>
  <c r="AJ54" i="1"/>
  <c r="AM54" i="1"/>
  <c r="AN54" i="1"/>
  <c r="AO54" i="1"/>
  <c r="AP54" i="1"/>
  <c r="AQ54" i="1"/>
  <c r="J55" i="1"/>
  <c r="K55" i="1"/>
  <c r="M55" i="1"/>
  <c r="N55" i="1"/>
  <c r="P55" i="1"/>
  <c r="Q55" i="1"/>
  <c r="S55" i="1"/>
  <c r="T55" i="1"/>
  <c r="V55" i="1"/>
  <c r="W55" i="1"/>
  <c r="Y55" i="1"/>
  <c r="AD55" i="1"/>
  <c r="AE55" i="1"/>
  <c r="AF55" i="1"/>
  <c r="AG55" i="1"/>
  <c r="AH55" i="1"/>
  <c r="AJ55" i="1"/>
  <c r="AM55" i="1"/>
  <c r="AN55" i="1"/>
  <c r="AO55" i="1"/>
  <c r="AP55" i="1"/>
  <c r="AQ55" i="1"/>
  <c r="J56" i="1"/>
  <c r="K56" i="1"/>
  <c r="M56" i="1"/>
  <c r="N56" i="1"/>
  <c r="P56" i="1"/>
  <c r="Q56" i="1"/>
  <c r="S56" i="1"/>
  <c r="T56" i="1"/>
  <c r="V56" i="1"/>
  <c r="W56" i="1"/>
  <c r="Y56" i="1"/>
  <c r="AD56" i="1"/>
  <c r="AE56" i="1"/>
  <c r="AF56" i="1"/>
  <c r="AG56" i="1"/>
  <c r="AH56" i="1"/>
  <c r="AJ56" i="1"/>
  <c r="AM56" i="1"/>
  <c r="AN56" i="1"/>
  <c r="AO56" i="1"/>
  <c r="AP56" i="1"/>
  <c r="AQ56" i="1"/>
  <c r="J57" i="1"/>
  <c r="K57" i="1"/>
  <c r="M57" i="1"/>
  <c r="N57" i="1"/>
  <c r="P57" i="1"/>
  <c r="Q57" i="1"/>
  <c r="S57" i="1"/>
  <c r="T57" i="1"/>
  <c r="V57" i="1"/>
  <c r="W57" i="1"/>
  <c r="Y57" i="1"/>
  <c r="AD57" i="1"/>
  <c r="AE57" i="1"/>
  <c r="AF57" i="1"/>
  <c r="AG57" i="1"/>
  <c r="AH57" i="1"/>
  <c r="AJ57" i="1"/>
  <c r="AM57" i="1"/>
  <c r="AN57" i="1"/>
  <c r="AO57" i="1"/>
  <c r="AP57" i="1"/>
  <c r="AQ57" i="1"/>
  <c r="J58" i="1"/>
  <c r="K58" i="1"/>
  <c r="M58" i="1"/>
  <c r="N58" i="1"/>
  <c r="P58" i="1"/>
  <c r="Q58" i="1"/>
  <c r="S58" i="1"/>
  <c r="T58" i="1"/>
  <c r="V58" i="1"/>
  <c r="W58" i="1"/>
  <c r="Y58" i="1"/>
  <c r="AD58" i="1"/>
  <c r="AE58" i="1"/>
  <c r="AF58" i="1"/>
  <c r="AG58" i="1"/>
  <c r="AH58" i="1"/>
  <c r="AJ58" i="1"/>
  <c r="AM58" i="1"/>
  <c r="AN58" i="1"/>
  <c r="AO58" i="1"/>
  <c r="AP58" i="1"/>
  <c r="AQ58" i="1"/>
  <c r="J59" i="1"/>
  <c r="K59" i="1"/>
  <c r="M59" i="1"/>
  <c r="N59" i="1"/>
  <c r="P59" i="1"/>
  <c r="Q59" i="1"/>
  <c r="S59" i="1"/>
  <c r="T59" i="1"/>
  <c r="V59" i="1"/>
  <c r="W59" i="1"/>
  <c r="Y59" i="1"/>
  <c r="AD59" i="1"/>
  <c r="AE59" i="1"/>
  <c r="AF59" i="1"/>
  <c r="AG59" i="1"/>
  <c r="AH59" i="1"/>
  <c r="AJ59" i="1"/>
  <c r="AM59" i="1"/>
  <c r="AN59" i="1"/>
  <c r="AO59" i="1"/>
  <c r="AP59" i="1"/>
  <c r="AQ59" i="1"/>
  <c r="J60" i="1"/>
  <c r="K60" i="1"/>
  <c r="M60" i="1"/>
  <c r="N60" i="1"/>
  <c r="P60" i="1"/>
  <c r="Q60" i="1"/>
  <c r="S60" i="1"/>
  <c r="T60" i="1"/>
  <c r="V60" i="1"/>
  <c r="W60" i="1"/>
  <c r="Y60" i="1"/>
  <c r="AD60" i="1"/>
  <c r="AE60" i="1"/>
  <c r="AF60" i="1"/>
  <c r="AG60" i="1"/>
  <c r="AH60" i="1"/>
  <c r="AJ60" i="1"/>
  <c r="AM60" i="1"/>
  <c r="AN60" i="1"/>
  <c r="AO60" i="1"/>
  <c r="AP60" i="1"/>
  <c r="AQ60" i="1"/>
  <c r="J61" i="1"/>
  <c r="K61" i="1"/>
  <c r="M61" i="1"/>
  <c r="N61" i="1"/>
  <c r="P61" i="1"/>
  <c r="Q61" i="1"/>
  <c r="S61" i="1"/>
  <c r="T61" i="1"/>
  <c r="V61" i="1"/>
  <c r="W61" i="1"/>
  <c r="Y61" i="1"/>
  <c r="AD61" i="1"/>
  <c r="AE61" i="1"/>
  <c r="AF61" i="1"/>
  <c r="AG61" i="1"/>
  <c r="AH61" i="1"/>
  <c r="AJ61" i="1"/>
  <c r="AM61" i="1"/>
  <c r="AN61" i="1"/>
  <c r="AO61" i="1"/>
  <c r="AP61" i="1"/>
  <c r="AQ61" i="1"/>
  <c r="J62" i="1"/>
  <c r="K62" i="1"/>
  <c r="M62" i="1"/>
  <c r="N62" i="1"/>
  <c r="P62" i="1"/>
  <c r="Q62" i="1"/>
  <c r="S62" i="1"/>
  <c r="T62" i="1"/>
  <c r="V62" i="1"/>
  <c r="W62" i="1"/>
  <c r="Y62" i="1"/>
  <c r="AD62" i="1"/>
  <c r="AE62" i="1"/>
  <c r="AF62" i="1"/>
  <c r="AG62" i="1"/>
  <c r="AH62" i="1"/>
  <c r="AJ62" i="1"/>
  <c r="AM62" i="1"/>
  <c r="AN62" i="1"/>
  <c r="AO62" i="1"/>
  <c r="AP62" i="1"/>
  <c r="AQ62" i="1"/>
  <c r="J63" i="1"/>
  <c r="K63" i="1"/>
  <c r="M63" i="1"/>
  <c r="N63" i="1"/>
  <c r="P63" i="1"/>
  <c r="Q63" i="1"/>
  <c r="S63" i="1"/>
  <c r="T63" i="1"/>
  <c r="V63" i="1"/>
  <c r="W63" i="1"/>
  <c r="Y63" i="1"/>
  <c r="AD63" i="1"/>
  <c r="AE63" i="1"/>
  <c r="AF63" i="1"/>
  <c r="AG63" i="1"/>
  <c r="AH63" i="1"/>
  <c r="AJ63" i="1"/>
  <c r="AM63" i="1"/>
  <c r="AN63" i="1"/>
  <c r="AO63" i="1"/>
  <c r="AP63" i="1"/>
  <c r="AQ63" i="1"/>
  <c r="J64" i="1"/>
  <c r="K64" i="1"/>
  <c r="M64" i="1"/>
  <c r="N64" i="1"/>
  <c r="P64" i="1"/>
  <c r="Q64" i="1"/>
  <c r="S64" i="1"/>
  <c r="T64" i="1"/>
  <c r="V64" i="1"/>
  <c r="W64" i="1"/>
  <c r="Y64" i="1"/>
  <c r="AD64" i="1"/>
  <c r="AE64" i="1"/>
  <c r="AF64" i="1"/>
  <c r="AG64" i="1"/>
  <c r="AH64" i="1"/>
  <c r="AJ64" i="1"/>
  <c r="AM64" i="1"/>
  <c r="AN64" i="1"/>
  <c r="AO64" i="1"/>
  <c r="AP64" i="1"/>
  <c r="AQ64" i="1"/>
  <c r="J65" i="1"/>
  <c r="K65" i="1"/>
  <c r="M65" i="1"/>
  <c r="N65" i="1"/>
  <c r="P65" i="1"/>
  <c r="Q65" i="1"/>
  <c r="S65" i="1"/>
  <c r="T65" i="1"/>
  <c r="V65" i="1"/>
  <c r="W65" i="1"/>
  <c r="Y65" i="1"/>
  <c r="AD65" i="1"/>
  <c r="AE65" i="1"/>
  <c r="AF65" i="1"/>
  <c r="AG65" i="1"/>
  <c r="AH65" i="1"/>
  <c r="AJ65" i="1"/>
  <c r="AM65" i="1"/>
  <c r="AN65" i="1"/>
  <c r="AO65" i="1"/>
  <c r="AP65" i="1"/>
  <c r="AQ65" i="1"/>
  <c r="J66" i="1"/>
  <c r="K66" i="1"/>
  <c r="M66" i="1"/>
  <c r="N66" i="1"/>
  <c r="P66" i="1"/>
  <c r="Q66" i="1"/>
  <c r="S66" i="1"/>
  <c r="T66" i="1"/>
  <c r="V66" i="1"/>
  <c r="W66" i="1"/>
  <c r="Y66" i="1"/>
  <c r="AD66" i="1"/>
  <c r="AE66" i="1"/>
  <c r="AF66" i="1"/>
  <c r="AG66" i="1"/>
  <c r="AH66" i="1"/>
  <c r="AJ66" i="1"/>
  <c r="AM66" i="1"/>
  <c r="AN66" i="1"/>
  <c r="AO66" i="1"/>
  <c r="AP66" i="1"/>
  <c r="AQ66" i="1"/>
  <c r="J67" i="1"/>
  <c r="K67" i="1"/>
  <c r="M67" i="1"/>
  <c r="N67" i="1"/>
  <c r="P67" i="1"/>
  <c r="Q67" i="1"/>
  <c r="S67" i="1"/>
  <c r="T67" i="1"/>
  <c r="V67" i="1"/>
  <c r="W67" i="1"/>
  <c r="Y67" i="1"/>
  <c r="AD67" i="1"/>
  <c r="AE67" i="1"/>
  <c r="AF67" i="1"/>
  <c r="AG67" i="1"/>
  <c r="AH67" i="1"/>
  <c r="AJ67" i="1"/>
  <c r="AM67" i="1"/>
  <c r="AN67" i="1"/>
  <c r="AO67" i="1"/>
  <c r="AP67" i="1"/>
  <c r="AQ67" i="1"/>
  <c r="J68" i="1"/>
  <c r="K68" i="1"/>
  <c r="M68" i="1"/>
  <c r="N68" i="1"/>
  <c r="P68" i="1"/>
  <c r="Q68" i="1"/>
  <c r="S68" i="1"/>
  <c r="T68" i="1"/>
  <c r="V68" i="1"/>
  <c r="W68" i="1"/>
  <c r="Y68" i="1"/>
  <c r="AD68" i="1"/>
  <c r="AE68" i="1"/>
  <c r="AF68" i="1"/>
  <c r="AG68" i="1"/>
  <c r="AH68" i="1"/>
  <c r="AJ68" i="1"/>
  <c r="AM68" i="1"/>
  <c r="AN68" i="1"/>
  <c r="AO68" i="1"/>
  <c r="AP68" i="1"/>
  <c r="AQ68" i="1"/>
  <c r="J69" i="1"/>
  <c r="K69" i="1"/>
  <c r="M69" i="1"/>
  <c r="N69" i="1"/>
  <c r="P69" i="1"/>
  <c r="Q69" i="1"/>
  <c r="S69" i="1"/>
  <c r="T69" i="1"/>
  <c r="V69" i="1"/>
  <c r="W69" i="1"/>
  <c r="Y69" i="1"/>
  <c r="AD69" i="1"/>
  <c r="AE69" i="1"/>
  <c r="AF69" i="1"/>
  <c r="AG69" i="1"/>
  <c r="AH69" i="1"/>
  <c r="AJ69" i="1"/>
  <c r="AM69" i="1"/>
  <c r="AN69" i="1"/>
  <c r="AO69" i="1"/>
  <c r="AP69" i="1"/>
  <c r="AQ69" i="1"/>
  <c r="J70" i="1"/>
  <c r="K70" i="1"/>
  <c r="M70" i="1"/>
  <c r="N70" i="1"/>
  <c r="P70" i="1"/>
  <c r="Q70" i="1"/>
  <c r="S70" i="1"/>
  <c r="T70" i="1"/>
  <c r="V70" i="1"/>
  <c r="W70" i="1"/>
  <c r="Y70" i="1"/>
  <c r="AD70" i="1"/>
  <c r="AE70" i="1"/>
  <c r="AF70" i="1"/>
  <c r="AG70" i="1"/>
  <c r="AH70" i="1"/>
  <c r="AJ70" i="1"/>
  <c r="AM70" i="1"/>
  <c r="AN70" i="1"/>
  <c r="AO70" i="1"/>
  <c r="AP70" i="1"/>
  <c r="AQ70" i="1"/>
  <c r="J71" i="1"/>
  <c r="K71" i="1"/>
  <c r="M71" i="1"/>
  <c r="N71" i="1"/>
  <c r="P71" i="1"/>
  <c r="Q71" i="1"/>
  <c r="S71" i="1"/>
  <c r="T71" i="1"/>
  <c r="V71" i="1"/>
  <c r="W71" i="1"/>
  <c r="Y71" i="1"/>
  <c r="AD71" i="1"/>
  <c r="AE71" i="1"/>
  <c r="AF71" i="1"/>
  <c r="AG71" i="1"/>
  <c r="AH71" i="1"/>
  <c r="AJ71" i="1"/>
  <c r="AM71" i="1"/>
  <c r="AN71" i="1"/>
  <c r="AO71" i="1"/>
  <c r="AP71" i="1"/>
  <c r="AQ71" i="1"/>
  <c r="J72" i="1"/>
  <c r="K72" i="1"/>
  <c r="M72" i="1"/>
  <c r="N72" i="1"/>
  <c r="P72" i="1"/>
  <c r="Q72" i="1"/>
  <c r="S72" i="1"/>
  <c r="T72" i="1"/>
  <c r="V72" i="1"/>
  <c r="W72" i="1"/>
  <c r="Y72" i="1"/>
  <c r="AD72" i="1"/>
  <c r="AE72" i="1"/>
  <c r="AF72" i="1"/>
  <c r="AG72" i="1"/>
  <c r="AH72" i="1"/>
  <c r="AJ72" i="1"/>
  <c r="AM72" i="1"/>
  <c r="AN72" i="1"/>
  <c r="AO72" i="1"/>
  <c r="AP72" i="1"/>
  <c r="AQ72" i="1"/>
  <c r="J73" i="1"/>
  <c r="K73" i="1"/>
  <c r="M73" i="1"/>
  <c r="N73" i="1"/>
  <c r="P73" i="1"/>
  <c r="Q73" i="1"/>
  <c r="S73" i="1"/>
  <c r="T73" i="1"/>
  <c r="V73" i="1"/>
  <c r="W73" i="1"/>
  <c r="Y73" i="1"/>
  <c r="AD73" i="1"/>
  <c r="AE73" i="1"/>
  <c r="AF73" i="1"/>
  <c r="AG73" i="1"/>
  <c r="AH73" i="1"/>
  <c r="AJ73" i="1"/>
  <c r="AM73" i="1"/>
  <c r="AN73" i="1"/>
  <c r="AO73" i="1"/>
  <c r="AP73" i="1"/>
  <c r="AQ73" i="1"/>
  <c r="J74" i="1"/>
  <c r="K74" i="1"/>
  <c r="M74" i="1"/>
  <c r="N74" i="1"/>
  <c r="P74" i="1"/>
  <c r="Q74" i="1"/>
  <c r="S74" i="1"/>
  <c r="T74" i="1"/>
  <c r="V74" i="1"/>
  <c r="W74" i="1"/>
  <c r="Y74" i="1"/>
  <c r="AD74" i="1"/>
  <c r="AE74" i="1"/>
  <c r="AF74" i="1"/>
  <c r="AG74" i="1"/>
  <c r="AH74" i="1"/>
  <c r="AJ74" i="1"/>
  <c r="AM74" i="1"/>
  <c r="AN74" i="1"/>
  <c r="AO74" i="1"/>
  <c r="AP74" i="1"/>
  <c r="AQ74" i="1"/>
  <c r="J75" i="1"/>
  <c r="K75" i="1"/>
  <c r="M75" i="1"/>
  <c r="N75" i="1"/>
  <c r="P75" i="1"/>
  <c r="Q75" i="1"/>
  <c r="S75" i="1"/>
  <c r="T75" i="1"/>
  <c r="V75" i="1"/>
  <c r="W75" i="1"/>
  <c r="Y75" i="1"/>
  <c r="AD75" i="1"/>
  <c r="AE75" i="1"/>
  <c r="AF75" i="1"/>
  <c r="AG75" i="1"/>
  <c r="AH75" i="1"/>
  <c r="AJ75" i="1"/>
  <c r="AM75" i="1"/>
  <c r="AN75" i="1"/>
  <c r="AO75" i="1"/>
  <c r="AP75" i="1"/>
  <c r="AQ75" i="1"/>
  <c r="J76" i="1"/>
  <c r="K76" i="1"/>
  <c r="M76" i="1"/>
  <c r="N76" i="1"/>
  <c r="P76" i="1"/>
  <c r="Q76" i="1"/>
  <c r="S76" i="1"/>
  <c r="T76" i="1"/>
  <c r="V76" i="1"/>
  <c r="W76" i="1"/>
  <c r="Y76" i="1"/>
  <c r="AD76" i="1"/>
  <c r="AE76" i="1"/>
  <c r="AF76" i="1"/>
  <c r="AG76" i="1"/>
  <c r="AH76" i="1"/>
  <c r="AJ76" i="1"/>
  <c r="AM76" i="1"/>
  <c r="AN76" i="1"/>
  <c r="AO76" i="1"/>
  <c r="AP76" i="1"/>
  <c r="AQ76" i="1"/>
  <c r="J77" i="1"/>
  <c r="K77" i="1"/>
  <c r="M77" i="1"/>
  <c r="N77" i="1"/>
  <c r="P77" i="1"/>
  <c r="Q77" i="1"/>
  <c r="S77" i="1"/>
  <c r="T77" i="1"/>
  <c r="V77" i="1"/>
  <c r="W77" i="1"/>
  <c r="Y77" i="1"/>
  <c r="AD77" i="1"/>
  <c r="AE77" i="1"/>
  <c r="AF77" i="1"/>
  <c r="AG77" i="1"/>
  <c r="AH77" i="1"/>
  <c r="AJ77" i="1"/>
  <c r="AM77" i="1"/>
  <c r="AN77" i="1"/>
  <c r="AO77" i="1"/>
  <c r="AP77" i="1"/>
  <c r="AQ77" i="1"/>
  <c r="J78" i="1"/>
  <c r="K78" i="1"/>
  <c r="M78" i="1"/>
  <c r="N78" i="1"/>
  <c r="P78" i="1"/>
  <c r="Q78" i="1"/>
  <c r="S78" i="1"/>
  <c r="T78" i="1"/>
  <c r="V78" i="1"/>
  <c r="W78" i="1"/>
  <c r="Y78" i="1"/>
  <c r="AD78" i="1"/>
  <c r="AE78" i="1"/>
  <c r="AF78" i="1"/>
  <c r="AG78" i="1"/>
  <c r="AH78" i="1"/>
  <c r="AJ78" i="1"/>
  <c r="AM78" i="1"/>
  <c r="AN78" i="1"/>
  <c r="AO78" i="1"/>
  <c r="AP78" i="1"/>
  <c r="AQ78" i="1"/>
  <c r="J79" i="1"/>
  <c r="K79" i="1"/>
  <c r="M79" i="1"/>
  <c r="N79" i="1"/>
  <c r="P79" i="1"/>
  <c r="Q79" i="1"/>
  <c r="S79" i="1"/>
  <c r="T79" i="1"/>
  <c r="V79" i="1"/>
  <c r="W79" i="1"/>
  <c r="Y79" i="1"/>
  <c r="AD79" i="1"/>
  <c r="AE79" i="1"/>
  <c r="AF79" i="1"/>
  <c r="AG79" i="1"/>
  <c r="AH79" i="1"/>
  <c r="AJ79" i="1"/>
  <c r="AM79" i="1"/>
  <c r="AN79" i="1"/>
  <c r="AO79" i="1"/>
  <c r="AP79" i="1"/>
  <c r="AQ79" i="1"/>
  <c r="J80" i="1"/>
  <c r="K80" i="1"/>
  <c r="M80" i="1"/>
  <c r="N80" i="1"/>
  <c r="P80" i="1"/>
  <c r="Q80" i="1"/>
  <c r="S80" i="1"/>
  <c r="T80" i="1"/>
  <c r="V80" i="1"/>
  <c r="W80" i="1"/>
  <c r="Y80" i="1"/>
  <c r="AD80" i="1"/>
  <c r="AE80" i="1"/>
  <c r="AF80" i="1"/>
  <c r="AG80" i="1"/>
  <c r="AH80" i="1"/>
  <c r="AJ80" i="1"/>
  <c r="AM80" i="1"/>
  <c r="AN80" i="1"/>
  <c r="AO80" i="1"/>
  <c r="AP80" i="1"/>
  <c r="AQ80" i="1"/>
  <c r="J81" i="1"/>
  <c r="K81" i="1"/>
  <c r="M81" i="1"/>
  <c r="N81" i="1"/>
  <c r="P81" i="1"/>
  <c r="Q81" i="1"/>
  <c r="S81" i="1"/>
  <c r="T81" i="1"/>
  <c r="V81" i="1"/>
  <c r="W81" i="1"/>
  <c r="Y81" i="1"/>
  <c r="AD81" i="1"/>
  <c r="AE81" i="1"/>
  <c r="AF81" i="1"/>
  <c r="AG81" i="1"/>
  <c r="AH81" i="1"/>
  <c r="AJ81" i="1"/>
  <c r="AM81" i="1"/>
  <c r="AN81" i="1"/>
  <c r="AO81" i="1"/>
  <c r="AP81" i="1"/>
  <c r="AQ81" i="1"/>
  <c r="J82" i="1"/>
  <c r="K82" i="1"/>
  <c r="M82" i="1"/>
  <c r="N82" i="1"/>
  <c r="P82" i="1"/>
  <c r="Q82" i="1"/>
  <c r="S82" i="1"/>
  <c r="T82" i="1"/>
  <c r="V82" i="1"/>
  <c r="W82" i="1"/>
  <c r="Y82" i="1"/>
  <c r="AD82" i="1"/>
  <c r="AE82" i="1"/>
  <c r="AF82" i="1"/>
  <c r="AG82" i="1"/>
  <c r="AH82" i="1"/>
  <c r="AJ82" i="1"/>
  <c r="AM82" i="1"/>
  <c r="AN82" i="1"/>
  <c r="AO82" i="1"/>
  <c r="AP82" i="1"/>
  <c r="AQ82" i="1"/>
  <c r="J83" i="1"/>
  <c r="K83" i="1"/>
  <c r="M83" i="1"/>
  <c r="N83" i="1"/>
  <c r="P83" i="1"/>
  <c r="Q83" i="1"/>
  <c r="S83" i="1"/>
  <c r="T83" i="1"/>
  <c r="V83" i="1"/>
  <c r="W83" i="1"/>
  <c r="Y83" i="1"/>
  <c r="AD83" i="1"/>
  <c r="AE83" i="1"/>
  <c r="AF83" i="1"/>
  <c r="AG83" i="1"/>
  <c r="AH83" i="1"/>
  <c r="AJ83" i="1"/>
  <c r="AM83" i="1"/>
  <c r="AN83" i="1"/>
  <c r="AO83" i="1"/>
  <c r="AP83" i="1"/>
  <c r="AQ83" i="1"/>
  <c r="J84" i="1"/>
  <c r="K84" i="1"/>
  <c r="M84" i="1"/>
  <c r="N84" i="1"/>
  <c r="P84" i="1"/>
  <c r="Q84" i="1"/>
  <c r="S84" i="1"/>
  <c r="T84" i="1"/>
  <c r="V84" i="1"/>
  <c r="W84" i="1"/>
  <c r="Y84" i="1"/>
  <c r="AD84" i="1"/>
  <c r="AE84" i="1"/>
  <c r="AF84" i="1"/>
  <c r="AG84" i="1"/>
  <c r="AH84" i="1"/>
  <c r="AJ84" i="1"/>
  <c r="AM84" i="1"/>
  <c r="AN84" i="1"/>
  <c r="AO84" i="1"/>
  <c r="AP84" i="1"/>
  <c r="AQ84" i="1"/>
  <c r="J350" i="1"/>
  <c r="K350" i="1"/>
  <c r="M350" i="1"/>
  <c r="N350" i="1"/>
  <c r="P350" i="1"/>
  <c r="Q350" i="1"/>
  <c r="S350" i="1"/>
  <c r="T350" i="1"/>
  <c r="V350" i="1"/>
  <c r="W350" i="1"/>
  <c r="Z350" i="1"/>
  <c r="AC350" i="1"/>
  <c r="AD350" i="1"/>
  <c r="AE350" i="1"/>
  <c r="AF350" i="1"/>
  <c r="AG350" i="1"/>
  <c r="AI350" i="1"/>
  <c r="J351" i="1"/>
  <c r="K351" i="1"/>
  <c r="M351" i="1"/>
  <c r="N351" i="1"/>
  <c r="P351" i="1"/>
  <c r="Q351" i="1"/>
  <c r="S351" i="1"/>
  <c r="T351" i="1"/>
  <c r="V351" i="1"/>
  <c r="W351" i="1"/>
  <c r="Z351" i="1"/>
  <c r="AC351" i="1"/>
  <c r="AD351" i="1"/>
  <c r="AE351" i="1"/>
  <c r="AF351" i="1"/>
  <c r="AG351" i="1"/>
  <c r="AI351" i="1"/>
  <c r="J352" i="1"/>
  <c r="K352" i="1"/>
  <c r="M352" i="1"/>
  <c r="N352" i="1"/>
  <c r="P352" i="1"/>
  <c r="Q352" i="1"/>
  <c r="S352" i="1"/>
  <c r="T352" i="1"/>
  <c r="W352" i="1"/>
  <c r="Z352" i="1"/>
  <c r="AC352" i="1"/>
  <c r="AD352" i="1"/>
  <c r="AE352" i="1"/>
  <c r="AF352" i="1"/>
  <c r="AG352" i="1"/>
  <c r="AI352" i="1"/>
  <c r="J353" i="1"/>
  <c r="K353" i="1"/>
  <c r="M353" i="1"/>
  <c r="N353" i="1"/>
  <c r="P353" i="1"/>
  <c r="Q353" i="1"/>
  <c r="S353" i="1"/>
  <c r="T353" i="1"/>
  <c r="V353" i="1"/>
  <c r="W353" i="1"/>
  <c r="Z353" i="1"/>
  <c r="AC353" i="1"/>
  <c r="AD353" i="1"/>
  <c r="AE353" i="1"/>
  <c r="AF353" i="1"/>
  <c r="AG353" i="1"/>
  <c r="AI353" i="1"/>
  <c r="AI46" i="1" l="1"/>
  <c r="AK46" i="1" s="1"/>
  <c r="AI62" i="1"/>
  <c r="AK62" i="1" s="1"/>
  <c r="AI54" i="1"/>
  <c r="AK54" i="1" s="1"/>
  <c r="AI70" i="1"/>
  <c r="AK70" i="1" s="1"/>
  <c r="AR70" i="1"/>
  <c r="AA70" i="1" s="1"/>
  <c r="AI79" i="1"/>
  <c r="AK79" i="1" s="1"/>
  <c r="AR78" i="1"/>
  <c r="AA78" i="1" s="1"/>
  <c r="AI72" i="1"/>
  <c r="AK72" i="1" s="1"/>
  <c r="AR72" i="1"/>
  <c r="AA72" i="1" s="1"/>
  <c r="AR62" i="1"/>
  <c r="AA62" i="1" s="1"/>
  <c r="AI34" i="1"/>
  <c r="AK34" i="1" s="1"/>
  <c r="AI64" i="1"/>
  <c r="AK64" i="1" s="1"/>
  <c r="AI56" i="1"/>
  <c r="AK56" i="1" s="1"/>
  <c r="AR54" i="1"/>
  <c r="AA54" i="1" s="1"/>
  <c r="AR51" i="1"/>
  <c r="AA51" i="1" s="1"/>
  <c r="AR49" i="1"/>
  <c r="AA49" i="1" s="1"/>
  <c r="AI38" i="1"/>
  <c r="AK38" i="1" s="1"/>
  <c r="AR35" i="1"/>
  <c r="AA35" i="1" s="1"/>
  <c r="AR46" i="1"/>
  <c r="AA46" i="1" s="1"/>
  <c r="AI39" i="1"/>
  <c r="AK39" i="1" s="1"/>
  <c r="AR38" i="1"/>
  <c r="AA38" i="1" s="1"/>
  <c r="AR55" i="1"/>
  <c r="AA55" i="1" s="1"/>
  <c r="AR40" i="1"/>
  <c r="AA40" i="1" s="1"/>
  <c r="AR32" i="1"/>
  <c r="AA32" i="1" s="1"/>
  <c r="AR80" i="1"/>
  <c r="AA80" i="1" s="1"/>
  <c r="AI78" i="1"/>
  <c r="AK78" i="1" s="1"/>
  <c r="AR75" i="1"/>
  <c r="AA75" i="1" s="1"/>
  <c r="AI45" i="1"/>
  <c r="AK45" i="1" s="1"/>
  <c r="AI44" i="1"/>
  <c r="AK44" i="1" s="1"/>
  <c r="AR61" i="1"/>
  <c r="AA61" i="1" s="1"/>
  <c r="AR60" i="1"/>
  <c r="AA60" i="1" s="1"/>
  <c r="X74" i="1"/>
  <c r="Z74" i="1" s="1"/>
  <c r="X48" i="1"/>
  <c r="Z48" i="1" s="1"/>
  <c r="X40" i="1"/>
  <c r="Z40" i="1" s="1"/>
  <c r="X36" i="1"/>
  <c r="Z36" i="1" s="1"/>
  <c r="X32" i="1"/>
  <c r="Z32" i="1" s="1"/>
  <c r="X65" i="1"/>
  <c r="Z65" i="1" s="1"/>
  <c r="X72" i="1"/>
  <c r="Z72" i="1" s="1"/>
  <c r="X56" i="1"/>
  <c r="Z56" i="1" s="1"/>
  <c r="X59" i="1"/>
  <c r="Z59" i="1" s="1"/>
  <c r="X64" i="1"/>
  <c r="Z64" i="1" s="1"/>
  <c r="X80" i="1"/>
  <c r="Z80" i="1" s="1"/>
  <c r="AR73" i="1"/>
  <c r="AA73" i="1" s="1"/>
  <c r="AI69" i="1"/>
  <c r="AK69" i="1" s="1"/>
  <c r="AI68" i="1"/>
  <c r="AK68" i="1" s="1"/>
  <c r="AI57" i="1"/>
  <c r="AK57" i="1" s="1"/>
  <c r="AI48" i="1"/>
  <c r="AK48" i="1" s="1"/>
  <c r="AR33" i="1"/>
  <c r="AA33" i="1" s="1"/>
  <c r="AI83" i="1"/>
  <c r="AK83" i="1" s="1"/>
  <c r="AI81" i="1"/>
  <c r="AK81" i="1" s="1"/>
  <c r="X75" i="1"/>
  <c r="Z75" i="1" s="1"/>
  <c r="AR64" i="1"/>
  <c r="AA64" i="1" s="1"/>
  <c r="AI63" i="1"/>
  <c r="AK63" i="1" s="1"/>
  <c r="AI58" i="1"/>
  <c r="AK58" i="1" s="1"/>
  <c r="X54" i="1"/>
  <c r="Z54" i="1" s="1"/>
  <c r="AR45" i="1"/>
  <c r="AA45" i="1" s="1"/>
  <c r="AR44" i="1"/>
  <c r="AA44" i="1" s="1"/>
  <c r="AI43" i="1"/>
  <c r="AK43" i="1" s="1"/>
  <c r="AI41" i="1"/>
  <c r="AK41" i="1" s="1"/>
  <c r="AR39" i="1"/>
  <c r="AA39" i="1" s="1"/>
  <c r="X39" i="1"/>
  <c r="Z39" i="1" s="1"/>
  <c r="AR34" i="1"/>
  <c r="AA34" i="1" s="1"/>
  <c r="X33" i="1"/>
  <c r="Z33" i="1" s="1"/>
  <c r="AI32" i="1"/>
  <c r="AK32" i="1" s="1"/>
  <c r="AR50" i="1"/>
  <c r="AA50" i="1" s="1"/>
  <c r="AI76" i="1"/>
  <c r="AK76" i="1" s="1"/>
  <c r="AR69" i="1"/>
  <c r="AA69" i="1" s="1"/>
  <c r="AR68" i="1"/>
  <c r="AA68" i="1" s="1"/>
  <c r="AR57" i="1"/>
  <c r="AA57" i="1" s="1"/>
  <c r="AI53" i="1"/>
  <c r="AK53" i="1" s="1"/>
  <c r="AR48" i="1"/>
  <c r="AA48" i="1" s="1"/>
  <c r="AI47" i="1"/>
  <c r="AK47" i="1" s="1"/>
  <c r="X44" i="1"/>
  <c r="Z44" i="1" s="1"/>
  <c r="AI42" i="1"/>
  <c r="AK42" i="1" s="1"/>
  <c r="AI67" i="1"/>
  <c r="AK67" i="1" s="1"/>
  <c r="AI59" i="1"/>
  <c r="AK59" i="1" s="1"/>
  <c r="AR41" i="1"/>
  <c r="AA41" i="1" s="1"/>
  <c r="AR82" i="1"/>
  <c r="AA82" i="1" s="1"/>
  <c r="AR76" i="1"/>
  <c r="AA76" i="1" s="1"/>
  <c r="AI71" i="1"/>
  <c r="AK71" i="1" s="1"/>
  <c r="X68" i="1"/>
  <c r="Z68" i="1" s="1"/>
  <c r="AI66" i="1"/>
  <c r="AK66" i="1" s="1"/>
  <c r="AR53" i="1"/>
  <c r="AA53" i="1" s="1"/>
  <c r="AR52" i="1"/>
  <c r="AA52" i="1" s="1"/>
  <c r="X51" i="1"/>
  <c r="Z51" i="1" s="1"/>
  <c r="AR47" i="1"/>
  <c r="AA47" i="1" s="1"/>
  <c r="X47" i="1"/>
  <c r="Z47" i="1" s="1"/>
  <c r="AR42" i="1"/>
  <c r="AA42" i="1" s="1"/>
  <c r="AI37" i="1"/>
  <c r="AK37" i="1" s="1"/>
  <c r="AI36" i="1"/>
  <c r="AK36" i="1" s="1"/>
  <c r="AR81" i="1"/>
  <c r="AA81" i="1" s="1"/>
  <c r="AR63" i="1"/>
  <c r="AA63" i="1" s="1"/>
  <c r="AR58" i="1"/>
  <c r="AA58" i="1" s="1"/>
  <c r="AI52" i="1"/>
  <c r="AK52" i="1" s="1"/>
  <c r="AR43" i="1"/>
  <c r="AA43" i="1" s="1"/>
  <c r="AI31" i="1"/>
  <c r="AK31" i="1" s="1"/>
  <c r="AR77" i="1"/>
  <c r="AA77" i="1" s="1"/>
  <c r="AR67" i="1"/>
  <c r="AA67" i="1" s="1"/>
  <c r="AR65" i="1"/>
  <c r="AA65" i="1" s="1"/>
  <c r="AI61" i="1"/>
  <c r="AK61" i="1" s="1"/>
  <c r="AR56" i="1"/>
  <c r="AA56" i="1" s="1"/>
  <c r="AI55" i="1"/>
  <c r="AK55" i="1" s="1"/>
  <c r="AI51" i="1"/>
  <c r="AK51" i="1" s="1"/>
  <c r="AI49" i="1"/>
  <c r="AK49" i="1" s="1"/>
  <c r="X41" i="1"/>
  <c r="Z41" i="1" s="1"/>
  <c r="AI40" i="1"/>
  <c r="AK40" i="1" s="1"/>
  <c r="AR31" i="1"/>
  <c r="AA31" i="1" s="1"/>
  <c r="AR83" i="1"/>
  <c r="AA83" i="1" s="1"/>
  <c r="AI65" i="1"/>
  <c r="AK65" i="1" s="1"/>
  <c r="X38" i="1"/>
  <c r="Z38" i="1" s="1"/>
  <c r="X82" i="1"/>
  <c r="Z82" i="1" s="1"/>
  <c r="AI80" i="1"/>
  <c r="AK80" i="1" s="1"/>
  <c r="AI75" i="1"/>
  <c r="AK75" i="1" s="1"/>
  <c r="AI74" i="1"/>
  <c r="AK74" i="1" s="1"/>
  <c r="AI73" i="1"/>
  <c r="AK73" i="1" s="1"/>
  <c r="AR71" i="1"/>
  <c r="AA71" i="1" s="1"/>
  <c r="X71" i="1"/>
  <c r="Z71" i="1" s="1"/>
  <c r="X70" i="1"/>
  <c r="Z70" i="1" s="1"/>
  <c r="AR66" i="1"/>
  <c r="AA66" i="1" s="1"/>
  <c r="AI60" i="1"/>
  <c r="AK60" i="1" s="1"/>
  <c r="AI50" i="1"/>
  <c r="AK50" i="1" s="1"/>
  <c r="X46" i="1"/>
  <c r="Z46" i="1" s="1"/>
  <c r="AR37" i="1"/>
  <c r="AA37" i="1" s="1"/>
  <c r="AR36" i="1"/>
  <c r="AA36" i="1" s="1"/>
  <c r="AI35" i="1"/>
  <c r="AK35" i="1" s="1"/>
  <c r="AI33" i="1"/>
  <c r="AK33" i="1" s="1"/>
  <c r="X53" i="1"/>
  <c r="Z53" i="1" s="1"/>
  <c r="X84" i="1"/>
  <c r="Z84" i="1" s="1"/>
  <c r="X67" i="1"/>
  <c r="Z67" i="1" s="1"/>
  <c r="X61" i="1"/>
  <c r="Z61" i="1" s="1"/>
  <c r="X55" i="1"/>
  <c r="Z55" i="1" s="1"/>
  <c r="X52" i="1"/>
  <c r="Z52" i="1" s="1"/>
  <c r="AI82" i="1"/>
  <c r="AK82" i="1" s="1"/>
  <c r="AI77" i="1"/>
  <c r="AK77" i="1" s="1"/>
  <c r="AR74" i="1"/>
  <c r="AA74" i="1" s="1"/>
  <c r="X69" i="1"/>
  <c r="Z69" i="1" s="1"/>
  <c r="X63" i="1"/>
  <c r="Z63" i="1" s="1"/>
  <c r="X60" i="1"/>
  <c r="Z60" i="1" s="1"/>
  <c r="X34" i="1"/>
  <c r="Z34" i="1" s="1"/>
  <c r="AI84" i="1"/>
  <c r="AK84" i="1" s="1"/>
  <c r="X73" i="1"/>
  <c r="Z73" i="1" s="1"/>
  <c r="X62" i="1"/>
  <c r="Z62" i="1" s="1"/>
  <c r="X49" i="1"/>
  <c r="Z49" i="1" s="1"/>
  <c r="X42" i="1"/>
  <c r="Z42" i="1" s="1"/>
  <c r="AR84" i="1"/>
  <c r="AA84" i="1" s="1"/>
  <c r="X83" i="1"/>
  <c r="Z83" i="1" s="1"/>
  <c r="AR79" i="1"/>
  <c r="AA79" i="1" s="1"/>
  <c r="X79" i="1"/>
  <c r="Z79" i="1" s="1"/>
  <c r="X78" i="1"/>
  <c r="Z78" i="1" s="1"/>
  <c r="X57" i="1"/>
  <c r="Z57" i="1" s="1"/>
  <c r="X50" i="1"/>
  <c r="Z50" i="1" s="1"/>
  <c r="X35" i="1"/>
  <c r="Z35" i="1" s="1"/>
  <c r="AB35" i="1" s="1"/>
  <c r="X81" i="1"/>
  <c r="Z81" i="1" s="1"/>
  <c r="X77" i="1"/>
  <c r="Z77" i="1" s="1"/>
  <c r="AR59" i="1"/>
  <c r="AA59" i="1" s="1"/>
  <c r="X58" i="1"/>
  <c r="Z58" i="1" s="1"/>
  <c r="X43" i="1"/>
  <c r="Z43" i="1" s="1"/>
  <c r="X37" i="1"/>
  <c r="Z37" i="1" s="1"/>
  <c r="X31" i="1"/>
  <c r="Z31" i="1" s="1"/>
  <c r="X76" i="1"/>
  <c r="Z76" i="1" s="1"/>
  <c r="X66" i="1"/>
  <c r="Z66" i="1" s="1"/>
  <c r="X45" i="1"/>
  <c r="Z45" i="1" s="1"/>
  <c r="AH350" i="1"/>
  <c r="AJ350" i="1" s="1"/>
  <c r="AH353" i="1"/>
  <c r="AJ353" i="1" s="1"/>
  <c r="X350" i="1"/>
  <c r="AA350" i="1" s="1"/>
  <c r="X352" i="1"/>
  <c r="AA352" i="1" s="1"/>
  <c r="X353" i="1"/>
  <c r="AA353" i="1" s="1"/>
  <c r="AH352" i="1"/>
  <c r="AJ352" i="1" s="1"/>
  <c r="X351" i="1"/>
  <c r="AA351" i="1" s="1"/>
  <c r="AH351" i="1"/>
  <c r="AJ351" i="1" s="1"/>
  <c r="AI349" i="1"/>
  <c r="AI348" i="1"/>
  <c r="AF349" i="1"/>
  <c r="AG349" i="1"/>
  <c r="AG348" i="1"/>
  <c r="AF348" i="1"/>
  <c r="AE349" i="1"/>
  <c r="AE348" i="1"/>
  <c r="AD349" i="1"/>
  <c r="AD348" i="1"/>
  <c r="AC349" i="1"/>
  <c r="AC348" i="1"/>
  <c r="Z348" i="1"/>
  <c r="Z349" i="1"/>
  <c r="Y15" i="1"/>
  <c r="Y21" i="1"/>
  <c r="W349" i="1"/>
  <c r="T349" i="1"/>
  <c r="W348" i="1"/>
  <c r="T348" i="1"/>
  <c r="V349" i="1"/>
  <c r="V348" i="1"/>
  <c r="P348" i="1"/>
  <c r="Q349" i="1"/>
  <c r="Q348" i="1"/>
  <c r="N349" i="1"/>
  <c r="N348" i="1"/>
  <c r="K349" i="1"/>
  <c r="S349" i="1"/>
  <c r="S348" i="1"/>
  <c r="P349" i="1"/>
  <c r="M349" i="1"/>
  <c r="M348" i="1"/>
  <c r="K348" i="1"/>
  <c r="J349" i="1"/>
  <c r="J348" i="1"/>
  <c r="AB53" i="1" l="1"/>
  <c r="AB37" i="1"/>
  <c r="AB39" i="1"/>
  <c r="AB61" i="1"/>
  <c r="AB66" i="1"/>
  <c r="AB63" i="1"/>
  <c r="AB41" i="1"/>
  <c r="AB58" i="1"/>
  <c r="AB83" i="1"/>
  <c r="AB72" i="1"/>
  <c r="AB54" i="1"/>
  <c r="AB43" i="1"/>
  <c r="AB73" i="1"/>
  <c r="AB46" i="1"/>
  <c r="AB44" i="1"/>
  <c r="AB34" i="1"/>
  <c r="AB82" i="1"/>
  <c r="AB81" i="1"/>
  <c r="AB50" i="1"/>
  <c r="AB55" i="1"/>
  <c r="AB70" i="1"/>
  <c r="AB40" i="1"/>
  <c r="AB32" i="1"/>
  <c r="AB45" i="1"/>
  <c r="AB75" i="1"/>
  <c r="AB76" i="1"/>
  <c r="AB49" i="1"/>
  <c r="AB69" i="1"/>
  <c r="AB51" i="1"/>
  <c r="AB71" i="1"/>
  <c r="AB47" i="1"/>
  <c r="AB38" i="1"/>
  <c r="AB68" i="1"/>
  <c r="AB42" i="1"/>
  <c r="AB60" i="1"/>
  <c r="AB78" i="1"/>
  <c r="AB57" i="1"/>
  <c r="AB62" i="1"/>
  <c r="AB36" i="1"/>
  <c r="AB64" i="1"/>
  <c r="AB65" i="1"/>
  <c r="AB31" i="1"/>
  <c r="AB67" i="1"/>
  <c r="AB33" i="1"/>
  <c r="AB59" i="1"/>
  <c r="AB48" i="1"/>
  <c r="AB77" i="1"/>
  <c r="AB52" i="1"/>
  <c r="AB79" i="1"/>
  <c r="AB84" i="1"/>
  <c r="AB80" i="1"/>
  <c r="AB56" i="1"/>
  <c r="AB74" i="1"/>
  <c r="X349" i="1"/>
  <c r="AA349" i="1" s="1"/>
  <c r="AH349" i="1"/>
  <c r="AJ349" i="1" s="1"/>
  <c r="AH348" i="1"/>
  <c r="AJ348" i="1" s="1"/>
  <c r="X348" i="1"/>
  <c r="AA348" i="1" s="1"/>
  <c r="Y16" i="1" l="1"/>
  <c r="Y17" i="1"/>
  <c r="Y18" i="1"/>
  <c r="Y19" i="1"/>
  <c r="Y20" i="1"/>
  <c r="Y22" i="1"/>
  <c r="Y23" i="1"/>
  <c r="Y24" i="1"/>
  <c r="Y25" i="1"/>
  <c r="Y26" i="1"/>
  <c r="Y27" i="1"/>
  <c r="Y28" i="1"/>
  <c r="Y29" i="1"/>
  <c r="Y30" i="1"/>
  <c r="AQ16" i="1" l="1"/>
  <c r="AQ17" i="1"/>
  <c r="AQ18" i="1"/>
  <c r="AQ19" i="1"/>
  <c r="AQ20" i="1"/>
  <c r="AQ21" i="1"/>
  <c r="AQ22" i="1"/>
  <c r="AQ23" i="1"/>
  <c r="AQ24" i="1"/>
  <c r="AQ25" i="1"/>
  <c r="AQ26" i="1"/>
  <c r="AQ27" i="1"/>
  <c r="AQ28" i="1"/>
  <c r="AQ29" i="1"/>
  <c r="AQ30" i="1"/>
  <c r="AP16" i="1"/>
  <c r="AP17" i="1"/>
  <c r="AP18" i="1"/>
  <c r="AP19" i="1"/>
  <c r="AP20" i="1"/>
  <c r="AP21" i="1"/>
  <c r="AP22" i="1"/>
  <c r="AP23" i="1"/>
  <c r="AP24" i="1"/>
  <c r="AP25" i="1"/>
  <c r="AP26" i="1"/>
  <c r="AP27" i="1"/>
  <c r="AP28" i="1"/>
  <c r="AP29" i="1"/>
  <c r="AP30" i="1"/>
  <c r="AO16" i="1"/>
  <c r="AO17" i="1"/>
  <c r="AO18" i="1"/>
  <c r="AO19" i="1"/>
  <c r="AO20" i="1"/>
  <c r="AO21" i="1"/>
  <c r="AO22" i="1"/>
  <c r="AO23" i="1"/>
  <c r="AO24" i="1"/>
  <c r="AO25" i="1"/>
  <c r="AO26" i="1"/>
  <c r="AO27" i="1"/>
  <c r="AO28" i="1"/>
  <c r="AO29" i="1"/>
  <c r="AO30" i="1"/>
  <c r="AN16" i="1"/>
  <c r="AN17" i="1"/>
  <c r="AN18" i="1"/>
  <c r="AN19" i="1"/>
  <c r="AN20" i="1"/>
  <c r="AN21" i="1"/>
  <c r="AN22" i="1"/>
  <c r="AN23" i="1"/>
  <c r="AN24" i="1"/>
  <c r="AN25" i="1"/>
  <c r="AN26" i="1"/>
  <c r="AN27" i="1"/>
  <c r="AN28" i="1"/>
  <c r="AN29" i="1"/>
  <c r="AN30" i="1"/>
  <c r="AN15" i="1"/>
  <c r="AM16" i="1"/>
  <c r="AM17" i="1"/>
  <c r="AM18" i="1"/>
  <c r="AM19" i="1"/>
  <c r="AM20" i="1"/>
  <c r="AM21" i="1"/>
  <c r="AM22" i="1"/>
  <c r="AM23" i="1"/>
  <c r="AM24" i="1"/>
  <c r="AM25" i="1"/>
  <c r="AM26" i="1"/>
  <c r="AM27" i="1"/>
  <c r="AM28" i="1"/>
  <c r="AM29" i="1"/>
  <c r="AM30" i="1"/>
  <c r="AJ16" i="1"/>
  <c r="AJ17" i="1"/>
  <c r="AJ18" i="1"/>
  <c r="AJ19" i="1"/>
  <c r="AJ20" i="1"/>
  <c r="AJ21" i="1"/>
  <c r="AJ22" i="1"/>
  <c r="AJ23" i="1"/>
  <c r="AJ24" i="1"/>
  <c r="AJ25" i="1"/>
  <c r="AJ26" i="1"/>
  <c r="AJ27" i="1"/>
  <c r="AJ28" i="1"/>
  <c r="AJ29" i="1"/>
  <c r="AJ30" i="1"/>
  <c r="AH16" i="1"/>
  <c r="AH17" i="1"/>
  <c r="AH18" i="1"/>
  <c r="AH19" i="1"/>
  <c r="AH20" i="1"/>
  <c r="AH21" i="1"/>
  <c r="AH22" i="1"/>
  <c r="AH23" i="1"/>
  <c r="AH24" i="1"/>
  <c r="AH25" i="1"/>
  <c r="AH26" i="1"/>
  <c r="AH27" i="1"/>
  <c r="AH28" i="1"/>
  <c r="AH29" i="1"/>
  <c r="AH30" i="1"/>
  <c r="AG16" i="1"/>
  <c r="AG17" i="1"/>
  <c r="AG18" i="1"/>
  <c r="AG19" i="1"/>
  <c r="AG20" i="1"/>
  <c r="AG21" i="1"/>
  <c r="AG22" i="1"/>
  <c r="AG23" i="1"/>
  <c r="AG24" i="1"/>
  <c r="AG25" i="1"/>
  <c r="AG26" i="1"/>
  <c r="AG27" i="1"/>
  <c r="AG28" i="1"/>
  <c r="AG29" i="1"/>
  <c r="AG30" i="1"/>
  <c r="AF16" i="1"/>
  <c r="AF17" i="1"/>
  <c r="AF18" i="1"/>
  <c r="AF19" i="1"/>
  <c r="AF20" i="1"/>
  <c r="AF21" i="1"/>
  <c r="AF22" i="1"/>
  <c r="AF23" i="1"/>
  <c r="AF24" i="1"/>
  <c r="AF25" i="1"/>
  <c r="AF26" i="1"/>
  <c r="AF27" i="1"/>
  <c r="AF28" i="1"/>
  <c r="AF29" i="1"/>
  <c r="AF30" i="1"/>
  <c r="AE16" i="1"/>
  <c r="AE17" i="1"/>
  <c r="AE18" i="1"/>
  <c r="AE19" i="1"/>
  <c r="AE20" i="1"/>
  <c r="AE21" i="1"/>
  <c r="AE22" i="1"/>
  <c r="AE23" i="1"/>
  <c r="AE24" i="1"/>
  <c r="AE25" i="1"/>
  <c r="AE26" i="1"/>
  <c r="AE27" i="1"/>
  <c r="AE28" i="1"/>
  <c r="AE29" i="1"/>
  <c r="AE30" i="1"/>
  <c r="AD16" i="1"/>
  <c r="AD17" i="1"/>
  <c r="AD18" i="1"/>
  <c r="AD19" i="1"/>
  <c r="AD20" i="1"/>
  <c r="AD21" i="1"/>
  <c r="AD22" i="1"/>
  <c r="AD23" i="1"/>
  <c r="AD24" i="1"/>
  <c r="AD25" i="1"/>
  <c r="AD26" i="1"/>
  <c r="AD27" i="1"/>
  <c r="AD28" i="1"/>
  <c r="AD29" i="1"/>
  <c r="AD30" i="1"/>
  <c r="W16" i="1"/>
  <c r="W17" i="1"/>
  <c r="W18" i="1"/>
  <c r="W19" i="1"/>
  <c r="W20" i="1"/>
  <c r="W21" i="1"/>
  <c r="W22" i="1"/>
  <c r="W23" i="1"/>
  <c r="W24" i="1"/>
  <c r="W25" i="1"/>
  <c r="W26" i="1"/>
  <c r="W27" i="1"/>
  <c r="W28" i="1"/>
  <c r="W29" i="1"/>
  <c r="W30" i="1"/>
  <c r="V16" i="1"/>
  <c r="V17" i="1"/>
  <c r="V18" i="1"/>
  <c r="V19" i="1"/>
  <c r="V20" i="1"/>
  <c r="V21" i="1"/>
  <c r="V22" i="1"/>
  <c r="V23" i="1"/>
  <c r="V24" i="1"/>
  <c r="V25" i="1"/>
  <c r="V26" i="1"/>
  <c r="V27" i="1"/>
  <c r="V28" i="1"/>
  <c r="V29" i="1"/>
  <c r="V30" i="1"/>
  <c r="T16" i="1"/>
  <c r="T17" i="1"/>
  <c r="T18" i="1"/>
  <c r="T19" i="1"/>
  <c r="T20" i="1"/>
  <c r="T21" i="1"/>
  <c r="T22" i="1"/>
  <c r="T23" i="1"/>
  <c r="T24" i="1"/>
  <c r="T25" i="1"/>
  <c r="T26" i="1"/>
  <c r="T27" i="1"/>
  <c r="T28" i="1"/>
  <c r="T29" i="1"/>
  <c r="T30" i="1"/>
  <c r="S16" i="1"/>
  <c r="S17" i="1"/>
  <c r="S18" i="1"/>
  <c r="S19" i="1"/>
  <c r="S20" i="1"/>
  <c r="S21" i="1"/>
  <c r="S22" i="1"/>
  <c r="S23" i="1"/>
  <c r="S24" i="1"/>
  <c r="S25" i="1"/>
  <c r="S26" i="1"/>
  <c r="S27" i="1"/>
  <c r="S28" i="1"/>
  <c r="S29" i="1"/>
  <c r="S30" i="1"/>
  <c r="Q16" i="1"/>
  <c r="Q17" i="1"/>
  <c r="Q18" i="1"/>
  <c r="Q19" i="1"/>
  <c r="Q20" i="1"/>
  <c r="Q21" i="1"/>
  <c r="Q22" i="1"/>
  <c r="Q23" i="1"/>
  <c r="Q24" i="1"/>
  <c r="Q25" i="1"/>
  <c r="Q26" i="1"/>
  <c r="Q27" i="1"/>
  <c r="Q28" i="1"/>
  <c r="Q29" i="1"/>
  <c r="Q30" i="1"/>
  <c r="P16" i="1"/>
  <c r="P17" i="1"/>
  <c r="P18" i="1"/>
  <c r="P19" i="1"/>
  <c r="P20" i="1"/>
  <c r="P21" i="1"/>
  <c r="P22" i="1"/>
  <c r="P23" i="1"/>
  <c r="P24" i="1"/>
  <c r="P25" i="1"/>
  <c r="P26" i="1"/>
  <c r="P27" i="1"/>
  <c r="P28" i="1"/>
  <c r="P29" i="1"/>
  <c r="P30" i="1"/>
  <c r="N16" i="1"/>
  <c r="N17" i="1"/>
  <c r="N18" i="1"/>
  <c r="N19" i="1"/>
  <c r="N20" i="1"/>
  <c r="N21" i="1"/>
  <c r="N22" i="1"/>
  <c r="N23" i="1"/>
  <c r="N24" i="1"/>
  <c r="N25" i="1"/>
  <c r="N26" i="1"/>
  <c r="N27" i="1"/>
  <c r="N28" i="1"/>
  <c r="N29" i="1"/>
  <c r="N30" i="1"/>
  <c r="M16" i="1"/>
  <c r="M17" i="1"/>
  <c r="M18" i="1"/>
  <c r="M19" i="1"/>
  <c r="M20" i="1"/>
  <c r="M21" i="1"/>
  <c r="M22" i="1"/>
  <c r="M23" i="1"/>
  <c r="M24" i="1"/>
  <c r="M25" i="1"/>
  <c r="M26" i="1"/>
  <c r="M27" i="1"/>
  <c r="M28" i="1"/>
  <c r="M29" i="1"/>
  <c r="M30" i="1"/>
  <c r="K16" i="1"/>
  <c r="K17" i="1"/>
  <c r="K18" i="1"/>
  <c r="K19" i="1"/>
  <c r="K20" i="1"/>
  <c r="K21" i="1"/>
  <c r="K22" i="1"/>
  <c r="K23" i="1"/>
  <c r="K24" i="1"/>
  <c r="K25" i="1"/>
  <c r="K26" i="1"/>
  <c r="K27" i="1"/>
  <c r="K28" i="1"/>
  <c r="K29" i="1"/>
  <c r="K30" i="1"/>
  <c r="J16" i="1"/>
  <c r="J17" i="1"/>
  <c r="J18" i="1"/>
  <c r="J19" i="1"/>
  <c r="J20" i="1"/>
  <c r="J21" i="1"/>
  <c r="J22" i="1"/>
  <c r="J23" i="1"/>
  <c r="J24" i="1"/>
  <c r="J25" i="1"/>
  <c r="J26" i="1"/>
  <c r="J27" i="1"/>
  <c r="J28" i="1"/>
  <c r="J29" i="1"/>
  <c r="J30" i="1"/>
  <c r="J15" i="1"/>
  <c r="AR27" i="1" l="1"/>
  <c r="AA27" i="1" s="1"/>
  <c r="AR19" i="1"/>
  <c r="AI26" i="1"/>
  <c r="AK26" i="1" s="1"/>
  <c r="AI18" i="1"/>
  <c r="AK18" i="1" s="1"/>
  <c r="X26" i="1"/>
  <c r="Z26" i="1" s="1"/>
  <c r="X18" i="1"/>
  <c r="Z18" i="1" s="1"/>
  <c r="X25" i="1"/>
  <c r="Z25" i="1" s="1"/>
  <c r="X17" i="1"/>
  <c r="Z17" i="1" s="1"/>
  <c r="AR23" i="1"/>
  <c r="AA23" i="1" s="1"/>
  <c r="X30" i="1"/>
  <c r="Z30" i="1" s="1"/>
  <c r="X22" i="1"/>
  <c r="Z22" i="1" s="1"/>
  <c r="AR29" i="1"/>
  <c r="AA29" i="1" s="1"/>
  <c r="AR21" i="1"/>
  <c r="AA21" i="1" s="1"/>
  <c r="X28" i="1"/>
  <c r="Z28" i="1" s="1"/>
  <c r="X20" i="1"/>
  <c r="Z20" i="1" s="1"/>
  <c r="AI28" i="1"/>
  <c r="AK28" i="1" s="1"/>
  <c r="AI20" i="1"/>
  <c r="AK20" i="1" s="1"/>
  <c r="AI25" i="1"/>
  <c r="AK25" i="1" s="1"/>
  <c r="AR26" i="1"/>
  <c r="AA26" i="1" s="1"/>
  <c r="AR18" i="1"/>
  <c r="AA18" i="1" s="1"/>
  <c r="X27" i="1"/>
  <c r="Z27" i="1" s="1"/>
  <c r="X19" i="1"/>
  <c r="Z19" i="1" s="1"/>
  <c r="AI23" i="1"/>
  <c r="AK23" i="1" s="1"/>
  <c r="AR24" i="1"/>
  <c r="AA24" i="1" s="1"/>
  <c r="AR16" i="1"/>
  <c r="AA16" i="1" s="1"/>
  <c r="AI17" i="1"/>
  <c r="AK17" i="1" s="1"/>
  <c r="AI29" i="1"/>
  <c r="AK29" i="1" s="1"/>
  <c r="AI21" i="1"/>
  <c r="AK21" i="1" s="1"/>
  <c r="AR28" i="1"/>
  <c r="AA28" i="1" s="1"/>
  <c r="AR20" i="1"/>
  <c r="AA20" i="1" s="1"/>
  <c r="AR30" i="1"/>
  <c r="AA30" i="1" s="1"/>
  <c r="AR22" i="1"/>
  <c r="AA22" i="1" s="1"/>
  <c r="AR25" i="1"/>
  <c r="AA25" i="1" s="1"/>
  <c r="AR17" i="1"/>
  <c r="AA17" i="1" s="1"/>
  <c r="AI27" i="1"/>
  <c r="AK27" i="1" s="1"/>
  <c r="AI19" i="1"/>
  <c r="AK19" i="1" s="1"/>
  <c r="X24" i="1"/>
  <c r="Z24" i="1" s="1"/>
  <c r="X16" i="1"/>
  <c r="Z16" i="1" s="1"/>
  <c r="X23" i="1"/>
  <c r="Z23" i="1" s="1"/>
  <c r="AI24" i="1"/>
  <c r="AK24" i="1" s="1"/>
  <c r="AI16" i="1"/>
  <c r="AK16" i="1" s="1"/>
  <c r="X29" i="1"/>
  <c r="Z29" i="1" s="1"/>
  <c r="X21" i="1"/>
  <c r="Z21" i="1" s="1"/>
  <c r="AI30" i="1"/>
  <c r="AK30" i="1" s="1"/>
  <c r="AI22" i="1"/>
  <c r="AK22" i="1" s="1"/>
  <c r="AB21" i="1" l="1"/>
  <c r="AB29" i="1"/>
  <c r="AB23" i="1"/>
  <c r="AB20" i="1"/>
  <c r="AB24" i="1"/>
  <c r="AB17" i="1"/>
  <c r="AB25" i="1"/>
  <c r="AB30" i="1"/>
  <c r="AB27" i="1"/>
  <c r="AB28" i="1"/>
  <c r="AB22" i="1"/>
  <c r="AB18" i="1"/>
  <c r="AB26" i="1"/>
  <c r="AB16" i="1"/>
  <c r="AM15" i="1"/>
  <c r="AD15" i="1"/>
  <c r="V15" i="1"/>
  <c r="M15" i="1"/>
  <c r="K15" i="1"/>
  <c r="AA19" i="1" l="1"/>
  <c r="AB19" i="1" s="1"/>
  <c r="J343" i="1"/>
  <c r="K343" i="1"/>
  <c r="W15" i="1" l="1"/>
  <c r="T15" i="1"/>
  <c r="Q15" i="1"/>
  <c r="N15" i="1"/>
  <c r="W343" i="1" l="1"/>
  <c r="T343" i="1"/>
  <c r="Q343" i="1"/>
  <c r="N343" i="1"/>
  <c r="AP15" i="1"/>
  <c r="AQ15" i="1" l="1"/>
  <c r="AO15" i="1"/>
  <c r="AJ15" i="1"/>
  <c r="AH15" i="1"/>
  <c r="AG15" i="1"/>
  <c r="AF15" i="1"/>
  <c r="AE15" i="1"/>
  <c r="AI15" i="1" l="1"/>
  <c r="AK15" i="1" s="1"/>
  <c r="AR15" i="1"/>
  <c r="AA15" i="1" s="1"/>
  <c r="S15" i="1" l="1"/>
  <c r="P15" i="1"/>
  <c r="X15" i="1" l="1"/>
  <c r="Z15" i="1" s="1"/>
  <c r="S343" i="1"/>
  <c r="V343" i="1"/>
  <c r="M343" i="1"/>
  <c r="P343" i="1"/>
  <c r="AB15" i="1" l="1"/>
  <c r="AB343" i="1" s="1"/>
  <c r="Z343" i="1"/>
  <c r="X343" i="1"/>
</calcChain>
</file>

<file path=xl/sharedStrings.xml><?xml version="1.0" encoding="utf-8"?>
<sst xmlns="http://schemas.openxmlformats.org/spreadsheetml/2006/main" count="1191" uniqueCount="211">
  <si>
    <t>Zie werkblad Toelichting Calculatieblad voor een toelichting</t>
  </si>
  <si>
    <t>2023/0113RN</t>
  </si>
  <si>
    <t>Inschrijver dient de lichtblauw gearceerde cellen in te vullen</t>
  </si>
  <si>
    <t>Type bus</t>
  </si>
  <si>
    <t>Prijs per km</t>
  </si>
  <si>
    <t>Maximaal te hanteren minimumtarief</t>
  </si>
  <si>
    <t>Seizoenskorting per maand</t>
  </si>
  <si>
    <t>Bustarief type 1 (0 t/m 20 pers)</t>
  </si>
  <si>
    <t>Januari</t>
  </si>
  <si>
    <t>Juli</t>
  </si>
  <si>
    <t>Bustarief type 2 (21 t/m 50 pers)</t>
  </si>
  <si>
    <t>Februari</t>
  </si>
  <si>
    <t>Augustus</t>
  </si>
  <si>
    <t>Bustarief type 3 (51 t/m 60 pers)</t>
  </si>
  <si>
    <t>Maart</t>
  </si>
  <si>
    <t>September</t>
  </si>
  <si>
    <t>Bustarief type 4 (61 t/m 70 pers)</t>
  </si>
  <si>
    <t>April</t>
  </si>
  <si>
    <t>Oktober</t>
  </si>
  <si>
    <t xml:space="preserve">Bustarief type 5 (71 t/m 92 pers) </t>
  </si>
  <si>
    <t>Mei</t>
  </si>
  <si>
    <t>November</t>
  </si>
  <si>
    <t>Juni</t>
  </si>
  <si>
    <t>December</t>
  </si>
  <si>
    <t>Eendaagse ritten Nederland en Buitenland</t>
  </si>
  <si>
    <t>Door Inschrijver ingevulde aantal te vervoeren personen:</t>
  </si>
  <si>
    <t>Minimumtarief van toepassing?</t>
  </si>
  <si>
    <t>Bestemming</t>
  </si>
  <si>
    <t>Vertrekplaats</t>
  </si>
  <si>
    <t>Aantal te vervoeren personen</t>
  </si>
  <si>
    <t>Periode</t>
  </si>
  <si>
    <t>Vertrektijd naar bestemming 
(heenweg)</t>
  </si>
  <si>
    <t>Aankomsttijd bij vertrekplaats
(terugweg)</t>
  </si>
  <si>
    <t>Aantal km (retour)</t>
  </si>
  <si>
    <t>Aantal type 1</t>
  </si>
  <si>
    <t>km prijs</t>
  </si>
  <si>
    <t>Inzet prijs</t>
  </si>
  <si>
    <t>Aantal type 2</t>
  </si>
  <si>
    <t>Aantal type 3</t>
  </si>
  <si>
    <t>Aantal type 4</t>
  </si>
  <si>
    <t>Aantal type 5</t>
  </si>
  <si>
    <t>Kosten per rit</t>
  </si>
  <si>
    <t>Seizoens-korting</t>
  </si>
  <si>
    <t>Totaal inclusief korting</t>
  </si>
  <si>
    <t>Minimum-tarief</t>
  </si>
  <si>
    <t>Totaalprijs ééndaagse ritten</t>
  </si>
  <si>
    <t>Type 1</t>
  </si>
  <si>
    <t>Type 2</t>
  </si>
  <si>
    <t>Type 3</t>
  </si>
  <si>
    <t>Type 4</t>
  </si>
  <si>
    <t>Type 5</t>
  </si>
  <si>
    <t>Totaal personen</t>
  </si>
  <si>
    <t>Aantal  te vervoeren personen conform aanvraag</t>
  </si>
  <si>
    <t>Conclusie</t>
  </si>
  <si>
    <t>Totaal minimum tarief</t>
  </si>
  <si>
    <t>Totaal eendaagse ritten Nederland en Buitenland</t>
  </si>
  <si>
    <t>Meerdaagse ritten Nederland en Buitenland</t>
  </si>
  <si>
    <t>Vertrek-plaats</t>
  </si>
  <si>
    <t>Bijkomende kosten extra chauffeur (indien van toepassing)</t>
  </si>
  <si>
    <t>Totaal meerdaagse ritten Nederland en Buitenland</t>
  </si>
  <si>
    <t>Totaal (bedrag t.b.v gunning)</t>
  </si>
  <si>
    <t>Naam Inschrijver</t>
  </si>
  <si>
    <t>Naam ondertekenaar</t>
  </si>
  <si>
    <t>Handtekening</t>
  </si>
  <si>
    <t>Datum</t>
  </si>
  <si>
    <t>Toelichting op het invullen:</t>
  </si>
  <si>
    <t>Toelichting op de begrippen</t>
  </si>
  <si>
    <t>Begrip</t>
  </si>
  <si>
    <t>Toelichting</t>
  </si>
  <si>
    <t>Prijs per kilometer per type bus. Dit tarief bestaat uit de componenten brandstof, afschrijving en onderhoud. Kilometers worden gerekend vanaf de school t/m de bestemming en weer terug naar de school. Kilometers voor tussentijdse verplaatsingen worden daarbij opgeteld. Kilometers voor het aan- en afrijden naar de locatie van Opdrachtnemer kunnen niet in rekening worden gebracht. Facturering vindt plaats op basis van het aantal daadwerkelijk gereden kilometers vermenigvuldigd met het door inschrijver geoffreerde kmtarief voor de betreffende type bus.</t>
  </si>
  <si>
    <t>Het tarief dat minimaal in rekening wordt gebracht voor de inzet van de betreffende bus bij ééndaagse ritten. Indien de kosten per rit onder het minimumtarief uitkomen, dan wordt het totaal van het minimumtarief per reis automatisch doorgerekend in de totaalprijs van die betreffende rit.
Als de kosten hoger zijn dan het minimumtarief, dan wordt het minimumtarief niet berekend voor de betreffende rit. Het minimumtarief wordt in dat geval dus niet nog eens opgeteld bij de kosten voor die rit. Het maximumbedrag dat gehanteerd mag worden bij de minimumtarieven per type bus is als volgt:
▪Type 1 (0 t/m 20 personen):   € 250,-
▪Type 2 (21 t/m 50 personen): € 350,-
▪Type 3 (51 t/m 60 personen): € 450,-
▪Type 4 (61 t/m 70 personen): € 550,-
▪Type 5 (71 t/m 92 personen): € 650,-</t>
  </si>
  <si>
    <t>Het uurtarief van de chauffeur. Het uurtarief bestaat uit de componenten salaris en sociale lasten. Facturering vindt plaats op basis van het aantal daadwerkelijk ingezette uren vermenigvuldigd met het door inschrijver geoffreerde uurtarief.</t>
  </si>
  <si>
    <t>De korting (indien van toepassing) die van toepassing is per maand waarin de rit gereden wordt en in mindering wordt gebracht op het totaalbedrag voor de betreffende rit. De korting is niet van toepassing op het minimumtarief</t>
  </si>
  <si>
    <t>Bijkomende kosten extra chauffeur</t>
  </si>
  <si>
    <t>Uitgangspunten</t>
  </si>
  <si>
    <t>Meerdaagse reizen</t>
  </si>
  <si>
    <t>Dagrit</t>
  </si>
  <si>
    <t>Breng- of haalrit</t>
  </si>
  <si>
    <t>Uurtarief 
chauffeur</t>
  </si>
  <si>
    <t>Inzeturen per bus</t>
  </si>
  <si>
    <t>Seizoenskorting</t>
  </si>
  <si>
    <t>Totaal meerdaagse ritten(incl. korting)</t>
  </si>
  <si>
    <t>Minimumtarief ééndaagse ritten</t>
  </si>
  <si>
    <t>De kolommen met 'aantal per type' dienen alleen ingevuld te worden als Inschrijver daadwerkelijk een bus van dat type voor die betreffende rit inzet. Hierbij is het van belang dat het aantal te vervoeren personen (kolom C) overeenkomt met de opgegeven inzet van 'aantal per type'. Dit wil zeggen dat het aantal te vervoeren personen per rit altijd allemaal mee kunnen a.d.h.v. de door inschrijver berekende aantal bussen. Om dit te controleren, kan inschrijver kijken naar kolom AK. Hierin is deze conclusie opgenomen. Indien niet alle te vervoeren personen mee kunnen in een betreffende rit, wordt in kolom AK de cel roodgekleurd met een minteken en een aantal (zie voorbeeld aan het einde van deze regel). Dit aantal geeft aan hoeveel personen niet mee kunnen bij de betreffende rit. Als dit voorkomt, dient inschrijver een aanpassing te doen in het 'aantal per type' totdat de cel in kolom AK niet meer negatief/roodgekleurd is.</t>
  </si>
  <si>
    <t>De blauwe velden 'prijs per km', 'minimumtarief t.b.v. ééndaagse ritten' en 'uurtarief chauffeur' dienen wel allemaal ingevuld te worden, ook als u van een bepaald type bus in eerste instantie geen gebruik maakt. Indien u niet beschikt over bussen in een bepaalde categorie dan hoeft u deze niet in te vullen, deze zullen in de praktijk ook niet ingezet worden.</t>
  </si>
  <si>
    <t>Uurtarief chauffeur</t>
  </si>
  <si>
    <t>Indien er voor een meerdaagse rit een extra chauffeur nodig is, omdat anders niet aan de rijtijdenwet voldaan kan worden, dan dient inschrijver in kolom Y de kosten hiervoor op te geven. Het gaat hierbij om de totale kosten voor het aan- en afvoeren van de extra chauffeur voor zowel de heen- als terugreis indien van toepassing. Uitgangspunt bij meerdaagse reizen is altijd dat de bus in één keer doorrijd naar de plaats van bestemming.</t>
  </si>
  <si>
    <t>Bij een meerdaagse reis worden voor de heen- en terugreis de werkelijke kilometers (van en naar de locatie van Opdrachtgever) en werkelijke inzeturen in rekening gebracht. Voor de niet reisdagen worden 8 inzeturen in rekening gebracht. Indien op een niet-reisdag wel vervoer nodig is (voor lokale verplaatsingen of excursies), dan worden de werkelijke kilometers berekend.</t>
  </si>
  <si>
    <t>Rit waarbij op één dag leerlingen/medewerkers gebracht worden naar een bestemming en op de dezelfde dag weer teruggebracht worden naar de locatie van Opdrachtgever. De tussenliggende uren (tussen de heen- en terugrit) worden als wachturen in rekening gebracht. Indien er tussentijds vervoer nodig is (voor lokale verplaatsingen), dan worden de werkelijke kilometers en werkelijke aantal inzeturen berekend.</t>
  </si>
  <si>
    <t>Bij een breng of haalrit, waar de groep alleen gebracht of alleen gehaald moet worden (bijvoorbeeld naar of van een luchthaven) worden de werkelijke kilometers en werkelijke inzeturen op basis van een retour (school - bestemming - school) in rekening gebracht.</t>
  </si>
  <si>
    <t>Toelichting Calculatieblad</t>
  </si>
  <si>
    <t>Bestemmingen, aantal leerlingen en aantal km kunnen en zullen jaarlijks veranderen. Aan de opgave op het Calculatieblad zijn geen rechten te ontlenen.</t>
  </si>
  <si>
    <t>Calculatieblad Busvervoer</t>
  </si>
  <si>
    <t>Amsterdam</t>
  </si>
  <si>
    <t>Oldenzaal</t>
  </si>
  <si>
    <t>Hooghalen</t>
  </si>
  <si>
    <t>Enschede</t>
  </si>
  <si>
    <t>Rijssen</t>
  </si>
  <si>
    <t>Zwolle</t>
  </si>
  <si>
    <t>Almelo</t>
  </si>
  <si>
    <t>Nijverdal</t>
  </si>
  <si>
    <t>Utrecht</t>
  </si>
  <si>
    <t>Arnhem</t>
  </si>
  <si>
    <t>Rotterdam</t>
  </si>
  <si>
    <t>Hengelo</t>
  </si>
  <si>
    <t>Terborg</t>
  </si>
  <si>
    <t>Den Haag</t>
  </si>
  <si>
    <t>Beltrum</t>
  </si>
  <si>
    <t>Apeldoorn</t>
  </si>
  <si>
    <t>Hoogeveen</t>
  </si>
  <si>
    <t>Biddinghuizen</t>
  </si>
  <si>
    <t>Eindhoven</t>
  </si>
  <si>
    <t>Bottrop</t>
  </si>
  <si>
    <t>Xanten</t>
  </si>
  <si>
    <t>Saerbeck</t>
  </si>
  <si>
    <t>Lauwersoog</t>
  </si>
  <si>
    <t>Wijhe</t>
  </si>
  <si>
    <t>Bad Bentheim</t>
  </si>
  <si>
    <t>'s-Gravenhage</t>
  </si>
  <si>
    <t>Hellendoorn</t>
  </si>
  <si>
    <t>Holten</t>
  </si>
  <si>
    <t>Emmen</t>
  </si>
  <si>
    <t>Deventer</t>
  </si>
  <si>
    <t>Leiden</t>
  </si>
  <si>
    <t>Kampen</t>
  </si>
  <si>
    <t>Noordwijk aan Zee</t>
  </si>
  <si>
    <t>Oosterbeek</t>
  </si>
  <si>
    <t>Giethoorn</t>
  </si>
  <si>
    <t>Osnabrück</t>
  </si>
  <si>
    <t>Rossum</t>
  </si>
  <si>
    <t>Losser</t>
  </si>
  <si>
    <t>Denekamp</t>
  </si>
  <si>
    <t>Tubbergen</t>
  </si>
  <si>
    <t>Noord Deurningen</t>
  </si>
  <si>
    <t>Borne</t>
  </si>
  <si>
    <t>Delden</t>
  </si>
  <si>
    <t>De Lutte</t>
  </si>
  <si>
    <t>Ootmarsum</t>
  </si>
  <si>
    <t>Weerselo</t>
  </si>
  <si>
    <t>Beuningen</t>
  </si>
  <si>
    <t>Harlingen</t>
  </si>
  <si>
    <t>Vroomshoop</t>
  </si>
  <si>
    <t>Alphen aan den Rijn</t>
  </si>
  <si>
    <t>Deurningen</t>
  </si>
  <si>
    <t>Otterlo</t>
  </si>
  <si>
    <t>Elst - Grebbeberg - Rhenen</t>
  </si>
  <si>
    <t>Nijmegen</t>
  </si>
  <si>
    <t>Hoenderloo</t>
  </si>
  <si>
    <t>Schiphol</t>
  </si>
  <si>
    <t>Den Helder</t>
  </si>
  <si>
    <t>Slagharen</t>
  </si>
  <si>
    <t>Bunschoten-Spakenburg</t>
  </si>
  <si>
    <t>Wekerom</t>
  </si>
  <si>
    <t>Holwerd</t>
  </si>
  <si>
    <t>Zenderen</t>
  </si>
  <si>
    <t>Münster</t>
  </si>
  <si>
    <t>Oegstgeest</t>
  </si>
  <si>
    <t>Lattrop-Breklenkamp</t>
  </si>
  <si>
    <t>Namen</t>
  </si>
  <si>
    <t>Gronau</t>
  </si>
  <si>
    <t>Düsseldorf</t>
  </si>
  <si>
    <t>Vriezenveen</t>
  </si>
  <si>
    <t>Borken</t>
  </si>
  <si>
    <t>Langeveen</t>
  </si>
  <si>
    <t>Köln</t>
  </si>
  <si>
    <t>Essen</t>
  </si>
  <si>
    <t>Herwijnen</t>
  </si>
  <si>
    <t>Wageningen</t>
  </si>
  <si>
    <t>de Lutte</t>
  </si>
  <si>
    <t>Marle / Hellendoorn</t>
  </si>
  <si>
    <t>Daarle</t>
  </si>
  <si>
    <t>Beerzerveld</t>
  </si>
  <si>
    <t>Westerhaar</t>
  </si>
  <si>
    <t>Bornerbroek</t>
  </si>
  <si>
    <t>Wierden</t>
  </si>
  <si>
    <t>Saasveld</t>
  </si>
  <si>
    <t>Overdinkel</t>
  </si>
  <si>
    <t>februari</t>
  </si>
  <si>
    <t>Landgraaf</t>
  </si>
  <si>
    <t>Goingarijp</t>
  </si>
  <si>
    <t>Braamt</t>
  </si>
  <si>
    <t>De Veenhoop</t>
  </si>
  <si>
    <t>Giesbeek</t>
  </si>
  <si>
    <t>Brussel</t>
  </si>
  <si>
    <t>Oudemirdum</t>
  </si>
  <si>
    <t xml:space="preserve">Nijmegen </t>
  </si>
  <si>
    <t>Schoorl (5 dagen)</t>
  </si>
  <si>
    <t>Goirle (4 dagen)</t>
  </si>
  <si>
    <t>Bergeijk (4 dagen)</t>
  </si>
  <si>
    <t>Sleen (3 dagen)</t>
  </si>
  <si>
    <t>Verdun (3 dagen)</t>
  </si>
  <si>
    <t>Cochem (4 dagen)</t>
  </si>
  <si>
    <t>Swolgen (4 dagen)</t>
  </si>
  <si>
    <t>Wenen (6 dagen)</t>
  </si>
  <si>
    <t>Echternach (4 dagen)</t>
  </si>
  <si>
    <t>Anthisnes (4 dagen)</t>
  </si>
  <si>
    <t>Parijs (3 dagen)</t>
  </si>
  <si>
    <t>Londen (3 dagen)</t>
  </si>
  <si>
    <t>Berlijn (3 dagen)</t>
  </si>
  <si>
    <t>Praag (5 dagen)</t>
  </si>
  <si>
    <t>Parijs (5 dagen)</t>
  </si>
  <si>
    <t>Brugge (4 dagen)</t>
  </si>
  <si>
    <t>Berlijn (5 dagen)</t>
  </si>
  <si>
    <t>Nyon (4 dagen)</t>
  </si>
  <si>
    <t xml:space="preserve">Hengelo </t>
  </si>
  <si>
    <t xml:space="preserve">Goingarijp  </t>
  </si>
  <si>
    <t xml:space="preserve">Braamt  </t>
  </si>
  <si>
    <t>Veenhoop</t>
  </si>
  <si>
    <t xml:space="preserve">Brussel  </t>
  </si>
  <si>
    <t xml:space="preserve">Oudemirdum  </t>
  </si>
  <si>
    <t>Hammersmith - London W6 7AB (5 dagen)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</si>
</sst>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20"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11"/>
      <name val="Arial"/>
      <family val="2"/>
    </font>
    <font>
      <b/>
      <sz val="14"/>
      <name val="Arial"/>
      <family val="2"/>
    </font>
    <font>
      <sz val="14"/>
      <name val="Arial"/>
      <family val="2"/>
    </font>
    <font>
      <b/>
      <sz val="9"/>
      <name val="Arial"/>
      <family val="2"/>
    </font>
    <font>
      <sz val="9"/>
      <name val="Arial"/>
      <family val="2"/>
    </font>
    <font>
      <sz val="10"/>
      <name val="Arial"/>
      <family val="2"/>
    </font>
    <font>
      <b/>
      <sz val="9"/>
      <color theme="0"/>
      <name val="Arial"/>
      <family val="2"/>
    </font>
    <font>
      <b/>
      <sz val="11"/>
      <color theme="0"/>
      <name val="Arial"/>
      <family val="2"/>
    </font>
    <font>
      <b/>
      <sz val="10"/>
      <color theme="0"/>
      <name val="Arial"/>
      <family val="2"/>
    </font>
    <font>
      <sz val="10"/>
      <color rgb="FFFF0000"/>
      <name val="Arial"/>
      <family val="2"/>
    </font>
    <font>
      <b/>
      <sz val="10"/>
      <color indexed="9"/>
      <name val="Arial"/>
      <family val="2"/>
    </font>
    <font>
      <sz val="10"/>
      <name val="Arial"/>
      <family val="2"/>
    </font>
    <font>
      <sz val="9"/>
      <color rgb="FF000000"/>
      <name val="Arial"/>
      <family val="2"/>
    </font>
    <font>
      <sz val="9"/>
      <color theme="1"/>
      <name val="Arial"/>
      <family val="2"/>
    </font>
    <font>
      <b/>
      <u/>
      <sz val="10"/>
      <name val="Arial"/>
      <family val="2"/>
    </font>
  </fonts>
  <fills count="9">
    <fill>
      <patternFill patternType="none"/>
    </fill>
    <fill>
      <patternFill patternType="gray125"/>
    </fill>
    <fill>
      <patternFill patternType="solid">
        <fgColor rgb="FFFFC000"/>
        <bgColor indexed="64"/>
      </patternFill>
    </fill>
    <fill>
      <patternFill patternType="solid">
        <fgColor rgb="FF66FFFF"/>
        <bgColor indexed="64"/>
      </patternFill>
    </fill>
    <fill>
      <patternFill patternType="solid">
        <fgColor rgb="FF0000FF"/>
        <bgColor indexed="64"/>
      </patternFill>
    </fill>
    <fill>
      <patternFill patternType="solid">
        <fgColor theme="0"/>
        <bgColor indexed="64"/>
      </patternFill>
    </fill>
    <fill>
      <patternFill patternType="solid">
        <fgColor indexed="12"/>
        <bgColor indexed="64"/>
      </patternFill>
    </fill>
    <fill>
      <patternFill patternType="solid">
        <fgColor rgb="FFFFFF00"/>
        <bgColor indexed="64"/>
      </patternFill>
    </fill>
    <fill>
      <patternFill patternType="solid">
        <fgColor rgb="FF92D05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0" fontId="10" fillId="0" borderId="0"/>
    <xf numFmtId="9" fontId="16" fillId="0" borderId="0" applyFont="0" applyFill="0" applyBorder="0" applyAlignment="0" applyProtection="0"/>
    <xf numFmtId="0" fontId="2" fillId="0" borderId="0"/>
    <xf numFmtId="0" fontId="1" fillId="0" borderId="0"/>
  </cellStyleXfs>
  <cellXfs count="184">
    <xf numFmtId="0" fontId="0" fillId="0" borderId="0" xfId="0"/>
    <xf numFmtId="0" fontId="6" fillId="0" borderId="0" xfId="0" applyFont="1"/>
    <xf numFmtId="0" fontId="7" fillId="0" borderId="0" xfId="0" applyFont="1"/>
    <xf numFmtId="0" fontId="10" fillId="0" borderId="0" xfId="0" applyFont="1"/>
    <xf numFmtId="0" fontId="4" fillId="0" borderId="0" xfId="0" applyFont="1"/>
    <xf numFmtId="164" fontId="4" fillId="0" borderId="0" xfId="0" applyNumberFormat="1" applyFont="1"/>
    <xf numFmtId="0" fontId="0" fillId="3" borderId="11" xfId="0" applyFill="1" applyBorder="1"/>
    <xf numFmtId="0" fontId="8" fillId="2" borderId="7" xfId="0" applyFont="1" applyFill="1" applyBorder="1"/>
    <xf numFmtId="0" fontId="8" fillId="2" borderId="8" xfId="0" applyFont="1" applyFill="1" applyBorder="1"/>
    <xf numFmtId="0" fontId="4" fillId="2" borderId="8" xfId="0" applyFont="1" applyFill="1" applyBorder="1"/>
    <xf numFmtId="0" fontId="11" fillId="4" borderId="2" xfId="0" applyFont="1" applyFill="1" applyBorder="1" applyAlignment="1">
      <alignment horizontal="center"/>
    </xf>
    <xf numFmtId="0" fontId="11" fillId="4" borderId="2" xfId="0" applyFont="1" applyFill="1" applyBorder="1" applyAlignment="1">
      <alignment horizontal="center" wrapText="1"/>
    </xf>
    <xf numFmtId="0" fontId="11" fillId="4" borderId="10" xfId="0" applyFont="1" applyFill="1" applyBorder="1" applyAlignment="1">
      <alignment horizontal="center" wrapText="1"/>
    </xf>
    <xf numFmtId="0" fontId="13" fillId="4" borderId="2" xfId="0" applyFont="1" applyFill="1" applyBorder="1"/>
    <xf numFmtId="0" fontId="10" fillId="0" borderId="12" xfId="0" applyFont="1" applyBorder="1"/>
    <xf numFmtId="0" fontId="10" fillId="0" borderId="2" xfId="0" applyFont="1" applyBorder="1"/>
    <xf numFmtId="0" fontId="11" fillId="4" borderId="1" xfId="0" applyFont="1" applyFill="1" applyBorder="1" applyAlignment="1">
      <alignment horizontal="center" wrapText="1"/>
    </xf>
    <xf numFmtId="0" fontId="11" fillId="4" borderId="4" xfId="0" applyFont="1" applyFill="1" applyBorder="1" applyAlignment="1">
      <alignment horizontal="center"/>
    </xf>
    <xf numFmtId="0" fontId="11" fillId="4" borderId="4" xfId="0" applyFont="1" applyFill="1" applyBorder="1" applyAlignment="1">
      <alignment horizontal="center" wrapText="1"/>
    </xf>
    <xf numFmtId="0" fontId="9" fillId="3" borderId="15" xfId="0" applyFont="1" applyFill="1" applyBorder="1" applyAlignment="1">
      <alignment horizontal="center" vertical="center"/>
    </xf>
    <xf numFmtId="164" fontId="9" fillId="0" borderId="19" xfId="0" applyNumberFormat="1" applyFont="1" applyBorder="1" applyAlignment="1">
      <alignment horizontal="center" vertical="center"/>
    </xf>
    <xf numFmtId="164" fontId="9" fillId="0" borderId="16" xfId="0" applyNumberFormat="1" applyFont="1" applyBorder="1" applyAlignment="1">
      <alignment horizontal="center" vertical="center"/>
    </xf>
    <xf numFmtId="0" fontId="9" fillId="3" borderId="17" xfId="0" applyFont="1" applyFill="1" applyBorder="1" applyAlignment="1">
      <alignment horizontal="center" vertical="center"/>
    </xf>
    <xf numFmtId="164" fontId="9" fillId="0" borderId="11" xfId="0" applyNumberFormat="1" applyFont="1" applyBorder="1" applyAlignment="1">
      <alignment horizontal="center" vertical="center"/>
    </xf>
    <xf numFmtId="164" fontId="9" fillId="0" borderId="18" xfId="0" applyNumberFormat="1" applyFont="1" applyBorder="1" applyAlignment="1">
      <alignment horizontal="center" vertical="center"/>
    </xf>
    <xf numFmtId="0" fontId="0" fillId="0" borderId="0" xfId="0" applyAlignment="1">
      <alignment vertical="center"/>
    </xf>
    <xf numFmtId="0" fontId="10" fillId="0" borderId="1" xfId="0" applyFont="1" applyBorder="1" applyAlignment="1">
      <alignment vertical="center"/>
    </xf>
    <xf numFmtId="0" fontId="10" fillId="0" borderId="20" xfId="0" applyFont="1" applyBorder="1" applyAlignment="1">
      <alignment vertical="center"/>
    </xf>
    <xf numFmtId="0" fontId="9" fillId="0" borderId="11" xfId="0" applyFont="1" applyBorder="1" applyAlignment="1">
      <alignment horizontal="center" vertical="center"/>
    </xf>
    <xf numFmtId="0" fontId="0" fillId="0" borderId="0" xfId="0" applyAlignment="1">
      <alignment horizontal="center" vertical="center"/>
    </xf>
    <xf numFmtId="0" fontId="4" fillId="2" borderId="9" xfId="0" applyFont="1" applyFill="1" applyBorder="1"/>
    <xf numFmtId="0" fontId="0" fillId="0" borderId="0" xfId="0" applyAlignment="1">
      <alignment horizontal="center"/>
    </xf>
    <xf numFmtId="0" fontId="4" fillId="2" borderId="8" xfId="0" applyFont="1" applyFill="1" applyBorder="1" applyAlignment="1">
      <alignment horizontal="center"/>
    </xf>
    <xf numFmtId="0" fontId="9" fillId="0" borderId="17" xfId="0" applyFont="1" applyBorder="1" applyAlignment="1">
      <alignment vertical="center"/>
    </xf>
    <xf numFmtId="0" fontId="10" fillId="0" borderId="22" xfId="0" applyFont="1" applyBorder="1" applyAlignment="1">
      <alignment vertical="center"/>
    </xf>
    <xf numFmtId="0" fontId="10" fillId="0" borderId="23" xfId="0" applyFont="1" applyBorder="1"/>
    <xf numFmtId="0" fontId="13" fillId="4" borderId="1" xfId="0" applyFont="1" applyFill="1" applyBorder="1" applyAlignment="1">
      <alignment vertical="center"/>
    </xf>
    <xf numFmtId="0" fontId="9" fillId="0" borderId="0" xfId="0" applyFont="1"/>
    <xf numFmtId="164" fontId="8" fillId="2" borderId="8" xfId="0" applyNumberFormat="1" applyFont="1" applyFill="1" applyBorder="1"/>
    <xf numFmtId="164" fontId="8" fillId="0" borderId="0" xfId="0" applyNumberFormat="1" applyFont="1"/>
    <xf numFmtId="0" fontId="14" fillId="0" borderId="0" xfId="0" applyFont="1"/>
    <xf numFmtId="0" fontId="15" fillId="6" borderId="11" xfId="0" applyFont="1" applyFill="1" applyBorder="1" applyAlignment="1">
      <alignment horizontal="left" vertical="center"/>
    </xf>
    <xf numFmtId="164" fontId="4" fillId="2" borderId="5" xfId="0" applyNumberFormat="1" applyFont="1" applyFill="1" applyBorder="1" applyAlignment="1">
      <alignment vertical="center"/>
    </xf>
    <xf numFmtId="164" fontId="4" fillId="2" borderId="6" xfId="0" applyNumberFormat="1" applyFont="1" applyFill="1" applyBorder="1" applyAlignment="1">
      <alignment vertical="center"/>
    </xf>
    <xf numFmtId="164" fontId="4" fillId="2" borderId="31" xfId="0" applyNumberFormat="1" applyFont="1" applyFill="1" applyBorder="1" applyAlignment="1">
      <alignment vertical="center"/>
    </xf>
    <xf numFmtId="0" fontId="4" fillId="2" borderId="5" xfId="0" applyFont="1" applyFill="1" applyBorder="1" applyAlignment="1">
      <alignment vertical="center"/>
    </xf>
    <xf numFmtId="164" fontId="8" fillId="2" borderId="6" xfId="0" applyNumberFormat="1" applyFont="1" applyFill="1" applyBorder="1" applyAlignment="1">
      <alignment vertical="center"/>
    </xf>
    <xf numFmtId="164" fontId="8" fillId="2" borderId="31" xfId="0" applyNumberFormat="1" applyFont="1" applyFill="1" applyBorder="1" applyAlignment="1">
      <alignment vertical="center"/>
    </xf>
    <xf numFmtId="0" fontId="5" fillId="2" borderId="7" xfId="0" applyFont="1" applyFill="1" applyBorder="1" applyAlignment="1">
      <alignment vertical="center"/>
    </xf>
    <xf numFmtId="0" fontId="0" fillId="2" borderId="8" xfId="0" applyFill="1" applyBorder="1"/>
    <xf numFmtId="0" fontId="0" fillId="2" borderId="8" xfId="0" applyFill="1" applyBorder="1" applyAlignment="1">
      <alignment horizontal="center" vertical="center"/>
    </xf>
    <xf numFmtId="0" fontId="10" fillId="2" borderId="8" xfId="0" applyFont="1" applyFill="1" applyBorder="1"/>
    <xf numFmtId="0" fontId="4" fillId="2" borderId="8" xfId="0" applyFont="1" applyFill="1" applyBorder="1" applyAlignment="1">
      <alignment vertical="center"/>
    </xf>
    <xf numFmtId="164" fontId="4" fillId="2" borderId="9" xfId="0" applyNumberFormat="1" applyFont="1" applyFill="1" applyBorder="1" applyAlignment="1">
      <alignment horizontal="center" vertical="center"/>
    </xf>
    <xf numFmtId="0" fontId="11" fillId="4" borderId="5" xfId="0" applyFont="1" applyFill="1" applyBorder="1" applyAlignment="1">
      <alignment horizontal="left"/>
    </xf>
    <xf numFmtId="0" fontId="11" fillId="4" borderId="0" xfId="0" applyFont="1" applyFill="1" applyAlignment="1">
      <alignment horizontal="center" wrapText="1"/>
    </xf>
    <xf numFmtId="0" fontId="11" fillId="4" borderId="6" xfId="0" applyFont="1" applyFill="1" applyBorder="1" applyAlignment="1">
      <alignment horizontal="center" wrapText="1"/>
    </xf>
    <xf numFmtId="0" fontId="11" fillId="4" borderId="6" xfId="0" applyFont="1" applyFill="1" applyBorder="1" applyAlignment="1">
      <alignment horizontal="center"/>
    </xf>
    <xf numFmtId="0" fontId="11" fillId="4" borderId="31" xfId="0" applyFont="1" applyFill="1" applyBorder="1" applyAlignment="1">
      <alignment horizontal="center" wrapText="1"/>
    </xf>
    <xf numFmtId="0" fontId="12" fillId="4" borderId="14" xfId="0" applyFont="1" applyFill="1" applyBorder="1" applyAlignment="1">
      <alignment vertical="center"/>
    </xf>
    <xf numFmtId="0" fontId="12" fillId="4" borderId="12" xfId="0" applyFont="1" applyFill="1" applyBorder="1" applyAlignment="1">
      <alignment vertical="center"/>
    </xf>
    <xf numFmtId="0" fontId="12" fillId="4" borderId="13" xfId="0" applyFont="1" applyFill="1" applyBorder="1" applyAlignment="1">
      <alignment vertical="center"/>
    </xf>
    <xf numFmtId="164" fontId="9" fillId="0" borderId="14" xfId="0" applyNumberFormat="1" applyFont="1" applyBorder="1" applyAlignment="1">
      <alignment horizontal="center" vertical="center"/>
    </xf>
    <xf numFmtId="164" fontId="9" fillId="0" borderId="26" xfId="0" applyNumberFormat="1" applyFont="1" applyBorder="1" applyAlignment="1">
      <alignment horizontal="center" vertical="center"/>
    </xf>
    <xf numFmtId="164" fontId="9" fillId="0" borderId="27" xfId="0" applyNumberFormat="1" applyFont="1" applyBorder="1" applyAlignment="1">
      <alignment horizontal="center" vertical="center"/>
    </xf>
    <xf numFmtId="0" fontId="9" fillId="0" borderId="11" xfId="0" applyFont="1" applyBorder="1" applyAlignment="1">
      <alignment horizontal="center"/>
    </xf>
    <xf numFmtId="0" fontId="8" fillId="0" borderId="11" xfId="0" applyFont="1" applyBorder="1" applyAlignment="1">
      <alignment horizontal="center"/>
    </xf>
    <xf numFmtId="44" fontId="9" fillId="0" borderId="11" xfId="0" applyNumberFormat="1" applyFont="1" applyBorder="1"/>
    <xf numFmtId="44" fontId="8" fillId="5" borderId="11" xfId="0" applyNumberFormat="1" applyFont="1" applyFill="1" applyBorder="1"/>
    <xf numFmtId="0" fontId="9" fillId="0" borderId="11" xfId="0" applyFont="1" applyBorder="1" applyAlignment="1">
      <alignment vertical="center"/>
    </xf>
    <xf numFmtId="0" fontId="9" fillId="3" borderId="29" xfId="0" applyFont="1" applyFill="1" applyBorder="1" applyAlignment="1">
      <alignment horizontal="center" vertical="center"/>
    </xf>
    <xf numFmtId="164" fontId="9" fillId="0" borderId="12" xfId="0" applyNumberFormat="1" applyFont="1" applyBorder="1" applyAlignment="1">
      <alignment horizontal="center" vertical="center"/>
    </xf>
    <xf numFmtId="164" fontId="9" fillId="0" borderId="35"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8" fillId="2" borderId="37" xfId="0" applyNumberFormat="1" applyFont="1" applyFill="1" applyBorder="1" applyAlignment="1">
      <alignment vertical="center"/>
    </xf>
    <xf numFmtId="164" fontId="9" fillId="0" borderId="30" xfId="0" applyNumberFormat="1" applyFont="1" applyBorder="1" applyAlignment="1">
      <alignment horizontal="center" vertical="center"/>
    </xf>
    <xf numFmtId="164" fontId="9" fillId="0" borderId="38" xfId="0" applyNumberFormat="1" applyFont="1" applyBorder="1" applyAlignment="1">
      <alignment horizontal="center" vertical="center"/>
    </xf>
    <xf numFmtId="164" fontId="9" fillId="0" borderId="39" xfId="0" applyNumberFormat="1" applyFont="1" applyBorder="1" applyAlignment="1">
      <alignment horizontal="center" vertical="center"/>
    </xf>
    <xf numFmtId="0" fontId="10" fillId="0" borderId="0" xfId="0" applyFont="1" applyAlignment="1">
      <alignment horizontal="left"/>
    </xf>
    <xf numFmtId="0" fontId="13" fillId="4" borderId="40" xfId="0" applyFont="1" applyFill="1" applyBorder="1" applyAlignment="1">
      <alignment horizontal="center" vertical="center" wrapText="1"/>
    </xf>
    <xf numFmtId="164" fontId="10" fillId="0" borderId="37" xfId="0" applyNumberFormat="1" applyFont="1" applyBorder="1" applyAlignment="1">
      <alignment vertical="center"/>
    </xf>
    <xf numFmtId="164" fontId="10" fillId="0" borderId="26" xfId="0" applyNumberFormat="1" applyFont="1" applyBorder="1" applyAlignment="1">
      <alignment vertical="center"/>
    </xf>
    <xf numFmtId="164" fontId="10" fillId="0" borderId="27" xfId="0" applyNumberFormat="1" applyFont="1" applyBorder="1" applyAlignment="1">
      <alignment vertical="center"/>
    </xf>
    <xf numFmtId="0" fontId="10" fillId="0" borderId="17" xfId="0" applyFont="1" applyBorder="1" applyAlignment="1">
      <alignment vertical="center"/>
    </xf>
    <xf numFmtId="10" fontId="10" fillId="3" borderId="11" xfId="2" applyNumberFormat="1" applyFont="1" applyFill="1" applyBorder="1" applyAlignment="1">
      <alignment horizontal="center" vertical="center"/>
    </xf>
    <xf numFmtId="0" fontId="10" fillId="0" borderId="11" xfId="0" applyFont="1" applyBorder="1" applyAlignment="1">
      <alignment vertical="center"/>
    </xf>
    <xf numFmtId="10" fontId="10" fillId="3" borderId="18" xfId="2" applyNumberFormat="1" applyFont="1" applyFill="1" applyBorder="1" applyAlignment="1">
      <alignment horizontal="center" vertical="center"/>
    </xf>
    <xf numFmtId="0" fontId="10" fillId="0" borderId="41" xfId="0" applyFont="1" applyBorder="1" applyAlignment="1">
      <alignment vertical="center"/>
    </xf>
    <xf numFmtId="10" fontId="10" fillId="3" borderId="42" xfId="2" applyNumberFormat="1" applyFont="1" applyFill="1" applyBorder="1" applyAlignment="1">
      <alignment horizontal="center" vertical="center"/>
    </xf>
    <xf numFmtId="0" fontId="10" fillId="0" borderId="6" xfId="0" applyFont="1" applyBorder="1"/>
    <xf numFmtId="0" fontId="10" fillId="0" borderId="42" xfId="0" applyFont="1" applyBorder="1" applyAlignment="1">
      <alignment vertical="center"/>
    </xf>
    <xf numFmtId="10" fontId="10" fillId="3" borderId="43" xfId="2" applyNumberFormat="1" applyFont="1" applyFill="1" applyBorder="1" applyAlignment="1">
      <alignment horizontal="center" vertical="center"/>
    </xf>
    <xf numFmtId="10" fontId="9" fillId="0" borderId="28" xfId="0" applyNumberFormat="1" applyFont="1" applyBorder="1" applyAlignment="1">
      <alignment horizontal="center" vertical="center"/>
    </xf>
    <xf numFmtId="10" fontId="9" fillId="0" borderId="20" xfId="0" applyNumberFormat="1" applyFont="1" applyBorder="1" applyAlignment="1">
      <alignment horizontal="center" vertical="center"/>
    </xf>
    <xf numFmtId="164" fontId="8" fillId="2" borderId="5" xfId="0" applyNumberFormat="1" applyFont="1" applyFill="1" applyBorder="1" applyAlignment="1">
      <alignment vertical="center"/>
    </xf>
    <xf numFmtId="2" fontId="9" fillId="0" borderId="14" xfId="0" applyNumberFormat="1" applyFont="1" applyBorder="1" applyAlignment="1">
      <alignment horizontal="center" vertical="center"/>
    </xf>
    <xf numFmtId="0" fontId="19" fillId="0" borderId="0" xfId="0" applyFont="1"/>
    <xf numFmtId="0" fontId="4" fillId="0" borderId="9" xfId="0" applyFont="1" applyBorder="1"/>
    <xf numFmtId="0" fontId="4" fillId="0" borderId="40" xfId="0" applyFont="1" applyBorder="1"/>
    <xf numFmtId="0" fontId="4" fillId="0" borderId="27" xfId="0" applyFont="1" applyBorder="1" applyAlignment="1">
      <alignment vertical="top"/>
    </xf>
    <xf numFmtId="0" fontId="4" fillId="0" borderId="37" xfId="0" applyFont="1" applyBorder="1" applyAlignment="1">
      <alignment vertical="top"/>
    </xf>
    <xf numFmtId="0" fontId="4" fillId="0" borderId="26" xfId="0" applyFont="1" applyBorder="1" applyAlignment="1">
      <alignment vertical="top"/>
    </xf>
    <xf numFmtId="0" fontId="10" fillId="0" borderId="25" xfId="0" applyFont="1" applyBorder="1" applyAlignment="1">
      <alignment vertical="top" wrapText="1"/>
    </xf>
    <xf numFmtId="0" fontId="10" fillId="0" borderId="24" xfId="0" applyFont="1" applyBorder="1" applyAlignment="1">
      <alignment vertical="top" wrapText="1"/>
    </xf>
    <xf numFmtId="0" fontId="10" fillId="8" borderId="0" xfId="0" applyFont="1" applyFill="1" applyAlignment="1">
      <alignment horizontal="left"/>
    </xf>
    <xf numFmtId="0" fontId="10" fillId="8" borderId="0" xfId="0" applyFont="1" applyFill="1"/>
    <xf numFmtId="0" fontId="4" fillId="0" borderId="44" xfId="0" applyFont="1" applyBorder="1" applyAlignment="1">
      <alignment vertical="top"/>
    </xf>
    <xf numFmtId="0" fontId="10" fillId="0" borderId="32" xfId="0" applyFont="1" applyBorder="1" applyAlignment="1">
      <alignment vertical="top" wrapText="1"/>
    </xf>
    <xf numFmtId="0" fontId="12" fillId="4" borderId="12" xfId="0" applyFont="1" applyFill="1" applyBorder="1" applyAlignment="1">
      <alignment horizontal="center" vertical="center"/>
    </xf>
    <xf numFmtId="0" fontId="11" fillId="4" borderId="3" xfId="0" applyFont="1" applyFill="1" applyBorder="1" applyAlignment="1">
      <alignment horizontal="left"/>
    </xf>
    <xf numFmtId="0" fontId="11" fillId="4" borderId="0" xfId="0" applyFont="1" applyFill="1" applyAlignment="1">
      <alignment horizontal="center"/>
    </xf>
    <xf numFmtId="0" fontId="11" fillId="4" borderId="32" xfId="0" applyFont="1" applyFill="1" applyBorder="1" applyAlignment="1">
      <alignment horizontal="center" wrapText="1"/>
    </xf>
    <xf numFmtId="0" fontId="11" fillId="4" borderId="7" xfId="0" applyFont="1" applyFill="1" applyBorder="1" applyAlignment="1">
      <alignment horizontal="center" wrapText="1"/>
    </xf>
    <xf numFmtId="0" fontId="11" fillId="4" borderId="9" xfId="0" applyFont="1" applyFill="1" applyBorder="1" applyAlignment="1">
      <alignment horizontal="center"/>
    </xf>
    <xf numFmtId="0" fontId="11" fillId="4" borderId="8" xfId="0" applyFont="1" applyFill="1" applyBorder="1" applyAlignment="1">
      <alignment horizontal="center"/>
    </xf>
    <xf numFmtId="0" fontId="11" fillId="4" borderId="40" xfId="0" applyFont="1" applyFill="1" applyBorder="1" applyAlignment="1">
      <alignment horizontal="center" wrapText="1"/>
    </xf>
    <xf numFmtId="0" fontId="9" fillId="0" borderId="11" xfId="0" applyFont="1" applyBorder="1"/>
    <xf numFmtId="14" fontId="9" fillId="0" borderId="11" xfId="0" applyNumberFormat="1" applyFont="1" applyBorder="1"/>
    <xf numFmtId="0" fontId="9" fillId="3" borderId="45" xfId="0" applyFont="1" applyFill="1" applyBorder="1" applyAlignment="1">
      <alignment horizontal="center" vertical="center"/>
    </xf>
    <xf numFmtId="164" fontId="9" fillId="0" borderId="46" xfId="0" applyNumberFormat="1" applyFont="1" applyBorder="1" applyAlignment="1">
      <alignment horizontal="center" vertical="center"/>
    </xf>
    <xf numFmtId="164" fontId="4" fillId="2" borderId="7" xfId="0" applyNumberFormat="1" applyFont="1" applyFill="1" applyBorder="1" applyAlignment="1">
      <alignment vertical="center"/>
    </xf>
    <xf numFmtId="164" fontId="4" fillId="2" borderId="8" xfId="0" applyNumberFormat="1" applyFont="1" applyFill="1" applyBorder="1" applyAlignment="1">
      <alignment vertical="center"/>
    </xf>
    <xf numFmtId="164" fontId="8" fillId="2" borderId="40" xfId="0" applyNumberFormat="1" applyFont="1" applyFill="1" applyBorder="1" applyAlignment="1">
      <alignment vertical="center"/>
    </xf>
    <xf numFmtId="164" fontId="9" fillId="0" borderId="47" xfId="0" applyNumberFormat="1" applyFont="1" applyBorder="1" applyAlignment="1">
      <alignment horizontal="center" vertical="center"/>
    </xf>
    <xf numFmtId="164" fontId="8" fillId="2" borderId="48" xfId="0" applyNumberFormat="1" applyFont="1" applyFill="1" applyBorder="1" applyAlignment="1">
      <alignment vertical="center"/>
    </xf>
    <xf numFmtId="0" fontId="8" fillId="5" borderId="0" xfId="0" applyFont="1" applyFill="1" applyAlignment="1">
      <alignment vertical="center"/>
    </xf>
    <xf numFmtId="0" fontId="11" fillId="4" borderId="30" xfId="0" applyFont="1" applyFill="1" applyBorder="1" applyAlignment="1">
      <alignment horizontal="center" wrapText="1"/>
    </xf>
    <xf numFmtId="164" fontId="9" fillId="3" borderId="28" xfId="0" applyNumberFormat="1" applyFont="1" applyFill="1" applyBorder="1" applyAlignment="1">
      <alignment horizontal="center" vertical="center"/>
    </xf>
    <xf numFmtId="164" fontId="9" fillId="3" borderId="20" xfId="0" applyNumberFormat="1" applyFont="1" applyFill="1" applyBorder="1" applyAlignment="1">
      <alignment horizontal="center" vertical="center"/>
    </xf>
    <xf numFmtId="0" fontId="4" fillId="0" borderId="48" xfId="0" applyFont="1" applyBorder="1" applyAlignment="1">
      <alignment vertical="top" wrapText="1"/>
    </xf>
    <xf numFmtId="0" fontId="10" fillId="0" borderId="26" xfId="0" applyFont="1" applyBorder="1" applyAlignment="1">
      <alignment wrapText="1"/>
    </xf>
    <xf numFmtId="0" fontId="10" fillId="0" borderId="27" xfId="0" applyFont="1" applyBorder="1" applyAlignment="1">
      <alignment wrapText="1"/>
    </xf>
    <xf numFmtId="0" fontId="10" fillId="0" borderId="48" xfId="0" applyFont="1" applyBorder="1" applyAlignment="1">
      <alignment wrapText="1"/>
    </xf>
    <xf numFmtId="44" fontId="9" fillId="0" borderId="11" xfId="0" applyNumberFormat="1" applyFont="1" applyBorder="1" applyAlignment="1">
      <alignment horizontal="center" vertical="center"/>
    </xf>
    <xf numFmtId="44" fontId="9" fillId="0" borderId="30" xfId="0" applyNumberFormat="1" applyFont="1" applyBorder="1" applyAlignment="1">
      <alignment horizontal="center" vertical="center"/>
    </xf>
    <xf numFmtId="0" fontId="4" fillId="0" borderId="27" xfId="0" applyFont="1" applyBorder="1" applyAlignment="1">
      <alignment vertical="top" wrapText="1"/>
    </xf>
    <xf numFmtId="1" fontId="17" fillId="0" borderId="11" xfId="4" applyNumberFormat="1" applyFont="1" applyBorder="1" applyAlignment="1">
      <alignment horizontal="center"/>
    </xf>
    <xf numFmtId="1" fontId="18" fillId="0" borderId="11" xfId="4" applyNumberFormat="1" applyFont="1" applyBorder="1" applyAlignment="1">
      <alignment horizontal="center"/>
    </xf>
    <xf numFmtId="1" fontId="9" fillId="0" borderId="11" xfId="4" applyNumberFormat="1" applyFont="1" applyBorder="1" applyAlignment="1">
      <alignment horizontal="center"/>
    </xf>
    <xf numFmtId="17" fontId="9" fillId="0" borderId="11" xfId="0" applyNumberFormat="1" applyFont="1" applyBorder="1" applyAlignment="1">
      <alignment horizontal="center"/>
    </xf>
    <xf numFmtId="20" fontId="9" fillId="0" borderId="11" xfId="0" applyNumberFormat="1" applyFont="1" applyBorder="1" applyAlignment="1">
      <alignment horizontal="center" vertical="center"/>
    </xf>
    <xf numFmtId="20" fontId="9" fillId="0" borderId="11" xfId="0" applyNumberFormat="1" applyFont="1" applyBorder="1" applyAlignment="1">
      <alignment horizontal="center"/>
    </xf>
    <xf numFmtId="20" fontId="0" fillId="0" borderId="0" xfId="0" applyNumberFormat="1" applyAlignment="1">
      <alignment horizontal="center"/>
    </xf>
    <xf numFmtId="14" fontId="9" fillId="0" borderId="11" xfId="0" applyNumberFormat="1" applyFont="1" applyBorder="1" applyAlignment="1">
      <alignment horizontal="center"/>
    </xf>
    <xf numFmtId="0" fontId="9" fillId="0" borderId="13" xfId="0" applyFont="1" applyBorder="1" applyAlignment="1">
      <alignment vertic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164" fontId="10" fillId="0" borderId="22" xfId="0" applyNumberFormat="1" applyFont="1" applyBorder="1" applyAlignment="1">
      <alignment vertical="center"/>
    </xf>
    <xf numFmtId="164" fontId="10" fillId="0" borderId="24" xfId="0" applyNumberFormat="1" applyFont="1" applyBorder="1" applyAlignment="1">
      <alignment vertical="center"/>
    </xf>
    <xf numFmtId="0" fontId="8" fillId="7" borderId="7" xfId="0" applyFont="1" applyFill="1" applyBorder="1" applyAlignment="1">
      <alignment horizontal="center" wrapText="1"/>
    </xf>
    <xf numFmtId="0" fontId="8" fillId="7" borderId="8" xfId="0" applyFont="1" applyFill="1" applyBorder="1" applyAlignment="1">
      <alignment horizontal="center" wrapText="1"/>
    </xf>
    <xf numFmtId="0" fontId="8" fillId="7" borderId="9" xfId="0" applyFont="1" applyFill="1" applyBorder="1" applyAlignment="1">
      <alignment horizontal="center" wrapText="1"/>
    </xf>
    <xf numFmtId="0" fontId="4" fillId="3" borderId="14"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0" fillId="0" borderId="22" xfId="0" applyNumberFormat="1" applyBorder="1" applyAlignment="1">
      <alignment vertical="center"/>
    </xf>
    <xf numFmtId="164" fontId="0" fillId="0" borderId="24" xfId="0" applyNumberFormat="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164" fontId="10" fillId="0" borderId="23" xfId="0" applyNumberFormat="1" applyFont="1" applyBorder="1" applyAlignment="1">
      <alignment vertical="center"/>
    </xf>
    <xf numFmtId="164" fontId="10" fillId="3" borderId="1" xfId="0" applyNumberFormat="1" applyFont="1" applyFill="1" applyBorder="1" applyAlignment="1">
      <alignment horizontal="center" vertical="center"/>
    </xf>
    <xf numFmtId="164" fontId="10" fillId="3" borderId="4" xfId="0" applyNumberFormat="1" applyFont="1" applyFill="1" applyBorder="1" applyAlignment="1">
      <alignment horizontal="center" vertical="center"/>
    </xf>
    <xf numFmtId="164" fontId="10" fillId="3" borderId="3" xfId="0" applyNumberFormat="1" applyFont="1" applyFill="1" applyBorder="1" applyAlignment="1">
      <alignment horizontal="center" vertical="center"/>
    </xf>
    <xf numFmtId="164" fontId="10" fillId="3" borderId="32" xfId="0" applyNumberFormat="1" applyFont="1" applyFill="1" applyBorder="1" applyAlignment="1">
      <alignment horizontal="center" vertical="center"/>
    </xf>
    <xf numFmtId="164" fontId="10" fillId="3" borderId="33" xfId="0" applyNumberFormat="1" applyFont="1" applyFill="1" applyBorder="1" applyAlignment="1">
      <alignment horizontal="center" vertical="center"/>
    </xf>
    <xf numFmtId="164" fontId="10" fillId="3" borderId="34" xfId="0" applyNumberFormat="1" applyFont="1" applyFill="1" applyBorder="1" applyAlignment="1">
      <alignment horizontal="center" vertical="center"/>
    </xf>
    <xf numFmtId="164" fontId="0" fillId="3" borderId="28" xfId="0" applyNumberFormat="1" applyFill="1" applyBorder="1" applyAlignment="1">
      <alignment vertical="center"/>
    </xf>
    <xf numFmtId="164" fontId="0" fillId="3" borderId="25" xfId="0" applyNumberFormat="1" applyFill="1" applyBorder="1" applyAlignment="1">
      <alignment vertical="center"/>
    </xf>
    <xf numFmtId="164" fontId="0" fillId="3" borderId="20" xfId="0" applyNumberFormat="1" applyFill="1" applyBorder="1" applyAlignment="1">
      <alignment vertical="center"/>
    </xf>
    <xf numFmtId="164" fontId="0" fillId="3" borderId="21" xfId="0" applyNumberFormat="1" applyFill="1" applyBorder="1" applyAlignment="1">
      <alignment vertical="center"/>
    </xf>
    <xf numFmtId="164" fontId="10" fillId="3" borderId="28" xfId="0" applyNumberFormat="1" applyFont="1" applyFill="1" applyBorder="1" applyAlignment="1">
      <alignment vertical="center"/>
    </xf>
    <xf numFmtId="164" fontId="10" fillId="3" borderId="35" xfId="0" applyNumberFormat="1" applyFont="1" applyFill="1" applyBorder="1" applyAlignment="1">
      <alignment vertical="center"/>
    </xf>
    <xf numFmtId="164" fontId="10" fillId="3" borderId="20" xfId="0" applyNumberFormat="1" applyFont="1" applyFill="1" applyBorder="1" applyAlignment="1">
      <alignment vertical="center"/>
    </xf>
    <xf numFmtId="164" fontId="10" fillId="3" borderId="21" xfId="0" applyNumberFormat="1" applyFont="1" applyFill="1" applyBorder="1" applyAlignment="1">
      <alignment vertical="center"/>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0" fillId="0" borderId="15" xfId="0" applyFont="1" applyBorder="1" applyAlignment="1">
      <alignment horizontal="left" vertical="top" wrapText="1"/>
    </xf>
    <xf numFmtId="0" fontId="0" fillId="0" borderId="16" xfId="0" applyBorder="1" applyAlignment="1">
      <alignment horizontal="left" vertical="top" wrapText="1"/>
    </xf>
    <xf numFmtId="0" fontId="10" fillId="0" borderId="41" xfId="0" applyFont="1" applyBorder="1" applyAlignment="1">
      <alignment horizontal="left" vertical="top" wrapText="1"/>
    </xf>
    <xf numFmtId="0" fontId="0" fillId="0" borderId="43" xfId="0" applyBorder="1" applyAlignment="1">
      <alignment horizontal="left" vertical="top" wrapText="1"/>
    </xf>
  </cellXfs>
  <cellStyles count="5">
    <cellStyle name="Procent" xfId="2" builtinId="5"/>
    <cellStyle name="Standaard" xfId="0" builtinId="0"/>
    <cellStyle name="Standaard 2" xfId="1" xr:uid="{00000000-0005-0000-0000-000001000000}"/>
    <cellStyle name="Standaard 3" xfId="3" xr:uid="{03715DF7-9707-476A-B471-6B7720C3989C}"/>
    <cellStyle name="Standaard 4" xfId="4" xr:uid="{443F0CFC-69AD-48BF-BA11-92CE7B592D5A}"/>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3</xdr:row>
      <xdr:rowOff>152400</xdr:rowOff>
    </xdr:from>
    <xdr:to>
      <xdr:col>24</xdr:col>
      <xdr:colOff>702712</xdr:colOff>
      <xdr:row>6</xdr:row>
      <xdr:rowOff>97155</xdr:rowOff>
    </xdr:to>
    <xdr:pic>
      <xdr:nvPicPr>
        <xdr:cNvPr id="3" name="Afbeelding 2">
          <a:extLst>
            <a:ext uri="{FF2B5EF4-FFF2-40B4-BE49-F238E27FC236}">
              <a16:creationId xmlns:a16="http://schemas.microsoft.com/office/drawing/2014/main" id="{8AFD4C9E-13CC-5E34-A370-4A3A18BE0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30925" y="704850"/>
          <a:ext cx="3179212" cy="744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249093</xdr:colOff>
      <xdr:row>6</xdr:row>
      <xdr:rowOff>986186</xdr:rowOff>
    </xdr:from>
    <xdr:to>
      <xdr:col>0</xdr:col>
      <xdr:colOff>853401</xdr:colOff>
      <xdr:row>6</xdr:row>
      <xdr:rowOff>1143723</xdr:rowOff>
    </xdr:to>
    <xdr:pic>
      <xdr:nvPicPr>
        <xdr:cNvPr id="2" name="Afbeelding 1">
          <a:extLst>
            <a:ext uri="{FF2B5EF4-FFF2-40B4-BE49-F238E27FC236}">
              <a16:creationId xmlns:a16="http://schemas.microsoft.com/office/drawing/2014/main" id="{B90F9520-E1FF-45A7-8F05-A94180DFF67F}"/>
            </a:ext>
          </a:extLst>
        </xdr:cNvPr>
        <xdr:cNvPicPr>
          <a:picLocks noChangeAspect="1"/>
        </xdr:cNvPicPr>
      </xdr:nvPicPr>
      <xdr:blipFill rotWithShape="1">
        <a:blip xmlns:r="http://schemas.openxmlformats.org/officeDocument/2006/relationships" r:embed="rId1"/>
        <a:srcRect l="65980" t="56077" r="30721" b="42277"/>
        <a:stretch/>
      </xdr:blipFill>
      <xdr:spPr>
        <a:xfrm>
          <a:off x="249093" y="2042595"/>
          <a:ext cx="604308" cy="15753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379"/>
  <sheetViews>
    <sheetView tabSelected="1" zoomScaleNormal="100" workbookViewId="0">
      <pane ySplit="14" topLeftCell="A347" activePane="bottomLeft" state="frozen"/>
      <selection pane="bottomLeft" activeCell="G355" sqref="G355"/>
    </sheetView>
  </sheetViews>
  <sheetFormatPr defaultRowHeight="12.75" x14ac:dyDescent="0.2"/>
  <cols>
    <col min="1" max="1" width="36" customWidth="1"/>
    <col min="2" max="2" width="22.28515625" bestFit="1" customWidth="1"/>
    <col min="3" max="3" width="11.140625" style="31" customWidth="1"/>
    <col min="4" max="4" width="9.5703125" bestFit="1" customWidth="1"/>
    <col min="5" max="5" width="16" customWidth="1"/>
    <col min="6" max="6" width="15.5703125" customWidth="1"/>
    <col min="7" max="7" width="9.5703125" customWidth="1"/>
    <col min="8" max="8" width="15.140625" customWidth="1"/>
    <col min="9" max="9" width="9.42578125" customWidth="1"/>
    <col min="10" max="10" width="12.5703125" customWidth="1"/>
    <col min="11" max="11" width="11.140625" customWidth="1"/>
    <col min="12" max="12" width="12.7109375" bestFit="1" customWidth="1"/>
    <col min="13" max="13" width="12.7109375" customWidth="1"/>
    <col min="14" max="14" width="11.140625" customWidth="1"/>
    <col min="15" max="16" width="12.7109375" bestFit="1" customWidth="1"/>
    <col min="17" max="17" width="11.85546875" customWidth="1"/>
    <col min="18" max="19" width="12.7109375" bestFit="1" customWidth="1"/>
    <col min="20" max="20" width="11.85546875" customWidth="1"/>
    <col min="21" max="22" width="12.7109375" bestFit="1" customWidth="1"/>
    <col min="23" max="23" width="11.85546875" customWidth="1"/>
    <col min="24" max="24" width="12.7109375" style="37" bestFit="1" customWidth="1"/>
    <col min="25" max="25" width="14.42578125" style="37" bestFit="1" customWidth="1"/>
    <col min="26" max="28" width="12.7109375" style="37" customWidth="1"/>
    <col min="29" max="29" width="18" style="37" customWidth="1"/>
    <col min="30" max="30" width="13.7109375" style="37" customWidth="1"/>
    <col min="31" max="31" width="14.7109375" customWidth="1"/>
    <col min="32" max="36" width="9.140625" style="37" customWidth="1"/>
    <col min="37" max="37" width="9.5703125" style="37" customWidth="1"/>
    <col min="38" max="38" width="19" style="37" customWidth="1"/>
    <col min="39" max="39" width="10.85546875" style="37" customWidth="1"/>
    <col min="40" max="46" width="12.28515625" style="37" customWidth="1"/>
    <col min="47" max="47" width="13.42578125" style="37" customWidth="1"/>
    <col min="48" max="48" width="11.7109375" bestFit="1" customWidth="1"/>
  </cols>
  <sheetData>
    <row r="1" spans="1:47" ht="18" x14ac:dyDescent="0.25">
      <c r="A1" s="1" t="s">
        <v>92</v>
      </c>
      <c r="B1" s="1"/>
      <c r="C1" s="104" t="s">
        <v>0</v>
      </c>
      <c r="D1" s="105"/>
      <c r="E1" s="105"/>
      <c r="F1" s="105"/>
      <c r="G1" s="3"/>
      <c r="H1" s="3"/>
      <c r="I1" s="2"/>
      <c r="J1" s="2"/>
    </row>
    <row r="2" spans="1:47" x14ac:dyDescent="0.2">
      <c r="A2" s="4" t="s">
        <v>1</v>
      </c>
      <c r="F2" s="3"/>
    </row>
    <row r="3" spans="1:47" x14ac:dyDescent="0.2">
      <c r="A3" s="4"/>
      <c r="B3" s="3"/>
      <c r="F3" s="3"/>
      <c r="L3" s="6"/>
      <c r="M3" s="3" t="s">
        <v>2</v>
      </c>
    </row>
    <row r="4" spans="1:47" ht="13.5" thickBot="1" x14ac:dyDescent="0.25"/>
    <row r="5" spans="1:47" ht="36.75" customHeight="1" thickBot="1" x14ac:dyDescent="0.25">
      <c r="A5" s="36" t="s">
        <v>3</v>
      </c>
      <c r="B5" s="13"/>
      <c r="C5" s="161" t="s">
        <v>4</v>
      </c>
      <c r="D5" s="162"/>
      <c r="F5" s="178" t="s">
        <v>82</v>
      </c>
      <c r="G5" s="179"/>
      <c r="H5" s="79" t="s">
        <v>5</v>
      </c>
      <c r="J5" s="178" t="s">
        <v>78</v>
      </c>
      <c r="K5" s="179"/>
      <c r="M5" s="158" t="s">
        <v>6</v>
      </c>
      <c r="N5" s="159"/>
      <c r="O5" s="159"/>
      <c r="P5" s="159"/>
      <c r="Q5" s="160"/>
      <c r="T5" s="37"/>
      <c r="U5" s="37"/>
      <c r="V5" s="37"/>
      <c r="W5" s="37"/>
      <c r="AE5" s="37"/>
      <c r="AM5"/>
      <c r="AN5"/>
      <c r="AO5"/>
      <c r="AP5"/>
      <c r="AQ5"/>
      <c r="AR5"/>
      <c r="AS5"/>
      <c r="AT5"/>
      <c r="AU5"/>
    </row>
    <row r="6" spans="1:47" x14ac:dyDescent="0.2">
      <c r="A6" s="26" t="s">
        <v>7</v>
      </c>
      <c r="B6" s="15"/>
      <c r="C6" s="170">
        <v>0</v>
      </c>
      <c r="D6" s="171"/>
      <c r="E6" s="25"/>
      <c r="F6" s="174">
        <v>0</v>
      </c>
      <c r="G6" s="175"/>
      <c r="H6" s="81">
        <v>250</v>
      </c>
      <c r="I6" s="25"/>
      <c r="J6" s="164">
        <v>0</v>
      </c>
      <c r="K6" s="165"/>
      <c r="M6" s="83" t="s">
        <v>8</v>
      </c>
      <c r="N6" s="84">
        <v>0</v>
      </c>
      <c r="O6" s="3"/>
      <c r="P6" s="85" t="s">
        <v>9</v>
      </c>
      <c r="Q6" s="86">
        <v>0</v>
      </c>
      <c r="T6" s="37"/>
      <c r="U6" s="37"/>
      <c r="V6" s="37"/>
      <c r="W6" s="37"/>
      <c r="AE6" s="37"/>
      <c r="AM6"/>
      <c r="AN6"/>
      <c r="AO6"/>
      <c r="AP6"/>
      <c r="AQ6"/>
      <c r="AR6"/>
      <c r="AS6"/>
      <c r="AT6"/>
      <c r="AU6"/>
    </row>
    <row r="7" spans="1:47" x14ac:dyDescent="0.2">
      <c r="A7" s="27" t="s">
        <v>10</v>
      </c>
      <c r="B7" s="14"/>
      <c r="C7" s="172">
        <v>0</v>
      </c>
      <c r="D7" s="173"/>
      <c r="E7" s="25"/>
      <c r="F7" s="176">
        <v>0</v>
      </c>
      <c r="G7" s="177"/>
      <c r="H7" s="82">
        <v>350</v>
      </c>
      <c r="I7" s="25"/>
      <c r="J7" s="166"/>
      <c r="K7" s="167"/>
      <c r="M7" s="83" t="s">
        <v>11</v>
      </c>
      <c r="N7" s="84">
        <v>0</v>
      </c>
      <c r="O7" s="3"/>
      <c r="P7" s="85" t="s">
        <v>12</v>
      </c>
      <c r="Q7" s="86">
        <v>0</v>
      </c>
      <c r="T7" s="37"/>
      <c r="U7" s="37"/>
      <c r="V7" s="37"/>
      <c r="W7" s="37"/>
      <c r="AE7" s="37"/>
      <c r="AM7"/>
      <c r="AN7"/>
      <c r="AO7"/>
      <c r="AP7"/>
      <c r="AQ7"/>
      <c r="AR7"/>
      <c r="AS7"/>
      <c r="AT7"/>
      <c r="AU7"/>
    </row>
    <row r="8" spans="1:47" x14ac:dyDescent="0.2">
      <c r="A8" s="27" t="s">
        <v>13</v>
      </c>
      <c r="B8" s="14"/>
      <c r="C8" s="172">
        <v>0</v>
      </c>
      <c r="D8" s="173"/>
      <c r="E8" s="25"/>
      <c r="F8" s="176">
        <v>0</v>
      </c>
      <c r="G8" s="177"/>
      <c r="H8" s="82">
        <v>450</v>
      </c>
      <c r="I8" s="25"/>
      <c r="J8" s="166"/>
      <c r="K8" s="167"/>
      <c r="M8" s="83" t="s">
        <v>14</v>
      </c>
      <c r="N8" s="84">
        <v>0</v>
      </c>
      <c r="O8" s="3"/>
      <c r="P8" s="85" t="s">
        <v>15</v>
      </c>
      <c r="Q8" s="86">
        <v>0</v>
      </c>
      <c r="T8" s="37"/>
      <c r="U8" s="37"/>
      <c r="V8" s="37"/>
      <c r="W8" s="37"/>
      <c r="AE8" s="37"/>
      <c r="AM8"/>
      <c r="AN8"/>
      <c r="AO8"/>
      <c r="AP8"/>
      <c r="AQ8"/>
      <c r="AR8"/>
      <c r="AS8"/>
      <c r="AT8"/>
      <c r="AU8"/>
    </row>
    <row r="9" spans="1:47" x14ac:dyDescent="0.2">
      <c r="A9" s="27" t="s">
        <v>16</v>
      </c>
      <c r="B9" s="14"/>
      <c r="C9" s="172">
        <v>0</v>
      </c>
      <c r="D9" s="173"/>
      <c r="E9" s="25"/>
      <c r="F9" s="176">
        <v>0</v>
      </c>
      <c r="G9" s="177"/>
      <c r="H9" s="82">
        <v>550</v>
      </c>
      <c r="I9" s="25"/>
      <c r="J9" s="166"/>
      <c r="K9" s="167"/>
      <c r="M9" s="83" t="s">
        <v>17</v>
      </c>
      <c r="N9" s="84">
        <v>0</v>
      </c>
      <c r="O9" s="3"/>
      <c r="P9" s="85" t="s">
        <v>18</v>
      </c>
      <c r="Q9" s="86">
        <v>0</v>
      </c>
      <c r="T9" s="37"/>
      <c r="U9" s="37"/>
      <c r="V9" s="37"/>
      <c r="W9" s="37"/>
      <c r="AE9" s="37"/>
      <c r="AM9"/>
      <c r="AN9"/>
      <c r="AO9"/>
      <c r="AP9"/>
      <c r="AQ9"/>
      <c r="AR9"/>
      <c r="AS9"/>
      <c r="AT9"/>
      <c r="AU9"/>
    </row>
    <row r="10" spans="1:47" x14ac:dyDescent="0.2">
      <c r="A10" s="27" t="s">
        <v>19</v>
      </c>
      <c r="B10" s="14"/>
      <c r="C10" s="172">
        <v>0</v>
      </c>
      <c r="D10" s="173"/>
      <c r="E10" s="25"/>
      <c r="F10" s="176">
        <v>0</v>
      </c>
      <c r="G10" s="177"/>
      <c r="H10" s="82">
        <v>650</v>
      </c>
      <c r="I10" s="25"/>
      <c r="J10" s="168"/>
      <c r="K10" s="169"/>
      <c r="M10" s="83" t="s">
        <v>20</v>
      </c>
      <c r="N10" s="84">
        <v>0</v>
      </c>
      <c r="O10" s="3"/>
      <c r="P10" s="85" t="s">
        <v>21</v>
      </c>
      <c r="Q10" s="86">
        <v>0</v>
      </c>
      <c r="T10" s="37"/>
      <c r="U10" s="37"/>
      <c r="V10" s="37"/>
      <c r="W10" s="37"/>
      <c r="AE10" s="37"/>
      <c r="AM10"/>
      <c r="AN10"/>
      <c r="AO10"/>
      <c r="AP10"/>
      <c r="AQ10"/>
      <c r="AR10"/>
      <c r="AS10"/>
      <c r="AT10"/>
      <c r="AU10"/>
    </row>
    <row r="11" spans="1:47" ht="13.5" thickBot="1" x14ac:dyDescent="0.25">
      <c r="A11" s="34"/>
      <c r="B11" s="35"/>
      <c r="C11" s="156"/>
      <c r="D11" s="157"/>
      <c r="F11" s="148"/>
      <c r="G11" s="163"/>
      <c r="H11" s="80"/>
      <c r="J11" s="148"/>
      <c r="K11" s="149"/>
      <c r="M11" s="87" t="s">
        <v>22</v>
      </c>
      <c r="N11" s="88">
        <v>0</v>
      </c>
      <c r="O11" s="89"/>
      <c r="P11" s="90" t="s">
        <v>23</v>
      </c>
      <c r="Q11" s="91">
        <v>0</v>
      </c>
      <c r="T11" s="37"/>
      <c r="U11" s="37"/>
      <c r="V11" s="37"/>
      <c r="W11" s="37"/>
      <c r="AE11" s="37"/>
      <c r="AM11"/>
      <c r="AN11"/>
      <c r="AO11"/>
      <c r="AP11"/>
      <c r="AQ11"/>
      <c r="AR11"/>
      <c r="AS11"/>
      <c r="AT11"/>
      <c r="AU11"/>
    </row>
    <row r="12" spans="1:47" ht="13.5" thickBot="1" x14ac:dyDescent="0.25">
      <c r="AO12"/>
      <c r="AP12"/>
      <c r="AQ12"/>
      <c r="AR12"/>
      <c r="AS12"/>
      <c r="AT12"/>
    </row>
    <row r="13" spans="1:47" ht="27.75" customHeight="1" thickBot="1" x14ac:dyDescent="0.25">
      <c r="A13" s="59" t="s">
        <v>24</v>
      </c>
      <c r="B13" s="60"/>
      <c r="C13" s="60"/>
      <c r="D13" s="60"/>
      <c r="E13" s="60"/>
      <c r="F13" s="60"/>
      <c r="G13" s="60"/>
      <c r="H13" s="61"/>
      <c r="V13" s="37"/>
      <c r="W13" s="37"/>
      <c r="AC13"/>
      <c r="AD13" s="150" t="s">
        <v>25</v>
      </c>
      <c r="AE13" s="151"/>
      <c r="AF13" s="151"/>
      <c r="AG13" s="151"/>
      <c r="AH13" s="151"/>
      <c r="AI13" s="151"/>
      <c r="AJ13" s="151"/>
      <c r="AK13" s="152"/>
      <c r="AM13" s="145" t="s">
        <v>26</v>
      </c>
      <c r="AN13" s="146"/>
      <c r="AO13" s="146"/>
      <c r="AP13" s="146"/>
      <c r="AQ13" s="146"/>
      <c r="AR13" s="147"/>
      <c r="AT13"/>
      <c r="AU13"/>
    </row>
    <row r="14" spans="1:47" ht="52.5" customHeight="1" thickBot="1" x14ac:dyDescent="0.25">
      <c r="A14" s="54" t="s">
        <v>27</v>
      </c>
      <c r="B14" s="55" t="s">
        <v>28</v>
      </c>
      <c r="C14" s="55" t="s">
        <v>29</v>
      </c>
      <c r="D14" s="57" t="s">
        <v>30</v>
      </c>
      <c r="E14" s="56" t="s">
        <v>31</v>
      </c>
      <c r="F14" s="56" t="s">
        <v>32</v>
      </c>
      <c r="G14" s="56" t="s">
        <v>33</v>
      </c>
      <c r="H14" s="58" t="s">
        <v>79</v>
      </c>
      <c r="I14" s="16" t="s">
        <v>34</v>
      </c>
      <c r="J14" s="11" t="s">
        <v>35</v>
      </c>
      <c r="K14" s="17" t="s">
        <v>36</v>
      </c>
      <c r="L14" s="16" t="s">
        <v>37</v>
      </c>
      <c r="M14" s="10" t="s">
        <v>35</v>
      </c>
      <c r="N14" s="18" t="s">
        <v>36</v>
      </c>
      <c r="O14" s="16" t="s">
        <v>38</v>
      </c>
      <c r="P14" s="10" t="s">
        <v>35</v>
      </c>
      <c r="Q14" s="17" t="s">
        <v>36</v>
      </c>
      <c r="R14" s="16" t="s">
        <v>39</v>
      </c>
      <c r="S14" s="10" t="s">
        <v>35</v>
      </c>
      <c r="T14" s="10" t="s">
        <v>36</v>
      </c>
      <c r="U14" s="16" t="s">
        <v>40</v>
      </c>
      <c r="V14" s="10" t="s">
        <v>35</v>
      </c>
      <c r="W14" s="17" t="s">
        <v>36</v>
      </c>
      <c r="X14" s="12" t="s">
        <v>41</v>
      </c>
      <c r="Y14" s="12" t="s">
        <v>80</v>
      </c>
      <c r="Z14" s="115" t="s">
        <v>43</v>
      </c>
      <c r="AA14" s="115" t="s">
        <v>44</v>
      </c>
      <c r="AB14" s="12" t="s">
        <v>45</v>
      </c>
      <c r="AD14" s="126" t="s">
        <v>46</v>
      </c>
      <c r="AE14" s="126" t="s">
        <v>47</v>
      </c>
      <c r="AF14" s="126" t="s">
        <v>48</v>
      </c>
      <c r="AG14" s="126" t="s">
        <v>49</v>
      </c>
      <c r="AH14" s="126" t="s">
        <v>50</v>
      </c>
      <c r="AI14" s="126" t="s">
        <v>51</v>
      </c>
      <c r="AJ14" s="126" t="s">
        <v>52</v>
      </c>
      <c r="AK14" s="126" t="s">
        <v>53</v>
      </c>
      <c r="AM14" s="126" t="s">
        <v>46</v>
      </c>
      <c r="AN14" s="126" t="s">
        <v>47</v>
      </c>
      <c r="AO14" s="126" t="s">
        <v>48</v>
      </c>
      <c r="AP14" s="126" t="s">
        <v>49</v>
      </c>
      <c r="AQ14" s="126" t="s">
        <v>50</v>
      </c>
      <c r="AR14" s="126" t="s">
        <v>54</v>
      </c>
      <c r="AT14"/>
      <c r="AU14"/>
    </row>
    <row r="15" spans="1:47" x14ac:dyDescent="0.2">
      <c r="A15" s="33" t="s">
        <v>94</v>
      </c>
      <c r="B15" s="69" t="s">
        <v>131</v>
      </c>
      <c r="C15" s="136">
        <v>26</v>
      </c>
      <c r="D15" s="139" t="s">
        <v>177</v>
      </c>
      <c r="E15" s="140">
        <v>0.35416666666666669</v>
      </c>
      <c r="F15" s="140">
        <v>0.5</v>
      </c>
      <c r="G15" s="28">
        <v>20</v>
      </c>
      <c r="H15" s="95">
        <v>3.5</v>
      </c>
      <c r="I15" s="19"/>
      <c r="J15" s="23">
        <f t="shared" ref="J15:J30" si="0">$C$6*G15*I15</f>
        <v>0</v>
      </c>
      <c r="K15" s="62">
        <f>$J$6*H15*I15</f>
        <v>0</v>
      </c>
      <c r="L15" s="19"/>
      <c r="M15" s="20">
        <f t="shared" ref="M15:M30" si="1">$C$7*G15*L15</f>
        <v>0</v>
      </c>
      <c r="N15" s="21">
        <f>$J$6*H15*L15</f>
        <v>0</v>
      </c>
      <c r="O15" s="19"/>
      <c r="P15" s="20">
        <f t="shared" ref="P15:P30" si="2">$C$8*G15*O15</f>
        <v>0</v>
      </c>
      <c r="Q15" s="21">
        <f>$J$6*H15*O15</f>
        <v>0</v>
      </c>
      <c r="R15" s="19"/>
      <c r="S15" s="20">
        <f t="shared" ref="S15:S30" si="3">$C$9*G15*R15</f>
        <v>0</v>
      </c>
      <c r="T15" s="21">
        <f>$J$6*H15*R15</f>
        <v>0</v>
      </c>
      <c r="U15" s="19"/>
      <c r="V15" s="23">
        <f t="shared" ref="V15:V30" si="4">$C$10*G15*U15</f>
        <v>0</v>
      </c>
      <c r="W15" s="24">
        <f>$J$6*H15*U15</f>
        <v>0</v>
      </c>
      <c r="X15" s="63">
        <f>J15+K15+M15+N15+P15+Q15+S15+T15+V15+W15</f>
        <v>0</v>
      </c>
      <c r="Y15" s="93">
        <f t="shared" ref="Y15:Y30" si="5">IFERROR(VLOOKUP(D15,$M$6:$N$11,2,FALSE),VLOOKUP(D15,$P$6:$Q$11,2,FALSE))</f>
        <v>0</v>
      </c>
      <c r="Z15" s="134">
        <f>X15*(100%-Y15)</f>
        <v>0</v>
      </c>
      <c r="AA15" s="72">
        <f>AR15</f>
        <v>0</v>
      </c>
      <c r="AB15" s="63">
        <f>MAX(Z15:AA15)</f>
        <v>0</v>
      </c>
      <c r="AD15" s="65">
        <f t="shared" ref="AD15:AD30" si="6">I15*20</f>
        <v>0</v>
      </c>
      <c r="AE15" s="65">
        <f t="shared" ref="AE15:AE30" si="7">L15*50</f>
        <v>0</v>
      </c>
      <c r="AF15" s="65">
        <f t="shared" ref="AF15:AF30" si="8">O15*60</f>
        <v>0</v>
      </c>
      <c r="AG15" s="65">
        <f t="shared" ref="AG15:AG30" si="9">R15*70</f>
        <v>0</v>
      </c>
      <c r="AH15" s="65">
        <f t="shared" ref="AH15:AH30" si="10">U15*92</f>
        <v>0</v>
      </c>
      <c r="AI15" s="66">
        <f>SUM(AD15:AH15)</f>
        <v>0</v>
      </c>
      <c r="AJ15" s="65">
        <f t="shared" ref="AJ15:AJ30" si="11">C15</f>
        <v>26</v>
      </c>
      <c r="AK15" s="65">
        <f>AI15-AJ15</f>
        <v>-26</v>
      </c>
      <c r="AM15" s="67">
        <f t="shared" ref="AM15:AM30" si="12">I15*$F$6</f>
        <v>0</v>
      </c>
      <c r="AN15" s="67">
        <f t="shared" ref="AN15:AN30" si="13">L15*$F$7</f>
        <v>0</v>
      </c>
      <c r="AO15" s="67">
        <f t="shared" ref="AO15:AO30" si="14">O15*$F$8</f>
        <v>0</v>
      </c>
      <c r="AP15" s="67">
        <f t="shared" ref="AP15:AP30" si="15">R15*$F$9</f>
        <v>0</v>
      </c>
      <c r="AQ15" s="67">
        <f t="shared" ref="AQ15:AQ30" si="16">U15*$F$10</f>
        <v>0</v>
      </c>
      <c r="AR15" s="68">
        <f>SUM(AM15:AQ15)</f>
        <v>0</v>
      </c>
      <c r="AT15"/>
      <c r="AU15"/>
    </row>
    <row r="16" spans="1:47" x14ac:dyDescent="0.2">
      <c r="A16" s="33" t="s">
        <v>94</v>
      </c>
      <c r="B16" s="69" t="s">
        <v>130</v>
      </c>
      <c r="C16" s="136">
        <v>15</v>
      </c>
      <c r="D16" s="139" t="s">
        <v>177</v>
      </c>
      <c r="E16" s="140">
        <v>0.375</v>
      </c>
      <c r="F16" s="140">
        <v>0.52083333333333337</v>
      </c>
      <c r="G16" s="28">
        <v>20</v>
      </c>
      <c r="H16" s="95">
        <v>3.5</v>
      </c>
      <c r="I16" s="70"/>
      <c r="J16" s="23">
        <f t="shared" si="0"/>
        <v>0</v>
      </c>
      <c r="K16" s="62">
        <f t="shared" ref="K16:K30" si="17">$J$6*H16*I16</f>
        <v>0</v>
      </c>
      <c r="L16" s="70"/>
      <c r="M16" s="75">
        <f t="shared" si="1"/>
        <v>0</v>
      </c>
      <c r="N16" s="76">
        <f t="shared" ref="N16:N30" si="18">$J$6*H16*L16</f>
        <v>0</v>
      </c>
      <c r="O16" s="70"/>
      <c r="P16" s="75">
        <f t="shared" si="2"/>
        <v>0</v>
      </c>
      <c r="Q16" s="76">
        <f t="shared" ref="Q16:Q30" si="19">$J$6*H16*O16</f>
        <v>0</v>
      </c>
      <c r="R16" s="70"/>
      <c r="S16" s="75">
        <f t="shared" si="3"/>
        <v>0</v>
      </c>
      <c r="T16" s="76">
        <f t="shared" ref="T16:T30" si="20">$J$6*H16*R16</f>
        <v>0</v>
      </c>
      <c r="U16" s="70"/>
      <c r="V16" s="23">
        <f t="shared" si="4"/>
        <v>0</v>
      </c>
      <c r="W16" s="24">
        <f t="shared" ref="W16:W30" si="21">$J$6*H16*U16</f>
        <v>0</v>
      </c>
      <c r="X16" s="77">
        <f t="shared" ref="X16:X30" si="22">J16+K16+M16+N16+P16+Q16+S16+T16+V16+W16</f>
        <v>0</v>
      </c>
      <c r="Y16" s="93">
        <f t="shared" si="5"/>
        <v>0</v>
      </c>
      <c r="Z16" s="133">
        <f t="shared" ref="Z16:Z30" si="23">X16*(100%-Y16)</f>
        <v>0</v>
      </c>
      <c r="AA16" s="73">
        <f t="shared" ref="AA16:AA30" si="24">AR16</f>
        <v>0</v>
      </c>
      <c r="AB16" s="64">
        <f t="shared" ref="AB16:AB30" si="25">MAX(Z16:AA16)</f>
        <v>0</v>
      </c>
      <c r="AD16" s="65">
        <f t="shared" si="6"/>
        <v>0</v>
      </c>
      <c r="AE16" s="65">
        <f t="shared" si="7"/>
        <v>0</v>
      </c>
      <c r="AF16" s="65">
        <f t="shared" si="8"/>
        <v>0</v>
      </c>
      <c r="AG16" s="65">
        <f t="shared" si="9"/>
        <v>0</v>
      </c>
      <c r="AH16" s="65">
        <f t="shared" si="10"/>
        <v>0</v>
      </c>
      <c r="AI16" s="66">
        <f t="shared" ref="AI16:AI30" si="26">SUM(AD16:AH16)</f>
        <v>0</v>
      </c>
      <c r="AJ16" s="65">
        <f t="shared" si="11"/>
        <v>15</v>
      </c>
      <c r="AK16" s="65">
        <f t="shared" ref="AK16:AK30" si="27">AI16-AJ16</f>
        <v>-15</v>
      </c>
      <c r="AM16" s="67">
        <f t="shared" si="12"/>
        <v>0</v>
      </c>
      <c r="AN16" s="67">
        <f t="shared" si="13"/>
        <v>0</v>
      </c>
      <c r="AO16" s="67">
        <f t="shared" si="14"/>
        <v>0</v>
      </c>
      <c r="AP16" s="67">
        <f t="shared" si="15"/>
        <v>0</v>
      </c>
      <c r="AQ16" s="67">
        <f t="shared" si="16"/>
        <v>0</v>
      </c>
      <c r="AR16" s="68">
        <f t="shared" ref="AR16:AR30" si="28">SUM(AM16:AQ16)</f>
        <v>0</v>
      </c>
      <c r="AT16"/>
      <c r="AU16"/>
    </row>
    <row r="17" spans="1:47" x14ac:dyDescent="0.2">
      <c r="A17" s="33" t="s">
        <v>94</v>
      </c>
      <c r="B17" s="69" t="s">
        <v>131</v>
      </c>
      <c r="C17" s="136">
        <v>26</v>
      </c>
      <c r="D17" s="139" t="s">
        <v>177</v>
      </c>
      <c r="E17" s="140">
        <v>0.35416666666666669</v>
      </c>
      <c r="F17" s="140">
        <v>0.5</v>
      </c>
      <c r="G17" s="28">
        <v>20</v>
      </c>
      <c r="H17" s="95">
        <v>3.5</v>
      </c>
      <c r="I17" s="70"/>
      <c r="J17" s="23">
        <f t="shared" si="0"/>
        <v>0</v>
      </c>
      <c r="K17" s="62">
        <f t="shared" si="17"/>
        <v>0</v>
      </c>
      <c r="L17" s="70"/>
      <c r="M17" s="75">
        <f t="shared" si="1"/>
        <v>0</v>
      </c>
      <c r="N17" s="76">
        <f t="shared" si="18"/>
        <v>0</v>
      </c>
      <c r="O17" s="70"/>
      <c r="P17" s="75">
        <f t="shared" si="2"/>
        <v>0</v>
      </c>
      <c r="Q17" s="76">
        <f t="shared" si="19"/>
        <v>0</v>
      </c>
      <c r="R17" s="70"/>
      <c r="S17" s="75">
        <f t="shared" si="3"/>
        <v>0</v>
      </c>
      <c r="T17" s="76">
        <f t="shared" si="20"/>
        <v>0</v>
      </c>
      <c r="U17" s="70"/>
      <c r="V17" s="23">
        <f t="shared" si="4"/>
        <v>0</v>
      </c>
      <c r="W17" s="24">
        <f t="shared" si="21"/>
        <v>0</v>
      </c>
      <c r="X17" s="77">
        <f t="shared" si="22"/>
        <v>0</v>
      </c>
      <c r="Y17" s="93">
        <f t="shared" si="5"/>
        <v>0</v>
      </c>
      <c r="Z17" s="133">
        <f t="shared" si="23"/>
        <v>0</v>
      </c>
      <c r="AA17" s="73">
        <f t="shared" si="24"/>
        <v>0</v>
      </c>
      <c r="AB17" s="64">
        <f t="shared" si="25"/>
        <v>0</v>
      </c>
      <c r="AD17" s="65">
        <f t="shared" si="6"/>
        <v>0</v>
      </c>
      <c r="AE17" s="65">
        <f t="shared" si="7"/>
        <v>0</v>
      </c>
      <c r="AF17" s="65">
        <f t="shared" si="8"/>
        <v>0</v>
      </c>
      <c r="AG17" s="65">
        <f t="shared" si="9"/>
        <v>0</v>
      </c>
      <c r="AH17" s="65">
        <f t="shared" si="10"/>
        <v>0</v>
      </c>
      <c r="AI17" s="66">
        <f t="shared" si="26"/>
        <v>0</v>
      </c>
      <c r="AJ17" s="65">
        <f t="shared" si="11"/>
        <v>26</v>
      </c>
      <c r="AK17" s="65">
        <f t="shared" si="27"/>
        <v>-26</v>
      </c>
      <c r="AM17" s="67">
        <f t="shared" si="12"/>
        <v>0</v>
      </c>
      <c r="AN17" s="67">
        <f t="shared" si="13"/>
        <v>0</v>
      </c>
      <c r="AO17" s="67">
        <f t="shared" si="14"/>
        <v>0</v>
      </c>
      <c r="AP17" s="67">
        <f t="shared" si="15"/>
        <v>0</v>
      </c>
      <c r="AQ17" s="67">
        <f t="shared" si="16"/>
        <v>0</v>
      </c>
      <c r="AR17" s="68">
        <f t="shared" si="28"/>
        <v>0</v>
      </c>
      <c r="AT17"/>
      <c r="AU17"/>
    </row>
    <row r="18" spans="1:47" x14ac:dyDescent="0.2">
      <c r="A18" s="33" t="s">
        <v>94</v>
      </c>
      <c r="B18" s="69" t="s">
        <v>129</v>
      </c>
      <c r="C18" s="136">
        <v>23</v>
      </c>
      <c r="D18" s="139" t="s">
        <v>177</v>
      </c>
      <c r="E18" s="140">
        <v>0.375</v>
      </c>
      <c r="F18" s="140">
        <v>0.52083333333333337</v>
      </c>
      <c r="G18" s="28">
        <v>20</v>
      </c>
      <c r="H18" s="95">
        <v>3.5</v>
      </c>
      <c r="I18" s="70"/>
      <c r="J18" s="23">
        <f t="shared" si="0"/>
        <v>0</v>
      </c>
      <c r="K18" s="62">
        <f t="shared" si="17"/>
        <v>0</v>
      </c>
      <c r="L18" s="70"/>
      <c r="M18" s="75">
        <f t="shared" si="1"/>
        <v>0</v>
      </c>
      <c r="N18" s="76">
        <f t="shared" si="18"/>
        <v>0</v>
      </c>
      <c r="O18" s="70"/>
      <c r="P18" s="75">
        <f t="shared" si="2"/>
        <v>0</v>
      </c>
      <c r="Q18" s="76">
        <f t="shared" si="19"/>
        <v>0</v>
      </c>
      <c r="R18" s="70"/>
      <c r="S18" s="75">
        <f t="shared" si="3"/>
        <v>0</v>
      </c>
      <c r="T18" s="76">
        <f t="shared" si="20"/>
        <v>0</v>
      </c>
      <c r="U18" s="70"/>
      <c r="V18" s="23">
        <f t="shared" si="4"/>
        <v>0</v>
      </c>
      <c r="W18" s="24">
        <f t="shared" si="21"/>
        <v>0</v>
      </c>
      <c r="X18" s="77">
        <f t="shared" si="22"/>
        <v>0</v>
      </c>
      <c r="Y18" s="93">
        <f t="shared" si="5"/>
        <v>0</v>
      </c>
      <c r="Z18" s="133">
        <f t="shared" si="23"/>
        <v>0</v>
      </c>
      <c r="AA18" s="73">
        <f t="shared" si="24"/>
        <v>0</v>
      </c>
      <c r="AB18" s="64">
        <f t="shared" si="25"/>
        <v>0</v>
      </c>
      <c r="AD18" s="65">
        <f t="shared" si="6"/>
        <v>0</v>
      </c>
      <c r="AE18" s="65">
        <f t="shared" si="7"/>
        <v>0</v>
      </c>
      <c r="AF18" s="65">
        <f t="shared" si="8"/>
        <v>0</v>
      </c>
      <c r="AG18" s="65">
        <f t="shared" si="9"/>
        <v>0</v>
      </c>
      <c r="AH18" s="65">
        <f t="shared" si="10"/>
        <v>0</v>
      </c>
      <c r="AI18" s="66">
        <f t="shared" si="26"/>
        <v>0</v>
      </c>
      <c r="AJ18" s="65">
        <f t="shared" si="11"/>
        <v>23</v>
      </c>
      <c r="AK18" s="65">
        <f t="shared" si="27"/>
        <v>-23</v>
      </c>
      <c r="AM18" s="67">
        <f t="shared" si="12"/>
        <v>0</v>
      </c>
      <c r="AN18" s="67">
        <f t="shared" si="13"/>
        <v>0</v>
      </c>
      <c r="AO18" s="67">
        <f t="shared" si="14"/>
        <v>0</v>
      </c>
      <c r="AP18" s="67">
        <f t="shared" si="15"/>
        <v>0</v>
      </c>
      <c r="AQ18" s="67">
        <f t="shared" si="16"/>
        <v>0</v>
      </c>
      <c r="AR18" s="68">
        <f t="shared" si="28"/>
        <v>0</v>
      </c>
      <c r="AT18"/>
      <c r="AU18"/>
    </row>
    <row r="19" spans="1:47" x14ac:dyDescent="0.2">
      <c r="A19" s="33" t="s">
        <v>95</v>
      </c>
      <c r="B19" s="69" t="s">
        <v>94</v>
      </c>
      <c r="C19" s="136">
        <v>85</v>
      </c>
      <c r="D19" s="139" t="s">
        <v>177</v>
      </c>
      <c r="E19" s="140">
        <v>0.33333333333333331</v>
      </c>
      <c r="F19" s="140">
        <v>0.66666666666666663</v>
      </c>
      <c r="G19" s="28">
        <v>200</v>
      </c>
      <c r="H19" s="95">
        <v>8</v>
      </c>
      <c r="I19" s="22"/>
      <c r="J19" s="23">
        <f t="shared" si="0"/>
        <v>0</v>
      </c>
      <c r="K19" s="62">
        <f t="shared" si="17"/>
        <v>0</v>
      </c>
      <c r="L19" s="22"/>
      <c r="M19" s="23">
        <f t="shared" si="1"/>
        <v>0</v>
      </c>
      <c r="N19" s="24">
        <f t="shared" si="18"/>
        <v>0</v>
      </c>
      <c r="O19" s="22"/>
      <c r="P19" s="23">
        <f t="shared" si="2"/>
        <v>0</v>
      </c>
      <c r="Q19" s="24">
        <f t="shared" si="19"/>
        <v>0</v>
      </c>
      <c r="R19" s="22"/>
      <c r="S19" s="23">
        <f t="shared" si="3"/>
        <v>0</v>
      </c>
      <c r="T19" s="24">
        <f t="shared" si="20"/>
        <v>0</v>
      </c>
      <c r="U19" s="22"/>
      <c r="V19" s="23">
        <f t="shared" si="4"/>
        <v>0</v>
      </c>
      <c r="W19" s="24">
        <f t="shared" si="21"/>
        <v>0</v>
      </c>
      <c r="X19" s="64">
        <f t="shared" si="22"/>
        <v>0</v>
      </c>
      <c r="Y19" s="93">
        <f t="shared" si="5"/>
        <v>0</v>
      </c>
      <c r="Z19" s="133">
        <f t="shared" si="23"/>
        <v>0</v>
      </c>
      <c r="AA19" s="71">
        <f t="shared" si="24"/>
        <v>0</v>
      </c>
      <c r="AB19" s="64">
        <f t="shared" si="25"/>
        <v>0</v>
      </c>
      <c r="AD19" s="65">
        <f t="shared" si="6"/>
        <v>0</v>
      </c>
      <c r="AE19" s="65">
        <f t="shared" si="7"/>
        <v>0</v>
      </c>
      <c r="AF19" s="65">
        <f t="shared" si="8"/>
        <v>0</v>
      </c>
      <c r="AG19" s="65">
        <f t="shared" si="9"/>
        <v>0</v>
      </c>
      <c r="AH19" s="65">
        <f t="shared" si="10"/>
        <v>0</v>
      </c>
      <c r="AI19" s="66">
        <f t="shared" si="26"/>
        <v>0</v>
      </c>
      <c r="AJ19" s="65">
        <f t="shared" si="11"/>
        <v>85</v>
      </c>
      <c r="AK19" s="65">
        <f t="shared" si="27"/>
        <v>-85</v>
      </c>
      <c r="AM19" s="67">
        <f t="shared" si="12"/>
        <v>0</v>
      </c>
      <c r="AN19" s="67">
        <f t="shared" si="13"/>
        <v>0</v>
      </c>
      <c r="AO19" s="67">
        <f t="shared" si="14"/>
        <v>0</v>
      </c>
      <c r="AP19" s="67">
        <f t="shared" si="15"/>
        <v>0</v>
      </c>
      <c r="AQ19" s="67">
        <f t="shared" si="16"/>
        <v>0</v>
      </c>
      <c r="AR19" s="68">
        <f t="shared" si="28"/>
        <v>0</v>
      </c>
      <c r="AT19"/>
      <c r="AU19"/>
    </row>
    <row r="20" spans="1:47" x14ac:dyDescent="0.2">
      <c r="A20" s="33" t="s">
        <v>94</v>
      </c>
      <c r="B20" s="69" t="s">
        <v>131</v>
      </c>
      <c r="C20" s="136">
        <v>30</v>
      </c>
      <c r="D20" s="139" t="s">
        <v>177</v>
      </c>
      <c r="E20" s="140">
        <v>0.35416666666666669</v>
      </c>
      <c r="F20" s="140">
        <v>0.5</v>
      </c>
      <c r="G20" s="28">
        <v>20</v>
      </c>
      <c r="H20" s="95">
        <v>3.5</v>
      </c>
      <c r="I20" s="22"/>
      <c r="J20" s="23">
        <f t="shared" si="0"/>
        <v>0</v>
      </c>
      <c r="K20" s="62">
        <f t="shared" si="17"/>
        <v>0</v>
      </c>
      <c r="L20" s="22"/>
      <c r="M20" s="23">
        <f t="shared" si="1"/>
        <v>0</v>
      </c>
      <c r="N20" s="24">
        <f t="shared" si="18"/>
        <v>0</v>
      </c>
      <c r="O20" s="22"/>
      <c r="P20" s="23">
        <f t="shared" si="2"/>
        <v>0</v>
      </c>
      <c r="Q20" s="24">
        <f t="shared" si="19"/>
        <v>0</v>
      </c>
      <c r="R20" s="22"/>
      <c r="S20" s="23">
        <f t="shared" si="3"/>
        <v>0</v>
      </c>
      <c r="T20" s="24">
        <f t="shared" si="20"/>
        <v>0</v>
      </c>
      <c r="U20" s="22"/>
      <c r="V20" s="23">
        <f t="shared" si="4"/>
        <v>0</v>
      </c>
      <c r="W20" s="24">
        <f t="shared" si="21"/>
        <v>0</v>
      </c>
      <c r="X20" s="64">
        <f t="shared" si="22"/>
        <v>0</v>
      </c>
      <c r="Y20" s="93">
        <f t="shared" si="5"/>
        <v>0</v>
      </c>
      <c r="Z20" s="133">
        <f t="shared" si="23"/>
        <v>0</v>
      </c>
      <c r="AA20" s="71">
        <f t="shared" si="24"/>
        <v>0</v>
      </c>
      <c r="AB20" s="64">
        <f t="shared" si="25"/>
        <v>0</v>
      </c>
      <c r="AD20" s="65">
        <f t="shared" si="6"/>
        <v>0</v>
      </c>
      <c r="AE20" s="65">
        <f t="shared" si="7"/>
        <v>0</v>
      </c>
      <c r="AF20" s="65">
        <f t="shared" si="8"/>
        <v>0</v>
      </c>
      <c r="AG20" s="65">
        <f t="shared" si="9"/>
        <v>0</v>
      </c>
      <c r="AH20" s="65">
        <f t="shared" si="10"/>
        <v>0</v>
      </c>
      <c r="AI20" s="66">
        <f t="shared" si="26"/>
        <v>0</v>
      </c>
      <c r="AJ20" s="65">
        <f t="shared" si="11"/>
        <v>30</v>
      </c>
      <c r="AK20" s="65">
        <f t="shared" si="27"/>
        <v>-30</v>
      </c>
      <c r="AM20" s="67">
        <f t="shared" si="12"/>
        <v>0</v>
      </c>
      <c r="AN20" s="67">
        <f t="shared" si="13"/>
        <v>0</v>
      </c>
      <c r="AO20" s="67">
        <f t="shared" si="14"/>
        <v>0</v>
      </c>
      <c r="AP20" s="67">
        <f t="shared" si="15"/>
        <v>0</v>
      </c>
      <c r="AQ20" s="67">
        <f t="shared" si="16"/>
        <v>0</v>
      </c>
      <c r="AR20" s="68">
        <f t="shared" si="28"/>
        <v>0</v>
      </c>
      <c r="AT20"/>
      <c r="AU20"/>
    </row>
    <row r="21" spans="1:47" x14ac:dyDescent="0.2">
      <c r="A21" s="33" t="s">
        <v>96</v>
      </c>
      <c r="B21" s="69" t="s">
        <v>99</v>
      </c>
      <c r="C21" s="136">
        <v>80</v>
      </c>
      <c r="D21" s="139" t="s">
        <v>177</v>
      </c>
      <c r="E21" s="140">
        <v>0.38541666666666669</v>
      </c>
      <c r="F21" s="140">
        <v>0.60416666666666663</v>
      </c>
      <c r="G21" s="28">
        <v>40</v>
      </c>
      <c r="H21" s="95">
        <v>5.25</v>
      </c>
      <c r="I21" s="22"/>
      <c r="J21" s="23">
        <f t="shared" si="0"/>
        <v>0</v>
      </c>
      <c r="K21" s="62">
        <f t="shared" si="17"/>
        <v>0</v>
      </c>
      <c r="L21" s="22"/>
      <c r="M21" s="23">
        <f t="shared" si="1"/>
        <v>0</v>
      </c>
      <c r="N21" s="24">
        <f t="shared" si="18"/>
        <v>0</v>
      </c>
      <c r="O21" s="22"/>
      <c r="P21" s="23">
        <f t="shared" si="2"/>
        <v>0</v>
      </c>
      <c r="Q21" s="24">
        <f t="shared" si="19"/>
        <v>0</v>
      </c>
      <c r="R21" s="22"/>
      <c r="S21" s="23">
        <f t="shared" si="3"/>
        <v>0</v>
      </c>
      <c r="T21" s="24">
        <f t="shared" si="20"/>
        <v>0</v>
      </c>
      <c r="U21" s="22"/>
      <c r="V21" s="23">
        <f t="shared" si="4"/>
        <v>0</v>
      </c>
      <c r="W21" s="24">
        <f t="shared" si="21"/>
        <v>0</v>
      </c>
      <c r="X21" s="64">
        <f t="shared" si="22"/>
        <v>0</v>
      </c>
      <c r="Y21" s="93">
        <f t="shared" si="5"/>
        <v>0</v>
      </c>
      <c r="Z21" s="133">
        <f t="shared" si="23"/>
        <v>0</v>
      </c>
      <c r="AA21" s="71">
        <f t="shared" si="24"/>
        <v>0</v>
      </c>
      <c r="AB21" s="64">
        <f t="shared" si="25"/>
        <v>0</v>
      </c>
      <c r="AD21" s="65">
        <f t="shared" si="6"/>
        <v>0</v>
      </c>
      <c r="AE21" s="65">
        <f t="shared" si="7"/>
        <v>0</v>
      </c>
      <c r="AF21" s="65">
        <f t="shared" si="8"/>
        <v>0</v>
      </c>
      <c r="AG21" s="65">
        <f t="shared" si="9"/>
        <v>0</v>
      </c>
      <c r="AH21" s="65">
        <f t="shared" si="10"/>
        <v>0</v>
      </c>
      <c r="AI21" s="66">
        <f t="shared" si="26"/>
        <v>0</v>
      </c>
      <c r="AJ21" s="65">
        <f t="shared" si="11"/>
        <v>80</v>
      </c>
      <c r="AK21" s="65">
        <f t="shared" si="27"/>
        <v>-80</v>
      </c>
      <c r="AM21" s="67">
        <f t="shared" si="12"/>
        <v>0</v>
      </c>
      <c r="AN21" s="67">
        <f t="shared" si="13"/>
        <v>0</v>
      </c>
      <c r="AO21" s="67">
        <f t="shared" si="14"/>
        <v>0</v>
      </c>
      <c r="AP21" s="67">
        <f t="shared" si="15"/>
        <v>0</v>
      </c>
      <c r="AQ21" s="67">
        <f t="shared" si="16"/>
        <v>0</v>
      </c>
      <c r="AR21" s="68">
        <f t="shared" si="28"/>
        <v>0</v>
      </c>
      <c r="AT21"/>
      <c r="AU21"/>
    </row>
    <row r="22" spans="1:47" x14ac:dyDescent="0.2">
      <c r="A22" s="33" t="s">
        <v>93</v>
      </c>
      <c r="B22" s="69" t="s">
        <v>104</v>
      </c>
      <c r="C22" s="137">
        <v>60</v>
      </c>
      <c r="D22" s="139" t="s">
        <v>177</v>
      </c>
      <c r="E22" s="140">
        <v>0.32291666666666669</v>
      </c>
      <c r="F22" s="140">
        <v>0.8125</v>
      </c>
      <c r="G22" s="28">
        <v>270</v>
      </c>
      <c r="H22" s="95">
        <v>11.75</v>
      </c>
      <c r="I22" s="22"/>
      <c r="J22" s="23">
        <f t="shared" si="0"/>
        <v>0</v>
      </c>
      <c r="K22" s="62">
        <f t="shared" si="17"/>
        <v>0</v>
      </c>
      <c r="L22" s="22"/>
      <c r="M22" s="23">
        <f t="shared" si="1"/>
        <v>0</v>
      </c>
      <c r="N22" s="24">
        <f t="shared" si="18"/>
        <v>0</v>
      </c>
      <c r="O22" s="22"/>
      <c r="P22" s="23">
        <f t="shared" si="2"/>
        <v>0</v>
      </c>
      <c r="Q22" s="24">
        <f t="shared" si="19"/>
        <v>0</v>
      </c>
      <c r="R22" s="22"/>
      <c r="S22" s="23">
        <f t="shared" si="3"/>
        <v>0</v>
      </c>
      <c r="T22" s="24">
        <f t="shared" si="20"/>
        <v>0</v>
      </c>
      <c r="U22" s="22"/>
      <c r="V22" s="23">
        <f t="shared" si="4"/>
        <v>0</v>
      </c>
      <c r="W22" s="24">
        <f t="shared" si="21"/>
        <v>0</v>
      </c>
      <c r="X22" s="64">
        <f t="shared" si="22"/>
        <v>0</v>
      </c>
      <c r="Y22" s="93">
        <f t="shared" si="5"/>
        <v>0</v>
      </c>
      <c r="Z22" s="133">
        <f t="shared" si="23"/>
        <v>0</v>
      </c>
      <c r="AA22" s="71">
        <f t="shared" si="24"/>
        <v>0</v>
      </c>
      <c r="AB22" s="64">
        <f t="shared" si="25"/>
        <v>0</v>
      </c>
      <c r="AD22" s="65">
        <f t="shared" si="6"/>
        <v>0</v>
      </c>
      <c r="AE22" s="65">
        <f t="shared" si="7"/>
        <v>0</v>
      </c>
      <c r="AF22" s="65">
        <f t="shared" si="8"/>
        <v>0</v>
      </c>
      <c r="AG22" s="65">
        <f t="shared" si="9"/>
        <v>0</v>
      </c>
      <c r="AH22" s="65">
        <f t="shared" si="10"/>
        <v>0</v>
      </c>
      <c r="AI22" s="66">
        <f t="shared" si="26"/>
        <v>0</v>
      </c>
      <c r="AJ22" s="65">
        <f t="shared" si="11"/>
        <v>60</v>
      </c>
      <c r="AK22" s="65">
        <f t="shared" si="27"/>
        <v>-60</v>
      </c>
      <c r="AM22" s="67">
        <f t="shared" si="12"/>
        <v>0</v>
      </c>
      <c r="AN22" s="67">
        <f t="shared" si="13"/>
        <v>0</v>
      </c>
      <c r="AO22" s="67">
        <f t="shared" si="14"/>
        <v>0</v>
      </c>
      <c r="AP22" s="67">
        <f t="shared" si="15"/>
        <v>0</v>
      </c>
      <c r="AQ22" s="67">
        <f t="shared" si="16"/>
        <v>0</v>
      </c>
      <c r="AR22" s="68">
        <f t="shared" si="28"/>
        <v>0</v>
      </c>
      <c r="AT22"/>
      <c r="AU22"/>
    </row>
    <row r="23" spans="1:47" x14ac:dyDescent="0.2">
      <c r="A23" s="33" t="s">
        <v>99</v>
      </c>
      <c r="B23" s="69" t="s">
        <v>97</v>
      </c>
      <c r="C23" s="136">
        <v>49</v>
      </c>
      <c r="D23" s="139" t="s">
        <v>14</v>
      </c>
      <c r="E23" s="140">
        <v>0.36458333333333331</v>
      </c>
      <c r="F23" s="140">
        <v>0.52083333333333337</v>
      </c>
      <c r="G23" s="28">
        <v>30</v>
      </c>
      <c r="H23" s="95">
        <v>3.75</v>
      </c>
      <c r="I23" s="22"/>
      <c r="J23" s="23">
        <f t="shared" si="0"/>
        <v>0</v>
      </c>
      <c r="K23" s="62">
        <f t="shared" si="17"/>
        <v>0</v>
      </c>
      <c r="L23" s="22"/>
      <c r="M23" s="23">
        <f t="shared" si="1"/>
        <v>0</v>
      </c>
      <c r="N23" s="24">
        <f t="shared" si="18"/>
        <v>0</v>
      </c>
      <c r="O23" s="22"/>
      <c r="P23" s="23">
        <f t="shared" si="2"/>
        <v>0</v>
      </c>
      <c r="Q23" s="24">
        <f t="shared" si="19"/>
        <v>0</v>
      </c>
      <c r="R23" s="22"/>
      <c r="S23" s="23">
        <f t="shared" si="3"/>
        <v>0</v>
      </c>
      <c r="T23" s="24">
        <f t="shared" si="20"/>
        <v>0</v>
      </c>
      <c r="U23" s="22"/>
      <c r="V23" s="23">
        <f t="shared" si="4"/>
        <v>0</v>
      </c>
      <c r="W23" s="24">
        <f t="shared" si="21"/>
        <v>0</v>
      </c>
      <c r="X23" s="64">
        <f t="shared" si="22"/>
        <v>0</v>
      </c>
      <c r="Y23" s="93">
        <f t="shared" si="5"/>
        <v>0</v>
      </c>
      <c r="Z23" s="133">
        <f t="shared" si="23"/>
        <v>0</v>
      </c>
      <c r="AA23" s="71">
        <f t="shared" si="24"/>
        <v>0</v>
      </c>
      <c r="AB23" s="64">
        <f t="shared" si="25"/>
        <v>0</v>
      </c>
      <c r="AD23" s="65">
        <f t="shared" si="6"/>
        <v>0</v>
      </c>
      <c r="AE23" s="65">
        <f t="shared" si="7"/>
        <v>0</v>
      </c>
      <c r="AF23" s="65">
        <f t="shared" si="8"/>
        <v>0</v>
      </c>
      <c r="AG23" s="65">
        <f t="shared" si="9"/>
        <v>0</v>
      </c>
      <c r="AH23" s="65">
        <f t="shared" si="10"/>
        <v>0</v>
      </c>
      <c r="AI23" s="66">
        <f t="shared" si="26"/>
        <v>0</v>
      </c>
      <c r="AJ23" s="65">
        <f t="shared" si="11"/>
        <v>49</v>
      </c>
      <c r="AK23" s="65">
        <f t="shared" si="27"/>
        <v>-49</v>
      </c>
      <c r="AM23" s="67">
        <f t="shared" si="12"/>
        <v>0</v>
      </c>
      <c r="AN23" s="67">
        <f t="shared" si="13"/>
        <v>0</v>
      </c>
      <c r="AO23" s="67">
        <f t="shared" si="14"/>
        <v>0</v>
      </c>
      <c r="AP23" s="67">
        <f t="shared" si="15"/>
        <v>0</v>
      </c>
      <c r="AQ23" s="67">
        <f t="shared" si="16"/>
        <v>0</v>
      </c>
      <c r="AR23" s="68">
        <f t="shared" si="28"/>
        <v>0</v>
      </c>
      <c r="AT23"/>
      <c r="AU23"/>
    </row>
    <row r="24" spans="1:47" x14ac:dyDescent="0.2">
      <c r="A24" s="33" t="s">
        <v>96</v>
      </c>
      <c r="B24" s="69" t="s">
        <v>96</v>
      </c>
      <c r="C24" s="137">
        <v>12</v>
      </c>
      <c r="D24" s="139" t="s">
        <v>14</v>
      </c>
      <c r="E24" s="140">
        <v>0.375</v>
      </c>
      <c r="F24" s="140">
        <v>0.5</v>
      </c>
      <c r="G24" s="28">
        <v>5</v>
      </c>
      <c r="H24" s="95">
        <v>3</v>
      </c>
      <c r="I24" s="22"/>
      <c r="J24" s="23">
        <f t="shared" si="0"/>
        <v>0</v>
      </c>
      <c r="K24" s="62">
        <f t="shared" si="17"/>
        <v>0</v>
      </c>
      <c r="L24" s="22"/>
      <c r="M24" s="23">
        <f t="shared" si="1"/>
        <v>0</v>
      </c>
      <c r="N24" s="24">
        <f t="shared" si="18"/>
        <v>0</v>
      </c>
      <c r="O24" s="22"/>
      <c r="P24" s="23">
        <f t="shared" si="2"/>
        <v>0</v>
      </c>
      <c r="Q24" s="24">
        <f t="shared" si="19"/>
        <v>0</v>
      </c>
      <c r="R24" s="22"/>
      <c r="S24" s="23">
        <f t="shared" si="3"/>
        <v>0</v>
      </c>
      <c r="T24" s="24">
        <f t="shared" si="20"/>
        <v>0</v>
      </c>
      <c r="U24" s="22"/>
      <c r="V24" s="23">
        <f t="shared" si="4"/>
        <v>0</v>
      </c>
      <c r="W24" s="24">
        <f t="shared" si="21"/>
        <v>0</v>
      </c>
      <c r="X24" s="64">
        <f t="shared" si="22"/>
        <v>0</v>
      </c>
      <c r="Y24" s="93">
        <f t="shared" si="5"/>
        <v>0</v>
      </c>
      <c r="Z24" s="133">
        <f t="shared" si="23"/>
        <v>0</v>
      </c>
      <c r="AA24" s="71">
        <f t="shared" si="24"/>
        <v>0</v>
      </c>
      <c r="AB24" s="64">
        <f t="shared" si="25"/>
        <v>0</v>
      </c>
      <c r="AD24" s="65">
        <f t="shared" si="6"/>
        <v>0</v>
      </c>
      <c r="AE24" s="65">
        <f t="shared" si="7"/>
        <v>0</v>
      </c>
      <c r="AF24" s="65">
        <f t="shared" si="8"/>
        <v>0</v>
      </c>
      <c r="AG24" s="65">
        <f t="shared" si="9"/>
        <v>0</v>
      </c>
      <c r="AH24" s="65">
        <f t="shared" si="10"/>
        <v>0</v>
      </c>
      <c r="AI24" s="66">
        <f t="shared" si="26"/>
        <v>0</v>
      </c>
      <c r="AJ24" s="65">
        <f t="shared" si="11"/>
        <v>12</v>
      </c>
      <c r="AK24" s="65">
        <f t="shared" si="27"/>
        <v>-12</v>
      </c>
      <c r="AM24" s="67">
        <f t="shared" si="12"/>
        <v>0</v>
      </c>
      <c r="AN24" s="67">
        <f t="shared" si="13"/>
        <v>0</v>
      </c>
      <c r="AO24" s="67">
        <f t="shared" si="14"/>
        <v>0</v>
      </c>
      <c r="AP24" s="67">
        <f t="shared" si="15"/>
        <v>0</v>
      </c>
      <c r="AQ24" s="67">
        <f t="shared" si="16"/>
        <v>0</v>
      </c>
      <c r="AR24" s="68">
        <f t="shared" si="28"/>
        <v>0</v>
      </c>
      <c r="AT24"/>
      <c r="AU24"/>
    </row>
    <row r="25" spans="1:47" x14ac:dyDescent="0.2">
      <c r="A25" s="33" t="s">
        <v>96</v>
      </c>
      <c r="B25" s="69" t="s">
        <v>96</v>
      </c>
      <c r="C25" s="136">
        <v>13</v>
      </c>
      <c r="D25" s="139" t="s">
        <v>14</v>
      </c>
      <c r="E25" s="140">
        <v>0.375</v>
      </c>
      <c r="F25" s="140">
        <v>0.5</v>
      </c>
      <c r="G25" s="28">
        <v>5</v>
      </c>
      <c r="H25" s="95">
        <v>3</v>
      </c>
      <c r="I25" s="22"/>
      <c r="J25" s="23">
        <f t="shared" si="0"/>
        <v>0</v>
      </c>
      <c r="K25" s="62">
        <f t="shared" si="17"/>
        <v>0</v>
      </c>
      <c r="L25" s="22"/>
      <c r="M25" s="23">
        <f t="shared" si="1"/>
        <v>0</v>
      </c>
      <c r="N25" s="24">
        <f t="shared" si="18"/>
        <v>0</v>
      </c>
      <c r="O25" s="22"/>
      <c r="P25" s="23">
        <f t="shared" si="2"/>
        <v>0</v>
      </c>
      <c r="Q25" s="24">
        <f t="shared" si="19"/>
        <v>0</v>
      </c>
      <c r="R25" s="22"/>
      <c r="S25" s="23">
        <f t="shared" si="3"/>
        <v>0</v>
      </c>
      <c r="T25" s="24">
        <f t="shared" si="20"/>
        <v>0</v>
      </c>
      <c r="U25" s="22"/>
      <c r="V25" s="23">
        <f t="shared" si="4"/>
        <v>0</v>
      </c>
      <c r="W25" s="24">
        <f t="shared" si="21"/>
        <v>0</v>
      </c>
      <c r="X25" s="64">
        <f t="shared" si="22"/>
        <v>0</v>
      </c>
      <c r="Y25" s="93">
        <f t="shared" si="5"/>
        <v>0</v>
      </c>
      <c r="Z25" s="133">
        <f t="shared" si="23"/>
        <v>0</v>
      </c>
      <c r="AA25" s="71">
        <f t="shared" si="24"/>
        <v>0</v>
      </c>
      <c r="AB25" s="64">
        <f t="shared" si="25"/>
        <v>0</v>
      </c>
      <c r="AD25" s="65">
        <f t="shared" si="6"/>
        <v>0</v>
      </c>
      <c r="AE25" s="65">
        <f t="shared" si="7"/>
        <v>0</v>
      </c>
      <c r="AF25" s="65">
        <f t="shared" si="8"/>
        <v>0</v>
      </c>
      <c r="AG25" s="65">
        <f t="shared" si="9"/>
        <v>0</v>
      </c>
      <c r="AH25" s="65">
        <f t="shared" si="10"/>
        <v>0</v>
      </c>
      <c r="AI25" s="66">
        <f t="shared" si="26"/>
        <v>0</v>
      </c>
      <c r="AJ25" s="65">
        <f t="shared" si="11"/>
        <v>13</v>
      </c>
      <c r="AK25" s="65">
        <f t="shared" si="27"/>
        <v>-13</v>
      </c>
      <c r="AM25" s="67">
        <f t="shared" si="12"/>
        <v>0</v>
      </c>
      <c r="AN25" s="67">
        <f t="shared" si="13"/>
        <v>0</v>
      </c>
      <c r="AO25" s="67">
        <f t="shared" si="14"/>
        <v>0</v>
      </c>
      <c r="AP25" s="67">
        <f t="shared" si="15"/>
        <v>0</v>
      </c>
      <c r="AQ25" s="67">
        <f t="shared" si="16"/>
        <v>0</v>
      </c>
      <c r="AR25" s="68">
        <f t="shared" si="28"/>
        <v>0</v>
      </c>
      <c r="AT25"/>
      <c r="AU25"/>
    </row>
    <row r="26" spans="1:47" ht="13.5" customHeight="1" x14ac:dyDescent="0.2">
      <c r="A26" s="33" t="s">
        <v>96</v>
      </c>
      <c r="B26" s="69" t="s">
        <v>96</v>
      </c>
      <c r="C26" s="138">
        <v>13</v>
      </c>
      <c r="D26" s="139" t="s">
        <v>14</v>
      </c>
      <c r="E26" s="140">
        <v>0.54166666666666663</v>
      </c>
      <c r="F26" s="140">
        <v>0.66666666666666663</v>
      </c>
      <c r="G26" s="28">
        <v>5</v>
      </c>
      <c r="H26" s="95">
        <v>3</v>
      </c>
      <c r="I26" s="22"/>
      <c r="J26" s="23">
        <f t="shared" si="0"/>
        <v>0</v>
      </c>
      <c r="K26" s="62">
        <f t="shared" si="17"/>
        <v>0</v>
      </c>
      <c r="L26" s="22"/>
      <c r="M26" s="23">
        <f t="shared" si="1"/>
        <v>0</v>
      </c>
      <c r="N26" s="24">
        <f t="shared" si="18"/>
        <v>0</v>
      </c>
      <c r="O26" s="22"/>
      <c r="P26" s="23">
        <f t="shared" si="2"/>
        <v>0</v>
      </c>
      <c r="Q26" s="24">
        <f t="shared" si="19"/>
        <v>0</v>
      </c>
      <c r="R26" s="22"/>
      <c r="S26" s="23">
        <f t="shared" si="3"/>
        <v>0</v>
      </c>
      <c r="T26" s="24">
        <f t="shared" si="20"/>
        <v>0</v>
      </c>
      <c r="U26" s="22"/>
      <c r="V26" s="23">
        <f t="shared" si="4"/>
        <v>0</v>
      </c>
      <c r="W26" s="24">
        <f t="shared" si="21"/>
        <v>0</v>
      </c>
      <c r="X26" s="64">
        <f t="shared" si="22"/>
        <v>0</v>
      </c>
      <c r="Y26" s="93">
        <f t="shared" si="5"/>
        <v>0</v>
      </c>
      <c r="Z26" s="133">
        <f t="shared" si="23"/>
        <v>0</v>
      </c>
      <c r="AA26" s="71">
        <f t="shared" si="24"/>
        <v>0</v>
      </c>
      <c r="AB26" s="64">
        <f t="shared" si="25"/>
        <v>0</v>
      </c>
      <c r="AD26" s="65">
        <f t="shared" si="6"/>
        <v>0</v>
      </c>
      <c r="AE26" s="65">
        <f t="shared" si="7"/>
        <v>0</v>
      </c>
      <c r="AF26" s="65">
        <f t="shared" si="8"/>
        <v>0</v>
      </c>
      <c r="AG26" s="65">
        <f t="shared" si="9"/>
        <v>0</v>
      </c>
      <c r="AH26" s="65">
        <f t="shared" si="10"/>
        <v>0</v>
      </c>
      <c r="AI26" s="66">
        <f t="shared" si="26"/>
        <v>0</v>
      </c>
      <c r="AJ26" s="65">
        <f t="shared" si="11"/>
        <v>13</v>
      </c>
      <c r="AK26" s="65">
        <f t="shared" si="27"/>
        <v>-13</v>
      </c>
      <c r="AM26" s="67">
        <f t="shared" si="12"/>
        <v>0</v>
      </c>
      <c r="AN26" s="67">
        <f t="shared" si="13"/>
        <v>0</v>
      </c>
      <c r="AO26" s="67">
        <f t="shared" si="14"/>
        <v>0</v>
      </c>
      <c r="AP26" s="67">
        <f t="shared" si="15"/>
        <v>0</v>
      </c>
      <c r="AQ26" s="67">
        <f t="shared" si="16"/>
        <v>0</v>
      </c>
      <c r="AR26" s="68">
        <f t="shared" si="28"/>
        <v>0</v>
      </c>
      <c r="AT26"/>
      <c r="AU26"/>
    </row>
    <row r="27" spans="1:47" x14ac:dyDescent="0.2">
      <c r="A27" s="33" t="s">
        <v>103</v>
      </c>
      <c r="B27" s="69" t="s">
        <v>94</v>
      </c>
      <c r="C27" s="136">
        <v>160</v>
      </c>
      <c r="D27" s="139" t="s">
        <v>14</v>
      </c>
      <c r="E27" s="140">
        <v>0.3125</v>
      </c>
      <c r="F27" s="140">
        <v>0.83333333333333337</v>
      </c>
      <c r="G27" s="28">
        <v>380</v>
      </c>
      <c r="H27" s="95">
        <v>12.5</v>
      </c>
      <c r="I27" s="22"/>
      <c r="J27" s="23">
        <f t="shared" si="0"/>
        <v>0</v>
      </c>
      <c r="K27" s="62">
        <f t="shared" si="17"/>
        <v>0</v>
      </c>
      <c r="L27" s="22"/>
      <c r="M27" s="23">
        <f t="shared" si="1"/>
        <v>0</v>
      </c>
      <c r="N27" s="24">
        <f t="shared" si="18"/>
        <v>0</v>
      </c>
      <c r="O27" s="22"/>
      <c r="P27" s="23">
        <f t="shared" si="2"/>
        <v>0</v>
      </c>
      <c r="Q27" s="24">
        <f t="shared" si="19"/>
        <v>0</v>
      </c>
      <c r="R27" s="22"/>
      <c r="S27" s="23">
        <f t="shared" si="3"/>
        <v>0</v>
      </c>
      <c r="T27" s="24">
        <f t="shared" si="20"/>
        <v>0</v>
      </c>
      <c r="U27" s="22"/>
      <c r="V27" s="23">
        <f t="shared" si="4"/>
        <v>0</v>
      </c>
      <c r="W27" s="24">
        <f t="shared" si="21"/>
        <v>0</v>
      </c>
      <c r="X27" s="64">
        <f t="shared" si="22"/>
        <v>0</v>
      </c>
      <c r="Y27" s="93">
        <f t="shared" si="5"/>
        <v>0</v>
      </c>
      <c r="Z27" s="133">
        <f t="shared" si="23"/>
        <v>0</v>
      </c>
      <c r="AA27" s="71">
        <f t="shared" si="24"/>
        <v>0</v>
      </c>
      <c r="AB27" s="64">
        <f t="shared" si="25"/>
        <v>0</v>
      </c>
      <c r="AC27"/>
      <c r="AD27" s="65">
        <f t="shared" si="6"/>
        <v>0</v>
      </c>
      <c r="AE27" s="65">
        <f t="shared" si="7"/>
        <v>0</v>
      </c>
      <c r="AF27" s="65">
        <f t="shared" si="8"/>
        <v>0</v>
      </c>
      <c r="AG27" s="65">
        <f t="shared" si="9"/>
        <v>0</v>
      </c>
      <c r="AH27" s="65">
        <f t="shared" si="10"/>
        <v>0</v>
      </c>
      <c r="AI27" s="66">
        <f t="shared" si="26"/>
        <v>0</v>
      </c>
      <c r="AJ27" s="65">
        <f t="shared" si="11"/>
        <v>160</v>
      </c>
      <c r="AK27" s="65">
        <f t="shared" si="27"/>
        <v>-160</v>
      </c>
      <c r="AM27" s="67">
        <f t="shared" si="12"/>
        <v>0</v>
      </c>
      <c r="AN27" s="67">
        <f t="shared" si="13"/>
        <v>0</v>
      </c>
      <c r="AO27" s="67">
        <f t="shared" si="14"/>
        <v>0</v>
      </c>
      <c r="AP27" s="67">
        <f t="shared" si="15"/>
        <v>0</v>
      </c>
      <c r="AQ27" s="67">
        <f t="shared" si="16"/>
        <v>0</v>
      </c>
      <c r="AR27" s="68">
        <f t="shared" si="28"/>
        <v>0</v>
      </c>
      <c r="AT27"/>
      <c r="AU27"/>
    </row>
    <row r="28" spans="1:47" x14ac:dyDescent="0.2">
      <c r="A28" s="33" t="s">
        <v>94</v>
      </c>
      <c r="B28" s="69" t="s">
        <v>130</v>
      </c>
      <c r="C28" s="138">
        <v>26</v>
      </c>
      <c r="D28" s="65" t="s">
        <v>14</v>
      </c>
      <c r="E28" s="140">
        <v>0.35416666666666669</v>
      </c>
      <c r="F28" s="140">
        <v>0.5</v>
      </c>
      <c r="G28" s="28">
        <v>20</v>
      </c>
      <c r="H28" s="95">
        <v>3.5</v>
      </c>
      <c r="I28" s="22"/>
      <c r="J28" s="23">
        <f t="shared" si="0"/>
        <v>0</v>
      </c>
      <c r="K28" s="62">
        <f t="shared" si="17"/>
        <v>0</v>
      </c>
      <c r="L28" s="22"/>
      <c r="M28" s="23">
        <f t="shared" si="1"/>
        <v>0</v>
      </c>
      <c r="N28" s="24">
        <f t="shared" si="18"/>
        <v>0</v>
      </c>
      <c r="O28" s="22"/>
      <c r="P28" s="23">
        <f t="shared" si="2"/>
        <v>0</v>
      </c>
      <c r="Q28" s="24">
        <f t="shared" si="19"/>
        <v>0</v>
      </c>
      <c r="R28" s="22"/>
      <c r="S28" s="23">
        <f t="shared" si="3"/>
        <v>0</v>
      </c>
      <c r="T28" s="24">
        <f t="shared" si="20"/>
        <v>0</v>
      </c>
      <c r="U28" s="22"/>
      <c r="V28" s="23">
        <f t="shared" si="4"/>
        <v>0</v>
      </c>
      <c r="W28" s="24">
        <f t="shared" si="21"/>
        <v>0</v>
      </c>
      <c r="X28" s="64">
        <f t="shared" si="22"/>
        <v>0</v>
      </c>
      <c r="Y28" s="93">
        <f t="shared" si="5"/>
        <v>0</v>
      </c>
      <c r="Z28" s="133">
        <f t="shared" si="23"/>
        <v>0</v>
      </c>
      <c r="AA28" s="71">
        <f t="shared" si="24"/>
        <v>0</v>
      </c>
      <c r="AB28" s="64">
        <f t="shared" si="25"/>
        <v>0</v>
      </c>
      <c r="AC28"/>
      <c r="AD28" s="65">
        <f t="shared" si="6"/>
        <v>0</v>
      </c>
      <c r="AE28" s="65">
        <f t="shared" si="7"/>
        <v>0</v>
      </c>
      <c r="AF28" s="65">
        <f t="shared" si="8"/>
        <v>0</v>
      </c>
      <c r="AG28" s="65">
        <f t="shared" si="9"/>
        <v>0</v>
      </c>
      <c r="AH28" s="65">
        <f t="shared" si="10"/>
        <v>0</v>
      </c>
      <c r="AI28" s="66">
        <f t="shared" si="26"/>
        <v>0</v>
      </c>
      <c r="AJ28" s="65">
        <f t="shared" si="11"/>
        <v>26</v>
      </c>
      <c r="AK28" s="65">
        <f t="shared" si="27"/>
        <v>-26</v>
      </c>
      <c r="AM28" s="67">
        <f t="shared" si="12"/>
        <v>0</v>
      </c>
      <c r="AN28" s="67">
        <f t="shared" si="13"/>
        <v>0</v>
      </c>
      <c r="AO28" s="67">
        <f t="shared" si="14"/>
        <v>0</v>
      </c>
      <c r="AP28" s="67">
        <f t="shared" si="15"/>
        <v>0</v>
      </c>
      <c r="AQ28" s="67">
        <f t="shared" si="16"/>
        <v>0</v>
      </c>
      <c r="AR28" s="68">
        <f t="shared" si="28"/>
        <v>0</v>
      </c>
      <c r="AT28"/>
      <c r="AU28"/>
    </row>
    <row r="29" spans="1:47" x14ac:dyDescent="0.2">
      <c r="A29" s="33" t="s">
        <v>98</v>
      </c>
      <c r="B29" s="69" t="s">
        <v>99</v>
      </c>
      <c r="C29" s="138">
        <v>85</v>
      </c>
      <c r="D29" s="139" t="s">
        <v>14</v>
      </c>
      <c r="E29" s="140">
        <v>0.36458333333333331</v>
      </c>
      <c r="F29" s="140">
        <v>0.5625</v>
      </c>
      <c r="G29" s="28">
        <v>100</v>
      </c>
      <c r="H29" s="95">
        <v>4.75</v>
      </c>
      <c r="I29" s="22"/>
      <c r="J29" s="23">
        <f t="shared" si="0"/>
        <v>0</v>
      </c>
      <c r="K29" s="62">
        <f t="shared" si="17"/>
        <v>0</v>
      </c>
      <c r="L29" s="22"/>
      <c r="M29" s="23">
        <f t="shared" si="1"/>
        <v>0</v>
      </c>
      <c r="N29" s="24">
        <f t="shared" si="18"/>
        <v>0</v>
      </c>
      <c r="O29" s="22"/>
      <c r="P29" s="23">
        <f t="shared" si="2"/>
        <v>0</v>
      </c>
      <c r="Q29" s="24">
        <f t="shared" si="19"/>
        <v>0</v>
      </c>
      <c r="R29" s="22"/>
      <c r="S29" s="23">
        <f t="shared" si="3"/>
        <v>0</v>
      </c>
      <c r="T29" s="24">
        <f t="shared" si="20"/>
        <v>0</v>
      </c>
      <c r="U29" s="22"/>
      <c r="V29" s="23">
        <f t="shared" si="4"/>
        <v>0</v>
      </c>
      <c r="W29" s="24">
        <f t="shared" si="21"/>
        <v>0</v>
      </c>
      <c r="X29" s="64">
        <f t="shared" si="22"/>
        <v>0</v>
      </c>
      <c r="Y29" s="93">
        <f t="shared" si="5"/>
        <v>0</v>
      </c>
      <c r="Z29" s="133">
        <f t="shared" si="23"/>
        <v>0</v>
      </c>
      <c r="AA29" s="71">
        <f t="shared" si="24"/>
        <v>0</v>
      </c>
      <c r="AB29" s="64">
        <f t="shared" si="25"/>
        <v>0</v>
      </c>
      <c r="AC29"/>
      <c r="AD29" s="65">
        <f t="shared" si="6"/>
        <v>0</v>
      </c>
      <c r="AE29" s="65">
        <f t="shared" si="7"/>
        <v>0</v>
      </c>
      <c r="AF29" s="65">
        <f t="shared" si="8"/>
        <v>0</v>
      </c>
      <c r="AG29" s="65">
        <f t="shared" si="9"/>
        <v>0</v>
      </c>
      <c r="AH29" s="65">
        <f t="shared" si="10"/>
        <v>0</v>
      </c>
      <c r="AI29" s="66">
        <f t="shared" si="26"/>
        <v>0</v>
      </c>
      <c r="AJ29" s="65">
        <f t="shared" si="11"/>
        <v>85</v>
      </c>
      <c r="AK29" s="65">
        <f t="shared" si="27"/>
        <v>-85</v>
      </c>
      <c r="AM29" s="67">
        <f t="shared" si="12"/>
        <v>0</v>
      </c>
      <c r="AN29" s="67">
        <f t="shared" si="13"/>
        <v>0</v>
      </c>
      <c r="AO29" s="67">
        <f t="shared" si="14"/>
        <v>0</v>
      </c>
      <c r="AP29" s="67">
        <f t="shared" si="15"/>
        <v>0</v>
      </c>
      <c r="AQ29" s="67">
        <f t="shared" si="16"/>
        <v>0</v>
      </c>
      <c r="AR29" s="68">
        <f t="shared" si="28"/>
        <v>0</v>
      </c>
      <c r="AT29"/>
      <c r="AU29"/>
    </row>
    <row r="30" spans="1:47" x14ac:dyDescent="0.2">
      <c r="A30" s="33" t="s">
        <v>102</v>
      </c>
      <c r="B30" s="69" t="s">
        <v>94</v>
      </c>
      <c r="C30" s="138">
        <v>30</v>
      </c>
      <c r="D30" s="65" t="s">
        <v>14</v>
      </c>
      <c r="E30" s="140">
        <v>0.40625</v>
      </c>
      <c r="F30" s="140">
        <v>0.64583333333333337</v>
      </c>
      <c r="G30" s="28">
        <v>180</v>
      </c>
      <c r="H30" s="95">
        <v>5.75</v>
      </c>
      <c r="I30" s="22"/>
      <c r="J30" s="23">
        <f t="shared" si="0"/>
        <v>0</v>
      </c>
      <c r="K30" s="62">
        <f t="shared" si="17"/>
        <v>0</v>
      </c>
      <c r="L30" s="22"/>
      <c r="M30" s="23">
        <f t="shared" si="1"/>
        <v>0</v>
      </c>
      <c r="N30" s="24">
        <f t="shared" si="18"/>
        <v>0</v>
      </c>
      <c r="O30" s="22"/>
      <c r="P30" s="23">
        <f t="shared" si="2"/>
        <v>0</v>
      </c>
      <c r="Q30" s="24">
        <f t="shared" si="19"/>
        <v>0</v>
      </c>
      <c r="R30" s="22"/>
      <c r="S30" s="23">
        <f t="shared" si="3"/>
        <v>0</v>
      </c>
      <c r="T30" s="24">
        <f t="shared" si="20"/>
        <v>0</v>
      </c>
      <c r="U30" s="22"/>
      <c r="V30" s="23">
        <f t="shared" si="4"/>
        <v>0</v>
      </c>
      <c r="W30" s="24">
        <f t="shared" si="21"/>
        <v>0</v>
      </c>
      <c r="X30" s="64">
        <f t="shared" si="22"/>
        <v>0</v>
      </c>
      <c r="Y30" s="93">
        <f t="shared" si="5"/>
        <v>0</v>
      </c>
      <c r="Z30" s="133">
        <f t="shared" si="23"/>
        <v>0</v>
      </c>
      <c r="AA30" s="71">
        <f t="shared" si="24"/>
        <v>0</v>
      </c>
      <c r="AB30" s="64">
        <f t="shared" si="25"/>
        <v>0</v>
      </c>
      <c r="AC30"/>
      <c r="AD30" s="65">
        <f t="shared" si="6"/>
        <v>0</v>
      </c>
      <c r="AE30" s="65">
        <f t="shared" si="7"/>
        <v>0</v>
      </c>
      <c r="AF30" s="65">
        <f t="shared" si="8"/>
        <v>0</v>
      </c>
      <c r="AG30" s="65">
        <f t="shared" si="9"/>
        <v>0</v>
      </c>
      <c r="AH30" s="65">
        <f t="shared" si="10"/>
        <v>0</v>
      </c>
      <c r="AI30" s="66">
        <f t="shared" si="26"/>
        <v>0</v>
      </c>
      <c r="AJ30" s="65">
        <f t="shared" si="11"/>
        <v>30</v>
      </c>
      <c r="AK30" s="65">
        <f t="shared" si="27"/>
        <v>-30</v>
      </c>
      <c r="AM30" s="67">
        <f t="shared" si="12"/>
        <v>0</v>
      </c>
      <c r="AN30" s="67">
        <f t="shared" si="13"/>
        <v>0</v>
      </c>
      <c r="AO30" s="67">
        <f t="shared" si="14"/>
        <v>0</v>
      </c>
      <c r="AP30" s="67">
        <f t="shared" si="15"/>
        <v>0</v>
      </c>
      <c r="AQ30" s="67">
        <f t="shared" si="16"/>
        <v>0</v>
      </c>
      <c r="AR30" s="68">
        <f t="shared" si="28"/>
        <v>0</v>
      </c>
      <c r="AT30"/>
      <c r="AU30"/>
    </row>
    <row r="31" spans="1:47" x14ac:dyDescent="0.2">
      <c r="A31" s="33" t="s">
        <v>93</v>
      </c>
      <c r="B31" s="69" t="s">
        <v>96</v>
      </c>
      <c r="C31" s="138">
        <v>49</v>
      </c>
      <c r="D31" s="139" t="s">
        <v>14</v>
      </c>
      <c r="E31" s="140">
        <v>0.3125</v>
      </c>
      <c r="F31" s="140">
        <v>0.83333333333333337</v>
      </c>
      <c r="G31" s="28">
        <v>320</v>
      </c>
      <c r="H31" s="95">
        <v>12.5</v>
      </c>
      <c r="I31" s="22"/>
      <c r="J31" s="23">
        <f t="shared" ref="J31:J84" si="29">$C$6*G31*I31</f>
        <v>0</v>
      </c>
      <c r="K31" s="62">
        <f t="shared" ref="K31:K84" si="30">$J$6*H31*I31</f>
        <v>0</v>
      </c>
      <c r="L31" s="22"/>
      <c r="M31" s="23">
        <f t="shared" ref="M31:M84" si="31">$C$7*G31*L31</f>
        <v>0</v>
      </c>
      <c r="N31" s="24">
        <f t="shared" ref="N31:N84" si="32">$J$6*H31*L31</f>
        <v>0</v>
      </c>
      <c r="O31" s="22"/>
      <c r="P31" s="23">
        <f t="shared" ref="P31:P84" si="33">$C$8*G31*O31</f>
        <v>0</v>
      </c>
      <c r="Q31" s="24">
        <f t="shared" ref="Q31:Q84" si="34">$J$6*H31*O31</f>
        <v>0</v>
      </c>
      <c r="R31" s="22"/>
      <c r="S31" s="23">
        <f t="shared" ref="S31:S84" si="35">$C$9*G31*R31</f>
        <v>0</v>
      </c>
      <c r="T31" s="24">
        <f t="shared" ref="T31:T84" si="36">$J$6*H31*R31</f>
        <v>0</v>
      </c>
      <c r="U31" s="22"/>
      <c r="V31" s="23">
        <f t="shared" ref="V31:V84" si="37">$C$10*G31*U31</f>
        <v>0</v>
      </c>
      <c r="W31" s="24">
        <f t="shared" ref="W31:W84" si="38">$J$6*H31*U31</f>
        <v>0</v>
      </c>
      <c r="X31" s="64">
        <f t="shared" ref="X31:X84" si="39">J31+K31+M31+N31+P31+Q31+S31+T31+V31+W31</f>
        <v>0</v>
      </c>
      <c r="Y31" s="93">
        <f t="shared" ref="Y31:Y84" si="40">IFERROR(VLOOKUP(D31,$M$6:$N$11,2,FALSE),VLOOKUP(D31,$P$6:$Q$11,2,FALSE))</f>
        <v>0</v>
      </c>
      <c r="Z31" s="133">
        <f t="shared" ref="Z31:Z84" si="41">X31*(100%-Y31)</f>
        <v>0</v>
      </c>
      <c r="AA31" s="71">
        <f t="shared" ref="AA31:AA84" si="42">AR31</f>
        <v>0</v>
      </c>
      <c r="AB31" s="64">
        <f t="shared" ref="AB31:AB84" si="43">MAX(Z31:AA31)</f>
        <v>0</v>
      </c>
      <c r="AC31"/>
      <c r="AD31" s="65">
        <f t="shared" ref="AD31:AD84" si="44">I31*20</f>
        <v>0</v>
      </c>
      <c r="AE31" s="65">
        <f t="shared" ref="AE31:AE84" si="45">L31*50</f>
        <v>0</v>
      </c>
      <c r="AF31" s="65">
        <f t="shared" ref="AF31:AF84" si="46">O31*60</f>
        <v>0</v>
      </c>
      <c r="AG31" s="65">
        <f t="shared" ref="AG31:AG84" si="47">R31*70</f>
        <v>0</v>
      </c>
      <c r="AH31" s="65">
        <f t="shared" ref="AH31:AH84" si="48">U31*92</f>
        <v>0</v>
      </c>
      <c r="AI31" s="66">
        <f t="shared" ref="AI31:AI84" si="49">SUM(AD31:AH31)</f>
        <v>0</v>
      </c>
      <c r="AJ31" s="65">
        <f t="shared" ref="AJ31:AJ84" si="50">C31</f>
        <v>49</v>
      </c>
      <c r="AK31" s="65">
        <f t="shared" ref="AK31:AK84" si="51">AI31-AJ31</f>
        <v>-49</v>
      </c>
      <c r="AM31" s="67">
        <f t="shared" ref="AM31:AM84" si="52">I31*$F$6</f>
        <v>0</v>
      </c>
      <c r="AN31" s="67">
        <f t="shared" ref="AN31:AN84" si="53">L31*$F$7</f>
        <v>0</v>
      </c>
      <c r="AO31" s="67">
        <f t="shared" ref="AO31:AO84" si="54">O31*$F$8</f>
        <v>0</v>
      </c>
      <c r="AP31" s="67">
        <f t="shared" ref="AP31:AP84" si="55">R31*$F$9</f>
        <v>0</v>
      </c>
      <c r="AQ31" s="67">
        <f t="shared" ref="AQ31:AQ84" si="56">U31*$F$10</f>
        <v>0</v>
      </c>
      <c r="AR31" s="68">
        <f t="shared" ref="AR31:AR84" si="57">SUM(AM31:AQ31)</f>
        <v>0</v>
      </c>
      <c r="AT31"/>
      <c r="AU31"/>
    </row>
    <row r="32" spans="1:47" x14ac:dyDescent="0.2">
      <c r="A32" s="33" t="s">
        <v>96</v>
      </c>
      <c r="B32" s="69" t="s">
        <v>96</v>
      </c>
      <c r="C32" s="138">
        <v>12</v>
      </c>
      <c r="D32" s="65" t="s">
        <v>14</v>
      </c>
      <c r="E32" s="140">
        <v>0.375</v>
      </c>
      <c r="F32" s="140">
        <v>0.5</v>
      </c>
      <c r="G32" s="28">
        <v>5</v>
      </c>
      <c r="H32" s="95">
        <v>3</v>
      </c>
      <c r="I32" s="22"/>
      <c r="J32" s="23">
        <f t="shared" si="29"/>
        <v>0</v>
      </c>
      <c r="K32" s="62">
        <f t="shared" si="30"/>
        <v>0</v>
      </c>
      <c r="L32" s="22"/>
      <c r="M32" s="23">
        <f t="shared" si="31"/>
        <v>0</v>
      </c>
      <c r="N32" s="24">
        <f t="shared" si="32"/>
        <v>0</v>
      </c>
      <c r="O32" s="22"/>
      <c r="P32" s="23">
        <f t="shared" si="33"/>
        <v>0</v>
      </c>
      <c r="Q32" s="24">
        <f t="shared" si="34"/>
        <v>0</v>
      </c>
      <c r="R32" s="22"/>
      <c r="S32" s="23">
        <f t="shared" si="35"/>
        <v>0</v>
      </c>
      <c r="T32" s="24">
        <f t="shared" si="36"/>
        <v>0</v>
      </c>
      <c r="U32" s="22"/>
      <c r="V32" s="23">
        <f t="shared" si="37"/>
        <v>0</v>
      </c>
      <c r="W32" s="24">
        <f t="shared" si="38"/>
        <v>0</v>
      </c>
      <c r="X32" s="64">
        <f t="shared" si="39"/>
        <v>0</v>
      </c>
      <c r="Y32" s="93">
        <f t="shared" si="40"/>
        <v>0</v>
      </c>
      <c r="Z32" s="133">
        <f t="shared" si="41"/>
        <v>0</v>
      </c>
      <c r="AA32" s="71">
        <f t="shared" si="42"/>
        <v>0</v>
      </c>
      <c r="AB32" s="64">
        <f t="shared" si="43"/>
        <v>0</v>
      </c>
      <c r="AC32"/>
      <c r="AD32" s="65">
        <f t="shared" si="44"/>
        <v>0</v>
      </c>
      <c r="AE32" s="65">
        <f t="shared" si="45"/>
        <v>0</v>
      </c>
      <c r="AF32" s="65">
        <f t="shared" si="46"/>
        <v>0</v>
      </c>
      <c r="AG32" s="65">
        <f t="shared" si="47"/>
        <v>0</v>
      </c>
      <c r="AH32" s="65">
        <f t="shared" si="48"/>
        <v>0</v>
      </c>
      <c r="AI32" s="66">
        <f t="shared" si="49"/>
        <v>0</v>
      </c>
      <c r="AJ32" s="65">
        <f t="shared" si="50"/>
        <v>12</v>
      </c>
      <c r="AK32" s="65">
        <f t="shared" si="51"/>
        <v>-12</v>
      </c>
      <c r="AM32" s="67">
        <f t="shared" si="52"/>
        <v>0</v>
      </c>
      <c r="AN32" s="67">
        <f t="shared" si="53"/>
        <v>0</v>
      </c>
      <c r="AO32" s="67">
        <f t="shared" si="54"/>
        <v>0</v>
      </c>
      <c r="AP32" s="67">
        <f t="shared" si="55"/>
        <v>0</v>
      </c>
      <c r="AQ32" s="67">
        <f t="shared" si="56"/>
        <v>0</v>
      </c>
      <c r="AR32" s="68">
        <f t="shared" si="57"/>
        <v>0</v>
      </c>
      <c r="AT32"/>
      <c r="AU32"/>
    </row>
    <row r="33" spans="1:47" x14ac:dyDescent="0.2">
      <c r="A33" s="33" t="s">
        <v>96</v>
      </c>
      <c r="B33" s="69" t="s">
        <v>96</v>
      </c>
      <c r="C33" s="138">
        <v>13</v>
      </c>
      <c r="D33" s="139" t="s">
        <v>14</v>
      </c>
      <c r="E33" s="140">
        <v>0.375</v>
      </c>
      <c r="F33" s="140">
        <v>0.5</v>
      </c>
      <c r="G33" s="28">
        <v>5</v>
      </c>
      <c r="H33" s="95">
        <v>3</v>
      </c>
      <c r="I33" s="22"/>
      <c r="J33" s="23">
        <f t="shared" si="29"/>
        <v>0</v>
      </c>
      <c r="K33" s="62">
        <f t="shared" si="30"/>
        <v>0</v>
      </c>
      <c r="L33" s="22"/>
      <c r="M33" s="23">
        <f t="shared" si="31"/>
        <v>0</v>
      </c>
      <c r="N33" s="24">
        <f t="shared" si="32"/>
        <v>0</v>
      </c>
      <c r="O33" s="22"/>
      <c r="P33" s="23">
        <f t="shared" si="33"/>
        <v>0</v>
      </c>
      <c r="Q33" s="24">
        <f t="shared" si="34"/>
        <v>0</v>
      </c>
      <c r="R33" s="22"/>
      <c r="S33" s="23">
        <f t="shared" si="35"/>
        <v>0</v>
      </c>
      <c r="T33" s="24">
        <f t="shared" si="36"/>
        <v>0</v>
      </c>
      <c r="U33" s="22"/>
      <c r="V33" s="23">
        <f t="shared" si="37"/>
        <v>0</v>
      </c>
      <c r="W33" s="24">
        <f t="shared" si="38"/>
        <v>0</v>
      </c>
      <c r="X33" s="64">
        <f t="shared" si="39"/>
        <v>0</v>
      </c>
      <c r="Y33" s="93">
        <f t="shared" si="40"/>
        <v>0</v>
      </c>
      <c r="Z33" s="133">
        <f t="shared" si="41"/>
        <v>0</v>
      </c>
      <c r="AA33" s="71">
        <f t="shared" si="42"/>
        <v>0</v>
      </c>
      <c r="AB33" s="64">
        <f t="shared" si="43"/>
        <v>0</v>
      </c>
      <c r="AC33"/>
      <c r="AD33" s="65">
        <f t="shared" si="44"/>
        <v>0</v>
      </c>
      <c r="AE33" s="65">
        <f t="shared" si="45"/>
        <v>0</v>
      </c>
      <c r="AF33" s="65">
        <f t="shared" si="46"/>
        <v>0</v>
      </c>
      <c r="AG33" s="65">
        <f t="shared" si="47"/>
        <v>0</v>
      </c>
      <c r="AH33" s="65">
        <f t="shared" si="48"/>
        <v>0</v>
      </c>
      <c r="AI33" s="66">
        <f t="shared" si="49"/>
        <v>0</v>
      </c>
      <c r="AJ33" s="65">
        <f t="shared" si="50"/>
        <v>13</v>
      </c>
      <c r="AK33" s="65">
        <f t="shared" si="51"/>
        <v>-13</v>
      </c>
      <c r="AM33" s="67">
        <f t="shared" si="52"/>
        <v>0</v>
      </c>
      <c r="AN33" s="67">
        <f t="shared" si="53"/>
        <v>0</v>
      </c>
      <c r="AO33" s="67">
        <f t="shared" si="54"/>
        <v>0</v>
      </c>
      <c r="AP33" s="67">
        <f t="shared" si="55"/>
        <v>0</v>
      </c>
      <c r="AQ33" s="67">
        <f t="shared" si="56"/>
        <v>0</v>
      </c>
      <c r="AR33" s="68">
        <f t="shared" si="57"/>
        <v>0</v>
      </c>
      <c r="AT33"/>
      <c r="AU33"/>
    </row>
    <row r="34" spans="1:47" x14ac:dyDescent="0.2">
      <c r="A34" s="33" t="s">
        <v>96</v>
      </c>
      <c r="B34" s="69" t="s">
        <v>96</v>
      </c>
      <c r="C34" s="138">
        <v>13</v>
      </c>
      <c r="D34" s="65" t="s">
        <v>14</v>
      </c>
      <c r="E34" s="140">
        <v>0.54166666666666663</v>
      </c>
      <c r="F34" s="140">
        <v>0.66666666666666663</v>
      </c>
      <c r="G34" s="28">
        <v>5</v>
      </c>
      <c r="H34" s="95">
        <v>3</v>
      </c>
      <c r="I34" s="22"/>
      <c r="J34" s="23">
        <f t="shared" si="29"/>
        <v>0</v>
      </c>
      <c r="K34" s="62">
        <f t="shared" si="30"/>
        <v>0</v>
      </c>
      <c r="L34" s="22"/>
      <c r="M34" s="23">
        <f t="shared" si="31"/>
        <v>0</v>
      </c>
      <c r="N34" s="24">
        <f t="shared" si="32"/>
        <v>0</v>
      </c>
      <c r="O34" s="22"/>
      <c r="P34" s="23">
        <f t="shared" si="33"/>
        <v>0</v>
      </c>
      <c r="Q34" s="24">
        <f t="shared" si="34"/>
        <v>0</v>
      </c>
      <c r="R34" s="22"/>
      <c r="S34" s="23">
        <f t="shared" si="35"/>
        <v>0</v>
      </c>
      <c r="T34" s="24">
        <f t="shared" si="36"/>
        <v>0</v>
      </c>
      <c r="U34" s="22"/>
      <c r="V34" s="23">
        <f t="shared" si="37"/>
        <v>0</v>
      </c>
      <c r="W34" s="24">
        <f t="shared" si="38"/>
        <v>0</v>
      </c>
      <c r="X34" s="64">
        <f t="shared" si="39"/>
        <v>0</v>
      </c>
      <c r="Y34" s="93">
        <f t="shared" si="40"/>
        <v>0</v>
      </c>
      <c r="Z34" s="133">
        <f t="shared" si="41"/>
        <v>0</v>
      </c>
      <c r="AA34" s="71">
        <f t="shared" si="42"/>
        <v>0</v>
      </c>
      <c r="AB34" s="64">
        <f t="shared" si="43"/>
        <v>0</v>
      </c>
      <c r="AC34"/>
      <c r="AD34" s="65">
        <f t="shared" si="44"/>
        <v>0</v>
      </c>
      <c r="AE34" s="65">
        <f t="shared" si="45"/>
        <v>0</v>
      </c>
      <c r="AF34" s="65">
        <f t="shared" si="46"/>
        <v>0</v>
      </c>
      <c r="AG34" s="65">
        <f t="shared" si="47"/>
        <v>0</v>
      </c>
      <c r="AH34" s="65">
        <f t="shared" si="48"/>
        <v>0</v>
      </c>
      <c r="AI34" s="66">
        <f t="shared" si="49"/>
        <v>0</v>
      </c>
      <c r="AJ34" s="65">
        <f t="shared" si="50"/>
        <v>13</v>
      </c>
      <c r="AK34" s="65">
        <f t="shared" si="51"/>
        <v>-13</v>
      </c>
      <c r="AM34" s="67">
        <f t="shared" si="52"/>
        <v>0</v>
      </c>
      <c r="AN34" s="67">
        <f t="shared" si="53"/>
        <v>0</v>
      </c>
      <c r="AO34" s="67">
        <f t="shared" si="54"/>
        <v>0</v>
      </c>
      <c r="AP34" s="67">
        <f t="shared" si="55"/>
        <v>0</v>
      </c>
      <c r="AQ34" s="67">
        <f t="shared" si="56"/>
        <v>0</v>
      </c>
      <c r="AR34" s="68">
        <f t="shared" si="57"/>
        <v>0</v>
      </c>
      <c r="AT34"/>
      <c r="AU34"/>
    </row>
    <row r="35" spans="1:47" x14ac:dyDescent="0.2">
      <c r="A35" s="33" t="s">
        <v>103</v>
      </c>
      <c r="B35" s="69" t="s">
        <v>94</v>
      </c>
      <c r="C35" s="138">
        <v>160</v>
      </c>
      <c r="D35" s="139" t="s">
        <v>14</v>
      </c>
      <c r="E35" s="140">
        <v>0.29166666666666669</v>
      </c>
      <c r="F35" s="140">
        <v>0.8125</v>
      </c>
      <c r="G35" s="28">
        <v>380</v>
      </c>
      <c r="H35" s="95">
        <v>12.5</v>
      </c>
      <c r="I35" s="22"/>
      <c r="J35" s="23">
        <f t="shared" si="29"/>
        <v>0</v>
      </c>
      <c r="K35" s="62">
        <f t="shared" si="30"/>
        <v>0</v>
      </c>
      <c r="L35" s="22"/>
      <c r="M35" s="23">
        <f t="shared" si="31"/>
        <v>0</v>
      </c>
      <c r="N35" s="24">
        <f t="shared" si="32"/>
        <v>0</v>
      </c>
      <c r="O35" s="22"/>
      <c r="P35" s="23">
        <f t="shared" si="33"/>
        <v>0</v>
      </c>
      <c r="Q35" s="24">
        <f t="shared" si="34"/>
        <v>0</v>
      </c>
      <c r="R35" s="22"/>
      <c r="S35" s="23">
        <f t="shared" si="35"/>
        <v>0</v>
      </c>
      <c r="T35" s="24">
        <f t="shared" si="36"/>
        <v>0</v>
      </c>
      <c r="U35" s="22"/>
      <c r="V35" s="23">
        <f t="shared" si="37"/>
        <v>0</v>
      </c>
      <c r="W35" s="24">
        <f t="shared" si="38"/>
        <v>0</v>
      </c>
      <c r="X35" s="64">
        <f t="shared" si="39"/>
        <v>0</v>
      </c>
      <c r="Y35" s="93">
        <f t="shared" si="40"/>
        <v>0</v>
      </c>
      <c r="Z35" s="133">
        <f t="shared" si="41"/>
        <v>0</v>
      </c>
      <c r="AA35" s="71">
        <f t="shared" si="42"/>
        <v>0</v>
      </c>
      <c r="AB35" s="64">
        <f t="shared" si="43"/>
        <v>0</v>
      </c>
      <c r="AC35"/>
      <c r="AD35" s="65">
        <f t="shared" si="44"/>
        <v>0</v>
      </c>
      <c r="AE35" s="65">
        <f t="shared" si="45"/>
        <v>0</v>
      </c>
      <c r="AF35" s="65">
        <f t="shared" si="46"/>
        <v>0</v>
      </c>
      <c r="AG35" s="65">
        <f t="shared" si="47"/>
        <v>0</v>
      </c>
      <c r="AH35" s="65">
        <f t="shared" si="48"/>
        <v>0</v>
      </c>
      <c r="AI35" s="66">
        <f t="shared" si="49"/>
        <v>0</v>
      </c>
      <c r="AJ35" s="65">
        <f t="shared" si="50"/>
        <v>160</v>
      </c>
      <c r="AK35" s="65">
        <f t="shared" si="51"/>
        <v>-160</v>
      </c>
      <c r="AM35" s="67">
        <f t="shared" si="52"/>
        <v>0</v>
      </c>
      <c r="AN35" s="67">
        <f t="shared" si="53"/>
        <v>0</v>
      </c>
      <c r="AO35" s="67">
        <f t="shared" si="54"/>
        <v>0</v>
      </c>
      <c r="AP35" s="67">
        <f t="shared" si="55"/>
        <v>0</v>
      </c>
      <c r="AQ35" s="67">
        <f t="shared" si="56"/>
        <v>0</v>
      </c>
      <c r="AR35" s="68">
        <f t="shared" si="57"/>
        <v>0</v>
      </c>
      <c r="AT35"/>
      <c r="AU35"/>
    </row>
    <row r="36" spans="1:47" x14ac:dyDescent="0.2">
      <c r="A36" s="33" t="s">
        <v>96</v>
      </c>
      <c r="B36" s="69" t="s">
        <v>96</v>
      </c>
      <c r="C36" s="138">
        <v>12</v>
      </c>
      <c r="D36" s="65" t="s">
        <v>14</v>
      </c>
      <c r="E36" s="140">
        <v>0.375</v>
      </c>
      <c r="F36" s="140">
        <v>0.5</v>
      </c>
      <c r="G36" s="28">
        <v>5</v>
      </c>
      <c r="H36" s="95">
        <v>3</v>
      </c>
      <c r="I36" s="22"/>
      <c r="J36" s="23">
        <f t="shared" si="29"/>
        <v>0</v>
      </c>
      <c r="K36" s="62">
        <f t="shared" si="30"/>
        <v>0</v>
      </c>
      <c r="L36" s="22"/>
      <c r="M36" s="23">
        <f t="shared" si="31"/>
        <v>0</v>
      </c>
      <c r="N36" s="24">
        <f t="shared" si="32"/>
        <v>0</v>
      </c>
      <c r="O36" s="22"/>
      <c r="P36" s="23">
        <f t="shared" si="33"/>
        <v>0</v>
      </c>
      <c r="Q36" s="24">
        <f t="shared" si="34"/>
        <v>0</v>
      </c>
      <c r="R36" s="22"/>
      <c r="S36" s="23">
        <f t="shared" si="35"/>
        <v>0</v>
      </c>
      <c r="T36" s="24">
        <f t="shared" si="36"/>
        <v>0</v>
      </c>
      <c r="U36" s="22"/>
      <c r="V36" s="23">
        <f t="shared" si="37"/>
        <v>0</v>
      </c>
      <c r="W36" s="24">
        <f t="shared" si="38"/>
        <v>0</v>
      </c>
      <c r="X36" s="64">
        <f t="shared" si="39"/>
        <v>0</v>
      </c>
      <c r="Y36" s="93">
        <f t="shared" si="40"/>
        <v>0</v>
      </c>
      <c r="Z36" s="133">
        <f t="shared" si="41"/>
        <v>0</v>
      </c>
      <c r="AA36" s="71">
        <f t="shared" si="42"/>
        <v>0</v>
      </c>
      <c r="AB36" s="64">
        <f t="shared" si="43"/>
        <v>0</v>
      </c>
      <c r="AC36"/>
      <c r="AD36" s="65">
        <f t="shared" si="44"/>
        <v>0</v>
      </c>
      <c r="AE36" s="65">
        <f t="shared" si="45"/>
        <v>0</v>
      </c>
      <c r="AF36" s="65">
        <f t="shared" si="46"/>
        <v>0</v>
      </c>
      <c r="AG36" s="65">
        <f t="shared" si="47"/>
        <v>0</v>
      </c>
      <c r="AH36" s="65">
        <f t="shared" si="48"/>
        <v>0</v>
      </c>
      <c r="AI36" s="66">
        <f t="shared" si="49"/>
        <v>0</v>
      </c>
      <c r="AJ36" s="65">
        <f t="shared" si="50"/>
        <v>12</v>
      </c>
      <c r="AK36" s="65">
        <f t="shared" si="51"/>
        <v>-12</v>
      </c>
      <c r="AM36" s="67">
        <f t="shared" si="52"/>
        <v>0</v>
      </c>
      <c r="AN36" s="67">
        <f t="shared" si="53"/>
        <v>0</v>
      </c>
      <c r="AO36" s="67">
        <f t="shared" si="54"/>
        <v>0</v>
      </c>
      <c r="AP36" s="67">
        <f t="shared" si="55"/>
        <v>0</v>
      </c>
      <c r="AQ36" s="67">
        <f t="shared" si="56"/>
        <v>0</v>
      </c>
      <c r="AR36" s="68">
        <f t="shared" si="57"/>
        <v>0</v>
      </c>
      <c r="AT36"/>
      <c r="AU36"/>
    </row>
    <row r="37" spans="1:47" x14ac:dyDescent="0.2">
      <c r="A37" s="33" t="s">
        <v>96</v>
      </c>
      <c r="B37" s="69" t="s">
        <v>96</v>
      </c>
      <c r="C37" s="138">
        <v>13</v>
      </c>
      <c r="D37" s="139" t="s">
        <v>14</v>
      </c>
      <c r="E37" s="140">
        <v>0.375</v>
      </c>
      <c r="F37" s="140">
        <v>0.5</v>
      </c>
      <c r="G37" s="28">
        <v>5</v>
      </c>
      <c r="H37" s="95">
        <v>3</v>
      </c>
      <c r="I37" s="22"/>
      <c r="J37" s="23">
        <f t="shared" si="29"/>
        <v>0</v>
      </c>
      <c r="K37" s="62">
        <f t="shared" si="30"/>
        <v>0</v>
      </c>
      <c r="L37" s="22"/>
      <c r="M37" s="23">
        <f t="shared" si="31"/>
        <v>0</v>
      </c>
      <c r="N37" s="24">
        <f t="shared" si="32"/>
        <v>0</v>
      </c>
      <c r="O37" s="22"/>
      <c r="P37" s="23">
        <f t="shared" si="33"/>
        <v>0</v>
      </c>
      <c r="Q37" s="24">
        <f t="shared" si="34"/>
        <v>0</v>
      </c>
      <c r="R37" s="22"/>
      <c r="S37" s="23">
        <f t="shared" si="35"/>
        <v>0</v>
      </c>
      <c r="T37" s="24">
        <f t="shared" si="36"/>
        <v>0</v>
      </c>
      <c r="U37" s="22"/>
      <c r="V37" s="23">
        <f t="shared" si="37"/>
        <v>0</v>
      </c>
      <c r="W37" s="24">
        <f t="shared" si="38"/>
        <v>0</v>
      </c>
      <c r="X37" s="64">
        <f t="shared" si="39"/>
        <v>0</v>
      </c>
      <c r="Y37" s="93">
        <f t="shared" si="40"/>
        <v>0</v>
      </c>
      <c r="Z37" s="133">
        <f t="shared" si="41"/>
        <v>0</v>
      </c>
      <c r="AA37" s="71">
        <f t="shared" si="42"/>
        <v>0</v>
      </c>
      <c r="AB37" s="64">
        <f t="shared" si="43"/>
        <v>0</v>
      </c>
      <c r="AC37"/>
      <c r="AD37" s="65">
        <f t="shared" si="44"/>
        <v>0</v>
      </c>
      <c r="AE37" s="65">
        <f t="shared" si="45"/>
        <v>0</v>
      </c>
      <c r="AF37" s="65">
        <f t="shared" si="46"/>
        <v>0</v>
      </c>
      <c r="AG37" s="65">
        <f t="shared" si="47"/>
        <v>0</v>
      </c>
      <c r="AH37" s="65">
        <f t="shared" si="48"/>
        <v>0</v>
      </c>
      <c r="AI37" s="66">
        <f t="shared" si="49"/>
        <v>0</v>
      </c>
      <c r="AJ37" s="65">
        <f t="shared" si="50"/>
        <v>13</v>
      </c>
      <c r="AK37" s="65">
        <f t="shared" si="51"/>
        <v>-13</v>
      </c>
      <c r="AM37" s="67">
        <f t="shared" si="52"/>
        <v>0</v>
      </c>
      <c r="AN37" s="67">
        <f t="shared" si="53"/>
        <v>0</v>
      </c>
      <c r="AO37" s="67">
        <f t="shared" si="54"/>
        <v>0</v>
      </c>
      <c r="AP37" s="67">
        <f t="shared" si="55"/>
        <v>0</v>
      </c>
      <c r="AQ37" s="67">
        <f t="shared" si="56"/>
        <v>0</v>
      </c>
      <c r="AR37" s="68">
        <f t="shared" si="57"/>
        <v>0</v>
      </c>
      <c r="AT37"/>
      <c r="AU37"/>
    </row>
    <row r="38" spans="1:47" x14ac:dyDescent="0.2">
      <c r="A38" s="33" t="s">
        <v>96</v>
      </c>
      <c r="B38" s="69" t="s">
        <v>96</v>
      </c>
      <c r="C38" s="138">
        <v>13</v>
      </c>
      <c r="D38" s="65" t="s">
        <v>14</v>
      </c>
      <c r="E38" s="140">
        <v>0.54166666666666663</v>
      </c>
      <c r="F38" s="140">
        <v>0.66666666666666663</v>
      </c>
      <c r="G38" s="28">
        <v>5</v>
      </c>
      <c r="H38" s="95">
        <v>3</v>
      </c>
      <c r="I38" s="22"/>
      <c r="J38" s="23">
        <f t="shared" si="29"/>
        <v>0</v>
      </c>
      <c r="K38" s="62">
        <f t="shared" si="30"/>
        <v>0</v>
      </c>
      <c r="L38" s="22"/>
      <c r="M38" s="23">
        <f t="shared" si="31"/>
        <v>0</v>
      </c>
      <c r="N38" s="24">
        <f t="shared" si="32"/>
        <v>0</v>
      </c>
      <c r="O38" s="22"/>
      <c r="P38" s="23">
        <f t="shared" si="33"/>
        <v>0</v>
      </c>
      <c r="Q38" s="24">
        <f t="shared" si="34"/>
        <v>0</v>
      </c>
      <c r="R38" s="22"/>
      <c r="S38" s="23">
        <f t="shared" si="35"/>
        <v>0</v>
      </c>
      <c r="T38" s="24">
        <f t="shared" si="36"/>
        <v>0</v>
      </c>
      <c r="U38" s="22"/>
      <c r="V38" s="23">
        <f t="shared" si="37"/>
        <v>0</v>
      </c>
      <c r="W38" s="24">
        <f t="shared" si="38"/>
        <v>0</v>
      </c>
      <c r="X38" s="64">
        <f t="shared" si="39"/>
        <v>0</v>
      </c>
      <c r="Y38" s="93">
        <f t="shared" si="40"/>
        <v>0</v>
      </c>
      <c r="Z38" s="133">
        <f t="shared" si="41"/>
        <v>0</v>
      </c>
      <c r="AA38" s="71">
        <f t="shared" si="42"/>
        <v>0</v>
      </c>
      <c r="AB38" s="64">
        <f t="shared" si="43"/>
        <v>0</v>
      </c>
      <c r="AC38"/>
      <c r="AD38" s="65">
        <f t="shared" si="44"/>
        <v>0</v>
      </c>
      <c r="AE38" s="65">
        <f t="shared" si="45"/>
        <v>0</v>
      </c>
      <c r="AF38" s="65">
        <f t="shared" si="46"/>
        <v>0</v>
      </c>
      <c r="AG38" s="65">
        <f t="shared" si="47"/>
        <v>0</v>
      </c>
      <c r="AH38" s="65">
        <f t="shared" si="48"/>
        <v>0</v>
      </c>
      <c r="AI38" s="66">
        <f t="shared" si="49"/>
        <v>0</v>
      </c>
      <c r="AJ38" s="65">
        <f t="shared" si="50"/>
        <v>13</v>
      </c>
      <c r="AK38" s="65">
        <f t="shared" si="51"/>
        <v>-13</v>
      </c>
      <c r="AM38" s="67">
        <f t="shared" si="52"/>
        <v>0</v>
      </c>
      <c r="AN38" s="67">
        <f t="shared" si="53"/>
        <v>0</v>
      </c>
      <c r="AO38" s="67">
        <f t="shared" si="54"/>
        <v>0</v>
      </c>
      <c r="AP38" s="67">
        <f t="shared" si="55"/>
        <v>0</v>
      </c>
      <c r="AQ38" s="67">
        <f t="shared" si="56"/>
        <v>0</v>
      </c>
      <c r="AR38" s="68">
        <f t="shared" si="57"/>
        <v>0</v>
      </c>
      <c r="AT38"/>
      <c r="AU38"/>
    </row>
    <row r="39" spans="1:47" x14ac:dyDescent="0.2">
      <c r="A39" s="33" t="s">
        <v>100</v>
      </c>
      <c r="B39" s="69" t="s">
        <v>104</v>
      </c>
      <c r="C39" s="138">
        <v>162</v>
      </c>
      <c r="D39" s="139" t="s">
        <v>14</v>
      </c>
      <c r="E39" s="140">
        <v>0.36458333333333331</v>
      </c>
      <c r="F39" s="140">
        <v>0.60416666666666663</v>
      </c>
      <c r="G39" s="28">
        <v>75</v>
      </c>
      <c r="H39" s="95">
        <v>5.75</v>
      </c>
      <c r="I39" s="22"/>
      <c r="J39" s="23">
        <f t="shared" si="29"/>
        <v>0</v>
      </c>
      <c r="K39" s="62">
        <f t="shared" si="30"/>
        <v>0</v>
      </c>
      <c r="L39" s="22"/>
      <c r="M39" s="23">
        <f t="shared" si="31"/>
        <v>0</v>
      </c>
      <c r="N39" s="24">
        <f t="shared" si="32"/>
        <v>0</v>
      </c>
      <c r="O39" s="22"/>
      <c r="P39" s="23">
        <f t="shared" si="33"/>
        <v>0</v>
      </c>
      <c r="Q39" s="24">
        <f t="shared" si="34"/>
        <v>0</v>
      </c>
      <c r="R39" s="22"/>
      <c r="S39" s="23">
        <f t="shared" si="35"/>
        <v>0</v>
      </c>
      <c r="T39" s="24">
        <f t="shared" si="36"/>
        <v>0</v>
      </c>
      <c r="U39" s="22"/>
      <c r="V39" s="23">
        <f t="shared" si="37"/>
        <v>0</v>
      </c>
      <c r="W39" s="24">
        <f t="shared" si="38"/>
        <v>0</v>
      </c>
      <c r="X39" s="64">
        <f t="shared" si="39"/>
        <v>0</v>
      </c>
      <c r="Y39" s="93">
        <f t="shared" si="40"/>
        <v>0</v>
      </c>
      <c r="Z39" s="133">
        <f t="shared" si="41"/>
        <v>0</v>
      </c>
      <c r="AA39" s="71">
        <f t="shared" si="42"/>
        <v>0</v>
      </c>
      <c r="AB39" s="64">
        <f t="shared" si="43"/>
        <v>0</v>
      </c>
      <c r="AC39"/>
      <c r="AD39" s="65">
        <f t="shared" si="44"/>
        <v>0</v>
      </c>
      <c r="AE39" s="65">
        <f t="shared" si="45"/>
        <v>0</v>
      </c>
      <c r="AF39" s="65">
        <f t="shared" si="46"/>
        <v>0</v>
      </c>
      <c r="AG39" s="65">
        <f t="shared" si="47"/>
        <v>0</v>
      </c>
      <c r="AH39" s="65">
        <f t="shared" si="48"/>
        <v>0</v>
      </c>
      <c r="AI39" s="66">
        <f t="shared" si="49"/>
        <v>0</v>
      </c>
      <c r="AJ39" s="65">
        <f t="shared" si="50"/>
        <v>162</v>
      </c>
      <c r="AK39" s="65">
        <f t="shared" si="51"/>
        <v>-162</v>
      </c>
      <c r="AM39" s="67">
        <f t="shared" si="52"/>
        <v>0</v>
      </c>
      <c r="AN39" s="67">
        <f t="shared" si="53"/>
        <v>0</v>
      </c>
      <c r="AO39" s="67">
        <f t="shared" si="54"/>
        <v>0</v>
      </c>
      <c r="AP39" s="67">
        <f t="shared" si="55"/>
        <v>0</v>
      </c>
      <c r="AQ39" s="67">
        <f t="shared" si="56"/>
        <v>0</v>
      </c>
      <c r="AR39" s="68">
        <f t="shared" si="57"/>
        <v>0</v>
      </c>
      <c r="AT39"/>
      <c r="AU39"/>
    </row>
    <row r="40" spans="1:47" x14ac:dyDescent="0.2">
      <c r="A40" s="33" t="s">
        <v>94</v>
      </c>
      <c r="B40" s="69" t="s">
        <v>94</v>
      </c>
      <c r="C40" s="138">
        <v>26</v>
      </c>
      <c r="D40" s="65" t="s">
        <v>14</v>
      </c>
      <c r="E40" s="140">
        <v>0.375</v>
      </c>
      <c r="F40" s="140">
        <v>0.5</v>
      </c>
      <c r="G40" s="28">
        <v>20</v>
      </c>
      <c r="H40" s="95">
        <v>3</v>
      </c>
      <c r="I40" s="22"/>
      <c r="J40" s="23">
        <f t="shared" si="29"/>
        <v>0</v>
      </c>
      <c r="K40" s="62">
        <f t="shared" si="30"/>
        <v>0</v>
      </c>
      <c r="L40" s="22"/>
      <c r="M40" s="23">
        <f t="shared" si="31"/>
        <v>0</v>
      </c>
      <c r="N40" s="24">
        <f t="shared" si="32"/>
        <v>0</v>
      </c>
      <c r="O40" s="22"/>
      <c r="P40" s="23">
        <f t="shared" si="33"/>
        <v>0</v>
      </c>
      <c r="Q40" s="24">
        <f t="shared" si="34"/>
        <v>0</v>
      </c>
      <c r="R40" s="22"/>
      <c r="S40" s="23">
        <f t="shared" si="35"/>
        <v>0</v>
      </c>
      <c r="T40" s="24">
        <f t="shared" si="36"/>
        <v>0</v>
      </c>
      <c r="U40" s="22"/>
      <c r="V40" s="23">
        <f t="shared" si="37"/>
        <v>0</v>
      </c>
      <c r="W40" s="24">
        <f t="shared" si="38"/>
        <v>0</v>
      </c>
      <c r="X40" s="64">
        <f t="shared" si="39"/>
        <v>0</v>
      </c>
      <c r="Y40" s="93">
        <f t="shared" si="40"/>
        <v>0</v>
      </c>
      <c r="Z40" s="133">
        <f t="shared" si="41"/>
        <v>0</v>
      </c>
      <c r="AA40" s="71">
        <f t="shared" si="42"/>
        <v>0</v>
      </c>
      <c r="AB40" s="64">
        <f t="shared" si="43"/>
        <v>0</v>
      </c>
      <c r="AC40"/>
      <c r="AD40" s="65">
        <f t="shared" si="44"/>
        <v>0</v>
      </c>
      <c r="AE40" s="65">
        <f t="shared" si="45"/>
        <v>0</v>
      </c>
      <c r="AF40" s="65">
        <f t="shared" si="46"/>
        <v>0</v>
      </c>
      <c r="AG40" s="65">
        <f t="shared" si="47"/>
        <v>0</v>
      </c>
      <c r="AH40" s="65">
        <f t="shared" si="48"/>
        <v>0</v>
      </c>
      <c r="AI40" s="66">
        <f t="shared" si="49"/>
        <v>0</v>
      </c>
      <c r="AJ40" s="65">
        <f t="shared" si="50"/>
        <v>26</v>
      </c>
      <c r="AK40" s="65">
        <f t="shared" si="51"/>
        <v>-26</v>
      </c>
      <c r="AM40" s="67">
        <f t="shared" si="52"/>
        <v>0</v>
      </c>
      <c r="AN40" s="67">
        <f t="shared" si="53"/>
        <v>0</v>
      </c>
      <c r="AO40" s="67">
        <f t="shared" si="54"/>
        <v>0</v>
      </c>
      <c r="AP40" s="67">
        <f t="shared" si="55"/>
        <v>0</v>
      </c>
      <c r="AQ40" s="67">
        <f t="shared" si="56"/>
        <v>0</v>
      </c>
      <c r="AR40" s="68">
        <f t="shared" si="57"/>
        <v>0</v>
      </c>
      <c r="AT40"/>
      <c r="AU40"/>
    </row>
    <row r="41" spans="1:47" x14ac:dyDescent="0.2">
      <c r="A41" s="33" t="s">
        <v>104</v>
      </c>
      <c r="B41" s="69" t="s">
        <v>94</v>
      </c>
      <c r="C41" s="138">
        <v>40</v>
      </c>
      <c r="D41" s="139" t="s">
        <v>14</v>
      </c>
      <c r="E41" s="140">
        <v>0.375</v>
      </c>
      <c r="F41" s="140">
        <v>0.5</v>
      </c>
      <c r="G41" s="28">
        <v>20</v>
      </c>
      <c r="H41" s="95">
        <v>3</v>
      </c>
      <c r="I41" s="22"/>
      <c r="J41" s="23">
        <f t="shared" si="29"/>
        <v>0</v>
      </c>
      <c r="K41" s="62">
        <f t="shared" si="30"/>
        <v>0</v>
      </c>
      <c r="L41" s="22"/>
      <c r="M41" s="23">
        <f t="shared" si="31"/>
        <v>0</v>
      </c>
      <c r="N41" s="24">
        <f t="shared" si="32"/>
        <v>0</v>
      </c>
      <c r="O41" s="22"/>
      <c r="P41" s="23">
        <f t="shared" si="33"/>
        <v>0</v>
      </c>
      <c r="Q41" s="24">
        <f t="shared" si="34"/>
        <v>0</v>
      </c>
      <c r="R41" s="22"/>
      <c r="S41" s="23">
        <f t="shared" si="35"/>
        <v>0</v>
      </c>
      <c r="T41" s="24">
        <f t="shared" si="36"/>
        <v>0</v>
      </c>
      <c r="U41" s="22"/>
      <c r="V41" s="23">
        <f t="shared" si="37"/>
        <v>0</v>
      </c>
      <c r="W41" s="24">
        <f t="shared" si="38"/>
        <v>0</v>
      </c>
      <c r="X41" s="64">
        <f t="shared" si="39"/>
        <v>0</v>
      </c>
      <c r="Y41" s="93">
        <f t="shared" si="40"/>
        <v>0</v>
      </c>
      <c r="Z41" s="133">
        <f t="shared" si="41"/>
        <v>0</v>
      </c>
      <c r="AA41" s="71">
        <f t="shared" si="42"/>
        <v>0</v>
      </c>
      <c r="AB41" s="64">
        <f t="shared" si="43"/>
        <v>0</v>
      </c>
      <c r="AC41"/>
      <c r="AD41" s="65">
        <f t="shared" si="44"/>
        <v>0</v>
      </c>
      <c r="AE41" s="65">
        <f t="shared" si="45"/>
        <v>0</v>
      </c>
      <c r="AF41" s="65">
        <f t="shared" si="46"/>
        <v>0</v>
      </c>
      <c r="AG41" s="65">
        <f t="shared" si="47"/>
        <v>0</v>
      </c>
      <c r="AH41" s="65">
        <f t="shared" si="48"/>
        <v>0</v>
      </c>
      <c r="AI41" s="66">
        <f t="shared" si="49"/>
        <v>0</v>
      </c>
      <c r="AJ41" s="65">
        <f t="shared" si="50"/>
        <v>40</v>
      </c>
      <c r="AK41" s="65">
        <f t="shared" si="51"/>
        <v>-40</v>
      </c>
      <c r="AM41" s="67">
        <f t="shared" si="52"/>
        <v>0</v>
      </c>
      <c r="AN41" s="67">
        <f t="shared" si="53"/>
        <v>0</v>
      </c>
      <c r="AO41" s="67">
        <f t="shared" si="54"/>
        <v>0</v>
      </c>
      <c r="AP41" s="67">
        <f t="shared" si="55"/>
        <v>0</v>
      </c>
      <c r="AQ41" s="67">
        <f t="shared" si="56"/>
        <v>0</v>
      </c>
      <c r="AR41" s="68">
        <f t="shared" si="57"/>
        <v>0</v>
      </c>
      <c r="AT41"/>
      <c r="AU41"/>
    </row>
    <row r="42" spans="1:47" x14ac:dyDescent="0.2">
      <c r="A42" s="33" t="s">
        <v>94</v>
      </c>
      <c r="B42" s="69" t="s">
        <v>94</v>
      </c>
      <c r="C42" s="138">
        <v>26</v>
      </c>
      <c r="D42" s="65" t="s">
        <v>14</v>
      </c>
      <c r="E42" s="140">
        <v>0.375</v>
      </c>
      <c r="F42" s="140">
        <v>0.5</v>
      </c>
      <c r="G42" s="28">
        <v>20</v>
      </c>
      <c r="H42" s="95">
        <v>3</v>
      </c>
      <c r="I42" s="22"/>
      <c r="J42" s="23">
        <f t="shared" si="29"/>
        <v>0</v>
      </c>
      <c r="K42" s="62">
        <f t="shared" si="30"/>
        <v>0</v>
      </c>
      <c r="L42" s="22"/>
      <c r="M42" s="23">
        <f t="shared" si="31"/>
        <v>0</v>
      </c>
      <c r="N42" s="24">
        <f t="shared" si="32"/>
        <v>0</v>
      </c>
      <c r="O42" s="22"/>
      <c r="P42" s="23">
        <f t="shared" si="33"/>
        <v>0</v>
      </c>
      <c r="Q42" s="24">
        <f t="shared" si="34"/>
        <v>0</v>
      </c>
      <c r="R42" s="22"/>
      <c r="S42" s="23">
        <f t="shared" si="35"/>
        <v>0</v>
      </c>
      <c r="T42" s="24">
        <f t="shared" si="36"/>
        <v>0</v>
      </c>
      <c r="U42" s="22"/>
      <c r="V42" s="23">
        <f t="shared" si="37"/>
        <v>0</v>
      </c>
      <c r="W42" s="24">
        <f t="shared" si="38"/>
        <v>0</v>
      </c>
      <c r="X42" s="64">
        <f t="shared" si="39"/>
        <v>0</v>
      </c>
      <c r="Y42" s="93">
        <f t="shared" si="40"/>
        <v>0</v>
      </c>
      <c r="Z42" s="133">
        <f t="shared" si="41"/>
        <v>0</v>
      </c>
      <c r="AA42" s="71">
        <f t="shared" si="42"/>
        <v>0</v>
      </c>
      <c r="AB42" s="64">
        <f t="shared" si="43"/>
        <v>0</v>
      </c>
      <c r="AC42"/>
      <c r="AD42" s="65">
        <f t="shared" si="44"/>
        <v>0</v>
      </c>
      <c r="AE42" s="65">
        <f t="shared" si="45"/>
        <v>0</v>
      </c>
      <c r="AF42" s="65">
        <f t="shared" si="46"/>
        <v>0</v>
      </c>
      <c r="AG42" s="65">
        <f t="shared" si="47"/>
        <v>0</v>
      </c>
      <c r="AH42" s="65">
        <f t="shared" si="48"/>
        <v>0</v>
      </c>
      <c r="AI42" s="66">
        <f t="shared" si="49"/>
        <v>0</v>
      </c>
      <c r="AJ42" s="65">
        <f t="shared" si="50"/>
        <v>26</v>
      </c>
      <c r="AK42" s="65">
        <f t="shared" si="51"/>
        <v>-26</v>
      </c>
      <c r="AM42" s="67">
        <f t="shared" si="52"/>
        <v>0</v>
      </c>
      <c r="AN42" s="67">
        <f t="shared" si="53"/>
        <v>0</v>
      </c>
      <c r="AO42" s="67">
        <f t="shared" si="54"/>
        <v>0</v>
      </c>
      <c r="AP42" s="67">
        <f t="shared" si="55"/>
        <v>0</v>
      </c>
      <c r="AQ42" s="67">
        <f t="shared" si="56"/>
        <v>0</v>
      </c>
      <c r="AR42" s="68">
        <f t="shared" si="57"/>
        <v>0</v>
      </c>
      <c r="AT42"/>
      <c r="AU42"/>
    </row>
    <row r="43" spans="1:47" x14ac:dyDescent="0.2">
      <c r="A43" s="33" t="s">
        <v>96</v>
      </c>
      <c r="B43" s="69" t="s">
        <v>99</v>
      </c>
      <c r="C43" s="138">
        <v>165</v>
      </c>
      <c r="D43" s="139" t="s">
        <v>14</v>
      </c>
      <c r="E43" s="140">
        <v>0.38541666666666669</v>
      </c>
      <c r="F43" s="140">
        <v>0.5</v>
      </c>
      <c r="G43" s="28">
        <v>35</v>
      </c>
      <c r="H43" s="95">
        <v>2.75</v>
      </c>
      <c r="I43" s="22"/>
      <c r="J43" s="23">
        <f t="shared" si="29"/>
        <v>0</v>
      </c>
      <c r="K43" s="62">
        <f t="shared" si="30"/>
        <v>0</v>
      </c>
      <c r="L43" s="22"/>
      <c r="M43" s="23">
        <f t="shared" si="31"/>
        <v>0</v>
      </c>
      <c r="N43" s="24">
        <f t="shared" si="32"/>
        <v>0</v>
      </c>
      <c r="O43" s="22"/>
      <c r="P43" s="23">
        <f t="shared" si="33"/>
        <v>0</v>
      </c>
      <c r="Q43" s="24">
        <f t="shared" si="34"/>
        <v>0</v>
      </c>
      <c r="R43" s="22"/>
      <c r="S43" s="23">
        <f t="shared" si="35"/>
        <v>0</v>
      </c>
      <c r="T43" s="24">
        <f t="shared" si="36"/>
        <v>0</v>
      </c>
      <c r="U43" s="22"/>
      <c r="V43" s="23">
        <f t="shared" si="37"/>
        <v>0</v>
      </c>
      <c r="W43" s="24">
        <f t="shared" si="38"/>
        <v>0</v>
      </c>
      <c r="X43" s="64">
        <f t="shared" si="39"/>
        <v>0</v>
      </c>
      <c r="Y43" s="93">
        <f t="shared" si="40"/>
        <v>0</v>
      </c>
      <c r="Z43" s="133">
        <f t="shared" si="41"/>
        <v>0</v>
      </c>
      <c r="AA43" s="71">
        <f t="shared" si="42"/>
        <v>0</v>
      </c>
      <c r="AB43" s="64">
        <f t="shared" si="43"/>
        <v>0</v>
      </c>
      <c r="AC43"/>
      <c r="AD43" s="65">
        <f t="shared" si="44"/>
        <v>0</v>
      </c>
      <c r="AE43" s="65">
        <f t="shared" si="45"/>
        <v>0</v>
      </c>
      <c r="AF43" s="65">
        <f t="shared" si="46"/>
        <v>0</v>
      </c>
      <c r="AG43" s="65">
        <f t="shared" si="47"/>
        <v>0</v>
      </c>
      <c r="AH43" s="65">
        <f t="shared" si="48"/>
        <v>0</v>
      </c>
      <c r="AI43" s="66">
        <f t="shared" si="49"/>
        <v>0</v>
      </c>
      <c r="AJ43" s="65">
        <f t="shared" si="50"/>
        <v>165</v>
      </c>
      <c r="AK43" s="65">
        <f t="shared" si="51"/>
        <v>-165</v>
      </c>
      <c r="AM43" s="67">
        <f t="shared" si="52"/>
        <v>0</v>
      </c>
      <c r="AN43" s="67">
        <f t="shared" si="53"/>
        <v>0</v>
      </c>
      <c r="AO43" s="67">
        <f t="shared" si="54"/>
        <v>0</v>
      </c>
      <c r="AP43" s="67">
        <f t="shared" si="55"/>
        <v>0</v>
      </c>
      <c r="AQ43" s="67">
        <f t="shared" si="56"/>
        <v>0</v>
      </c>
      <c r="AR43" s="68">
        <f t="shared" si="57"/>
        <v>0</v>
      </c>
      <c r="AT43"/>
      <c r="AU43"/>
    </row>
    <row r="44" spans="1:47" x14ac:dyDescent="0.2">
      <c r="A44" s="33" t="s">
        <v>96</v>
      </c>
      <c r="B44" s="69" t="s">
        <v>96</v>
      </c>
      <c r="C44" s="138">
        <v>12</v>
      </c>
      <c r="D44" s="65" t="s">
        <v>14</v>
      </c>
      <c r="E44" s="140">
        <v>0.375</v>
      </c>
      <c r="F44" s="140">
        <v>0.5</v>
      </c>
      <c r="G44" s="28">
        <v>5</v>
      </c>
      <c r="H44" s="95">
        <v>3</v>
      </c>
      <c r="I44" s="22"/>
      <c r="J44" s="23">
        <f t="shared" si="29"/>
        <v>0</v>
      </c>
      <c r="K44" s="62">
        <f t="shared" si="30"/>
        <v>0</v>
      </c>
      <c r="L44" s="22"/>
      <c r="M44" s="23">
        <f t="shared" si="31"/>
        <v>0</v>
      </c>
      <c r="N44" s="24">
        <f t="shared" si="32"/>
        <v>0</v>
      </c>
      <c r="O44" s="22"/>
      <c r="P44" s="23">
        <f t="shared" si="33"/>
        <v>0</v>
      </c>
      <c r="Q44" s="24">
        <f t="shared" si="34"/>
        <v>0</v>
      </c>
      <c r="R44" s="22"/>
      <c r="S44" s="23">
        <f t="shared" si="35"/>
        <v>0</v>
      </c>
      <c r="T44" s="24">
        <f t="shared" si="36"/>
        <v>0</v>
      </c>
      <c r="U44" s="22"/>
      <c r="V44" s="23">
        <f t="shared" si="37"/>
        <v>0</v>
      </c>
      <c r="W44" s="24">
        <f t="shared" si="38"/>
        <v>0</v>
      </c>
      <c r="X44" s="64">
        <f t="shared" si="39"/>
        <v>0</v>
      </c>
      <c r="Y44" s="93">
        <f t="shared" si="40"/>
        <v>0</v>
      </c>
      <c r="Z44" s="133">
        <f t="shared" si="41"/>
        <v>0</v>
      </c>
      <c r="AA44" s="71">
        <f t="shared" si="42"/>
        <v>0</v>
      </c>
      <c r="AB44" s="64">
        <f t="shared" si="43"/>
        <v>0</v>
      </c>
      <c r="AC44"/>
      <c r="AD44" s="65">
        <f t="shared" si="44"/>
        <v>0</v>
      </c>
      <c r="AE44" s="65">
        <f t="shared" si="45"/>
        <v>0</v>
      </c>
      <c r="AF44" s="65">
        <f t="shared" si="46"/>
        <v>0</v>
      </c>
      <c r="AG44" s="65">
        <f t="shared" si="47"/>
        <v>0</v>
      </c>
      <c r="AH44" s="65">
        <f t="shared" si="48"/>
        <v>0</v>
      </c>
      <c r="AI44" s="66">
        <f t="shared" si="49"/>
        <v>0</v>
      </c>
      <c r="AJ44" s="65">
        <f t="shared" si="50"/>
        <v>12</v>
      </c>
      <c r="AK44" s="65">
        <f t="shared" si="51"/>
        <v>-12</v>
      </c>
      <c r="AM44" s="67">
        <f t="shared" si="52"/>
        <v>0</v>
      </c>
      <c r="AN44" s="67">
        <f t="shared" si="53"/>
        <v>0</v>
      </c>
      <c r="AO44" s="67">
        <f t="shared" si="54"/>
        <v>0</v>
      </c>
      <c r="AP44" s="67">
        <f t="shared" si="55"/>
        <v>0</v>
      </c>
      <c r="AQ44" s="67">
        <f t="shared" si="56"/>
        <v>0</v>
      </c>
      <c r="AR44" s="68">
        <f t="shared" si="57"/>
        <v>0</v>
      </c>
      <c r="AT44"/>
      <c r="AU44"/>
    </row>
    <row r="45" spans="1:47" x14ac:dyDescent="0.2">
      <c r="A45" s="33" t="s">
        <v>96</v>
      </c>
      <c r="B45" s="69" t="s">
        <v>96</v>
      </c>
      <c r="C45" s="138">
        <v>13</v>
      </c>
      <c r="D45" s="139" t="s">
        <v>14</v>
      </c>
      <c r="E45" s="140">
        <v>0.375</v>
      </c>
      <c r="F45" s="140">
        <v>0.5</v>
      </c>
      <c r="G45" s="28">
        <v>5</v>
      </c>
      <c r="H45" s="95">
        <v>3</v>
      </c>
      <c r="I45" s="22"/>
      <c r="J45" s="23">
        <f t="shared" si="29"/>
        <v>0</v>
      </c>
      <c r="K45" s="62">
        <f t="shared" si="30"/>
        <v>0</v>
      </c>
      <c r="L45" s="22"/>
      <c r="M45" s="23">
        <f t="shared" si="31"/>
        <v>0</v>
      </c>
      <c r="N45" s="24">
        <f t="shared" si="32"/>
        <v>0</v>
      </c>
      <c r="O45" s="22"/>
      <c r="P45" s="23">
        <f t="shared" si="33"/>
        <v>0</v>
      </c>
      <c r="Q45" s="24">
        <f t="shared" si="34"/>
        <v>0</v>
      </c>
      <c r="R45" s="22"/>
      <c r="S45" s="23">
        <f t="shared" si="35"/>
        <v>0</v>
      </c>
      <c r="T45" s="24">
        <f t="shared" si="36"/>
        <v>0</v>
      </c>
      <c r="U45" s="22"/>
      <c r="V45" s="23">
        <f t="shared" si="37"/>
        <v>0</v>
      </c>
      <c r="W45" s="24">
        <f t="shared" si="38"/>
        <v>0</v>
      </c>
      <c r="X45" s="64">
        <f t="shared" si="39"/>
        <v>0</v>
      </c>
      <c r="Y45" s="93">
        <f t="shared" si="40"/>
        <v>0</v>
      </c>
      <c r="Z45" s="133">
        <f t="shared" si="41"/>
        <v>0</v>
      </c>
      <c r="AA45" s="71">
        <f t="shared" si="42"/>
        <v>0</v>
      </c>
      <c r="AB45" s="64">
        <f t="shared" si="43"/>
        <v>0</v>
      </c>
      <c r="AC45"/>
      <c r="AD45" s="65">
        <f t="shared" si="44"/>
        <v>0</v>
      </c>
      <c r="AE45" s="65">
        <f t="shared" si="45"/>
        <v>0</v>
      </c>
      <c r="AF45" s="65">
        <f t="shared" si="46"/>
        <v>0</v>
      </c>
      <c r="AG45" s="65">
        <f t="shared" si="47"/>
        <v>0</v>
      </c>
      <c r="AH45" s="65">
        <f t="shared" si="48"/>
        <v>0</v>
      </c>
      <c r="AI45" s="66">
        <f t="shared" si="49"/>
        <v>0</v>
      </c>
      <c r="AJ45" s="65">
        <f t="shared" si="50"/>
        <v>13</v>
      </c>
      <c r="AK45" s="65">
        <f t="shared" si="51"/>
        <v>-13</v>
      </c>
      <c r="AM45" s="67">
        <f t="shared" si="52"/>
        <v>0</v>
      </c>
      <c r="AN45" s="67">
        <f t="shared" si="53"/>
        <v>0</v>
      </c>
      <c r="AO45" s="67">
        <f t="shared" si="54"/>
        <v>0</v>
      </c>
      <c r="AP45" s="67">
        <f t="shared" si="55"/>
        <v>0</v>
      </c>
      <c r="AQ45" s="67">
        <f t="shared" si="56"/>
        <v>0</v>
      </c>
      <c r="AR45" s="68">
        <f t="shared" si="57"/>
        <v>0</v>
      </c>
      <c r="AT45"/>
      <c r="AU45"/>
    </row>
    <row r="46" spans="1:47" x14ac:dyDescent="0.2">
      <c r="A46" s="33" t="s">
        <v>96</v>
      </c>
      <c r="B46" s="69" t="s">
        <v>96</v>
      </c>
      <c r="C46" s="138">
        <v>13</v>
      </c>
      <c r="D46" s="65" t="s">
        <v>14</v>
      </c>
      <c r="E46" s="140">
        <v>0.54166666666666663</v>
      </c>
      <c r="F46" s="140">
        <v>0.66666666666666663</v>
      </c>
      <c r="G46" s="28">
        <v>5</v>
      </c>
      <c r="H46" s="95">
        <v>3</v>
      </c>
      <c r="I46" s="22"/>
      <c r="J46" s="23">
        <f t="shared" si="29"/>
        <v>0</v>
      </c>
      <c r="K46" s="62">
        <f t="shared" si="30"/>
        <v>0</v>
      </c>
      <c r="L46" s="22"/>
      <c r="M46" s="23">
        <f t="shared" si="31"/>
        <v>0</v>
      </c>
      <c r="N46" s="24">
        <f t="shared" si="32"/>
        <v>0</v>
      </c>
      <c r="O46" s="22"/>
      <c r="P46" s="23">
        <f t="shared" si="33"/>
        <v>0</v>
      </c>
      <c r="Q46" s="24">
        <f t="shared" si="34"/>
        <v>0</v>
      </c>
      <c r="R46" s="22"/>
      <c r="S46" s="23">
        <f t="shared" si="35"/>
        <v>0</v>
      </c>
      <c r="T46" s="24">
        <f t="shared" si="36"/>
        <v>0</v>
      </c>
      <c r="U46" s="22"/>
      <c r="V46" s="23">
        <f t="shared" si="37"/>
        <v>0</v>
      </c>
      <c r="W46" s="24">
        <f t="shared" si="38"/>
        <v>0</v>
      </c>
      <c r="X46" s="64">
        <f t="shared" si="39"/>
        <v>0</v>
      </c>
      <c r="Y46" s="93">
        <f t="shared" si="40"/>
        <v>0</v>
      </c>
      <c r="Z46" s="133">
        <f t="shared" si="41"/>
        <v>0</v>
      </c>
      <c r="AA46" s="71">
        <f t="shared" si="42"/>
        <v>0</v>
      </c>
      <c r="AB46" s="64">
        <f t="shared" si="43"/>
        <v>0</v>
      </c>
      <c r="AC46"/>
      <c r="AD46" s="65">
        <f t="shared" si="44"/>
        <v>0</v>
      </c>
      <c r="AE46" s="65">
        <f t="shared" si="45"/>
        <v>0</v>
      </c>
      <c r="AF46" s="65">
        <f t="shared" si="46"/>
        <v>0</v>
      </c>
      <c r="AG46" s="65">
        <f t="shared" si="47"/>
        <v>0</v>
      </c>
      <c r="AH46" s="65">
        <f t="shared" si="48"/>
        <v>0</v>
      </c>
      <c r="AI46" s="66">
        <f t="shared" si="49"/>
        <v>0</v>
      </c>
      <c r="AJ46" s="65">
        <f t="shared" si="50"/>
        <v>13</v>
      </c>
      <c r="AK46" s="65">
        <f t="shared" si="51"/>
        <v>-13</v>
      </c>
      <c r="AM46" s="67">
        <f t="shared" si="52"/>
        <v>0</v>
      </c>
      <c r="AN46" s="67">
        <f t="shared" si="53"/>
        <v>0</v>
      </c>
      <c r="AO46" s="67">
        <f t="shared" si="54"/>
        <v>0</v>
      </c>
      <c r="AP46" s="67">
        <f t="shared" si="55"/>
        <v>0</v>
      </c>
      <c r="AQ46" s="67">
        <f t="shared" si="56"/>
        <v>0</v>
      </c>
      <c r="AR46" s="68">
        <f t="shared" si="57"/>
        <v>0</v>
      </c>
      <c r="AT46"/>
      <c r="AU46"/>
    </row>
    <row r="47" spans="1:47" x14ac:dyDescent="0.2">
      <c r="A47" s="33" t="s">
        <v>97</v>
      </c>
      <c r="B47" s="69" t="s">
        <v>99</v>
      </c>
      <c r="C47" s="138">
        <v>50</v>
      </c>
      <c r="D47" s="139" t="s">
        <v>14</v>
      </c>
      <c r="E47" s="140">
        <v>0.36458333333333331</v>
      </c>
      <c r="F47" s="140">
        <v>0.52083333333333337</v>
      </c>
      <c r="G47" s="28">
        <v>15</v>
      </c>
      <c r="H47" s="95">
        <v>3.75</v>
      </c>
      <c r="I47" s="22"/>
      <c r="J47" s="23">
        <f t="shared" si="29"/>
        <v>0</v>
      </c>
      <c r="K47" s="62">
        <f t="shared" si="30"/>
        <v>0</v>
      </c>
      <c r="L47" s="22"/>
      <c r="M47" s="23">
        <f t="shared" si="31"/>
        <v>0</v>
      </c>
      <c r="N47" s="24">
        <f t="shared" si="32"/>
        <v>0</v>
      </c>
      <c r="O47" s="22"/>
      <c r="P47" s="23">
        <f t="shared" si="33"/>
        <v>0</v>
      </c>
      <c r="Q47" s="24">
        <f t="shared" si="34"/>
        <v>0</v>
      </c>
      <c r="R47" s="22"/>
      <c r="S47" s="23">
        <f t="shared" si="35"/>
        <v>0</v>
      </c>
      <c r="T47" s="24">
        <f t="shared" si="36"/>
        <v>0</v>
      </c>
      <c r="U47" s="22"/>
      <c r="V47" s="23">
        <f t="shared" si="37"/>
        <v>0</v>
      </c>
      <c r="W47" s="24">
        <f t="shared" si="38"/>
        <v>0</v>
      </c>
      <c r="X47" s="64">
        <f t="shared" si="39"/>
        <v>0</v>
      </c>
      <c r="Y47" s="93">
        <f t="shared" si="40"/>
        <v>0</v>
      </c>
      <c r="Z47" s="133">
        <f t="shared" si="41"/>
        <v>0</v>
      </c>
      <c r="AA47" s="71">
        <f t="shared" si="42"/>
        <v>0</v>
      </c>
      <c r="AB47" s="64">
        <f t="shared" si="43"/>
        <v>0</v>
      </c>
      <c r="AC47"/>
      <c r="AD47" s="65">
        <f t="shared" si="44"/>
        <v>0</v>
      </c>
      <c r="AE47" s="65">
        <f t="shared" si="45"/>
        <v>0</v>
      </c>
      <c r="AF47" s="65">
        <f t="shared" si="46"/>
        <v>0</v>
      </c>
      <c r="AG47" s="65">
        <f t="shared" si="47"/>
        <v>0</v>
      </c>
      <c r="AH47" s="65">
        <f t="shared" si="48"/>
        <v>0</v>
      </c>
      <c r="AI47" s="66">
        <f t="shared" si="49"/>
        <v>0</v>
      </c>
      <c r="AJ47" s="65">
        <f t="shared" si="50"/>
        <v>50</v>
      </c>
      <c r="AK47" s="65">
        <f t="shared" si="51"/>
        <v>-50</v>
      </c>
      <c r="AM47" s="67">
        <f t="shared" si="52"/>
        <v>0</v>
      </c>
      <c r="AN47" s="67">
        <f t="shared" si="53"/>
        <v>0</v>
      </c>
      <c r="AO47" s="67">
        <f t="shared" si="54"/>
        <v>0</v>
      </c>
      <c r="AP47" s="67">
        <f t="shared" si="55"/>
        <v>0</v>
      </c>
      <c r="AQ47" s="67">
        <f t="shared" si="56"/>
        <v>0</v>
      </c>
      <c r="AR47" s="68">
        <f t="shared" si="57"/>
        <v>0</v>
      </c>
      <c r="AT47"/>
      <c r="AU47"/>
    </row>
    <row r="48" spans="1:47" x14ac:dyDescent="0.2">
      <c r="A48" s="33" t="s">
        <v>101</v>
      </c>
      <c r="B48" s="69" t="s">
        <v>104</v>
      </c>
      <c r="C48" s="138">
        <v>19</v>
      </c>
      <c r="D48" s="65" t="s">
        <v>14</v>
      </c>
      <c r="E48" s="140">
        <v>0.33333333333333331</v>
      </c>
      <c r="F48" s="140">
        <v>0.66666666666666663</v>
      </c>
      <c r="G48" s="28">
        <v>260</v>
      </c>
      <c r="H48" s="95">
        <v>8</v>
      </c>
      <c r="I48" s="22"/>
      <c r="J48" s="23">
        <f t="shared" si="29"/>
        <v>0</v>
      </c>
      <c r="K48" s="62">
        <f t="shared" si="30"/>
        <v>0</v>
      </c>
      <c r="L48" s="22"/>
      <c r="M48" s="23">
        <f t="shared" si="31"/>
        <v>0</v>
      </c>
      <c r="N48" s="24">
        <f t="shared" si="32"/>
        <v>0</v>
      </c>
      <c r="O48" s="22"/>
      <c r="P48" s="23">
        <f t="shared" si="33"/>
        <v>0</v>
      </c>
      <c r="Q48" s="24">
        <f t="shared" si="34"/>
        <v>0</v>
      </c>
      <c r="R48" s="22"/>
      <c r="S48" s="23">
        <f t="shared" si="35"/>
        <v>0</v>
      </c>
      <c r="T48" s="24">
        <f t="shared" si="36"/>
        <v>0</v>
      </c>
      <c r="U48" s="22"/>
      <c r="V48" s="23">
        <f t="shared" si="37"/>
        <v>0</v>
      </c>
      <c r="W48" s="24">
        <f t="shared" si="38"/>
        <v>0</v>
      </c>
      <c r="X48" s="64">
        <f t="shared" si="39"/>
        <v>0</v>
      </c>
      <c r="Y48" s="93">
        <f t="shared" si="40"/>
        <v>0</v>
      </c>
      <c r="Z48" s="133">
        <f t="shared" si="41"/>
        <v>0</v>
      </c>
      <c r="AA48" s="71">
        <f t="shared" si="42"/>
        <v>0</v>
      </c>
      <c r="AB48" s="64">
        <f t="shared" si="43"/>
        <v>0</v>
      </c>
      <c r="AC48"/>
      <c r="AD48" s="65">
        <f t="shared" si="44"/>
        <v>0</v>
      </c>
      <c r="AE48" s="65">
        <f t="shared" si="45"/>
        <v>0</v>
      </c>
      <c r="AF48" s="65">
        <f t="shared" si="46"/>
        <v>0</v>
      </c>
      <c r="AG48" s="65">
        <f t="shared" si="47"/>
        <v>0</v>
      </c>
      <c r="AH48" s="65">
        <f t="shared" si="48"/>
        <v>0</v>
      </c>
      <c r="AI48" s="66">
        <f t="shared" si="49"/>
        <v>0</v>
      </c>
      <c r="AJ48" s="65">
        <f t="shared" si="50"/>
        <v>19</v>
      </c>
      <c r="AK48" s="65">
        <f t="shared" si="51"/>
        <v>-19</v>
      </c>
      <c r="AM48" s="67">
        <f t="shared" si="52"/>
        <v>0</v>
      </c>
      <c r="AN48" s="67">
        <f t="shared" si="53"/>
        <v>0</v>
      </c>
      <c r="AO48" s="67">
        <f t="shared" si="54"/>
        <v>0</v>
      </c>
      <c r="AP48" s="67">
        <f t="shared" si="55"/>
        <v>0</v>
      </c>
      <c r="AQ48" s="67">
        <f t="shared" si="56"/>
        <v>0</v>
      </c>
      <c r="AR48" s="68">
        <f t="shared" si="57"/>
        <v>0</v>
      </c>
      <c r="AT48"/>
      <c r="AU48"/>
    </row>
    <row r="49" spans="1:47" x14ac:dyDescent="0.2">
      <c r="A49" s="33" t="s">
        <v>94</v>
      </c>
      <c r="B49" s="69" t="s">
        <v>130</v>
      </c>
      <c r="C49" s="138">
        <v>26</v>
      </c>
      <c r="D49" s="139" t="s">
        <v>14</v>
      </c>
      <c r="E49" s="140">
        <v>0.35416666666666669</v>
      </c>
      <c r="F49" s="140">
        <v>0.5</v>
      </c>
      <c r="G49" s="28">
        <v>20</v>
      </c>
      <c r="H49" s="95">
        <v>3.5</v>
      </c>
      <c r="I49" s="22"/>
      <c r="J49" s="23">
        <f t="shared" si="29"/>
        <v>0</v>
      </c>
      <c r="K49" s="62">
        <f t="shared" si="30"/>
        <v>0</v>
      </c>
      <c r="L49" s="22"/>
      <c r="M49" s="23">
        <f t="shared" si="31"/>
        <v>0</v>
      </c>
      <c r="N49" s="24">
        <f t="shared" si="32"/>
        <v>0</v>
      </c>
      <c r="O49" s="22"/>
      <c r="P49" s="23">
        <f t="shared" si="33"/>
        <v>0</v>
      </c>
      <c r="Q49" s="24">
        <f t="shared" si="34"/>
        <v>0</v>
      </c>
      <c r="R49" s="22"/>
      <c r="S49" s="23">
        <f t="shared" si="35"/>
        <v>0</v>
      </c>
      <c r="T49" s="24">
        <f t="shared" si="36"/>
        <v>0</v>
      </c>
      <c r="U49" s="22"/>
      <c r="V49" s="23">
        <f t="shared" si="37"/>
        <v>0</v>
      </c>
      <c r="W49" s="24">
        <f t="shared" si="38"/>
        <v>0</v>
      </c>
      <c r="X49" s="64">
        <f t="shared" si="39"/>
        <v>0</v>
      </c>
      <c r="Y49" s="93">
        <f t="shared" si="40"/>
        <v>0</v>
      </c>
      <c r="Z49" s="133">
        <f t="shared" si="41"/>
        <v>0</v>
      </c>
      <c r="AA49" s="71">
        <f t="shared" si="42"/>
        <v>0</v>
      </c>
      <c r="AB49" s="64">
        <f t="shared" si="43"/>
        <v>0</v>
      </c>
      <c r="AC49"/>
      <c r="AD49" s="65">
        <f t="shared" si="44"/>
        <v>0</v>
      </c>
      <c r="AE49" s="65">
        <f t="shared" si="45"/>
        <v>0</v>
      </c>
      <c r="AF49" s="65">
        <f t="shared" si="46"/>
        <v>0</v>
      </c>
      <c r="AG49" s="65">
        <f t="shared" si="47"/>
        <v>0</v>
      </c>
      <c r="AH49" s="65">
        <f t="shared" si="48"/>
        <v>0</v>
      </c>
      <c r="AI49" s="66">
        <f t="shared" si="49"/>
        <v>0</v>
      </c>
      <c r="AJ49" s="65">
        <f t="shared" si="50"/>
        <v>26</v>
      </c>
      <c r="AK49" s="65">
        <f t="shared" si="51"/>
        <v>-26</v>
      </c>
      <c r="AM49" s="67">
        <f t="shared" si="52"/>
        <v>0</v>
      </c>
      <c r="AN49" s="67">
        <f t="shared" si="53"/>
        <v>0</v>
      </c>
      <c r="AO49" s="67">
        <f t="shared" si="54"/>
        <v>0</v>
      </c>
      <c r="AP49" s="67">
        <f t="shared" si="55"/>
        <v>0</v>
      </c>
      <c r="AQ49" s="67">
        <f t="shared" si="56"/>
        <v>0</v>
      </c>
      <c r="AR49" s="68">
        <f t="shared" si="57"/>
        <v>0</v>
      </c>
      <c r="AT49"/>
      <c r="AU49"/>
    </row>
    <row r="50" spans="1:47" x14ac:dyDescent="0.2">
      <c r="A50" s="33" t="s">
        <v>99</v>
      </c>
      <c r="B50" s="69" t="s">
        <v>141</v>
      </c>
      <c r="C50" s="138">
        <v>31</v>
      </c>
      <c r="D50" s="65" t="s">
        <v>14</v>
      </c>
      <c r="E50" s="140">
        <v>0.38541666666666669</v>
      </c>
      <c r="F50" s="140">
        <v>0.66666666666666663</v>
      </c>
      <c r="G50" s="28">
        <v>30</v>
      </c>
      <c r="H50" s="95">
        <v>6.75</v>
      </c>
      <c r="I50" s="22"/>
      <c r="J50" s="23">
        <f t="shared" si="29"/>
        <v>0</v>
      </c>
      <c r="K50" s="62">
        <f t="shared" si="30"/>
        <v>0</v>
      </c>
      <c r="L50" s="22"/>
      <c r="M50" s="23">
        <f t="shared" si="31"/>
        <v>0</v>
      </c>
      <c r="N50" s="24">
        <f t="shared" si="32"/>
        <v>0</v>
      </c>
      <c r="O50" s="22"/>
      <c r="P50" s="23">
        <f t="shared" si="33"/>
        <v>0</v>
      </c>
      <c r="Q50" s="24">
        <f t="shared" si="34"/>
        <v>0</v>
      </c>
      <c r="R50" s="22"/>
      <c r="S50" s="23">
        <f t="shared" si="35"/>
        <v>0</v>
      </c>
      <c r="T50" s="24">
        <f t="shared" si="36"/>
        <v>0</v>
      </c>
      <c r="U50" s="22"/>
      <c r="V50" s="23">
        <f t="shared" si="37"/>
        <v>0</v>
      </c>
      <c r="W50" s="24">
        <f t="shared" si="38"/>
        <v>0</v>
      </c>
      <c r="X50" s="64">
        <f t="shared" si="39"/>
        <v>0</v>
      </c>
      <c r="Y50" s="93">
        <f t="shared" si="40"/>
        <v>0</v>
      </c>
      <c r="Z50" s="133">
        <f t="shared" si="41"/>
        <v>0</v>
      </c>
      <c r="AA50" s="71">
        <f t="shared" si="42"/>
        <v>0</v>
      </c>
      <c r="AB50" s="64">
        <f t="shared" si="43"/>
        <v>0</v>
      </c>
      <c r="AC50"/>
      <c r="AD50" s="65">
        <f t="shared" si="44"/>
        <v>0</v>
      </c>
      <c r="AE50" s="65">
        <f t="shared" si="45"/>
        <v>0</v>
      </c>
      <c r="AF50" s="65">
        <f t="shared" si="46"/>
        <v>0</v>
      </c>
      <c r="AG50" s="65">
        <f t="shared" si="47"/>
        <v>0</v>
      </c>
      <c r="AH50" s="65">
        <f t="shared" si="48"/>
        <v>0</v>
      </c>
      <c r="AI50" s="66">
        <f t="shared" si="49"/>
        <v>0</v>
      </c>
      <c r="AJ50" s="65">
        <f t="shared" si="50"/>
        <v>31</v>
      </c>
      <c r="AK50" s="65">
        <f t="shared" si="51"/>
        <v>-31</v>
      </c>
      <c r="AM50" s="67">
        <f t="shared" si="52"/>
        <v>0</v>
      </c>
      <c r="AN50" s="67">
        <f t="shared" si="53"/>
        <v>0</v>
      </c>
      <c r="AO50" s="67">
        <f t="shared" si="54"/>
        <v>0</v>
      </c>
      <c r="AP50" s="67">
        <f t="shared" si="55"/>
        <v>0</v>
      </c>
      <c r="AQ50" s="67">
        <f t="shared" si="56"/>
        <v>0</v>
      </c>
      <c r="AR50" s="68">
        <f t="shared" si="57"/>
        <v>0</v>
      </c>
      <c r="AT50"/>
      <c r="AU50"/>
    </row>
    <row r="51" spans="1:47" x14ac:dyDescent="0.2">
      <c r="A51" s="33" t="s">
        <v>96</v>
      </c>
      <c r="B51" s="69" t="s">
        <v>140</v>
      </c>
      <c r="C51" s="138">
        <v>30</v>
      </c>
      <c r="D51" s="139" t="s">
        <v>17</v>
      </c>
      <c r="E51" s="140">
        <v>0.41666666666666669</v>
      </c>
      <c r="F51" s="140">
        <v>0.625</v>
      </c>
      <c r="G51" s="28">
        <v>360</v>
      </c>
      <c r="H51" s="95">
        <v>5</v>
      </c>
      <c r="I51" s="22"/>
      <c r="J51" s="23">
        <f t="shared" si="29"/>
        <v>0</v>
      </c>
      <c r="K51" s="62">
        <f t="shared" si="30"/>
        <v>0</v>
      </c>
      <c r="L51" s="22"/>
      <c r="M51" s="23">
        <f t="shared" si="31"/>
        <v>0</v>
      </c>
      <c r="N51" s="24">
        <f t="shared" si="32"/>
        <v>0</v>
      </c>
      <c r="O51" s="22"/>
      <c r="P51" s="23">
        <f t="shared" si="33"/>
        <v>0</v>
      </c>
      <c r="Q51" s="24">
        <f t="shared" si="34"/>
        <v>0</v>
      </c>
      <c r="R51" s="22"/>
      <c r="S51" s="23">
        <f t="shared" si="35"/>
        <v>0</v>
      </c>
      <c r="T51" s="24">
        <f t="shared" si="36"/>
        <v>0</v>
      </c>
      <c r="U51" s="22"/>
      <c r="V51" s="23">
        <f t="shared" si="37"/>
        <v>0</v>
      </c>
      <c r="W51" s="24">
        <f t="shared" si="38"/>
        <v>0</v>
      </c>
      <c r="X51" s="64">
        <f t="shared" si="39"/>
        <v>0</v>
      </c>
      <c r="Y51" s="93">
        <f t="shared" si="40"/>
        <v>0</v>
      </c>
      <c r="Z51" s="133">
        <f t="shared" si="41"/>
        <v>0</v>
      </c>
      <c r="AA51" s="71">
        <f t="shared" si="42"/>
        <v>0</v>
      </c>
      <c r="AB51" s="64">
        <f t="shared" si="43"/>
        <v>0</v>
      </c>
      <c r="AC51"/>
      <c r="AD51" s="65">
        <f t="shared" si="44"/>
        <v>0</v>
      </c>
      <c r="AE51" s="65">
        <f t="shared" si="45"/>
        <v>0</v>
      </c>
      <c r="AF51" s="65">
        <f t="shared" si="46"/>
        <v>0</v>
      </c>
      <c r="AG51" s="65">
        <f t="shared" si="47"/>
        <v>0</v>
      </c>
      <c r="AH51" s="65">
        <f t="shared" si="48"/>
        <v>0</v>
      </c>
      <c r="AI51" s="66">
        <f t="shared" si="49"/>
        <v>0</v>
      </c>
      <c r="AJ51" s="65">
        <f t="shared" si="50"/>
        <v>30</v>
      </c>
      <c r="AK51" s="65">
        <f t="shared" si="51"/>
        <v>-30</v>
      </c>
      <c r="AM51" s="67">
        <f t="shared" si="52"/>
        <v>0</v>
      </c>
      <c r="AN51" s="67">
        <f t="shared" si="53"/>
        <v>0</v>
      </c>
      <c r="AO51" s="67">
        <f t="shared" si="54"/>
        <v>0</v>
      </c>
      <c r="AP51" s="67">
        <f t="shared" si="55"/>
        <v>0</v>
      </c>
      <c r="AQ51" s="67">
        <f t="shared" si="56"/>
        <v>0</v>
      </c>
      <c r="AR51" s="68">
        <f t="shared" si="57"/>
        <v>0</v>
      </c>
      <c r="AT51"/>
      <c r="AU51"/>
    </row>
    <row r="52" spans="1:47" x14ac:dyDescent="0.2">
      <c r="A52" s="33" t="s">
        <v>96</v>
      </c>
      <c r="B52" s="69" t="s">
        <v>96</v>
      </c>
      <c r="C52" s="138">
        <v>12</v>
      </c>
      <c r="D52" s="65" t="s">
        <v>17</v>
      </c>
      <c r="E52" s="140">
        <v>0.375</v>
      </c>
      <c r="F52" s="140">
        <v>0.5</v>
      </c>
      <c r="G52" s="28">
        <v>5</v>
      </c>
      <c r="H52" s="95">
        <v>3</v>
      </c>
      <c r="I52" s="22"/>
      <c r="J52" s="23">
        <f t="shared" si="29"/>
        <v>0</v>
      </c>
      <c r="K52" s="62">
        <f t="shared" si="30"/>
        <v>0</v>
      </c>
      <c r="L52" s="22"/>
      <c r="M52" s="23">
        <f t="shared" si="31"/>
        <v>0</v>
      </c>
      <c r="N52" s="24">
        <f t="shared" si="32"/>
        <v>0</v>
      </c>
      <c r="O52" s="22"/>
      <c r="P52" s="23">
        <f t="shared" si="33"/>
        <v>0</v>
      </c>
      <c r="Q52" s="24">
        <f t="shared" si="34"/>
        <v>0</v>
      </c>
      <c r="R52" s="22"/>
      <c r="S52" s="23">
        <f t="shared" si="35"/>
        <v>0</v>
      </c>
      <c r="T52" s="24">
        <f t="shared" si="36"/>
        <v>0</v>
      </c>
      <c r="U52" s="22"/>
      <c r="V52" s="23">
        <f t="shared" si="37"/>
        <v>0</v>
      </c>
      <c r="W52" s="24">
        <f t="shared" si="38"/>
        <v>0</v>
      </c>
      <c r="X52" s="64">
        <f t="shared" si="39"/>
        <v>0</v>
      </c>
      <c r="Y52" s="93">
        <f t="shared" si="40"/>
        <v>0</v>
      </c>
      <c r="Z52" s="133">
        <f t="shared" si="41"/>
        <v>0</v>
      </c>
      <c r="AA52" s="71">
        <f t="shared" si="42"/>
        <v>0</v>
      </c>
      <c r="AB52" s="64">
        <f t="shared" si="43"/>
        <v>0</v>
      </c>
      <c r="AC52"/>
      <c r="AD52" s="65">
        <f t="shared" si="44"/>
        <v>0</v>
      </c>
      <c r="AE52" s="65">
        <f t="shared" si="45"/>
        <v>0</v>
      </c>
      <c r="AF52" s="65">
        <f t="shared" si="46"/>
        <v>0</v>
      </c>
      <c r="AG52" s="65">
        <f t="shared" si="47"/>
        <v>0</v>
      </c>
      <c r="AH52" s="65">
        <f t="shared" si="48"/>
        <v>0</v>
      </c>
      <c r="AI52" s="66">
        <f t="shared" si="49"/>
        <v>0</v>
      </c>
      <c r="AJ52" s="65">
        <f t="shared" si="50"/>
        <v>12</v>
      </c>
      <c r="AK52" s="65">
        <f t="shared" si="51"/>
        <v>-12</v>
      </c>
      <c r="AM52" s="67">
        <f t="shared" si="52"/>
        <v>0</v>
      </c>
      <c r="AN52" s="67">
        <f t="shared" si="53"/>
        <v>0</v>
      </c>
      <c r="AO52" s="67">
        <f t="shared" si="54"/>
        <v>0</v>
      </c>
      <c r="AP52" s="67">
        <f t="shared" si="55"/>
        <v>0</v>
      </c>
      <c r="AQ52" s="67">
        <f t="shared" si="56"/>
        <v>0</v>
      </c>
      <c r="AR52" s="68">
        <f t="shared" si="57"/>
        <v>0</v>
      </c>
      <c r="AT52"/>
      <c r="AU52"/>
    </row>
    <row r="53" spans="1:47" x14ac:dyDescent="0.2">
      <c r="A53" s="33" t="s">
        <v>96</v>
      </c>
      <c r="B53" s="69" t="s">
        <v>96</v>
      </c>
      <c r="C53" s="138">
        <v>13</v>
      </c>
      <c r="D53" s="139" t="s">
        <v>17</v>
      </c>
      <c r="E53" s="140">
        <v>0.375</v>
      </c>
      <c r="F53" s="140">
        <v>0.5</v>
      </c>
      <c r="G53" s="28">
        <v>5</v>
      </c>
      <c r="H53" s="95">
        <v>3</v>
      </c>
      <c r="I53" s="22"/>
      <c r="J53" s="23">
        <f t="shared" si="29"/>
        <v>0</v>
      </c>
      <c r="K53" s="62">
        <f t="shared" si="30"/>
        <v>0</v>
      </c>
      <c r="L53" s="22"/>
      <c r="M53" s="23">
        <f t="shared" si="31"/>
        <v>0</v>
      </c>
      <c r="N53" s="24">
        <f t="shared" si="32"/>
        <v>0</v>
      </c>
      <c r="O53" s="22"/>
      <c r="P53" s="23">
        <f t="shared" si="33"/>
        <v>0</v>
      </c>
      <c r="Q53" s="24">
        <f t="shared" si="34"/>
        <v>0</v>
      </c>
      <c r="R53" s="22"/>
      <c r="S53" s="23">
        <f t="shared" si="35"/>
        <v>0</v>
      </c>
      <c r="T53" s="24">
        <f t="shared" si="36"/>
        <v>0</v>
      </c>
      <c r="U53" s="22"/>
      <c r="V53" s="23">
        <f t="shared" si="37"/>
        <v>0</v>
      </c>
      <c r="W53" s="24">
        <f t="shared" si="38"/>
        <v>0</v>
      </c>
      <c r="X53" s="64">
        <f t="shared" si="39"/>
        <v>0</v>
      </c>
      <c r="Y53" s="93">
        <f t="shared" si="40"/>
        <v>0</v>
      </c>
      <c r="Z53" s="133">
        <f t="shared" si="41"/>
        <v>0</v>
      </c>
      <c r="AA53" s="71">
        <f t="shared" si="42"/>
        <v>0</v>
      </c>
      <c r="AB53" s="64">
        <f t="shared" si="43"/>
        <v>0</v>
      </c>
      <c r="AC53"/>
      <c r="AD53" s="65">
        <f t="shared" si="44"/>
        <v>0</v>
      </c>
      <c r="AE53" s="65">
        <f t="shared" si="45"/>
        <v>0</v>
      </c>
      <c r="AF53" s="65">
        <f t="shared" si="46"/>
        <v>0</v>
      </c>
      <c r="AG53" s="65">
        <f t="shared" si="47"/>
        <v>0</v>
      </c>
      <c r="AH53" s="65">
        <f t="shared" si="48"/>
        <v>0</v>
      </c>
      <c r="AI53" s="66">
        <f t="shared" si="49"/>
        <v>0</v>
      </c>
      <c r="AJ53" s="65">
        <f t="shared" si="50"/>
        <v>13</v>
      </c>
      <c r="AK53" s="65">
        <f t="shared" si="51"/>
        <v>-13</v>
      </c>
      <c r="AM53" s="67">
        <f t="shared" si="52"/>
        <v>0</v>
      </c>
      <c r="AN53" s="67">
        <f t="shared" si="53"/>
        <v>0</v>
      </c>
      <c r="AO53" s="67">
        <f t="shared" si="54"/>
        <v>0</v>
      </c>
      <c r="AP53" s="67">
        <f t="shared" si="55"/>
        <v>0</v>
      </c>
      <c r="AQ53" s="67">
        <f t="shared" si="56"/>
        <v>0</v>
      </c>
      <c r="AR53" s="68">
        <f t="shared" si="57"/>
        <v>0</v>
      </c>
      <c r="AT53"/>
      <c r="AU53"/>
    </row>
    <row r="54" spans="1:47" x14ac:dyDescent="0.2">
      <c r="A54" s="33" t="s">
        <v>96</v>
      </c>
      <c r="B54" s="69" t="s">
        <v>96</v>
      </c>
      <c r="C54" s="138">
        <v>13</v>
      </c>
      <c r="D54" s="65" t="s">
        <v>17</v>
      </c>
      <c r="E54" s="140">
        <v>0.54166666666666663</v>
      </c>
      <c r="F54" s="140">
        <v>0.66666666666666663</v>
      </c>
      <c r="G54" s="28">
        <v>5</v>
      </c>
      <c r="H54" s="95">
        <v>3</v>
      </c>
      <c r="I54" s="22"/>
      <c r="J54" s="23">
        <f t="shared" si="29"/>
        <v>0</v>
      </c>
      <c r="K54" s="62">
        <f t="shared" si="30"/>
        <v>0</v>
      </c>
      <c r="L54" s="22"/>
      <c r="M54" s="23">
        <f t="shared" si="31"/>
        <v>0</v>
      </c>
      <c r="N54" s="24">
        <f t="shared" si="32"/>
        <v>0</v>
      </c>
      <c r="O54" s="22"/>
      <c r="P54" s="23">
        <f t="shared" si="33"/>
        <v>0</v>
      </c>
      <c r="Q54" s="24">
        <f t="shared" si="34"/>
        <v>0</v>
      </c>
      <c r="R54" s="22"/>
      <c r="S54" s="23">
        <f t="shared" si="35"/>
        <v>0</v>
      </c>
      <c r="T54" s="24">
        <f t="shared" si="36"/>
        <v>0</v>
      </c>
      <c r="U54" s="22"/>
      <c r="V54" s="23">
        <f t="shared" si="37"/>
        <v>0</v>
      </c>
      <c r="W54" s="24">
        <f t="shared" si="38"/>
        <v>0</v>
      </c>
      <c r="X54" s="64">
        <f t="shared" si="39"/>
        <v>0</v>
      </c>
      <c r="Y54" s="93">
        <f t="shared" si="40"/>
        <v>0</v>
      </c>
      <c r="Z54" s="133">
        <f t="shared" si="41"/>
        <v>0</v>
      </c>
      <c r="AA54" s="71">
        <f t="shared" si="42"/>
        <v>0</v>
      </c>
      <c r="AB54" s="64">
        <f t="shared" si="43"/>
        <v>0</v>
      </c>
      <c r="AC54"/>
      <c r="AD54" s="65">
        <f t="shared" si="44"/>
        <v>0</v>
      </c>
      <c r="AE54" s="65">
        <f t="shared" si="45"/>
        <v>0</v>
      </c>
      <c r="AF54" s="65">
        <f t="shared" si="46"/>
        <v>0</v>
      </c>
      <c r="AG54" s="65">
        <f t="shared" si="47"/>
        <v>0</v>
      </c>
      <c r="AH54" s="65">
        <f t="shared" si="48"/>
        <v>0</v>
      </c>
      <c r="AI54" s="66">
        <f t="shared" si="49"/>
        <v>0</v>
      </c>
      <c r="AJ54" s="65">
        <f t="shared" si="50"/>
        <v>13</v>
      </c>
      <c r="AK54" s="65">
        <f t="shared" si="51"/>
        <v>-13</v>
      </c>
      <c r="AM54" s="67">
        <f t="shared" si="52"/>
        <v>0</v>
      </c>
      <c r="AN54" s="67">
        <f t="shared" si="53"/>
        <v>0</v>
      </c>
      <c r="AO54" s="67">
        <f t="shared" si="54"/>
        <v>0</v>
      </c>
      <c r="AP54" s="67">
        <f t="shared" si="55"/>
        <v>0</v>
      </c>
      <c r="AQ54" s="67">
        <f t="shared" si="56"/>
        <v>0</v>
      </c>
      <c r="AR54" s="68">
        <f t="shared" si="57"/>
        <v>0</v>
      </c>
      <c r="AT54"/>
      <c r="AU54"/>
    </row>
    <row r="55" spans="1:47" x14ac:dyDescent="0.2">
      <c r="A55" s="33" t="s">
        <v>112</v>
      </c>
      <c r="B55" s="69" t="s">
        <v>104</v>
      </c>
      <c r="C55" s="138">
        <v>54</v>
      </c>
      <c r="D55" s="139" t="s">
        <v>17</v>
      </c>
      <c r="E55" s="140">
        <v>0.35416666666666669</v>
      </c>
      <c r="F55" s="140">
        <v>0.70833333333333337</v>
      </c>
      <c r="G55" s="28">
        <v>225</v>
      </c>
      <c r="H55" s="95">
        <v>8.5</v>
      </c>
      <c r="I55" s="22"/>
      <c r="J55" s="23">
        <f t="shared" si="29"/>
        <v>0</v>
      </c>
      <c r="K55" s="62">
        <f t="shared" si="30"/>
        <v>0</v>
      </c>
      <c r="L55" s="22"/>
      <c r="M55" s="23">
        <f t="shared" si="31"/>
        <v>0</v>
      </c>
      <c r="N55" s="24">
        <f t="shared" si="32"/>
        <v>0</v>
      </c>
      <c r="O55" s="22"/>
      <c r="P55" s="23">
        <f t="shared" si="33"/>
        <v>0</v>
      </c>
      <c r="Q55" s="24">
        <f t="shared" si="34"/>
        <v>0</v>
      </c>
      <c r="R55" s="22"/>
      <c r="S55" s="23">
        <f t="shared" si="35"/>
        <v>0</v>
      </c>
      <c r="T55" s="24">
        <f t="shared" si="36"/>
        <v>0</v>
      </c>
      <c r="U55" s="22"/>
      <c r="V55" s="23">
        <f t="shared" si="37"/>
        <v>0</v>
      </c>
      <c r="W55" s="24">
        <f t="shared" si="38"/>
        <v>0</v>
      </c>
      <c r="X55" s="64">
        <f t="shared" si="39"/>
        <v>0</v>
      </c>
      <c r="Y55" s="93">
        <f t="shared" si="40"/>
        <v>0</v>
      </c>
      <c r="Z55" s="133">
        <f t="shared" si="41"/>
        <v>0</v>
      </c>
      <c r="AA55" s="71">
        <f t="shared" si="42"/>
        <v>0</v>
      </c>
      <c r="AB55" s="64">
        <f t="shared" si="43"/>
        <v>0</v>
      </c>
      <c r="AC55"/>
      <c r="AD55" s="65">
        <f t="shared" si="44"/>
        <v>0</v>
      </c>
      <c r="AE55" s="65">
        <f t="shared" si="45"/>
        <v>0</v>
      </c>
      <c r="AF55" s="65">
        <f t="shared" si="46"/>
        <v>0</v>
      </c>
      <c r="AG55" s="65">
        <f t="shared" si="47"/>
        <v>0</v>
      </c>
      <c r="AH55" s="65">
        <f t="shared" si="48"/>
        <v>0</v>
      </c>
      <c r="AI55" s="66">
        <f t="shared" si="49"/>
        <v>0</v>
      </c>
      <c r="AJ55" s="65">
        <f t="shared" si="50"/>
        <v>54</v>
      </c>
      <c r="AK55" s="65">
        <f t="shared" si="51"/>
        <v>-54</v>
      </c>
      <c r="AM55" s="67">
        <f t="shared" si="52"/>
        <v>0</v>
      </c>
      <c r="AN55" s="67">
        <f t="shared" si="53"/>
        <v>0</v>
      </c>
      <c r="AO55" s="67">
        <f t="shared" si="54"/>
        <v>0</v>
      </c>
      <c r="AP55" s="67">
        <f t="shared" si="55"/>
        <v>0</v>
      </c>
      <c r="AQ55" s="67">
        <f t="shared" si="56"/>
        <v>0</v>
      </c>
      <c r="AR55" s="68">
        <f t="shared" si="57"/>
        <v>0</v>
      </c>
      <c r="AT55"/>
      <c r="AU55"/>
    </row>
    <row r="56" spans="1:47" x14ac:dyDescent="0.2">
      <c r="A56" s="33" t="s">
        <v>100</v>
      </c>
      <c r="B56" s="69" t="s">
        <v>94</v>
      </c>
      <c r="C56" s="138">
        <v>78</v>
      </c>
      <c r="D56" s="65" t="s">
        <v>17</v>
      </c>
      <c r="E56" s="140">
        <v>0.40625</v>
      </c>
      <c r="F56" s="140">
        <v>0.625</v>
      </c>
      <c r="G56" s="28">
        <v>85</v>
      </c>
      <c r="H56" s="95">
        <v>5.25</v>
      </c>
      <c r="I56" s="22"/>
      <c r="J56" s="23">
        <f t="shared" si="29"/>
        <v>0</v>
      </c>
      <c r="K56" s="62">
        <f t="shared" si="30"/>
        <v>0</v>
      </c>
      <c r="L56" s="22"/>
      <c r="M56" s="23">
        <f t="shared" si="31"/>
        <v>0</v>
      </c>
      <c r="N56" s="24">
        <f t="shared" si="32"/>
        <v>0</v>
      </c>
      <c r="O56" s="22"/>
      <c r="P56" s="23">
        <f t="shared" si="33"/>
        <v>0</v>
      </c>
      <c r="Q56" s="24">
        <f t="shared" si="34"/>
        <v>0</v>
      </c>
      <c r="R56" s="22"/>
      <c r="S56" s="23">
        <f t="shared" si="35"/>
        <v>0</v>
      </c>
      <c r="T56" s="24">
        <f t="shared" si="36"/>
        <v>0</v>
      </c>
      <c r="U56" s="22"/>
      <c r="V56" s="23">
        <f t="shared" si="37"/>
        <v>0</v>
      </c>
      <c r="W56" s="24">
        <f t="shared" si="38"/>
        <v>0</v>
      </c>
      <c r="X56" s="64">
        <f t="shared" si="39"/>
        <v>0</v>
      </c>
      <c r="Y56" s="93">
        <f t="shared" si="40"/>
        <v>0</v>
      </c>
      <c r="Z56" s="133">
        <f t="shared" si="41"/>
        <v>0</v>
      </c>
      <c r="AA56" s="71">
        <f t="shared" si="42"/>
        <v>0</v>
      </c>
      <c r="AB56" s="64">
        <f t="shared" si="43"/>
        <v>0</v>
      </c>
      <c r="AC56"/>
      <c r="AD56" s="65">
        <f t="shared" si="44"/>
        <v>0</v>
      </c>
      <c r="AE56" s="65">
        <f t="shared" si="45"/>
        <v>0</v>
      </c>
      <c r="AF56" s="65">
        <f t="shared" si="46"/>
        <v>0</v>
      </c>
      <c r="AG56" s="65">
        <f t="shared" si="47"/>
        <v>0</v>
      </c>
      <c r="AH56" s="65">
        <f t="shared" si="48"/>
        <v>0</v>
      </c>
      <c r="AI56" s="66">
        <f t="shared" si="49"/>
        <v>0</v>
      </c>
      <c r="AJ56" s="65">
        <f t="shared" si="50"/>
        <v>78</v>
      </c>
      <c r="AK56" s="65">
        <f t="shared" si="51"/>
        <v>-78</v>
      </c>
      <c r="AM56" s="67">
        <f t="shared" si="52"/>
        <v>0</v>
      </c>
      <c r="AN56" s="67">
        <f t="shared" si="53"/>
        <v>0</v>
      </c>
      <c r="AO56" s="67">
        <f t="shared" si="54"/>
        <v>0</v>
      </c>
      <c r="AP56" s="67">
        <f t="shared" si="55"/>
        <v>0</v>
      </c>
      <c r="AQ56" s="67">
        <f t="shared" si="56"/>
        <v>0</v>
      </c>
      <c r="AR56" s="68">
        <f t="shared" si="57"/>
        <v>0</v>
      </c>
      <c r="AT56"/>
      <c r="AU56"/>
    </row>
    <row r="57" spans="1:47" x14ac:dyDescent="0.2">
      <c r="A57" s="33" t="s">
        <v>93</v>
      </c>
      <c r="B57" s="69" t="s">
        <v>94</v>
      </c>
      <c r="C57" s="138">
        <v>36</v>
      </c>
      <c r="D57" s="139" t="s">
        <v>17</v>
      </c>
      <c r="E57" s="140">
        <v>0.29166666666666669</v>
      </c>
      <c r="F57" s="140">
        <v>0.70833333333333337</v>
      </c>
      <c r="G57" s="28">
        <v>170</v>
      </c>
      <c r="H57" s="95">
        <v>10</v>
      </c>
      <c r="I57" s="22"/>
      <c r="J57" s="23">
        <f t="shared" si="29"/>
        <v>0</v>
      </c>
      <c r="K57" s="62">
        <f t="shared" si="30"/>
        <v>0</v>
      </c>
      <c r="L57" s="22"/>
      <c r="M57" s="23">
        <f t="shared" si="31"/>
        <v>0</v>
      </c>
      <c r="N57" s="24">
        <f t="shared" si="32"/>
        <v>0</v>
      </c>
      <c r="O57" s="22"/>
      <c r="P57" s="23">
        <f t="shared" si="33"/>
        <v>0</v>
      </c>
      <c r="Q57" s="24">
        <f t="shared" si="34"/>
        <v>0</v>
      </c>
      <c r="R57" s="22"/>
      <c r="S57" s="23">
        <f t="shared" si="35"/>
        <v>0</v>
      </c>
      <c r="T57" s="24">
        <f t="shared" si="36"/>
        <v>0</v>
      </c>
      <c r="U57" s="22"/>
      <c r="V57" s="23">
        <f t="shared" si="37"/>
        <v>0</v>
      </c>
      <c r="W57" s="24">
        <f t="shared" si="38"/>
        <v>0</v>
      </c>
      <c r="X57" s="64">
        <f t="shared" si="39"/>
        <v>0</v>
      </c>
      <c r="Y57" s="93">
        <f t="shared" si="40"/>
        <v>0</v>
      </c>
      <c r="Z57" s="133">
        <f t="shared" si="41"/>
        <v>0</v>
      </c>
      <c r="AA57" s="71">
        <f t="shared" si="42"/>
        <v>0</v>
      </c>
      <c r="AB57" s="64">
        <f t="shared" si="43"/>
        <v>0</v>
      </c>
      <c r="AC57"/>
      <c r="AD57" s="65">
        <f t="shared" si="44"/>
        <v>0</v>
      </c>
      <c r="AE57" s="65">
        <f t="shared" si="45"/>
        <v>0</v>
      </c>
      <c r="AF57" s="65">
        <f t="shared" si="46"/>
        <v>0</v>
      </c>
      <c r="AG57" s="65">
        <f t="shared" si="47"/>
        <v>0</v>
      </c>
      <c r="AH57" s="65">
        <f t="shared" si="48"/>
        <v>0</v>
      </c>
      <c r="AI57" s="66">
        <f t="shared" si="49"/>
        <v>0</v>
      </c>
      <c r="AJ57" s="65">
        <f t="shared" si="50"/>
        <v>36</v>
      </c>
      <c r="AK57" s="65">
        <f t="shared" si="51"/>
        <v>-36</v>
      </c>
      <c r="AM57" s="67">
        <f t="shared" si="52"/>
        <v>0</v>
      </c>
      <c r="AN57" s="67">
        <f t="shared" si="53"/>
        <v>0</v>
      </c>
      <c r="AO57" s="67">
        <f t="shared" si="54"/>
        <v>0</v>
      </c>
      <c r="AP57" s="67">
        <f t="shared" si="55"/>
        <v>0</v>
      </c>
      <c r="AQ57" s="67">
        <f t="shared" si="56"/>
        <v>0</v>
      </c>
      <c r="AR57" s="68">
        <f t="shared" si="57"/>
        <v>0</v>
      </c>
      <c r="AT57"/>
      <c r="AU57"/>
    </row>
    <row r="58" spans="1:47" x14ac:dyDescent="0.2">
      <c r="A58" s="33" t="s">
        <v>107</v>
      </c>
      <c r="B58" s="69" t="s">
        <v>99</v>
      </c>
      <c r="C58" s="138">
        <v>22</v>
      </c>
      <c r="D58" s="65" t="s">
        <v>17</v>
      </c>
      <c r="E58" s="140">
        <v>0.36458333333333331</v>
      </c>
      <c r="F58" s="140">
        <v>0.60416666666666663</v>
      </c>
      <c r="G58" s="28">
        <v>120</v>
      </c>
      <c r="H58" s="95">
        <v>5.75</v>
      </c>
      <c r="I58" s="22"/>
      <c r="J58" s="23">
        <f t="shared" si="29"/>
        <v>0</v>
      </c>
      <c r="K58" s="62">
        <f t="shared" si="30"/>
        <v>0</v>
      </c>
      <c r="L58" s="22"/>
      <c r="M58" s="23">
        <f t="shared" si="31"/>
        <v>0</v>
      </c>
      <c r="N58" s="24">
        <f t="shared" si="32"/>
        <v>0</v>
      </c>
      <c r="O58" s="22"/>
      <c r="P58" s="23">
        <f t="shared" si="33"/>
        <v>0</v>
      </c>
      <c r="Q58" s="24">
        <f t="shared" si="34"/>
        <v>0</v>
      </c>
      <c r="R58" s="22"/>
      <c r="S58" s="23">
        <f t="shared" si="35"/>
        <v>0</v>
      </c>
      <c r="T58" s="24">
        <f t="shared" si="36"/>
        <v>0</v>
      </c>
      <c r="U58" s="22"/>
      <c r="V58" s="23">
        <f t="shared" si="37"/>
        <v>0</v>
      </c>
      <c r="W58" s="24">
        <f t="shared" si="38"/>
        <v>0</v>
      </c>
      <c r="X58" s="64">
        <f t="shared" si="39"/>
        <v>0</v>
      </c>
      <c r="Y58" s="93">
        <f t="shared" si="40"/>
        <v>0</v>
      </c>
      <c r="Z58" s="133">
        <f t="shared" si="41"/>
        <v>0</v>
      </c>
      <c r="AA58" s="71">
        <f t="shared" si="42"/>
        <v>0</v>
      </c>
      <c r="AB58" s="64">
        <f t="shared" si="43"/>
        <v>0</v>
      </c>
      <c r="AC58"/>
      <c r="AD58" s="65">
        <f t="shared" si="44"/>
        <v>0</v>
      </c>
      <c r="AE58" s="65">
        <f t="shared" si="45"/>
        <v>0</v>
      </c>
      <c r="AF58" s="65">
        <f t="shared" si="46"/>
        <v>0</v>
      </c>
      <c r="AG58" s="65">
        <f t="shared" si="47"/>
        <v>0</v>
      </c>
      <c r="AH58" s="65">
        <f t="shared" si="48"/>
        <v>0</v>
      </c>
      <c r="AI58" s="66">
        <f t="shared" si="49"/>
        <v>0</v>
      </c>
      <c r="AJ58" s="65">
        <f t="shared" si="50"/>
        <v>22</v>
      </c>
      <c r="AK58" s="65">
        <f t="shared" si="51"/>
        <v>-22</v>
      </c>
      <c r="AM58" s="67">
        <f t="shared" si="52"/>
        <v>0</v>
      </c>
      <c r="AN58" s="67">
        <f t="shared" si="53"/>
        <v>0</v>
      </c>
      <c r="AO58" s="67">
        <f t="shared" si="54"/>
        <v>0</v>
      </c>
      <c r="AP58" s="67">
        <f t="shared" si="55"/>
        <v>0</v>
      </c>
      <c r="AQ58" s="67">
        <f t="shared" si="56"/>
        <v>0</v>
      </c>
      <c r="AR58" s="68">
        <f t="shared" si="57"/>
        <v>0</v>
      </c>
      <c r="AT58"/>
      <c r="AU58"/>
    </row>
    <row r="59" spans="1:47" x14ac:dyDescent="0.2">
      <c r="A59" s="33" t="s">
        <v>93</v>
      </c>
      <c r="B59" s="69" t="s">
        <v>94</v>
      </c>
      <c r="C59" s="138">
        <v>108</v>
      </c>
      <c r="D59" s="139" t="s">
        <v>17</v>
      </c>
      <c r="E59" s="140">
        <v>0.3125</v>
      </c>
      <c r="F59" s="140">
        <v>0.77083333333333337</v>
      </c>
      <c r="G59" s="28">
        <v>340</v>
      </c>
      <c r="H59" s="95">
        <v>11</v>
      </c>
      <c r="I59" s="22"/>
      <c r="J59" s="23">
        <f t="shared" si="29"/>
        <v>0</v>
      </c>
      <c r="K59" s="62">
        <f t="shared" si="30"/>
        <v>0</v>
      </c>
      <c r="L59" s="22"/>
      <c r="M59" s="23">
        <f t="shared" si="31"/>
        <v>0</v>
      </c>
      <c r="N59" s="24">
        <f t="shared" si="32"/>
        <v>0</v>
      </c>
      <c r="O59" s="22"/>
      <c r="P59" s="23">
        <f t="shared" si="33"/>
        <v>0</v>
      </c>
      <c r="Q59" s="24">
        <f t="shared" si="34"/>
        <v>0</v>
      </c>
      <c r="R59" s="22"/>
      <c r="S59" s="23">
        <f t="shared" si="35"/>
        <v>0</v>
      </c>
      <c r="T59" s="24">
        <f t="shared" si="36"/>
        <v>0</v>
      </c>
      <c r="U59" s="22"/>
      <c r="V59" s="23">
        <f t="shared" si="37"/>
        <v>0</v>
      </c>
      <c r="W59" s="24">
        <f t="shared" si="38"/>
        <v>0</v>
      </c>
      <c r="X59" s="64">
        <f t="shared" si="39"/>
        <v>0</v>
      </c>
      <c r="Y59" s="93">
        <f t="shared" si="40"/>
        <v>0</v>
      </c>
      <c r="Z59" s="133">
        <f t="shared" si="41"/>
        <v>0</v>
      </c>
      <c r="AA59" s="71">
        <f t="shared" si="42"/>
        <v>0</v>
      </c>
      <c r="AB59" s="64">
        <f t="shared" si="43"/>
        <v>0</v>
      </c>
      <c r="AC59"/>
      <c r="AD59" s="65">
        <f t="shared" si="44"/>
        <v>0</v>
      </c>
      <c r="AE59" s="65">
        <f t="shared" si="45"/>
        <v>0</v>
      </c>
      <c r="AF59" s="65">
        <f t="shared" si="46"/>
        <v>0</v>
      </c>
      <c r="AG59" s="65">
        <f t="shared" si="47"/>
        <v>0</v>
      </c>
      <c r="AH59" s="65">
        <f t="shared" si="48"/>
        <v>0</v>
      </c>
      <c r="AI59" s="66">
        <f t="shared" si="49"/>
        <v>0</v>
      </c>
      <c r="AJ59" s="65">
        <f t="shared" si="50"/>
        <v>108</v>
      </c>
      <c r="AK59" s="65">
        <f t="shared" si="51"/>
        <v>-108</v>
      </c>
      <c r="AM59" s="67">
        <f t="shared" si="52"/>
        <v>0</v>
      </c>
      <c r="AN59" s="67">
        <f t="shared" si="53"/>
        <v>0</v>
      </c>
      <c r="AO59" s="67">
        <f t="shared" si="54"/>
        <v>0</v>
      </c>
      <c r="AP59" s="67">
        <f t="shared" si="55"/>
        <v>0</v>
      </c>
      <c r="AQ59" s="67">
        <f t="shared" si="56"/>
        <v>0</v>
      </c>
      <c r="AR59" s="68">
        <f t="shared" si="57"/>
        <v>0</v>
      </c>
      <c r="AT59"/>
      <c r="AU59"/>
    </row>
    <row r="60" spans="1:47" x14ac:dyDescent="0.2">
      <c r="A60" s="33" t="s">
        <v>104</v>
      </c>
      <c r="B60" s="69" t="s">
        <v>96</v>
      </c>
      <c r="C60" s="138">
        <v>25</v>
      </c>
      <c r="D60" s="65" t="s">
        <v>17</v>
      </c>
      <c r="E60" s="140">
        <v>0.35416666666666669</v>
      </c>
      <c r="F60" s="140">
        <v>0.58333333333333337</v>
      </c>
      <c r="G60" s="28">
        <v>15</v>
      </c>
      <c r="H60" s="95">
        <v>5.5</v>
      </c>
      <c r="I60" s="22"/>
      <c r="J60" s="23">
        <f t="shared" si="29"/>
        <v>0</v>
      </c>
      <c r="K60" s="62">
        <f t="shared" si="30"/>
        <v>0</v>
      </c>
      <c r="L60" s="22"/>
      <c r="M60" s="23">
        <f t="shared" si="31"/>
        <v>0</v>
      </c>
      <c r="N60" s="24">
        <f t="shared" si="32"/>
        <v>0</v>
      </c>
      <c r="O60" s="22"/>
      <c r="P60" s="23">
        <f t="shared" si="33"/>
        <v>0</v>
      </c>
      <c r="Q60" s="24">
        <f t="shared" si="34"/>
        <v>0</v>
      </c>
      <c r="R60" s="22"/>
      <c r="S60" s="23">
        <f t="shared" si="35"/>
        <v>0</v>
      </c>
      <c r="T60" s="24">
        <f t="shared" si="36"/>
        <v>0</v>
      </c>
      <c r="U60" s="22"/>
      <c r="V60" s="23">
        <f t="shared" si="37"/>
        <v>0</v>
      </c>
      <c r="W60" s="24">
        <f t="shared" si="38"/>
        <v>0</v>
      </c>
      <c r="X60" s="64">
        <f t="shared" si="39"/>
        <v>0</v>
      </c>
      <c r="Y60" s="93">
        <f t="shared" si="40"/>
        <v>0</v>
      </c>
      <c r="Z60" s="133">
        <f t="shared" si="41"/>
        <v>0</v>
      </c>
      <c r="AA60" s="71">
        <f t="shared" si="42"/>
        <v>0</v>
      </c>
      <c r="AB60" s="64">
        <f t="shared" si="43"/>
        <v>0</v>
      </c>
      <c r="AC60"/>
      <c r="AD60" s="65">
        <f t="shared" si="44"/>
        <v>0</v>
      </c>
      <c r="AE60" s="65">
        <f t="shared" si="45"/>
        <v>0</v>
      </c>
      <c r="AF60" s="65">
        <f t="shared" si="46"/>
        <v>0</v>
      </c>
      <c r="AG60" s="65">
        <f t="shared" si="47"/>
        <v>0</v>
      </c>
      <c r="AH60" s="65">
        <f t="shared" si="48"/>
        <v>0</v>
      </c>
      <c r="AI60" s="66">
        <f t="shared" si="49"/>
        <v>0</v>
      </c>
      <c r="AJ60" s="65">
        <f t="shared" si="50"/>
        <v>25</v>
      </c>
      <c r="AK60" s="65">
        <f t="shared" si="51"/>
        <v>-25</v>
      </c>
      <c r="AM60" s="67">
        <f t="shared" si="52"/>
        <v>0</v>
      </c>
      <c r="AN60" s="67">
        <f t="shared" si="53"/>
        <v>0</v>
      </c>
      <c r="AO60" s="67">
        <f t="shared" si="54"/>
        <v>0</v>
      </c>
      <c r="AP60" s="67">
        <f t="shared" si="55"/>
        <v>0</v>
      </c>
      <c r="AQ60" s="67">
        <f t="shared" si="56"/>
        <v>0</v>
      </c>
      <c r="AR60" s="68">
        <f t="shared" si="57"/>
        <v>0</v>
      </c>
      <c r="AT60"/>
      <c r="AU60"/>
    </row>
    <row r="61" spans="1:47" x14ac:dyDescent="0.2">
      <c r="A61" s="33" t="s">
        <v>104</v>
      </c>
      <c r="B61" s="69" t="s">
        <v>99</v>
      </c>
      <c r="C61" s="138">
        <v>33</v>
      </c>
      <c r="D61" s="139" t="s">
        <v>17</v>
      </c>
      <c r="E61" s="140">
        <v>0.36458333333333331</v>
      </c>
      <c r="F61" s="140">
        <v>0.58333333333333337</v>
      </c>
      <c r="G61" s="28">
        <v>15</v>
      </c>
      <c r="H61" s="95">
        <v>5.25</v>
      </c>
      <c r="I61" s="22"/>
      <c r="J61" s="23">
        <f t="shared" si="29"/>
        <v>0</v>
      </c>
      <c r="K61" s="62">
        <f t="shared" si="30"/>
        <v>0</v>
      </c>
      <c r="L61" s="22"/>
      <c r="M61" s="23">
        <f t="shared" si="31"/>
        <v>0</v>
      </c>
      <c r="N61" s="24">
        <f t="shared" si="32"/>
        <v>0</v>
      </c>
      <c r="O61" s="22"/>
      <c r="P61" s="23">
        <f t="shared" si="33"/>
        <v>0</v>
      </c>
      <c r="Q61" s="24">
        <f t="shared" si="34"/>
        <v>0</v>
      </c>
      <c r="R61" s="22"/>
      <c r="S61" s="23">
        <f t="shared" si="35"/>
        <v>0</v>
      </c>
      <c r="T61" s="24">
        <f t="shared" si="36"/>
        <v>0</v>
      </c>
      <c r="U61" s="22"/>
      <c r="V61" s="23">
        <f t="shared" si="37"/>
        <v>0</v>
      </c>
      <c r="W61" s="24">
        <f t="shared" si="38"/>
        <v>0</v>
      </c>
      <c r="X61" s="64">
        <f t="shared" si="39"/>
        <v>0</v>
      </c>
      <c r="Y61" s="93">
        <f t="shared" si="40"/>
        <v>0</v>
      </c>
      <c r="Z61" s="133">
        <f t="shared" si="41"/>
        <v>0</v>
      </c>
      <c r="AA61" s="71">
        <f t="shared" si="42"/>
        <v>0</v>
      </c>
      <c r="AB61" s="64">
        <f t="shared" si="43"/>
        <v>0</v>
      </c>
      <c r="AC61"/>
      <c r="AD61" s="65">
        <f t="shared" si="44"/>
        <v>0</v>
      </c>
      <c r="AE61" s="65">
        <f t="shared" si="45"/>
        <v>0</v>
      </c>
      <c r="AF61" s="65">
        <f t="shared" si="46"/>
        <v>0</v>
      </c>
      <c r="AG61" s="65">
        <f t="shared" si="47"/>
        <v>0</v>
      </c>
      <c r="AH61" s="65">
        <f t="shared" si="48"/>
        <v>0</v>
      </c>
      <c r="AI61" s="66">
        <f t="shared" si="49"/>
        <v>0</v>
      </c>
      <c r="AJ61" s="65">
        <f t="shared" si="50"/>
        <v>33</v>
      </c>
      <c r="AK61" s="65">
        <f t="shared" si="51"/>
        <v>-33</v>
      </c>
      <c r="AM61" s="67">
        <f t="shared" si="52"/>
        <v>0</v>
      </c>
      <c r="AN61" s="67">
        <f t="shared" si="53"/>
        <v>0</v>
      </c>
      <c r="AO61" s="67">
        <f t="shared" si="54"/>
        <v>0</v>
      </c>
      <c r="AP61" s="67">
        <f t="shared" si="55"/>
        <v>0</v>
      </c>
      <c r="AQ61" s="67">
        <f t="shared" si="56"/>
        <v>0</v>
      </c>
      <c r="AR61" s="68">
        <f t="shared" si="57"/>
        <v>0</v>
      </c>
      <c r="AT61"/>
      <c r="AU61"/>
    </row>
    <row r="62" spans="1:47" x14ac:dyDescent="0.2">
      <c r="A62" s="33" t="s">
        <v>113</v>
      </c>
      <c r="B62" s="69" t="s">
        <v>131</v>
      </c>
      <c r="C62" s="138">
        <v>49</v>
      </c>
      <c r="D62" s="65" t="s">
        <v>17</v>
      </c>
      <c r="E62" s="140">
        <v>0.33333333333333331</v>
      </c>
      <c r="F62" s="140">
        <v>0.70833333333333337</v>
      </c>
      <c r="G62" s="28">
        <v>200</v>
      </c>
      <c r="H62" s="95">
        <v>9</v>
      </c>
      <c r="I62" s="22"/>
      <c r="J62" s="23">
        <f t="shared" si="29"/>
        <v>0</v>
      </c>
      <c r="K62" s="62">
        <f t="shared" si="30"/>
        <v>0</v>
      </c>
      <c r="L62" s="22"/>
      <c r="M62" s="23">
        <f t="shared" si="31"/>
        <v>0</v>
      </c>
      <c r="N62" s="24">
        <f t="shared" si="32"/>
        <v>0</v>
      </c>
      <c r="O62" s="22"/>
      <c r="P62" s="23">
        <f t="shared" si="33"/>
        <v>0</v>
      </c>
      <c r="Q62" s="24">
        <f t="shared" si="34"/>
        <v>0</v>
      </c>
      <c r="R62" s="22"/>
      <c r="S62" s="23">
        <f t="shared" si="35"/>
        <v>0</v>
      </c>
      <c r="T62" s="24">
        <f t="shared" si="36"/>
        <v>0</v>
      </c>
      <c r="U62" s="22"/>
      <c r="V62" s="23">
        <f t="shared" si="37"/>
        <v>0</v>
      </c>
      <c r="W62" s="24">
        <f t="shared" si="38"/>
        <v>0</v>
      </c>
      <c r="X62" s="64">
        <f t="shared" si="39"/>
        <v>0</v>
      </c>
      <c r="Y62" s="93">
        <f t="shared" si="40"/>
        <v>0</v>
      </c>
      <c r="Z62" s="133">
        <f t="shared" si="41"/>
        <v>0</v>
      </c>
      <c r="AA62" s="71">
        <f t="shared" si="42"/>
        <v>0</v>
      </c>
      <c r="AB62" s="64">
        <f t="shared" si="43"/>
        <v>0</v>
      </c>
      <c r="AC62"/>
      <c r="AD62" s="65">
        <f t="shared" si="44"/>
        <v>0</v>
      </c>
      <c r="AE62" s="65">
        <f t="shared" si="45"/>
        <v>0</v>
      </c>
      <c r="AF62" s="65">
        <f t="shared" si="46"/>
        <v>0</v>
      </c>
      <c r="AG62" s="65">
        <f t="shared" si="47"/>
        <v>0</v>
      </c>
      <c r="AH62" s="65">
        <f t="shared" si="48"/>
        <v>0</v>
      </c>
      <c r="AI62" s="66">
        <f t="shared" si="49"/>
        <v>0</v>
      </c>
      <c r="AJ62" s="65">
        <f t="shared" si="50"/>
        <v>49</v>
      </c>
      <c r="AK62" s="65">
        <f t="shared" si="51"/>
        <v>-49</v>
      </c>
      <c r="AM62" s="67">
        <f t="shared" si="52"/>
        <v>0</v>
      </c>
      <c r="AN62" s="67">
        <f t="shared" si="53"/>
        <v>0</v>
      </c>
      <c r="AO62" s="67">
        <f t="shared" si="54"/>
        <v>0</v>
      </c>
      <c r="AP62" s="67">
        <f t="shared" si="55"/>
        <v>0</v>
      </c>
      <c r="AQ62" s="67">
        <f t="shared" si="56"/>
        <v>0</v>
      </c>
      <c r="AR62" s="68">
        <f t="shared" si="57"/>
        <v>0</v>
      </c>
      <c r="AT62"/>
      <c r="AU62"/>
    </row>
    <row r="63" spans="1:47" x14ac:dyDescent="0.2">
      <c r="A63" s="33" t="s">
        <v>100</v>
      </c>
      <c r="B63" s="69" t="s">
        <v>94</v>
      </c>
      <c r="C63" s="138">
        <v>98</v>
      </c>
      <c r="D63" s="139" t="s">
        <v>17</v>
      </c>
      <c r="E63" s="140">
        <v>0.36458333333333331</v>
      </c>
      <c r="F63" s="140">
        <v>0.58333333333333337</v>
      </c>
      <c r="G63" s="28">
        <v>85</v>
      </c>
      <c r="H63" s="95">
        <v>5.25</v>
      </c>
      <c r="I63" s="22"/>
      <c r="J63" s="23">
        <f t="shared" si="29"/>
        <v>0</v>
      </c>
      <c r="K63" s="62">
        <f t="shared" si="30"/>
        <v>0</v>
      </c>
      <c r="L63" s="22"/>
      <c r="M63" s="23">
        <f t="shared" si="31"/>
        <v>0</v>
      </c>
      <c r="N63" s="24">
        <f t="shared" si="32"/>
        <v>0</v>
      </c>
      <c r="O63" s="22"/>
      <c r="P63" s="23">
        <f t="shared" si="33"/>
        <v>0</v>
      </c>
      <c r="Q63" s="24">
        <f t="shared" si="34"/>
        <v>0</v>
      </c>
      <c r="R63" s="22"/>
      <c r="S63" s="23">
        <f t="shared" si="35"/>
        <v>0</v>
      </c>
      <c r="T63" s="24">
        <f t="shared" si="36"/>
        <v>0</v>
      </c>
      <c r="U63" s="22"/>
      <c r="V63" s="23">
        <f t="shared" si="37"/>
        <v>0</v>
      </c>
      <c r="W63" s="24">
        <f t="shared" si="38"/>
        <v>0</v>
      </c>
      <c r="X63" s="64">
        <f t="shared" si="39"/>
        <v>0</v>
      </c>
      <c r="Y63" s="93">
        <f t="shared" si="40"/>
        <v>0</v>
      </c>
      <c r="Z63" s="133">
        <f t="shared" si="41"/>
        <v>0</v>
      </c>
      <c r="AA63" s="71">
        <f t="shared" si="42"/>
        <v>0</v>
      </c>
      <c r="AB63" s="64">
        <f t="shared" si="43"/>
        <v>0</v>
      </c>
      <c r="AC63"/>
      <c r="AD63" s="65">
        <f t="shared" si="44"/>
        <v>0</v>
      </c>
      <c r="AE63" s="65">
        <f t="shared" si="45"/>
        <v>0</v>
      </c>
      <c r="AF63" s="65">
        <f t="shared" si="46"/>
        <v>0</v>
      </c>
      <c r="AG63" s="65">
        <f t="shared" si="47"/>
        <v>0</v>
      </c>
      <c r="AH63" s="65">
        <f t="shared" si="48"/>
        <v>0</v>
      </c>
      <c r="AI63" s="66">
        <f t="shared" si="49"/>
        <v>0</v>
      </c>
      <c r="AJ63" s="65">
        <f t="shared" si="50"/>
        <v>98</v>
      </c>
      <c r="AK63" s="65">
        <f t="shared" si="51"/>
        <v>-98</v>
      </c>
      <c r="AM63" s="67">
        <f t="shared" si="52"/>
        <v>0</v>
      </c>
      <c r="AN63" s="67">
        <f t="shared" si="53"/>
        <v>0</v>
      </c>
      <c r="AO63" s="67">
        <f t="shared" si="54"/>
        <v>0</v>
      </c>
      <c r="AP63" s="67">
        <f t="shared" si="55"/>
        <v>0</v>
      </c>
      <c r="AQ63" s="67">
        <f t="shared" si="56"/>
        <v>0</v>
      </c>
      <c r="AR63" s="68">
        <f t="shared" si="57"/>
        <v>0</v>
      </c>
      <c r="AT63"/>
      <c r="AU63"/>
    </row>
    <row r="64" spans="1:47" x14ac:dyDescent="0.2">
      <c r="A64" s="33" t="s">
        <v>94</v>
      </c>
      <c r="B64" s="69" t="s">
        <v>94</v>
      </c>
      <c r="C64" s="138">
        <v>30</v>
      </c>
      <c r="D64" s="65" t="s">
        <v>17</v>
      </c>
      <c r="E64" s="140">
        <v>0.54166666666666663</v>
      </c>
      <c r="F64" s="140">
        <v>0.66666666666666663</v>
      </c>
      <c r="G64" s="28">
        <v>20</v>
      </c>
      <c r="H64" s="95">
        <v>3</v>
      </c>
      <c r="I64" s="22"/>
      <c r="J64" s="23">
        <f t="shared" si="29"/>
        <v>0</v>
      </c>
      <c r="K64" s="62">
        <f t="shared" si="30"/>
        <v>0</v>
      </c>
      <c r="L64" s="22"/>
      <c r="M64" s="23">
        <f t="shared" si="31"/>
        <v>0</v>
      </c>
      <c r="N64" s="24">
        <f t="shared" si="32"/>
        <v>0</v>
      </c>
      <c r="O64" s="22"/>
      <c r="P64" s="23">
        <f t="shared" si="33"/>
        <v>0</v>
      </c>
      <c r="Q64" s="24">
        <f t="shared" si="34"/>
        <v>0</v>
      </c>
      <c r="R64" s="22"/>
      <c r="S64" s="23">
        <f t="shared" si="35"/>
        <v>0</v>
      </c>
      <c r="T64" s="24">
        <f t="shared" si="36"/>
        <v>0</v>
      </c>
      <c r="U64" s="22"/>
      <c r="V64" s="23">
        <f t="shared" si="37"/>
        <v>0</v>
      </c>
      <c r="W64" s="24">
        <f t="shared" si="38"/>
        <v>0</v>
      </c>
      <c r="X64" s="64">
        <f t="shared" si="39"/>
        <v>0</v>
      </c>
      <c r="Y64" s="93">
        <f t="shared" si="40"/>
        <v>0</v>
      </c>
      <c r="Z64" s="133">
        <f t="shared" si="41"/>
        <v>0</v>
      </c>
      <c r="AA64" s="71">
        <f t="shared" si="42"/>
        <v>0</v>
      </c>
      <c r="AB64" s="64">
        <f t="shared" si="43"/>
        <v>0</v>
      </c>
      <c r="AC64"/>
      <c r="AD64" s="65">
        <f t="shared" si="44"/>
        <v>0</v>
      </c>
      <c r="AE64" s="65">
        <f t="shared" si="45"/>
        <v>0</v>
      </c>
      <c r="AF64" s="65">
        <f t="shared" si="46"/>
        <v>0</v>
      </c>
      <c r="AG64" s="65">
        <f t="shared" si="47"/>
        <v>0</v>
      </c>
      <c r="AH64" s="65">
        <f t="shared" si="48"/>
        <v>0</v>
      </c>
      <c r="AI64" s="66">
        <f t="shared" si="49"/>
        <v>0</v>
      </c>
      <c r="AJ64" s="65">
        <f t="shared" si="50"/>
        <v>30</v>
      </c>
      <c r="AK64" s="65">
        <f t="shared" si="51"/>
        <v>-30</v>
      </c>
      <c r="AM64" s="67">
        <f t="shared" si="52"/>
        <v>0</v>
      </c>
      <c r="AN64" s="67">
        <f t="shared" si="53"/>
        <v>0</v>
      </c>
      <c r="AO64" s="67">
        <f t="shared" si="54"/>
        <v>0</v>
      </c>
      <c r="AP64" s="67">
        <f t="shared" si="55"/>
        <v>0</v>
      </c>
      <c r="AQ64" s="67">
        <f t="shared" si="56"/>
        <v>0</v>
      </c>
      <c r="AR64" s="68">
        <f t="shared" si="57"/>
        <v>0</v>
      </c>
      <c r="AT64"/>
      <c r="AU64"/>
    </row>
    <row r="65" spans="1:47" x14ac:dyDescent="0.2">
      <c r="A65" s="33" t="s">
        <v>96</v>
      </c>
      <c r="B65" s="69" t="s">
        <v>96</v>
      </c>
      <c r="C65" s="138">
        <v>12</v>
      </c>
      <c r="D65" s="139" t="s">
        <v>17</v>
      </c>
      <c r="E65" s="140">
        <v>0.36458333333333331</v>
      </c>
      <c r="F65" s="140">
        <v>0.54166666666666663</v>
      </c>
      <c r="G65" s="28">
        <v>5</v>
      </c>
      <c r="H65" s="95">
        <v>4.25</v>
      </c>
      <c r="I65" s="22"/>
      <c r="J65" s="23">
        <f t="shared" si="29"/>
        <v>0</v>
      </c>
      <c r="K65" s="62">
        <f t="shared" si="30"/>
        <v>0</v>
      </c>
      <c r="L65" s="22"/>
      <c r="M65" s="23">
        <f t="shared" si="31"/>
        <v>0</v>
      </c>
      <c r="N65" s="24">
        <f t="shared" si="32"/>
        <v>0</v>
      </c>
      <c r="O65" s="22"/>
      <c r="P65" s="23">
        <f t="shared" si="33"/>
        <v>0</v>
      </c>
      <c r="Q65" s="24">
        <f t="shared" si="34"/>
        <v>0</v>
      </c>
      <c r="R65" s="22"/>
      <c r="S65" s="23">
        <f t="shared" si="35"/>
        <v>0</v>
      </c>
      <c r="T65" s="24">
        <f t="shared" si="36"/>
        <v>0</v>
      </c>
      <c r="U65" s="22"/>
      <c r="V65" s="23">
        <f t="shared" si="37"/>
        <v>0</v>
      </c>
      <c r="W65" s="24">
        <f t="shared" si="38"/>
        <v>0</v>
      </c>
      <c r="X65" s="64">
        <f t="shared" si="39"/>
        <v>0</v>
      </c>
      <c r="Y65" s="93">
        <f t="shared" si="40"/>
        <v>0</v>
      </c>
      <c r="Z65" s="133">
        <f t="shared" si="41"/>
        <v>0</v>
      </c>
      <c r="AA65" s="71">
        <f t="shared" si="42"/>
        <v>0</v>
      </c>
      <c r="AB65" s="64">
        <f t="shared" si="43"/>
        <v>0</v>
      </c>
      <c r="AC65"/>
      <c r="AD65" s="65">
        <f t="shared" si="44"/>
        <v>0</v>
      </c>
      <c r="AE65" s="65">
        <f t="shared" si="45"/>
        <v>0</v>
      </c>
      <c r="AF65" s="65">
        <f t="shared" si="46"/>
        <v>0</v>
      </c>
      <c r="AG65" s="65">
        <f t="shared" si="47"/>
        <v>0</v>
      </c>
      <c r="AH65" s="65">
        <f t="shared" si="48"/>
        <v>0</v>
      </c>
      <c r="AI65" s="66">
        <f t="shared" si="49"/>
        <v>0</v>
      </c>
      <c r="AJ65" s="65">
        <f t="shared" si="50"/>
        <v>12</v>
      </c>
      <c r="AK65" s="65">
        <f t="shared" si="51"/>
        <v>-12</v>
      </c>
      <c r="AM65" s="67">
        <f t="shared" si="52"/>
        <v>0</v>
      </c>
      <c r="AN65" s="67">
        <f t="shared" si="53"/>
        <v>0</v>
      </c>
      <c r="AO65" s="67">
        <f t="shared" si="54"/>
        <v>0</v>
      </c>
      <c r="AP65" s="67">
        <f t="shared" si="55"/>
        <v>0</v>
      </c>
      <c r="AQ65" s="67">
        <f t="shared" si="56"/>
        <v>0</v>
      </c>
      <c r="AR65" s="68">
        <f t="shared" si="57"/>
        <v>0</v>
      </c>
      <c r="AT65"/>
      <c r="AU65"/>
    </row>
    <row r="66" spans="1:47" x14ac:dyDescent="0.2">
      <c r="A66" s="33" t="s">
        <v>96</v>
      </c>
      <c r="B66" s="69" t="s">
        <v>96</v>
      </c>
      <c r="C66" s="138">
        <v>13</v>
      </c>
      <c r="D66" s="65" t="s">
        <v>17</v>
      </c>
      <c r="E66" s="140">
        <v>0.36458333333333331</v>
      </c>
      <c r="F66" s="140">
        <v>0.54166666666666663</v>
      </c>
      <c r="G66" s="28">
        <v>5</v>
      </c>
      <c r="H66" s="95">
        <v>4.25</v>
      </c>
      <c r="I66" s="22"/>
      <c r="J66" s="23">
        <f t="shared" si="29"/>
        <v>0</v>
      </c>
      <c r="K66" s="62">
        <f t="shared" si="30"/>
        <v>0</v>
      </c>
      <c r="L66" s="22"/>
      <c r="M66" s="23">
        <f t="shared" si="31"/>
        <v>0</v>
      </c>
      <c r="N66" s="24">
        <f t="shared" si="32"/>
        <v>0</v>
      </c>
      <c r="O66" s="22"/>
      <c r="P66" s="23">
        <f t="shared" si="33"/>
        <v>0</v>
      </c>
      <c r="Q66" s="24">
        <f t="shared" si="34"/>
        <v>0</v>
      </c>
      <c r="R66" s="22"/>
      <c r="S66" s="23">
        <f t="shared" si="35"/>
        <v>0</v>
      </c>
      <c r="T66" s="24">
        <f t="shared" si="36"/>
        <v>0</v>
      </c>
      <c r="U66" s="22"/>
      <c r="V66" s="23">
        <f t="shared" si="37"/>
        <v>0</v>
      </c>
      <c r="W66" s="24">
        <f t="shared" si="38"/>
        <v>0</v>
      </c>
      <c r="X66" s="64">
        <f t="shared" si="39"/>
        <v>0</v>
      </c>
      <c r="Y66" s="93">
        <f t="shared" si="40"/>
        <v>0</v>
      </c>
      <c r="Z66" s="133">
        <f t="shared" si="41"/>
        <v>0</v>
      </c>
      <c r="AA66" s="71">
        <f t="shared" si="42"/>
        <v>0</v>
      </c>
      <c r="AB66" s="64">
        <f t="shared" si="43"/>
        <v>0</v>
      </c>
      <c r="AC66"/>
      <c r="AD66" s="65">
        <f t="shared" si="44"/>
        <v>0</v>
      </c>
      <c r="AE66" s="65">
        <f t="shared" si="45"/>
        <v>0</v>
      </c>
      <c r="AF66" s="65">
        <f t="shared" si="46"/>
        <v>0</v>
      </c>
      <c r="AG66" s="65">
        <f t="shared" si="47"/>
        <v>0</v>
      </c>
      <c r="AH66" s="65">
        <f t="shared" si="48"/>
        <v>0</v>
      </c>
      <c r="AI66" s="66">
        <f t="shared" si="49"/>
        <v>0</v>
      </c>
      <c r="AJ66" s="65">
        <f t="shared" si="50"/>
        <v>13</v>
      </c>
      <c r="AK66" s="65">
        <f t="shared" si="51"/>
        <v>-13</v>
      </c>
      <c r="AM66" s="67">
        <f t="shared" si="52"/>
        <v>0</v>
      </c>
      <c r="AN66" s="67">
        <f t="shared" si="53"/>
        <v>0</v>
      </c>
      <c r="AO66" s="67">
        <f t="shared" si="54"/>
        <v>0</v>
      </c>
      <c r="AP66" s="67">
        <f t="shared" si="55"/>
        <v>0</v>
      </c>
      <c r="AQ66" s="67">
        <f t="shared" si="56"/>
        <v>0</v>
      </c>
      <c r="AR66" s="68">
        <f t="shared" si="57"/>
        <v>0</v>
      </c>
      <c r="AT66"/>
      <c r="AU66"/>
    </row>
    <row r="67" spans="1:47" x14ac:dyDescent="0.2">
      <c r="A67" s="33" t="s">
        <v>96</v>
      </c>
      <c r="B67" s="69" t="s">
        <v>96</v>
      </c>
      <c r="C67" s="138">
        <v>13</v>
      </c>
      <c r="D67" s="139" t="s">
        <v>17</v>
      </c>
      <c r="E67" s="140">
        <v>0.36458333333333331</v>
      </c>
      <c r="F67" s="140">
        <v>0.54166666666666663</v>
      </c>
      <c r="G67" s="28">
        <v>5</v>
      </c>
      <c r="H67" s="95">
        <v>4.25</v>
      </c>
      <c r="I67" s="22"/>
      <c r="J67" s="23">
        <f t="shared" si="29"/>
        <v>0</v>
      </c>
      <c r="K67" s="62">
        <f t="shared" si="30"/>
        <v>0</v>
      </c>
      <c r="L67" s="22"/>
      <c r="M67" s="23">
        <f t="shared" si="31"/>
        <v>0</v>
      </c>
      <c r="N67" s="24">
        <f t="shared" si="32"/>
        <v>0</v>
      </c>
      <c r="O67" s="22"/>
      <c r="P67" s="23">
        <f t="shared" si="33"/>
        <v>0</v>
      </c>
      <c r="Q67" s="24">
        <f t="shared" si="34"/>
        <v>0</v>
      </c>
      <c r="R67" s="22"/>
      <c r="S67" s="23">
        <f t="shared" si="35"/>
        <v>0</v>
      </c>
      <c r="T67" s="24">
        <f t="shared" si="36"/>
        <v>0</v>
      </c>
      <c r="U67" s="22"/>
      <c r="V67" s="23">
        <f t="shared" si="37"/>
        <v>0</v>
      </c>
      <c r="W67" s="24">
        <f t="shared" si="38"/>
        <v>0</v>
      </c>
      <c r="X67" s="64">
        <f t="shared" si="39"/>
        <v>0</v>
      </c>
      <c r="Y67" s="93">
        <f t="shared" si="40"/>
        <v>0</v>
      </c>
      <c r="Z67" s="133">
        <f t="shared" si="41"/>
        <v>0</v>
      </c>
      <c r="AA67" s="71">
        <f t="shared" si="42"/>
        <v>0</v>
      </c>
      <c r="AB67" s="64">
        <f t="shared" si="43"/>
        <v>0</v>
      </c>
      <c r="AC67"/>
      <c r="AD67" s="65">
        <f t="shared" si="44"/>
        <v>0</v>
      </c>
      <c r="AE67" s="65">
        <f t="shared" si="45"/>
        <v>0</v>
      </c>
      <c r="AF67" s="65">
        <f t="shared" si="46"/>
        <v>0</v>
      </c>
      <c r="AG67" s="65">
        <f t="shared" si="47"/>
        <v>0</v>
      </c>
      <c r="AH67" s="65">
        <f t="shared" si="48"/>
        <v>0</v>
      </c>
      <c r="AI67" s="66">
        <f t="shared" si="49"/>
        <v>0</v>
      </c>
      <c r="AJ67" s="65">
        <f t="shared" si="50"/>
        <v>13</v>
      </c>
      <c r="AK67" s="65">
        <f t="shared" si="51"/>
        <v>-13</v>
      </c>
      <c r="AM67" s="67">
        <f t="shared" si="52"/>
        <v>0</v>
      </c>
      <c r="AN67" s="67">
        <f t="shared" si="53"/>
        <v>0</v>
      </c>
      <c r="AO67" s="67">
        <f t="shared" si="54"/>
        <v>0</v>
      </c>
      <c r="AP67" s="67">
        <f t="shared" si="55"/>
        <v>0</v>
      </c>
      <c r="AQ67" s="67">
        <f t="shared" si="56"/>
        <v>0</v>
      </c>
      <c r="AR67" s="68">
        <f t="shared" si="57"/>
        <v>0</v>
      </c>
      <c r="AT67"/>
      <c r="AU67"/>
    </row>
    <row r="68" spans="1:47" x14ac:dyDescent="0.2">
      <c r="A68" s="33" t="s">
        <v>106</v>
      </c>
      <c r="B68" s="69" t="s">
        <v>99</v>
      </c>
      <c r="C68" s="138">
        <v>21</v>
      </c>
      <c r="D68" s="65" t="s">
        <v>17</v>
      </c>
      <c r="E68" s="140">
        <v>0.3125</v>
      </c>
      <c r="F68" s="140">
        <v>0.75</v>
      </c>
      <c r="G68" s="28">
        <v>360</v>
      </c>
      <c r="H68" s="95">
        <v>10.5</v>
      </c>
      <c r="I68" s="22"/>
      <c r="J68" s="23">
        <f t="shared" si="29"/>
        <v>0</v>
      </c>
      <c r="K68" s="62">
        <f t="shared" si="30"/>
        <v>0</v>
      </c>
      <c r="L68" s="22"/>
      <c r="M68" s="23">
        <f t="shared" si="31"/>
        <v>0</v>
      </c>
      <c r="N68" s="24">
        <f t="shared" si="32"/>
        <v>0</v>
      </c>
      <c r="O68" s="22"/>
      <c r="P68" s="23">
        <f t="shared" si="33"/>
        <v>0</v>
      </c>
      <c r="Q68" s="24">
        <f t="shared" si="34"/>
        <v>0</v>
      </c>
      <c r="R68" s="22"/>
      <c r="S68" s="23">
        <f t="shared" si="35"/>
        <v>0</v>
      </c>
      <c r="T68" s="24">
        <f t="shared" si="36"/>
        <v>0</v>
      </c>
      <c r="U68" s="22"/>
      <c r="V68" s="23">
        <f t="shared" si="37"/>
        <v>0</v>
      </c>
      <c r="W68" s="24">
        <f t="shared" si="38"/>
        <v>0</v>
      </c>
      <c r="X68" s="64">
        <f t="shared" si="39"/>
        <v>0</v>
      </c>
      <c r="Y68" s="93">
        <f t="shared" si="40"/>
        <v>0</v>
      </c>
      <c r="Z68" s="133">
        <f t="shared" si="41"/>
        <v>0</v>
      </c>
      <c r="AA68" s="71">
        <f t="shared" si="42"/>
        <v>0</v>
      </c>
      <c r="AB68" s="64">
        <f t="shared" si="43"/>
        <v>0</v>
      </c>
      <c r="AC68"/>
      <c r="AD68" s="65">
        <f t="shared" si="44"/>
        <v>0</v>
      </c>
      <c r="AE68" s="65">
        <f t="shared" si="45"/>
        <v>0</v>
      </c>
      <c r="AF68" s="65">
        <f t="shared" si="46"/>
        <v>0</v>
      </c>
      <c r="AG68" s="65">
        <f t="shared" si="47"/>
        <v>0</v>
      </c>
      <c r="AH68" s="65">
        <f t="shared" si="48"/>
        <v>0</v>
      </c>
      <c r="AI68" s="66">
        <f t="shared" si="49"/>
        <v>0</v>
      </c>
      <c r="AJ68" s="65">
        <f t="shared" si="50"/>
        <v>21</v>
      </c>
      <c r="AK68" s="65">
        <f t="shared" si="51"/>
        <v>-21</v>
      </c>
      <c r="AM68" s="67">
        <f t="shared" si="52"/>
        <v>0</v>
      </c>
      <c r="AN68" s="67">
        <f t="shared" si="53"/>
        <v>0</v>
      </c>
      <c r="AO68" s="67">
        <f t="shared" si="54"/>
        <v>0</v>
      </c>
      <c r="AP68" s="67">
        <f t="shared" si="55"/>
        <v>0</v>
      </c>
      <c r="AQ68" s="67">
        <f t="shared" si="56"/>
        <v>0</v>
      </c>
      <c r="AR68" s="68">
        <f t="shared" si="57"/>
        <v>0</v>
      </c>
      <c r="AT68"/>
      <c r="AU68"/>
    </row>
    <row r="69" spans="1:47" x14ac:dyDescent="0.2">
      <c r="A69" s="33" t="s">
        <v>104</v>
      </c>
      <c r="B69" s="69" t="s">
        <v>96</v>
      </c>
      <c r="C69" s="138">
        <v>27</v>
      </c>
      <c r="D69" s="139" t="s">
        <v>17</v>
      </c>
      <c r="E69" s="140">
        <v>0.32291666666666669</v>
      </c>
      <c r="F69" s="140">
        <v>0.70833333333333337</v>
      </c>
      <c r="G69" s="28">
        <v>15</v>
      </c>
      <c r="H69" s="95">
        <v>9.25</v>
      </c>
      <c r="I69" s="22"/>
      <c r="J69" s="23">
        <f t="shared" si="29"/>
        <v>0</v>
      </c>
      <c r="K69" s="62">
        <f t="shared" si="30"/>
        <v>0</v>
      </c>
      <c r="L69" s="22"/>
      <c r="M69" s="23">
        <f t="shared" si="31"/>
        <v>0</v>
      </c>
      <c r="N69" s="24">
        <f t="shared" si="32"/>
        <v>0</v>
      </c>
      <c r="O69" s="22"/>
      <c r="P69" s="23">
        <f t="shared" si="33"/>
        <v>0</v>
      </c>
      <c r="Q69" s="24">
        <f t="shared" si="34"/>
        <v>0</v>
      </c>
      <c r="R69" s="22"/>
      <c r="S69" s="23">
        <f t="shared" si="35"/>
        <v>0</v>
      </c>
      <c r="T69" s="24">
        <f t="shared" si="36"/>
        <v>0</v>
      </c>
      <c r="U69" s="22"/>
      <c r="V69" s="23">
        <f t="shared" si="37"/>
        <v>0</v>
      </c>
      <c r="W69" s="24">
        <f t="shared" si="38"/>
        <v>0</v>
      </c>
      <c r="X69" s="64">
        <f t="shared" si="39"/>
        <v>0</v>
      </c>
      <c r="Y69" s="93">
        <f t="shared" si="40"/>
        <v>0</v>
      </c>
      <c r="Z69" s="133">
        <f t="shared" si="41"/>
        <v>0</v>
      </c>
      <c r="AA69" s="71">
        <f t="shared" si="42"/>
        <v>0</v>
      </c>
      <c r="AB69" s="64">
        <f t="shared" si="43"/>
        <v>0</v>
      </c>
      <c r="AC69"/>
      <c r="AD69" s="65">
        <f t="shared" si="44"/>
        <v>0</v>
      </c>
      <c r="AE69" s="65">
        <f t="shared" si="45"/>
        <v>0</v>
      </c>
      <c r="AF69" s="65">
        <f t="shared" si="46"/>
        <v>0</v>
      </c>
      <c r="AG69" s="65">
        <f t="shared" si="47"/>
        <v>0</v>
      </c>
      <c r="AH69" s="65">
        <f t="shared" si="48"/>
        <v>0</v>
      </c>
      <c r="AI69" s="66">
        <f t="shared" si="49"/>
        <v>0</v>
      </c>
      <c r="AJ69" s="65">
        <f t="shared" si="50"/>
        <v>27</v>
      </c>
      <c r="AK69" s="65">
        <f t="shared" si="51"/>
        <v>-27</v>
      </c>
      <c r="AM69" s="67">
        <f t="shared" si="52"/>
        <v>0</v>
      </c>
      <c r="AN69" s="67">
        <f t="shared" si="53"/>
        <v>0</v>
      </c>
      <c r="AO69" s="67">
        <f t="shared" si="54"/>
        <v>0</v>
      </c>
      <c r="AP69" s="67">
        <f t="shared" si="55"/>
        <v>0</v>
      </c>
      <c r="AQ69" s="67">
        <f t="shared" si="56"/>
        <v>0</v>
      </c>
      <c r="AR69" s="68">
        <f t="shared" si="57"/>
        <v>0</v>
      </c>
      <c r="AT69"/>
      <c r="AU69"/>
    </row>
    <row r="70" spans="1:47" x14ac:dyDescent="0.2">
      <c r="A70" s="33" t="s">
        <v>100</v>
      </c>
      <c r="B70" s="69" t="s">
        <v>104</v>
      </c>
      <c r="C70" s="138">
        <v>170</v>
      </c>
      <c r="D70" s="65" t="s">
        <v>17</v>
      </c>
      <c r="E70" s="140">
        <v>0.375</v>
      </c>
      <c r="F70" s="140">
        <v>0.64583333333333337</v>
      </c>
      <c r="G70" s="28">
        <v>75</v>
      </c>
      <c r="H70" s="95">
        <v>6.5</v>
      </c>
      <c r="I70" s="22"/>
      <c r="J70" s="23">
        <f t="shared" si="29"/>
        <v>0</v>
      </c>
      <c r="K70" s="62">
        <f t="shared" si="30"/>
        <v>0</v>
      </c>
      <c r="L70" s="22"/>
      <c r="M70" s="23">
        <f t="shared" si="31"/>
        <v>0</v>
      </c>
      <c r="N70" s="24">
        <f t="shared" si="32"/>
        <v>0</v>
      </c>
      <c r="O70" s="22"/>
      <c r="P70" s="23">
        <f t="shared" si="33"/>
        <v>0</v>
      </c>
      <c r="Q70" s="24">
        <f t="shared" si="34"/>
        <v>0</v>
      </c>
      <c r="R70" s="22"/>
      <c r="S70" s="23">
        <f t="shared" si="35"/>
        <v>0</v>
      </c>
      <c r="T70" s="24">
        <f t="shared" si="36"/>
        <v>0</v>
      </c>
      <c r="U70" s="22"/>
      <c r="V70" s="23">
        <f t="shared" si="37"/>
        <v>0</v>
      </c>
      <c r="W70" s="24">
        <f t="shared" si="38"/>
        <v>0</v>
      </c>
      <c r="X70" s="64">
        <f t="shared" si="39"/>
        <v>0</v>
      </c>
      <c r="Y70" s="93">
        <f t="shared" si="40"/>
        <v>0</v>
      </c>
      <c r="Z70" s="133">
        <f t="shared" si="41"/>
        <v>0</v>
      </c>
      <c r="AA70" s="71">
        <f t="shared" si="42"/>
        <v>0</v>
      </c>
      <c r="AB70" s="64">
        <f t="shared" si="43"/>
        <v>0</v>
      </c>
      <c r="AC70"/>
      <c r="AD70" s="65">
        <f t="shared" si="44"/>
        <v>0</v>
      </c>
      <c r="AE70" s="65">
        <f t="shared" si="45"/>
        <v>0</v>
      </c>
      <c r="AF70" s="65">
        <f t="shared" si="46"/>
        <v>0</v>
      </c>
      <c r="AG70" s="65">
        <f t="shared" si="47"/>
        <v>0</v>
      </c>
      <c r="AH70" s="65">
        <f t="shared" si="48"/>
        <v>0</v>
      </c>
      <c r="AI70" s="66">
        <f t="shared" si="49"/>
        <v>0</v>
      </c>
      <c r="AJ70" s="65">
        <f t="shared" si="50"/>
        <v>170</v>
      </c>
      <c r="AK70" s="65">
        <f t="shared" si="51"/>
        <v>-170</v>
      </c>
      <c r="AM70" s="67">
        <f t="shared" si="52"/>
        <v>0</v>
      </c>
      <c r="AN70" s="67">
        <f t="shared" si="53"/>
        <v>0</v>
      </c>
      <c r="AO70" s="67">
        <f t="shared" si="54"/>
        <v>0</v>
      </c>
      <c r="AP70" s="67">
        <f t="shared" si="55"/>
        <v>0</v>
      </c>
      <c r="AQ70" s="67">
        <f t="shared" si="56"/>
        <v>0</v>
      </c>
      <c r="AR70" s="68">
        <f t="shared" si="57"/>
        <v>0</v>
      </c>
      <c r="AT70"/>
      <c r="AU70"/>
    </row>
    <row r="71" spans="1:47" x14ac:dyDescent="0.2">
      <c r="A71" s="33" t="s">
        <v>104</v>
      </c>
      <c r="B71" s="69" t="s">
        <v>96</v>
      </c>
      <c r="C71" s="138">
        <v>27</v>
      </c>
      <c r="D71" s="139" t="s">
        <v>17</v>
      </c>
      <c r="E71" s="140">
        <v>0.34375</v>
      </c>
      <c r="F71" s="140">
        <v>0.70833333333333337</v>
      </c>
      <c r="G71" s="28">
        <v>15</v>
      </c>
      <c r="H71" s="95">
        <v>8.75</v>
      </c>
      <c r="I71" s="22"/>
      <c r="J71" s="23">
        <f t="shared" si="29"/>
        <v>0</v>
      </c>
      <c r="K71" s="62">
        <f t="shared" si="30"/>
        <v>0</v>
      </c>
      <c r="L71" s="22"/>
      <c r="M71" s="23">
        <f t="shared" si="31"/>
        <v>0</v>
      </c>
      <c r="N71" s="24">
        <f t="shared" si="32"/>
        <v>0</v>
      </c>
      <c r="O71" s="22"/>
      <c r="P71" s="23">
        <f t="shared" si="33"/>
        <v>0</v>
      </c>
      <c r="Q71" s="24">
        <f t="shared" si="34"/>
        <v>0</v>
      </c>
      <c r="R71" s="22"/>
      <c r="S71" s="23">
        <f t="shared" si="35"/>
        <v>0</v>
      </c>
      <c r="T71" s="24">
        <f t="shared" si="36"/>
        <v>0</v>
      </c>
      <c r="U71" s="22"/>
      <c r="V71" s="23">
        <f t="shared" si="37"/>
        <v>0</v>
      </c>
      <c r="W71" s="24">
        <f t="shared" si="38"/>
        <v>0</v>
      </c>
      <c r="X71" s="64">
        <f t="shared" si="39"/>
        <v>0</v>
      </c>
      <c r="Y71" s="93">
        <f t="shared" si="40"/>
        <v>0</v>
      </c>
      <c r="Z71" s="133">
        <f t="shared" si="41"/>
        <v>0</v>
      </c>
      <c r="AA71" s="71">
        <f t="shared" si="42"/>
        <v>0</v>
      </c>
      <c r="AB71" s="64">
        <f t="shared" si="43"/>
        <v>0</v>
      </c>
      <c r="AC71"/>
      <c r="AD71" s="65">
        <f t="shared" si="44"/>
        <v>0</v>
      </c>
      <c r="AE71" s="65">
        <f t="shared" si="45"/>
        <v>0</v>
      </c>
      <c r="AF71" s="65">
        <f t="shared" si="46"/>
        <v>0</v>
      </c>
      <c r="AG71" s="65">
        <f t="shared" si="47"/>
        <v>0</v>
      </c>
      <c r="AH71" s="65">
        <f t="shared" si="48"/>
        <v>0</v>
      </c>
      <c r="AI71" s="66">
        <f t="shared" si="49"/>
        <v>0</v>
      </c>
      <c r="AJ71" s="65">
        <f t="shared" si="50"/>
        <v>27</v>
      </c>
      <c r="AK71" s="65">
        <f t="shared" si="51"/>
        <v>-27</v>
      </c>
      <c r="AM71" s="67">
        <f t="shared" si="52"/>
        <v>0</v>
      </c>
      <c r="AN71" s="67">
        <f t="shared" si="53"/>
        <v>0</v>
      </c>
      <c r="AO71" s="67">
        <f t="shared" si="54"/>
        <v>0</v>
      </c>
      <c r="AP71" s="67">
        <f t="shared" si="55"/>
        <v>0</v>
      </c>
      <c r="AQ71" s="67">
        <f t="shared" si="56"/>
        <v>0</v>
      </c>
      <c r="AR71" s="68">
        <f t="shared" si="57"/>
        <v>0</v>
      </c>
      <c r="AT71"/>
      <c r="AU71"/>
    </row>
    <row r="72" spans="1:47" x14ac:dyDescent="0.2">
      <c r="A72" s="33" t="s">
        <v>94</v>
      </c>
      <c r="B72" s="69" t="s">
        <v>133</v>
      </c>
      <c r="C72" s="138">
        <v>30</v>
      </c>
      <c r="D72" s="65" t="s">
        <v>17</v>
      </c>
      <c r="E72" s="140">
        <v>0.39583333333333331</v>
      </c>
      <c r="F72" s="140">
        <v>0.54166666666666663</v>
      </c>
      <c r="G72" s="28">
        <v>20</v>
      </c>
      <c r="H72" s="95">
        <v>3.5</v>
      </c>
      <c r="I72" s="22"/>
      <c r="J72" s="23">
        <f t="shared" si="29"/>
        <v>0</v>
      </c>
      <c r="K72" s="62">
        <f t="shared" si="30"/>
        <v>0</v>
      </c>
      <c r="L72" s="22"/>
      <c r="M72" s="23">
        <f t="shared" si="31"/>
        <v>0</v>
      </c>
      <c r="N72" s="24">
        <f t="shared" si="32"/>
        <v>0</v>
      </c>
      <c r="O72" s="22"/>
      <c r="P72" s="23">
        <f t="shared" si="33"/>
        <v>0</v>
      </c>
      <c r="Q72" s="24">
        <f t="shared" si="34"/>
        <v>0</v>
      </c>
      <c r="R72" s="22"/>
      <c r="S72" s="23">
        <f t="shared" si="35"/>
        <v>0</v>
      </c>
      <c r="T72" s="24">
        <f t="shared" si="36"/>
        <v>0</v>
      </c>
      <c r="U72" s="22"/>
      <c r="V72" s="23">
        <f t="shared" si="37"/>
        <v>0</v>
      </c>
      <c r="W72" s="24">
        <f t="shared" si="38"/>
        <v>0</v>
      </c>
      <c r="X72" s="64">
        <f t="shared" si="39"/>
        <v>0</v>
      </c>
      <c r="Y72" s="93">
        <f t="shared" si="40"/>
        <v>0</v>
      </c>
      <c r="Z72" s="133">
        <f t="shared" si="41"/>
        <v>0</v>
      </c>
      <c r="AA72" s="71">
        <f t="shared" si="42"/>
        <v>0</v>
      </c>
      <c r="AB72" s="64">
        <f t="shared" si="43"/>
        <v>0</v>
      </c>
      <c r="AC72"/>
      <c r="AD72" s="65">
        <f t="shared" si="44"/>
        <v>0</v>
      </c>
      <c r="AE72" s="65">
        <f t="shared" si="45"/>
        <v>0</v>
      </c>
      <c r="AF72" s="65">
        <f t="shared" si="46"/>
        <v>0</v>
      </c>
      <c r="AG72" s="65">
        <f t="shared" si="47"/>
        <v>0</v>
      </c>
      <c r="AH72" s="65">
        <f t="shared" si="48"/>
        <v>0</v>
      </c>
      <c r="AI72" s="66">
        <f t="shared" si="49"/>
        <v>0</v>
      </c>
      <c r="AJ72" s="65">
        <f t="shared" si="50"/>
        <v>30</v>
      </c>
      <c r="AK72" s="65">
        <f t="shared" si="51"/>
        <v>-30</v>
      </c>
      <c r="AM72" s="67">
        <f t="shared" si="52"/>
        <v>0</v>
      </c>
      <c r="AN72" s="67">
        <f t="shared" si="53"/>
        <v>0</v>
      </c>
      <c r="AO72" s="67">
        <f t="shared" si="54"/>
        <v>0</v>
      </c>
      <c r="AP72" s="67">
        <f t="shared" si="55"/>
        <v>0</v>
      </c>
      <c r="AQ72" s="67">
        <f t="shared" si="56"/>
        <v>0</v>
      </c>
      <c r="AR72" s="68">
        <f t="shared" si="57"/>
        <v>0</v>
      </c>
      <c r="AT72"/>
      <c r="AU72"/>
    </row>
    <row r="73" spans="1:47" x14ac:dyDescent="0.2">
      <c r="A73" s="33" t="s">
        <v>100</v>
      </c>
      <c r="B73" s="69" t="s">
        <v>161</v>
      </c>
      <c r="C73" s="138">
        <v>16</v>
      </c>
      <c r="D73" s="139" t="s">
        <v>17</v>
      </c>
      <c r="E73" s="140">
        <v>0.36458333333333331</v>
      </c>
      <c r="F73" s="140">
        <v>0.54166666666666663</v>
      </c>
      <c r="G73" s="28">
        <v>15</v>
      </c>
      <c r="H73" s="95">
        <v>4.25</v>
      </c>
      <c r="I73" s="22"/>
      <c r="J73" s="23">
        <f t="shared" si="29"/>
        <v>0</v>
      </c>
      <c r="K73" s="62">
        <f t="shared" si="30"/>
        <v>0</v>
      </c>
      <c r="L73" s="22"/>
      <c r="M73" s="23">
        <f t="shared" si="31"/>
        <v>0</v>
      </c>
      <c r="N73" s="24">
        <f t="shared" si="32"/>
        <v>0</v>
      </c>
      <c r="O73" s="22"/>
      <c r="P73" s="23">
        <f t="shared" si="33"/>
        <v>0</v>
      </c>
      <c r="Q73" s="24">
        <f t="shared" si="34"/>
        <v>0</v>
      </c>
      <c r="R73" s="22"/>
      <c r="S73" s="23">
        <f t="shared" si="35"/>
        <v>0</v>
      </c>
      <c r="T73" s="24">
        <f t="shared" si="36"/>
        <v>0</v>
      </c>
      <c r="U73" s="22"/>
      <c r="V73" s="23">
        <f t="shared" si="37"/>
        <v>0</v>
      </c>
      <c r="W73" s="24">
        <f t="shared" si="38"/>
        <v>0</v>
      </c>
      <c r="X73" s="64">
        <f t="shared" si="39"/>
        <v>0</v>
      </c>
      <c r="Y73" s="93">
        <f t="shared" si="40"/>
        <v>0</v>
      </c>
      <c r="Z73" s="133">
        <f t="shared" si="41"/>
        <v>0</v>
      </c>
      <c r="AA73" s="71">
        <f t="shared" si="42"/>
        <v>0</v>
      </c>
      <c r="AB73" s="64">
        <f t="shared" si="43"/>
        <v>0</v>
      </c>
      <c r="AC73"/>
      <c r="AD73" s="65">
        <f t="shared" si="44"/>
        <v>0</v>
      </c>
      <c r="AE73" s="65">
        <f t="shared" si="45"/>
        <v>0</v>
      </c>
      <c r="AF73" s="65">
        <f t="shared" si="46"/>
        <v>0</v>
      </c>
      <c r="AG73" s="65">
        <f t="shared" si="47"/>
        <v>0</v>
      </c>
      <c r="AH73" s="65">
        <f t="shared" si="48"/>
        <v>0</v>
      </c>
      <c r="AI73" s="66">
        <f t="shared" si="49"/>
        <v>0</v>
      </c>
      <c r="AJ73" s="65">
        <f t="shared" si="50"/>
        <v>16</v>
      </c>
      <c r="AK73" s="65">
        <f t="shared" si="51"/>
        <v>-16</v>
      </c>
      <c r="AM73" s="67">
        <f t="shared" si="52"/>
        <v>0</v>
      </c>
      <c r="AN73" s="67">
        <f t="shared" si="53"/>
        <v>0</v>
      </c>
      <c r="AO73" s="67">
        <f t="shared" si="54"/>
        <v>0</v>
      </c>
      <c r="AP73" s="67">
        <f t="shared" si="55"/>
        <v>0</v>
      </c>
      <c r="AQ73" s="67">
        <f t="shared" si="56"/>
        <v>0</v>
      </c>
      <c r="AR73" s="68">
        <f t="shared" si="57"/>
        <v>0</v>
      </c>
      <c r="AT73"/>
      <c r="AU73"/>
    </row>
    <row r="74" spans="1:47" x14ac:dyDescent="0.2">
      <c r="A74" s="33" t="s">
        <v>105</v>
      </c>
      <c r="B74" s="69" t="s">
        <v>96</v>
      </c>
      <c r="C74" s="138">
        <v>30</v>
      </c>
      <c r="D74" s="65" t="s">
        <v>17</v>
      </c>
      <c r="E74" s="140">
        <v>0.33333333333333331</v>
      </c>
      <c r="F74" s="140">
        <v>0.70833333333333337</v>
      </c>
      <c r="G74" s="28">
        <v>75</v>
      </c>
      <c r="H74" s="95">
        <v>9</v>
      </c>
      <c r="I74" s="22"/>
      <c r="J74" s="23">
        <f t="shared" si="29"/>
        <v>0</v>
      </c>
      <c r="K74" s="62">
        <f t="shared" si="30"/>
        <v>0</v>
      </c>
      <c r="L74" s="22"/>
      <c r="M74" s="23">
        <f t="shared" si="31"/>
        <v>0</v>
      </c>
      <c r="N74" s="24">
        <f t="shared" si="32"/>
        <v>0</v>
      </c>
      <c r="O74" s="22"/>
      <c r="P74" s="23">
        <f t="shared" si="33"/>
        <v>0</v>
      </c>
      <c r="Q74" s="24">
        <f t="shared" si="34"/>
        <v>0</v>
      </c>
      <c r="R74" s="22"/>
      <c r="S74" s="23">
        <f t="shared" si="35"/>
        <v>0</v>
      </c>
      <c r="T74" s="24">
        <f t="shared" si="36"/>
        <v>0</v>
      </c>
      <c r="U74" s="22"/>
      <c r="V74" s="23">
        <f t="shared" si="37"/>
        <v>0</v>
      </c>
      <c r="W74" s="24">
        <f t="shared" si="38"/>
        <v>0</v>
      </c>
      <c r="X74" s="64">
        <f t="shared" si="39"/>
        <v>0</v>
      </c>
      <c r="Y74" s="93">
        <f t="shared" si="40"/>
        <v>0</v>
      </c>
      <c r="Z74" s="133">
        <f t="shared" si="41"/>
        <v>0</v>
      </c>
      <c r="AA74" s="71">
        <f t="shared" si="42"/>
        <v>0</v>
      </c>
      <c r="AB74" s="64">
        <f t="shared" si="43"/>
        <v>0</v>
      </c>
      <c r="AC74"/>
      <c r="AD74" s="65">
        <f t="shared" si="44"/>
        <v>0</v>
      </c>
      <c r="AE74" s="65">
        <f t="shared" si="45"/>
        <v>0</v>
      </c>
      <c r="AF74" s="65">
        <f t="shared" si="46"/>
        <v>0</v>
      </c>
      <c r="AG74" s="65">
        <f t="shared" si="47"/>
        <v>0</v>
      </c>
      <c r="AH74" s="65">
        <f t="shared" si="48"/>
        <v>0</v>
      </c>
      <c r="AI74" s="66">
        <f t="shared" si="49"/>
        <v>0</v>
      </c>
      <c r="AJ74" s="65">
        <f t="shared" si="50"/>
        <v>30</v>
      </c>
      <c r="AK74" s="65">
        <f t="shared" si="51"/>
        <v>-30</v>
      </c>
      <c r="AM74" s="67">
        <f t="shared" si="52"/>
        <v>0</v>
      </c>
      <c r="AN74" s="67">
        <f t="shared" si="53"/>
        <v>0</v>
      </c>
      <c r="AO74" s="67">
        <f t="shared" si="54"/>
        <v>0</v>
      </c>
      <c r="AP74" s="67">
        <f t="shared" si="55"/>
        <v>0</v>
      </c>
      <c r="AQ74" s="67">
        <f t="shared" si="56"/>
        <v>0</v>
      </c>
      <c r="AR74" s="68">
        <f t="shared" si="57"/>
        <v>0</v>
      </c>
      <c r="AT74"/>
      <c r="AU74"/>
    </row>
    <row r="75" spans="1:47" x14ac:dyDescent="0.2">
      <c r="A75" s="33" t="s">
        <v>108</v>
      </c>
      <c r="B75" s="69" t="s">
        <v>97</v>
      </c>
      <c r="C75" s="138">
        <v>30</v>
      </c>
      <c r="D75" s="139" t="s">
        <v>17</v>
      </c>
      <c r="E75" s="140">
        <v>0.36458333333333331</v>
      </c>
      <c r="F75" s="140">
        <v>0.66666666666666663</v>
      </c>
      <c r="G75" s="28">
        <v>100</v>
      </c>
      <c r="H75" s="95">
        <v>7.25</v>
      </c>
      <c r="I75" s="22"/>
      <c r="J75" s="23">
        <f t="shared" si="29"/>
        <v>0</v>
      </c>
      <c r="K75" s="62">
        <f t="shared" si="30"/>
        <v>0</v>
      </c>
      <c r="L75" s="22"/>
      <c r="M75" s="23">
        <f t="shared" si="31"/>
        <v>0</v>
      </c>
      <c r="N75" s="24">
        <f t="shared" si="32"/>
        <v>0</v>
      </c>
      <c r="O75" s="22"/>
      <c r="P75" s="23">
        <f t="shared" si="33"/>
        <v>0</v>
      </c>
      <c r="Q75" s="24">
        <f t="shared" si="34"/>
        <v>0</v>
      </c>
      <c r="R75" s="22"/>
      <c r="S75" s="23">
        <f t="shared" si="35"/>
        <v>0</v>
      </c>
      <c r="T75" s="24">
        <f t="shared" si="36"/>
        <v>0</v>
      </c>
      <c r="U75" s="22"/>
      <c r="V75" s="23">
        <f t="shared" si="37"/>
        <v>0</v>
      </c>
      <c r="W75" s="24">
        <f t="shared" si="38"/>
        <v>0</v>
      </c>
      <c r="X75" s="64">
        <f t="shared" si="39"/>
        <v>0</v>
      </c>
      <c r="Y75" s="93">
        <f t="shared" si="40"/>
        <v>0</v>
      </c>
      <c r="Z75" s="133">
        <f t="shared" si="41"/>
        <v>0</v>
      </c>
      <c r="AA75" s="71">
        <f t="shared" si="42"/>
        <v>0</v>
      </c>
      <c r="AB75" s="64">
        <f t="shared" si="43"/>
        <v>0</v>
      </c>
      <c r="AC75"/>
      <c r="AD75" s="65">
        <f t="shared" si="44"/>
        <v>0</v>
      </c>
      <c r="AE75" s="65">
        <f t="shared" si="45"/>
        <v>0</v>
      </c>
      <c r="AF75" s="65">
        <f t="shared" si="46"/>
        <v>0</v>
      </c>
      <c r="AG75" s="65">
        <f t="shared" si="47"/>
        <v>0</v>
      </c>
      <c r="AH75" s="65">
        <f t="shared" si="48"/>
        <v>0</v>
      </c>
      <c r="AI75" s="66">
        <f t="shared" si="49"/>
        <v>0</v>
      </c>
      <c r="AJ75" s="65">
        <f t="shared" si="50"/>
        <v>30</v>
      </c>
      <c r="AK75" s="65">
        <f t="shared" si="51"/>
        <v>-30</v>
      </c>
      <c r="AM75" s="67">
        <f t="shared" si="52"/>
        <v>0</v>
      </c>
      <c r="AN75" s="67">
        <f t="shared" si="53"/>
        <v>0</v>
      </c>
      <c r="AO75" s="67">
        <f t="shared" si="54"/>
        <v>0</v>
      </c>
      <c r="AP75" s="67">
        <f t="shared" si="55"/>
        <v>0</v>
      </c>
      <c r="AQ75" s="67">
        <f t="shared" si="56"/>
        <v>0</v>
      </c>
      <c r="AR75" s="68">
        <f t="shared" si="57"/>
        <v>0</v>
      </c>
      <c r="AT75"/>
      <c r="AU75"/>
    </row>
    <row r="76" spans="1:47" x14ac:dyDescent="0.2">
      <c r="A76" s="33" t="s">
        <v>109</v>
      </c>
      <c r="B76" s="69" t="s">
        <v>99</v>
      </c>
      <c r="C76" s="138">
        <v>23</v>
      </c>
      <c r="D76" s="65" t="s">
        <v>17</v>
      </c>
      <c r="E76" s="140">
        <v>0.3125</v>
      </c>
      <c r="F76" s="140">
        <v>0.70833333333333337</v>
      </c>
      <c r="G76" s="28">
        <v>65</v>
      </c>
      <c r="H76" s="95">
        <v>9.5</v>
      </c>
      <c r="I76" s="22"/>
      <c r="J76" s="23">
        <f t="shared" si="29"/>
        <v>0</v>
      </c>
      <c r="K76" s="62">
        <f t="shared" si="30"/>
        <v>0</v>
      </c>
      <c r="L76" s="22"/>
      <c r="M76" s="23">
        <f t="shared" si="31"/>
        <v>0</v>
      </c>
      <c r="N76" s="24">
        <f t="shared" si="32"/>
        <v>0</v>
      </c>
      <c r="O76" s="22"/>
      <c r="P76" s="23">
        <f t="shared" si="33"/>
        <v>0</v>
      </c>
      <c r="Q76" s="24">
        <f t="shared" si="34"/>
        <v>0</v>
      </c>
      <c r="R76" s="22"/>
      <c r="S76" s="23">
        <f t="shared" si="35"/>
        <v>0</v>
      </c>
      <c r="T76" s="24">
        <f t="shared" si="36"/>
        <v>0</v>
      </c>
      <c r="U76" s="22"/>
      <c r="V76" s="23">
        <f t="shared" si="37"/>
        <v>0</v>
      </c>
      <c r="W76" s="24">
        <f t="shared" si="38"/>
        <v>0</v>
      </c>
      <c r="X76" s="64">
        <f t="shared" si="39"/>
        <v>0</v>
      </c>
      <c r="Y76" s="93">
        <f t="shared" si="40"/>
        <v>0</v>
      </c>
      <c r="Z76" s="133">
        <f t="shared" si="41"/>
        <v>0</v>
      </c>
      <c r="AA76" s="71">
        <f t="shared" si="42"/>
        <v>0</v>
      </c>
      <c r="AB76" s="64">
        <f t="shared" si="43"/>
        <v>0</v>
      </c>
      <c r="AC76"/>
      <c r="AD76" s="65">
        <f t="shared" si="44"/>
        <v>0</v>
      </c>
      <c r="AE76" s="65">
        <f t="shared" si="45"/>
        <v>0</v>
      </c>
      <c r="AF76" s="65">
        <f t="shared" si="46"/>
        <v>0</v>
      </c>
      <c r="AG76" s="65">
        <f t="shared" si="47"/>
        <v>0</v>
      </c>
      <c r="AH76" s="65">
        <f t="shared" si="48"/>
        <v>0</v>
      </c>
      <c r="AI76" s="66">
        <f t="shared" si="49"/>
        <v>0</v>
      </c>
      <c r="AJ76" s="65">
        <f t="shared" si="50"/>
        <v>23</v>
      </c>
      <c r="AK76" s="65">
        <f t="shared" si="51"/>
        <v>-23</v>
      </c>
      <c r="AM76" s="67">
        <f t="shared" si="52"/>
        <v>0</v>
      </c>
      <c r="AN76" s="67">
        <f t="shared" si="53"/>
        <v>0</v>
      </c>
      <c r="AO76" s="67">
        <f t="shared" si="54"/>
        <v>0</v>
      </c>
      <c r="AP76" s="67">
        <f t="shared" si="55"/>
        <v>0</v>
      </c>
      <c r="AQ76" s="67">
        <f t="shared" si="56"/>
        <v>0</v>
      </c>
      <c r="AR76" s="68">
        <f t="shared" si="57"/>
        <v>0</v>
      </c>
      <c r="AT76"/>
      <c r="AU76"/>
    </row>
    <row r="77" spans="1:47" x14ac:dyDescent="0.2">
      <c r="A77" s="33" t="s">
        <v>100</v>
      </c>
      <c r="B77" s="69" t="s">
        <v>132</v>
      </c>
      <c r="C77" s="138">
        <v>60</v>
      </c>
      <c r="D77" s="139" t="s">
        <v>17</v>
      </c>
      <c r="E77" s="140">
        <v>0.35416666666666669</v>
      </c>
      <c r="F77" s="140">
        <v>0.625</v>
      </c>
      <c r="G77" s="28">
        <v>25</v>
      </c>
      <c r="H77" s="95">
        <v>6.5</v>
      </c>
      <c r="I77" s="22"/>
      <c r="J77" s="23">
        <f t="shared" si="29"/>
        <v>0</v>
      </c>
      <c r="K77" s="62">
        <f t="shared" si="30"/>
        <v>0</v>
      </c>
      <c r="L77" s="22"/>
      <c r="M77" s="23">
        <f t="shared" si="31"/>
        <v>0</v>
      </c>
      <c r="N77" s="24">
        <f t="shared" si="32"/>
        <v>0</v>
      </c>
      <c r="O77" s="22"/>
      <c r="P77" s="23">
        <f t="shared" si="33"/>
        <v>0</v>
      </c>
      <c r="Q77" s="24">
        <f t="shared" si="34"/>
        <v>0</v>
      </c>
      <c r="R77" s="22"/>
      <c r="S77" s="23">
        <f t="shared" si="35"/>
        <v>0</v>
      </c>
      <c r="T77" s="24">
        <f t="shared" si="36"/>
        <v>0</v>
      </c>
      <c r="U77" s="22"/>
      <c r="V77" s="23">
        <f t="shared" si="37"/>
        <v>0</v>
      </c>
      <c r="W77" s="24">
        <f t="shared" si="38"/>
        <v>0</v>
      </c>
      <c r="X77" s="64">
        <f t="shared" si="39"/>
        <v>0</v>
      </c>
      <c r="Y77" s="93">
        <f t="shared" si="40"/>
        <v>0</v>
      </c>
      <c r="Z77" s="133">
        <f t="shared" si="41"/>
        <v>0</v>
      </c>
      <c r="AA77" s="71">
        <f t="shared" si="42"/>
        <v>0</v>
      </c>
      <c r="AB77" s="64">
        <f t="shared" si="43"/>
        <v>0</v>
      </c>
      <c r="AC77"/>
      <c r="AD77" s="65">
        <f t="shared" si="44"/>
        <v>0</v>
      </c>
      <c r="AE77" s="65">
        <f t="shared" si="45"/>
        <v>0</v>
      </c>
      <c r="AF77" s="65">
        <f t="shared" si="46"/>
        <v>0</v>
      </c>
      <c r="AG77" s="65">
        <f t="shared" si="47"/>
        <v>0</v>
      </c>
      <c r="AH77" s="65">
        <f t="shared" si="48"/>
        <v>0</v>
      </c>
      <c r="AI77" s="66">
        <f t="shared" si="49"/>
        <v>0</v>
      </c>
      <c r="AJ77" s="65">
        <f t="shared" si="50"/>
        <v>60</v>
      </c>
      <c r="AK77" s="65">
        <f t="shared" si="51"/>
        <v>-60</v>
      </c>
      <c r="AM77" s="67">
        <f t="shared" si="52"/>
        <v>0</v>
      </c>
      <c r="AN77" s="67">
        <f t="shared" si="53"/>
        <v>0</v>
      </c>
      <c r="AO77" s="67">
        <f t="shared" si="54"/>
        <v>0</v>
      </c>
      <c r="AP77" s="67">
        <f t="shared" si="55"/>
        <v>0</v>
      </c>
      <c r="AQ77" s="67">
        <f t="shared" si="56"/>
        <v>0</v>
      </c>
      <c r="AR77" s="68">
        <f t="shared" si="57"/>
        <v>0</v>
      </c>
      <c r="AT77"/>
      <c r="AU77"/>
    </row>
    <row r="78" spans="1:47" x14ac:dyDescent="0.2">
      <c r="A78" s="33" t="s">
        <v>108</v>
      </c>
      <c r="B78" s="69" t="s">
        <v>104</v>
      </c>
      <c r="C78" s="138">
        <v>25</v>
      </c>
      <c r="D78" s="65" t="s">
        <v>17</v>
      </c>
      <c r="E78" s="140">
        <v>0.36458333333333331</v>
      </c>
      <c r="F78" s="140">
        <v>0.66666666666666663</v>
      </c>
      <c r="G78" s="28">
        <v>80</v>
      </c>
      <c r="H78" s="95">
        <v>7.25</v>
      </c>
      <c r="I78" s="22"/>
      <c r="J78" s="23">
        <f t="shared" si="29"/>
        <v>0</v>
      </c>
      <c r="K78" s="62">
        <f t="shared" si="30"/>
        <v>0</v>
      </c>
      <c r="L78" s="22"/>
      <c r="M78" s="23">
        <f t="shared" si="31"/>
        <v>0</v>
      </c>
      <c r="N78" s="24">
        <f t="shared" si="32"/>
        <v>0</v>
      </c>
      <c r="O78" s="22"/>
      <c r="P78" s="23">
        <f t="shared" si="33"/>
        <v>0</v>
      </c>
      <c r="Q78" s="24">
        <f t="shared" si="34"/>
        <v>0</v>
      </c>
      <c r="R78" s="22"/>
      <c r="S78" s="23">
        <f t="shared" si="35"/>
        <v>0</v>
      </c>
      <c r="T78" s="24">
        <f t="shared" si="36"/>
        <v>0</v>
      </c>
      <c r="U78" s="22"/>
      <c r="V78" s="23">
        <f t="shared" si="37"/>
        <v>0</v>
      </c>
      <c r="W78" s="24">
        <f t="shared" si="38"/>
        <v>0</v>
      </c>
      <c r="X78" s="64">
        <f t="shared" si="39"/>
        <v>0</v>
      </c>
      <c r="Y78" s="93">
        <f t="shared" si="40"/>
        <v>0</v>
      </c>
      <c r="Z78" s="133">
        <f t="shared" si="41"/>
        <v>0</v>
      </c>
      <c r="AA78" s="71">
        <f t="shared" si="42"/>
        <v>0</v>
      </c>
      <c r="AB78" s="64">
        <f t="shared" si="43"/>
        <v>0</v>
      </c>
      <c r="AC78"/>
      <c r="AD78" s="65">
        <f t="shared" si="44"/>
        <v>0</v>
      </c>
      <c r="AE78" s="65">
        <f t="shared" si="45"/>
        <v>0</v>
      </c>
      <c r="AF78" s="65">
        <f t="shared" si="46"/>
        <v>0</v>
      </c>
      <c r="AG78" s="65">
        <f t="shared" si="47"/>
        <v>0</v>
      </c>
      <c r="AH78" s="65">
        <f t="shared" si="48"/>
        <v>0</v>
      </c>
      <c r="AI78" s="66">
        <f t="shared" si="49"/>
        <v>0</v>
      </c>
      <c r="AJ78" s="65">
        <f t="shared" si="50"/>
        <v>25</v>
      </c>
      <c r="AK78" s="65">
        <f t="shared" si="51"/>
        <v>-25</v>
      </c>
      <c r="AM78" s="67">
        <f t="shared" si="52"/>
        <v>0</v>
      </c>
      <c r="AN78" s="67">
        <f t="shared" si="53"/>
        <v>0</v>
      </c>
      <c r="AO78" s="67">
        <f t="shared" si="54"/>
        <v>0</v>
      </c>
      <c r="AP78" s="67">
        <f t="shared" si="55"/>
        <v>0</v>
      </c>
      <c r="AQ78" s="67">
        <f t="shared" si="56"/>
        <v>0</v>
      </c>
      <c r="AR78" s="68">
        <f t="shared" si="57"/>
        <v>0</v>
      </c>
      <c r="AT78"/>
      <c r="AU78"/>
    </row>
    <row r="79" spans="1:47" x14ac:dyDescent="0.2">
      <c r="A79" s="33" t="s">
        <v>108</v>
      </c>
      <c r="B79" s="69" t="s">
        <v>94</v>
      </c>
      <c r="C79" s="138">
        <v>11</v>
      </c>
      <c r="D79" s="139" t="s">
        <v>17</v>
      </c>
      <c r="E79" s="140">
        <v>0.40625</v>
      </c>
      <c r="F79" s="140">
        <v>0.66666666666666663</v>
      </c>
      <c r="G79" s="28">
        <v>65</v>
      </c>
      <c r="H79" s="95">
        <v>6.25</v>
      </c>
      <c r="I79" s="22"/>
      <c r="J79" s="23">
        <f t="shared" si="29"/>
        <v>0</v>
      </c>
      <c r="K79" s="62">
        <f t="shared" si="30"/>
        <v>0</v>
      </c>
      <c r="L79" s="22"/>
      <c r="M79" s="23">
        <f t="shared" si="31"/>
        <v>0</v>
      </c>
      <c r="N79" s="24">
        <f t="shared" si="32"/>
        <v>0</v>
      </c>
      <c r="O79" s="22"/>
      <c r="P79" s="23">
        <f t="shared" si="33"/>
        <v>0</v>
      </c>
      <c r="Q79" s="24">
        <f t="shared" si="34"/>
        <v>0</v>
      </c>
      <c r="R79" s="22"/>
      <c r="S79" s="23">
        <f t="shared" si="35"/>
        <v>0</v>
      </c>
      <c r="T79" s="24">
        <f t="shared" si="36"/>
        <v>0</v>
      </c>
      <c r="U79" s="22"/>
      <c r="V79" s="23">
        <f t="shared" si="37"/>
        <v>0</v>
      </c>
      <c r="W79" s="24">
        <f t="shared" si="38"/>
        <v>0</v>
      </c>
      <c r="X79" s="64">
        <f t="shared" si="39"/>
        <v>0</v>
      </c>
      <c r="Y79" s="93">
        <f t="shared" si="40"/>
        <v>0</v>
      </c>
      <c r="Z79" s="133">
        <f t="shared" si="41"/>
        <v>0</v>
      </c>
      <c r="AA79" s="71">
        <f t="shared" si="42"/>
        <v>0</v>
      </c>
      <c r="AB79" s="64">
        <f t="shared" si="43"/>
        <v>0</v>
      </c>
      <c r="AC79"/>
      <c r="AD79" s="65">
        <f t="shared" si="44"/>
        <v>0</v>
      </c>
      <c r="AE79" s="65">
        <f t="shared" si="45"/>
        <v>0</v>
      </c>
      <c r="AF79" s="65">
        <f t="shared" si="46"/>
        <v>0</v>
      </c>
      <c r="AG79" s="65">
        <f t="shared" si="47"/>
        <v>0</v>
      </c>
      <c r="AH79" s="65">
        <f t="shared" si="48"/>
        <v>0</v>
      </c>
      <c r="AI79" s="66">
        <f t="shared" si="49"/>
        <v>0</v>
      </c>
      <c r="AJ79" s="65">
        <f t="shared" si="50"/>
        <v>11</v>
      </c>
      <c r="AK79" s="65">
        <f t="shared" si="51"/>
        <v>-11</v>
      </c>
      <c r="AM79" s="67">
        <f t="shared" si="52"/>
        <v>0</v>
      </c>
      <c r="AN79" s="67">
        <f t="shared" si="53"/>
        <v>0</v>
      </c>
      <c r="AO79" s="67">
        <f t="shared" si="54"/>
        <v>0</v>
      </c>
      <c r="AP79" s="67">
        <f t="shared" si="55"/>
        <v>0</v>
      </c>
      <c r="AQ79" s="67">
        <f t="shared" si="56"/>
        <v>0</v>
      </c>
      <c r="AR79" s="68">
        <f t="shared" si="57"/>
        <v>0</v>
      </c>
      <c r="AT79"/>
      <c r="AU79"/>
    </row>
    <row r="80" spans="1:47" x14ac:dyDescent="0.2">
      <c r="A80" s="33" t="s">
        <v>109</v>
      </c>
      <c r="B80" s="69" t="s">
        <v>94</v>
      </c>
      <c r="C80" s="138">
        <v>72</v>
      </c>
      <c r="D80" s="65" t="s">
        <v>17</v>
      </c>
      <c r="E80" s="140">
        <v>0.34375</v>
      </c>
      <c r="F80" s="140">
        <v>0.79166666666666663</v>
      </c>
      <c r="G80" s="28">
        <v>170</v>
      </c>
      <c r="H80" s="95">
        <v>10.75</v>
      </c>
      <c r="I80" s="22"/>
      <c r="J80" s="23">
        <f t="shared" si="29"/>
        <v>0</v>
      </c>
      <c r="K80" s="62">
        <f t="shared" si="30"/>
        <v>0</v>
      </c>
      <c r="L80" s="22"/>
      <c r="M80" s="23">
        <f t="shared" si="31"/>
        <v>0</v>
      </c>
      <c r="N80" s="24">
        <f t="shared" si="32"/>
        <v>0</v>
      </c>
      <c r="O80" s="22"/>
      <c r="P80" s="23">
        <f t="shared" si="33"/>
        <v>0</v>
      </c>
      <c r="Q80" s="24">
        <f t="shared" si="34"/>
        <v>0</v>
      </c>
      <c r="R80" s="22"/>
      <c r="S80" s="23">
        <f t="shared" si="35"/>
        <v>0</v>
      </c>
      <c r="T80" s="24">
        <f t="shared" si="36"/>
        <v>0</v>
      </c>
      <c r="U80" s="22"/>
      <c r="V80" s="23">
        <f t="shared" si="37"/>
        <v>0</v>
      </c>
      <c r="W80" s="24">
        <f t="shared" si="38"/>
        <v>0</v>
      </c>
      <c r="X80" s="64">
        <f t="shared" si="39"/>
        <v>0</v>
      </c>
      <c r="Y80" s="93">
        <f t="shared" si="40"/>
        <v>0</v>
      </c>
      <c r="Z80" s="133">
        <f t="shared" si="41"/>
        <v>0</v>
      </c>
      <c r="AA80" s="71">
        <f t="shared" si="42"/>
        <v>0</v>
      </c>
      <c r="AB80" s="64">
        <f t="shared" si="43"/>
        <v>0</v>
      </c>
      <c r="AC80"/>
      <c r="AD80" s="65">
        <f t="shared" si="44"/>
        <v>0</v>
      </c>
      <c r="AE80" s="65">
        <f t="shared" si="45"/>
        <v>0</v>
      </c>
      <c r="AF80" s="65">
        <f t="shared" si="46"/>
        <v>0</v>
      </c>
      <c r="AG80" s="65">
        <f t="shared" si="47"/>
        <v>0</v>
      </c>
      <c r="AH80" s="65">
        <f t="shared" si="48"/>
        <v>0</v>
      </c>
      <c r="AI80" s="66">
        <f t="shared" si="49"/>
        <v>0</v>
      </c>
      <c r="AJ80" s="65">
        <f t="shared" si="50"/>
        <v>72</v>
      </c>
      <c r="AK80" s="65">
        <f t="shared" si="51"/>
        <v>-72</v>
      </c>
      <c r="AM80" s="67">
        <f t="shared" si="52"/>
        <v>0</v>
      </c>
      <c r="AN80" s="67">
        <f t="shared" si="53"/>
        <v>0</v>
      </c>
      <c r="AO80" s="67">
        <f t="shared" si="54"/>
        <v>0</v>
      </c>
      <c r="AP80" s="67">
        <f t="shared" si="55"/>
        <v>0</v>
      </c>
      <c r="AQ80" s="67">
        <f t="shared" si="56"/>
        <v>0</v>
      </c>
      <c r="AR80" s="68">
        <f t="shared" si="57"/>
        <v>0</v>
      </c>
      <c r="AT80"/>
      <c r="AU80"/>
    </row>
    <row r="81" spans="1:47" x14ac:dyDescent="0.2">
      <c r="A81" s="33" t="s">
        <v>94</v>
      </c>
      <c r="B81" s="69" t="s">
        <v>94</v>
      </c>
      <c r="C81" s="138">
        <v>26</v>
      </c>
      <c r="D81" s="139" t="s">
        <v>17</v>
      </c>
      <c r="E81" s="140">
        <v>0.52083333333333337</v>
      </c>
      <c r="F81" s="140">
        <v>0.66666666666666663</v>
      </c>
      <c r="G81" s="28">
        <v>20</v>
      </c>
      <c r="H81" s="95">
        <v>3.5</v>
      </c>
      <c r="I81" s="22"/>
      <c r="J81" s="23">
        <f t="shared" si="29"/>
        <v>0</v>
      </c>
      <c r="K81" s="62">
        <f t="shared" si="30"/>
        <v>0</v>
      </c>
      <c r="L81" s="22"/>
      <c r="M81" s="23">
        <f t="shared" si="31"/>
        <v>0</v>
      </c>
      <c r="N81" s="24">
        <f t="shared" si="32"/>
        <v>0</v>
      </c>
      <c r="O81" s="22"/>
      <c r="P81" s="23">
        <f t="shared" si="33"/>
        <v>0</v>
      </c>
      <c r="Q81" s="24">
        <f t="shared" si="34"/>
        <v>0</v>
      </c>
      <c r="R81" s="22"/>
      <c r="S81" s="23">
        <f t="shared" si="35"/>
        <v>0</v>
      </c>
      <c r="T81" s="24">
        <f t="shared" si="36"/>
        <v>0</v>
      </c>
      <c r="U81" s="22"/>
      <c r="V81" s="23">
        <f t="shared" si="37"/>
        <v>0</v>
      </c>
      <c r="W81" s="24">
        <f t="shared" si="38"/>
        <v>0</v>
      </c>
      <c r="X81" s="64">
        <f t="shared" si="39"/>
        <v>0</v>
      </c>
      <c r="Y81" s="93">
        <f t="shared" si="40"/>
        <v>0</v>
      </c>
      <c r="Z81" s="133">
        <f t="shared" si="41"/>
        <v>0</v>
      </c>
      <c r="AA81" s="71">
        <f t="shared" si="42"/>
        <v>0</v>
      </c>
      <c r="AB81" s="64">
        <f t="shared" si="43"/>
        <v>0</v>
      </c>
      <c r="AC81"/>
      <c r="AD81" s="65">
        <f t="shared" si="44"/>
        <v>0</v>
      </c>
      <c r="AE81" s="65">
        <f t="shared" si="45"/>
        <v>0</v>
      </c>
      <c r="AF81" s="65">
        <f t="shared" si="46"/>
        <v>0</v>
      </c>
      <c r="AG81" s="65">
        <f t="shared" si="47"/>
        <v>0</v>
      </c>
      <c r="AH81" s="65">
        <f t="shared" si="48"/>
        <v>0</v>
      </c>
      <c r="AI81" s="66">
        <f t="shared" si="49"/>
        <v>0</v>
      </c>
      <c r="AJ81" s="65">
        <f t="shared" si="50"/>
        <v>26</v>
      </c>
      <c r="AK81" s="65">
        <f t="shared" si="51"/>
        <v>-26</v>
      </c>
      <c r="AM81" s="67">
        <f t="shared" si="52"/>
        <v>0</v>
      </c>
      <c r="AN81" s="67">
        <f t="shared" si="53"/>
        <v>0</v>
      </c>
      <c r="AO81" s="67">
        <f t="shared" si="54"/>
        <v>0</v>
      </c>
      <c r="AP81" s="67">
        <f t="shared" si="55"/>
        <v>0</v>
      </c>
      <c r="AQ81" s="67">
        <f t="shared" si="56"/>
        <v>0</v>
      </c>
      <c r="AR81" s="68">
        <f t="shared" si="57"/>
        <v>0</v>
      </c>
      <c r="AT81"/>
      <c r="AU81"/>
    </row>
    <row r="82" spans="1:47" x14ac:dyDescent="0.2">
      <c r="A82" s="33" t="s">
        <v>93</v>
      </c>
      <c r="B82" s="69" t="s">
        <v>104</v>
      </c>
      <c r="C82" s="138">
        <v>66</v>
      </c>
      <c r="D82" s="65" t="s">
        <v>17</v>
      </c>
      <c r="E82" s="140">
        <v>0.30208333333333331</v>
      </c>
      <c r="F82" s="140">
        <v>0.79166666666666663</v>
      </c>
      <c r="G82" s="28">
        <v>270</v>
      </c>
      <c r="H82" s="95">
        <v>11.75</v>
      </c>
      <c r="I82" s="22"/>
      <c r="J82" s="23">
        <f t="shared" si="29"/>
        <v>0</v>
      </c>
      <c r="K82" s="62">
        <f t="shared" si="30"/>
        <v>0</v>
      </c>
      <c r="L82" s="22"/>
      <c r="M82" s="23">
        <f t="shared" si="31"/>
        <v>0</v>
      </c>
      <c r="N82" s="24">
        <f t="shared" si="32"/>
        <v>0</v>
      </c>
      <c r="O82" s="22"/>
      <c r="P82" s="23">
        <f t="shared" si="33"/>
        <v>0</v>
      </c>
      <c r="Q82" s="24">
        <f t="shared" si="34"/>
        <v>0</v>
      </c>
      <c r="R82" s="22"/>
      <c r="S82" s="23">
        <f t="shared" si="35"/>
        <v>0</v>
      </c>
      <c r="T82" s="24">
        <f t="shared" si="36"/>
        <v>0</v>
      </c>
      <c r="U82" s="22"/>
      <c r="V82" s="23">
        <f t="shared" si="37"/>
        <v>0</v>
      </c>
      <c r="W82" s="24">
        <f t="shared" si="38"/>
        <v>0</v>
      </c>
      <c r="X82" s="64">
        <f t="shared" si="39"/>
        <v>0</v>
      </c>
      <c r="Y82" s="93">
        <f t="shared" si="40"/>
        <v>0</v>
      </c>
      <c r="Z82" s="133">
        <f t="shared" si="41"/>
        <v>0</v>
      </c>
      <c r="AA82" s="71">
        <f t="shared" si="42"/>
        <v>0</v>
      </c>
      <c r="AB82" s="64">
        <f t="shared" si="43"/>
        <v>0</v>
      </c>
      <c r="AC82"/>
      <c r="AD82" s="65">
        <f t="shared" si="44"/>
        <v>0</v>
      </c>
      <c r="AE82" s="65">
        <f t="shared" si="45"/>
        <v>0</v>
      </c>
      <c r="AF82" s="65">
        <f t="shared" si="46"/>
        <v>0</v>
      </c>
      <c r="AG82" s="65">
        <f t="shared" si="47"/>
        <v>0</v>
      </c>
      <c r="AH82" s="65">
        <f t="shared" si="48"/>
        <v>0</v>
      </c>
      <c r="AI82" s="66">
        <f t="shared" si="49"/>
        <v>0</v>
      </c>
      <c r="AJ82" s="65">
        <f t="shared" si="50"/>
        <v>66</v>
      </c>
      <c r="AK82" s="65">
        <f t="shared" si="51"/>
        <v>-66</v>
      </c>
      <c r="AM82" s="67">
        <f t="shared" si="52"/>
        <v>0</v>
      </c>
      <c r="AN82" s="67">
        <f t="shared" si="53"/>
        <v>0</v>
      </c>
      <c r="AO82" s="67">
        <f t="shared" si="54"/>
        <v>0</v>
      </c>
      <c r="AP82" s="67">
        <f t="shared" si="55"/>
        <v>0</v>
      </c>
      <c r="AQ82" s="67">
        <f t="shared" si="56"/>
        <v>0</v>
      </c>
      <c r="AR82" s="68">
        <f t="shared" si="57"/>
        <v>0</v>
      </c>
      <c r="AT82"/>
      <c r="AU82"/>
    </row>
    <row r="83" spans="1:47" x14ac:dyDescent="0.2">
      <c r="A83" s="33" t="s">
        <v>102</v>
      </c>
      <c r="B83" s="69" t="s">
        <v>104</v>
      </c>
      <c r="C83" s="138">
        <v>199</v>
      </c>
      <c r="D83" s="139" t="s">
        <v>17</v>
      </c>
      <c r="E83" s="140">
        <v>0.36458333333333331</v>
      </c>
      <c r="F83" s="140">
        <v>0.6875</v>
      </c>
      <c r="G83" s="28">
        <v>165</v>
      </c>
      <c r="H83" s="95">
        <v>7.75</v>
      </c>
      <c r="I83" s="22"/>
      <c r="J83" s="23">
        <f t="shared" si="29"/>
        <v>0</v>
      </c>
      <c r="K83" s="62">
        <f t="shared" si="30"/>
        <v>0</v>
      </c>
      <c r="L83" s="22"/>
      <c r="M83" s="23">
        <f t="shared" si="31"/>
        <v>0</v>
      </c>
      <c r="N83" s="24">
        <f t="shared" si="32"/>
        <v>0</v>
      </c>
      <c r="O83" s="22"/>
      <c r="P83" s="23">
        <f t="shared" si="33"/>
        <v>0</v>
      </c>
      <c r="Q83" s="24">
        <f t="shared" si="34"/>
        <v>0</v>
      </c>
      <c r="R83" s="22"/>
      <c r="S83" s="23">
        <f t="shared" si="35"/>
        <v>0</v>
      </c>
      <c r="T83" s="24">
        <f t="shared" si="36"/>
        <v>0</v>
      </c>
      <c r="U83" s="22"/>
      <c r="V83" s="23">
        <f t="shared" si="37"/>
        <v>0</v>
      </c>
      <c r="W83" s="24">
        <f t="shared" si="38"/>
        <v>0</v>
      </c>
      <c r="X83" s="64">
        <f t="shared" si="39"/>
        <v>0</v>
      </c>
      <c r="Y83" s="93">
        <f t="shared" si="40"/>
        <v>0</v>
      </c>
      <c r="Z83" s="133">
        <f t="shared" si="41"/>
        <v>0</v>
      </c>
      <c r="AA83" s="71">
        <f t="shared" si="42"/>
        <v>0</v>
      </c>
      <c r="AB83" s="64">
        <f t="shared" si="43"/>
        <v>0</v>
      </c>
      <c r="AC83"/>
      <c r="AD83" s="65">
        <f t="shared" si="44"/>
        <v>0</v>
      </c>
      <c r="AE83" s="65">
        <f t="shared" si="45"/>
        <v>0</v>
      </c>
      <c r="AF83" s="65">
        <f t="shared" si="46"/>
        <v>0</v>
      </c>
      <c r="AG83" s="65">
        <f t="shared" si="47"/>
        <v>0</v>
      </c>
      <c r="AH83" s="65">
        <f t="shared" si="48"/>
        <v>0</v>
      </c>
      <c r="AI83" s="66">
        <f t="shared" si="49"/>
        <v>0</v>
      </c>
      <c r="AJ83" s="65">
        <f t="shared" si="50"/>
        <v>199</v>
      </c>
      <c r="AK83" s="65">
        <f t="shared" si="51"/>
        <v>-199</v>
      </c>
      <c r="AM83" s="67">
        <f t="shared" si="52"/>
        <v>0</v>
      </c>
      <c r="AN83" s="67">
        <f t="shared" si="53"/>
        <v>0</v>
      </c>
      <c r="AO83" s="67">
        <f t="shared" si="54"/>
        <v>0</v>
      </c>
      <c r="AP83" s="67">
        <f t="shared" si="55"/>
        <v>0</v>
      </c>
      <c r="AQ83" s="67">
        <f t="shared" si="56"/>
        <v>0</v>
      </c>
      <c r="AR83" s="68">
        <f t="shared" si="57"/>
        <v>0</v>
      </c>
      <c r="AT83"/>
      <c r="AU83"/>
    </row>
    <row r="84" spans="1:47" x14ac:dyDescent="0.2">
      <c r="A84" s="33" t="s">
        <v>140</v>
      </c>
      <c r="B84" s="69" t="s">
        <v>96</v>
      </c>
      <c r="C84" s="138">
        <v>30</v>
      </c>
      <c r="D84" s="65" t="s">
        <v>17</v>
      </c>
      <c r="E84" s="140">
        <v>0.375</v>
      </c>
      <c r="F84" s="140">
        <v>0.58333333333333337</v>
      </c>
      <c r="G84" s="28">
        <v>360</v>
      </c>
      <c r="H84" s="95">
        <v>5</v>
      </c>
      <c r="I84" s="22"/>
      <c r="J84" s="23">
        <f t="shared" si="29"/>
        <v>0</v>
      </c>
      <c r="K84" s="62">
        <f t="shared" si="30"/>
        <v>0</v>
      </c>
      <c r="L84" s="22"/>
      <c r="M84" s="23">
        <f t="shared" si="31"/>
        <v>0</v>
      </c>
      <c r="N84" s="24">
        <f t="shared" si="32"/>
        <v>0</v>
      </c>
      <c r="O84" s="22"/>
      <c r="P84" s="23">
        <f t="shared" si="33"/>
        <v>0</v>
      </c>
      <c r="Q84" s="24">
        <f t="shared" si="34"/>
        <v>0</v>
      </c>
      <c r="R84" s="22"/>
      <c r="S84" s="23">
        <f t="shared" si="35"/>
        <v>0</v>
      </c>
      <c r="T84" s="24">
        <f t="shared" si="36"/>
        <v>0</v>
      </c>
      <c r="U84" s="22"/>
      <c r="V84" s="23">
        <f t="shared" si="37"/>
        <v>0</v>
      </c>
      <c r="W84" s="24">
        <f t="shared" si="38"/>
        <v>0</v>
      </c>
      <c r="X84" s="64">
        <f t="shared" si="39"/>
        <v>0</v>
      </c>
      <c r="Y84" s="93">
        <f t="shared" si="40"/>
        <v>0</v>
      </c>
      <c r="Z84" s="133">
        <f t="shared" si="41"/>
        <v>0</v>
      </c>
      <c r="AA84" s="71">
        <f t="shared" si="42"/>
        <v>0</v>
      </c>
      <c r="AB84" s="64">
        <f t="shared" si="43"/>
        <v>0</v>
      </c>
      <c r="AC84"/>
      <c r="AD84" s="65">
        <f t="shared" si="44"/>
        <v>0</v>
      </c>
      <c r="AE84" s="65">
        <f t="shared" si="45"/>
        <v>0</v>
      </c>
      <c r="AF84" s="65">
        <f t="shared" si="46"/>
        <v>0</v>
      </c>
      <c r="AG84" s="65">
        <f t="shared" si="47"/>
        <v>0</v>
      </c>
      <c r="AH84" s="65">
        <f t="shared" si="48"/>
        <v>0</v>
      </c>
      <c r="AI84" s="66">
        <f t="shared" si="49"/>
        <v>0</v>
      </c>
      <c r="AJ84" s="65">
        <f t="shared" si="50"/>
        <v>30</v>
      </c>
      <c r="AK84" s="65">
        <f t="shared" si="51"/>
        <v>-30</v>
      </c>
      <c r="AM84" s="67">
        <f t="shared" si="52"/>
        <v>0</v>
      </c>
      <c r="AN84" s="67">
        <f t="shared" si="53"/>
        <v>0</v>
      </c>
      <c r="AO84" s="67">
        <f t="shared" si="54"/>
        <v>0</v>
      </c>
      <c r="AP84" s="67">
        <f t="shared" si="55"/>
        <v>0</v>
      </c>
      <c r="AQ84" s="67">
        <f t="shared" si="56"/>
        <v>0</v>
      </c>
      <c r="AR84" s="68">
        <f t="shared" si="57"/>
        <v>0</v>
      </c>
      <c r="AT84"/>
      <c r="AU84"/>
    </row>
    <row r="85" spans="1:47" x14ac:dyDescent="0.2">
      <c r="A85" s="33" t="s">
        <v>96</v>
      </c>
      <c r="B85" s="69" t="s">
        <v>141</v>
      </c>
      <c r="C85" s="138">
        <v>115</v>
      </c>
      <c r="D85" s="139" t="s">
        <v>17</v>
      </c>
      <c r="E85" s="140">
        <v>0.375</v>
      </c>
      <c r="F85" s="140">
        <v>0.66666666666666663</v>
      </c>
      <c r="G85" s="28">
        <v>90</v>
      </c>
      <c r="H85" s="95">
        <v>7</v>
      </c>
      <c r="I85" s="22"/>
      <c r="J85" s="23">
        <f t="shared" ref="J85:J148" si="58">$C$6*G85*I85</f>
        <v>0</v>
      </c>
      <c r="K85" s="62">
        <f t="shared" ref="K85:K148" si="59">$J$6*H85*I85</f>
        <v>0</v>
      </c>
      <c r="L85" s="22"/>
      <c r="M85" s="23">
        <f t="shared" ref="M85:M148" si="60">$C$7*G85*L85</f>
        <v>0</v>
      </c>
      <c r="N85" s="24">
        <f t="shared" ref="N85:N148" si="61">$J$6*H85*L85</f>
        <v>0</v>
      </c>
      <c r="O85" s="22"/>
      <c r="P85" s="23">
        <f t="shared" ref="P85:P148" si="62">$C$8*G85*O85</f>
        <v>0</v>
      </c>
      <c r="Q85" s="24">
        <f t="shared" ref="Q85:Q148" si="63">$J$6*H85*O85</f>
        <v>0</v>
      </c>
      <c r="R85" s="22"/>
      <c r="S85" s="23">
        <f t="shared" ref="S85:S148" si="64">$C$9*G85*R85</f>
        <v>0</v>
      </c>
      <c r="T85" s="24">
        <f t="shared" ref="T85:T148" si="65">$J$6*H85*R85</f>
        <v>0</v>
      </c>
      <c r="U85" s="22"/>
      <c r="V85" s="23">
        <f t="shared" ref="V85:V148" si="66">$C$10*G85*U85</f>
        <v>0</v>
      </c>
      <c r="W85" s="24">
        <f t="shared" ref="W85:W148" si="67">$J$6*H85*U85</f>
        <v>0</v>
      </c>
      <c r="X85" s="64">
        <f t="shared" ref="X85:X148" si="68">J85+K85+M85+N85+P85+Q85+S85+T85+V85+W85</f>
        <v>0</v>
      </c>
      <c r="Y85" s="93">
        <f t="shared" ref="Y85:Y148" si="69">IFERROR(VLOOKUP(D85,$M$6:$N$11,2,FALSE),VLOOKUP(D85,$P$6:$Q$11,2,FALSE))</f>
        <v>0</v>
      </c>
      <c r="Z85" s="133">
        <f t="shared" ref="Z85:Z148" si="70">X85*(100%-Y85)</f>
        <v>0</v>
      </c>
      <c r="AA85" s="71">
        <f t="shared" ref="AA85:AA148" si="71">AR85</f>
        <v>0</v>
      </c>
      <c r="AB85" s="64">
        <f t="shared" ref="AB85:AB148" si="72">MAX(Z85:AA85)</f>
        <v>0</v>
      </c>
      <c r="AC85"/>
      <c r="AD85" s="65">
        <f t="shared" ref="AD85:AD148" si="73">I85*20</f>
        <v>0</v>
      </c>
      <c r="AE85" s="65">
        <f t="shared" ref="AE85:AE148" si="74">L85*50</f>
        <v>0</v>
      </c>
      <c r="AF85" s="65">
        <f t="shared" ref="AF85:AF148" si="75">O85*60</f>
        <v>0</v>
      </c>
      <c r="AG85" s="65">
        <f t="shared" ref="AG85:AG148" si="76">R85*70</f>
        <v>0</v>
      </c>
      <c r="AH85" s="65">
        <f t="shared" ref="AH85:AH148" si="77">U85*92</f>
        <v>0</v>
      </c>
      <c r="AI85" s="66">
        <f t="shared" ref="AI85:AI148" si="78">SUM(AD85:AH85)</f>
        <v>0</v>
      </c>
      <c r="AJ85" s="65">
        <f t="shared" ref="AJ85:AJ148" si="79">C85</f>
        <v>115</v>
      </c>
      <c r="AK85" s="65">
        <f t="shared" ref="AK85:AK148" si="80">AI85-AJ85</f>
        <v>-115</v>
      </c>
      <c r="AM85" s="67">
        <f t="shared" ref="AM85:AM148" si="81">I85*$F$6</f>
        <v>0</v>
      </c>
      <c r="AN85" s="67">
        <f t="shared" ref="AN85:AN148" si="82">L85*$F$7</f>
        <v>0</v>
      </c>
      <c r="AO85" s="67">
        <f t="shared" ref="AO85:AO148" si="83">O85*$F$8</f>
        <v>0</v>
      </c>
      <c r="AP85" s="67">
        <f t="shared" ref="AP85:AP148" si="84">R85*$F$9</f>
        <v>0</v>
      </c>
      <c r="AQ85" s="67">
        <f t="shared" ref="AQ85:AQ148" si="85">U85*$F$10</f>
        <v>0</v>
      </c>
      <c r="AR85" s="68">
        <f t="shared" ref="AR85:AR148" si="86">SUM(AM85:AQ85)</f>
        <v>0</v>
      </c>
      <c r="AT85"/>
      <c r="AU85"/>
    </row>
    <row r="86" spans="1:47" x14ac:dyDescent="0.2">
      <c r="A86" s="33" t="s">
        <v>141</v>
      </c>
      <c r="B86" s="69" t="s">
        <v>99</v>
      </c>
      <c r="C86" s="138">
        <v>24</v>
      </c>
      <c r="D86" s="65" t="s">
        <v>17</v>
      </c>
      <c r="E86" s="140">
        <v>0.5</v>
      </c>
      <c r="F86" s="140">
        <v>0.52083333333333337</v>
      </c>
      <c r="G86" s="28">
        <v>15</v>
      </c>
      <c r="H86" s="95">
        <v>0.5</v>
      </c>
      <c r="I86" s="22"/>
      <c r="J86" s="23">
        <f t="shared" si="58"/>
        <v>0</v>
      </c>
      <c r="K86" s="62">
        <f t="shared" si="59"/>
        <v>0</v>
      </c>
      <c r="L86" s="22"/>
      <c r="M86" s="23">
        <f t="shared" si="60"/>
        <v>0</v>
      </c>
      <c r="N86" s="24">
        <f t="shared" si="61"/>
        <v>0</v>
      </c>
      <c r="O86" s="22"/>
      <c r="P86" s="23">
        <f t="shared" si="62"/>
        <v>0</v>
      </c>
      <c r="Q86" s="24">
        <f t="shared" si="63"/>
        <v>0</v>
      </c>
      <c r="R86" s="22"/>
      <c r="S86" s="23">
        <f t="shared" si="64"/>
        <v>0</v>
      </c>
      <c r="T86" s="24">
        <f t="shared" si="65"/>
        <v>0</v>
      </c>
      <c r="U86" s="22"/>
      <c r="V86" s="23">
        <f t="shared" si="66"/>
        <v>0</v>
      </c>
      <c r="W86" s="24">
        <f t="shared" si="67"/>
        <v>0</v>
      </c>
      <c r="X86" s="64">
        <f t="shared" si="68"/>
        <v>0</v>
      </c>
      <c r="Y86" s="93">
        <f t="shared" si="69"/>
        <v>0</v>
      </c>
      <c r="Z86" s="133">
        <f t="shared" si="70"/>
        <v>0</v>
      </c>
      <c r="AA86" s="71">
        <f t="shared" si="71"/>
        <v>0</v>
      </c>
      <c r="AB86" s="64">
        <f t="shared" si="72"/>
        <v>0</v>
      </c>
      <c r="AC86"/>
      <c r="AD86" s="65">
        <f t="shared" si="73"/>
        <v>0</v>
      </c>
      <c r="AE86" s="65">
        <f t="shared" si="74"/>
        <v>0</v>
      </c>
      <c r="AF86" s="65">
        <f t="shared" si="75"/>
        <v>0</v>
      </c>
      <c r="AG86" s="65">
        <f t="shared" si="76"/>
        <v>0</v>
      </c>
      <c r="AH86" s="65">
        <f t="shared" si="77"/>
        <v>0</v>
      </c>
      <c r="AI86" s="66">
        <f t="shared" si="78"/>
        <v>0</v>
      </c>
      <c r="AJ86" s="65">
        <f t="shared" si="79"/>
        <v>24</v>
      </c>
      <c r="AK86" s="65">
        <f t="shared" si="80"/>
        <v>-24</v>
      </c>
      <c r="AM86" s="67">
        <f t="shared" si="81"/>
        <v>0</v>
      </c>
      <c r="AN86" s="67">
        <f t="shared" si="82"/>
        <v>0</v>
      </c>
      <c r="AO86" s="67">
        <f t="shared" si="83"/>
        <v>0</v>
      </c>
      <c r="AP86" s="67">
        <f t="shared" si="84"/>
        <v>0</v>
      </c>
      <c r="AQ86" s="67">
        <f t="shared" si="85"/>
        <v>0</v>
      </c>
      <c r="AR86" s="68">
        <f t="shared" si="86"/>
        <v>0</v>
      </c>
      <c r="AT86"/>
      <c r="AU86"/>
    </row>
    <row r="87" spans="1:47" x14ac:dyDescent="0.2">
      <c r="A87" s="33" t="s">
        <v>102</v>
      </c>
      <c r="B87" s="69" t="s">
        <v>99</v>
      </c>
      <c r="C87" s="138">
        <v>54</v>
      </c>
      <c r="D87" s="139" t="s">
        <v>17</v>
      </c>
      <c r="E87" s="140">
        <v>0.35416666666666669</v>
      </c>
      <c r="F87" s="140">
        <v>0.64583333333333337</v>
      </c>
      <c r="G87" s="28">
        <v>165</v>
      </c>
      <c r="H87" s="95">
        <v>7</v>
      </c>
      <c r="I87" s="22"/>
      <c r="J87" s="23">
        <f t="shared" si="58"/>
        <v>0</v>
      </c>
      <c r="K87" s="62">
        <f t="shared" si="59"/>
        <v>0</v>
      </c>
      <c r="L87" s="22"/>
      <c r="M87" s="23">
        <f t="shared" si="60"/>
        <v>0</v>
      </c>
      <c r="N87" s="24">
        <f t="shared" si="61"/>
        <v>0</v>
      </c>
      <c r="O87" s="22"/>
      <c r="P87" s="23">
        <f t="shared" si="62"/>
        <v>0</v>
      </c>
      <c r="Q87" s="24">
        <f t="shared" si="63"/>
        <v>0</v>
      </c>
      <c r="R87" s="22"/>
      <c r="S87" s="23">
        <f t="shared" si="64"/>
        <v>0</v>
      </c>
      <c r="T87" s="24">
        <f t="shared" si="65"/>
        <v>0</v>
      </c>
      <c r="U87" s="22"/>
      <c r="V87" s="23">
        <f t="shared" si="66"/>
        <v>0</v>
      </c>
      <c r="W87" s="24">
        <f t="shared" si="67"/>
        <v>0</v>
      </c>
      <c r="X87" s="64">
        <f t="shared" si="68"/>
        <v>0</v>
      </c>
      <c r="Y87" s="93">
        <f t="shared" si="69"/>
        <v>0</v>
      </c>
      <c r="Z87" s="133">
        <f t="shared" si="70"/>
        <v>0</v>
      </c>
      <c r="AA87" s="71">
        <f t="shared" si="71"/>
        <v>0</v>
      </c>
      <c r="AB87" s="64">
        <f t="shared" si="72"/>
        <v>0</v>
      </c>
      <c r="AC87"/>
      <c r="AD87" s="65">
        <f t="shared" si="73"/>
        <v>0</v>
      </c>
      <c r="AE87" s="65">
        <f t="shared" si="74"/>
        <v>0</v>
      </c>
      <c r="AF87" s="65">
        <f t="shared" si="75"/>
        <v>0</v>
      </c>
      <c r="AG87" s="65">
        <f t="shared" si="76"/>
        <v>0</v>
      </c>
      <c r="AH87" s="65">
        <f t="shared" si="77"/>
        <v>0</v>
      </c>
      <c r="AI87" s="66">
        <f t="shared" si="78"/>
        <v>0</v>
      </c>
      <c r="AJ87" s="65">
        <f t="shared" si="79"/>
        <v>54</v>
      </c>
      <c r="AK87" s="65">
        <f t="shared" si="80"/>
        <v>-54</v>
      </c>
      <c r="AM87" s="67">
        <f t="shared" si="81"/>
        <v>0</v>
      </c>
      <c r="AN87" s="67">
        <f t="shared" si="82"/>
        <v>0</v>
      </c>
      <c r="AO87" s="67">
        <f t="shared" si="83"/>
        <v>0</v>
      </c>
      <c r="AP87" s="67">
        <f t="shared" si="84"/>
        <v>0</v>
      </c>
      <c r="AQ87" s="67">
        <f t="shared" si="85"/>
        <v>0</v>
      </c>
      <c r="AR87" s="68">
        <f t="shared" si="86"/>
        <v>0</v>
      </c>
      <c r="AT87"/>
      <c r="AU87"/>
    </row>
    <row r="88" spans="1:47" x14ac:dyDescent="0.2">
      <c r="A88" s="33" t="s">
        <v>106</v>
      </c>
      <c r="B88" s="69" t="s">
        <v>96</v>
      </c>
      <c r="C88" s="138">
        <v>96</v>
      </c>
      <c r="D88" s="65" t="s">
        <v>17</v>
      </c>
      <c r="E88" s="140">
        <v>0.29166666666666669</v>
      </c>
      <c r="F88" s="140">
        <v>0.79166666666666663</v>
      </c>
      <c r="G88" s="28">
        <v>390</v>
      </c>
      <c r="H88" s="95">
        <v>12</v>
      </c>
      <c r="I88" s="22"/>
      <c r="J88" s="23">
        <f t="shared" si="58"/>
        <v>0</v>
      </c>
      <c r="K88" s="62">
        <f t="shared" si="59"/>
        <v>0</v>
      </c>
      <c r="L88" s="22"/>
      <c r="M88" s="23">
        <f t="shared" si="60"/>
        <v>0</v>
      </c>
      <c r="N88" s="24">
        <f t="shared" si="61"/>
        <v>0</v>
      </c>
      <c r="O88" s="22"/>
      <c r="P88" s="23">
        <f t="shared" si="62"/>
        <v>0</v>
      </c>
      <c r="Q88" s="24">
        <f t="shared" si="63"/>
        <v>0</v>
      </c>
      <c r="R88" s="22"/>
      <c r="S88" s="23">
        <f t="shared" si="64"/>
        <v>0</v>
      </c>
      <c r="T88" s="24">
        <f t="shared" si="65"/>
        <v>0</v>
      </c>
      <c r="U88" s="22"/>
      <c r="V88" s="23">
        <f t="shared" si="66"/>
        <v>0</v>
      </c>
      <c r="W88" s="24">
        <f t="shared" si="67"/>
        <v>0</v>
      </c>
      <c r="X88" s="64">
        <f t="shared" si="68"/>
        <v>0</v>
      </c>
      <c r="Y88" s="93">
        <f t="shared" si="69"/>
        <v>0</v>
      </c>
      <c r="Z88" s="133">
        <f t="shared" si="70"/>
        <v>0</v>
      </c>
      <c r="AA88" s="71">
        <f t="shared" si="71"/>
        <v>0</v>
      </c>
      <c r="AB88" s="64">
        <f t="shared" si="72"/>
        <v>0</v>
      </c>
      <c r="AC88"/>
      <c r="AD88" s="65">
        <f t="shared" si="73"/>
        <v>0</v>
      </c>
      <c r="AE88" s="65">
        <f t="shared" si="74"/>
        <v>0</v>
      </c>
      <c r="AF88" s="65">
        <f t="shared" si="75"/>
        <v>0</v>
      </c>
      <c r="AG88" s="65">
        <f t="shared" si="76"/>
        <v>0</v>
      </c>
      <c r="AH88" s="65">
        <f t="shared" si="77"/>
        <v>0</v>
      </c>
      <c r="AI88" s="66">
        <f t="shared" si="78"/>
        <v>0</v>
      </c>
      <c r="AJ88" s="65">
        <f t="shared" si="79"/>
        <v>96</v>
      </c>
      <c r="AK88" s="65">
        <f t="shared" si="80"/>
        <v>-96</v>
      </c>
      <c r="AM88" s="67">
        <f t="shared" si="81"/>
        <v>0</v>
      </c>
      <c r="AN88" s="67">
        <f t="shared" si="82"/>
        <v>0</v>
      </c>
      <c r="AO88" s="67">
        <f t="shared" si="83"/>
        <v>0</v>
      </c>
      <c r="AP88" s="67">
        <f t="shared" si="84"/>
        <v>0</v>
      </c>
      <c r="AQ88" s="67">
        <f t="shared" si="85"/>
        <v>0</v>
      </c>
      <c r="AR88" s="68">
        <f t="shared" si="86"/>
        <v>0</v>
      </c>
      <c r="AT88"/>
      <c r="AU88"/>
    </row>
    <row r="89" spans="1:47" x14ac:dyDescent="0.2">
      <c r="A89" s="33" t="s">
        <v>111</v>
      </c>
      <c r="B89" s="69" t="s">
        <v>104</v>
      </c>
      <c r="C89" s="138">
        <v>23</v>
      </c>
      <c r="D89" s="139" t="s">
        <v>17</v>
      </c>
      <c r="E89" s="140">
        <v>0.3125</v>
      </c>
      <c r="F89" s="140">
        <v>0.79166666666666663</v>
      </c>
      <c r="G89" s="28">
        <v>350</v>
      </c>
      <c r="H89" s="95">
        <v>11.5</v>
      </c>
      <c r="I89" s="22"/>
      <c r="J89" s="23">
        <f t="shared" si="58"/>
        <v>0</v>
      </c>
      <c r="K89" s="62">
        <f t="shared" si="59"/>
        <v>0</v>
      </c>
      <c r="L89" s="22"/>
      <c r="M89" s="23">
        <f t="shared" si="60"/>
        <v>0</v>
      </c>
      <c r="N89" s="24">
        <f t="shared" si="61"/>
        <v>0</v>
      </c>
      <c r="O89" s="22"/>
      <c r="P89" s="23">
        <f t="shared" si="62"/>
        <v>0</v>
      </c>
      <c r="Q89" s="24">
        <f t="shared" si="63"/>
        <v>0</v>
      </c>
      <c r="R89" s="22"/>
      <c r="S89" s="23">
        <f t="shared" si="64"/>
        <v>0</v>
      </c>
      <c r="T89" s="24">
        <f t="shared" si="65"/>
        <v>0</v>
      </c>
      <c r="U89" s="22"/>
      <c r="V89" s="23">
        <f t="shared" si="66"/>
        <v>0</v>
      </c>
      <c r="W89" s="24">
        <f t="shared" si="67"/>
        <v>0</v>
      </c>
      <c r="X89" s="64">
        <f t="shared" si="68"/>
        <v>0</v>
      </c>
      <c r="Y89" s="93">
        <f t="shared" si="69"/>
        <v>0</v>
      </c>
      <c r="Z89" s="133">
        <f t="shared" si="70"/>
        <v>0</v>
      </c>
      <c r="AA89" s="71">
        <f t="shared" si="71"/>
        <v>0</v>
      </c>
      <c r="AB89" s="64">
        <f t="shared" si="72"/>
        <v>0</v>
      </c>
      <c r="AC89"/>
      <c r="AD89" s="65">
        <f t="shared" si="73"/>
        <v>0</v>
      </c>
      <c r="AE89" s="65">
        <f t="shared" si="74"/>
        <v>0</v>
      </c>
      <c r="AF89" s="65">
        <f t="shared" si="75"/>
        <v>0</v>
      </c>
      <c r="AG89" s="65">
        <f t="shared" si="76"/>
        <v>0</v>
      </c>
      <c r="AH89" s="65">
        <f t="shared" si="77"/>
        <v>0</v>
      </c>
      <c r="AI89" s="66">
        <f t="shared" si="78"/>
        <v>0</v>
      </c>
      <c r="AJ89" s="65">
        <f t="shared" si="79"/>
        <v>23</v>
      </c>
      <c r="AK89" s="65">
        <f t="shared" si="80"/>
        <v>-23</v>
      </c>
      <c r="AM89" s="67">
        <f t="shared" si="81"/>
        <v>0</v>
      </c>
      <c r="AN89" s="67">
        <f t="shared" si="82"/>
        <v>0</v>
      </c>
      <c r="AO89" s="67">
        <f t="shared" si="83"/>
        <v>0</v>
      </c>
      <c r="AP89" s="67">
        <f t="shared" si="84"/>
        <v>0</v>
      </c>
      <c r="AQ89" s="67">
        <f t="shared" si="85"/>
        <v>0</v>
      </c>
      <c r="AR89" s="68">
        <f t="shared" si="86"/>
        <v>0</v>
      </c>
      <c r="AT89"/>
      <c r="AU89"/>
    </row>
    <row r="90" spans="1:47" x14ac:dyDescent="0.2">
      <c r="A90" s="33" t="s">
        <v>100</v>
      </c>
      <c r="B90" s="69" t="s">
        <v>94</v>
      </c>
      <c r="C90" s="138">
        <v>92</v>
      </c>
      <c r="D90" s="65" t="s">
        <v>17</v>
      </c>
      <c r="E90" s="140">
        <v>0.36458333333333331</v>
      </c>
      <c r="F90" s="140">
        <v>0.58333333333333337</v>
      </c>
      <c r="G90" s="28">
        <v>85</v>
      </c>
      <c r="H90" s="95">
        <v>5.25</v>
      </c>
      <c r="I90" s="22"/>
      <c r="J90" s="23">
        <f t="shared" si="58"/>
        <v>0</v>
      </c>
      <c r="K90" s="62">
        <f t="shared" si="59"/>
        <v>0</v>
      </c>
      <c r="L90" s="22"/>
      <c r="M90" s="23">
        <f t="shared" si="60"/>
        <v>0</v>
      </c>
      <c r="N90" s="24">
        <f t="shared" si="61"/>
        <v>0</v>
      </c>
      <c r="O90" s="22"/>
      <c r="P90" s="23">
        <f t="shared" si="62"/>
        <v>0</v>
      </c>
      <c r="Q90" s="24">
        <f t="shared" si="63"/>
        <v>0</v>
      </c>
      <c r="R90" s="22"/>
      <c r="S90" s="23">
        <f t="shared" si="64"/>
        <v>0</v>
      </c>
      <c r="T90" s="24">
        <f t="shared" si="65"/>
        <v>0</v>
      </c>
      <c r="U90" s="22"/>
      <c r="V90" s="23">
        <f t="shared" si="66"/>
        <v>0</v>
      </c>
      <c r="W90" s="24">
        <f t="shared" si="67"/>
        <v>0</v>
      </c>
      <c r="X90" s="64">
        <f t="shared" si="68"/>
        <v>0</v>
      </c>
      <c r="Y90" s="93">
        <f t="shared" si="69"/>
        <v>0</v>
      </c>
      <c r="Z90" s="133">
        <f t="shared" si="70"/>
        <v>0</v>
      </c>
      <c r="AA90" s="71">
        <f t="shared" si="71"/>
        <v>0</v>
      </c>
      <c r="AB90" s="64">
        <f t="shared" si="72"/>
        <v>0</v>
      </c>
      <c r="AC90"/>
      <c r="AD90" s="65">
        <f t="shared" si="73"/>
        <v>0</v>
      </c>
      <c r="AE90" s="65">
        <f t="shared" si="74"/>
        <v>0</v>
      </c>
      <c r="AF90" s="65">
        <f t="shared" si="75"/>
        <v>0</v>
      </c>
      <c r="AG90" s="65">
        <f t="shared" si="76"/>
        <v>0</v>
      </c>
      <c r="AH90" s="65">
        <f t="shared" si="77"/>
        <v>0</v>
      </c>
      <c r="AI90" s="66">
        <f t="shared" si="78"/>
        <v>0</v>
      </c>
      <c r="AJ90" s="65">
        <f t="shared" si="79"/>
        <v>92</v>
      </c>
      <c r="AK90" s="65">
        <f t="shared" si="80"/>
        <v>-92</v>
      </c>
      <c r="AM90" s="67">
        <f t="shared" si="81"/>
        <v>0</v>
      </c>
      <c r="AN90" s="67">
        <f t="shared" si="82"/>
        <v>0</v>
      </c>
      <c r="AO90" s="67">
        <f t="shared" si="83"/>
        <v>0</v>
      </c>
      <c r="AP90" s="67">
        <f t="shared" si="84"/>
        <v>0</v>
      </c>
      <c r="AQ90" s="67">
        <f t="shared" si="85"/>
        <v>0</v>
      </c>
      <c r="AR90" s="68">
        <f t="shared" si="86"/>
        <v>0</v>
      </c>
      <c r="AT90"/>
      <c r="AU90"/>
    </row>
    <row r="91" spans="1:47" x14ac:dyDescent="0.2">
      <c r="A91" s="33" t="s">
        <v>94</v>
      </c>
      <c r="B91" s="69" t="s">
        <v>131</v>
      </c>
      <c r="C91" s="138">
        <v>26</v>
      </c>
      <c r="D91" s="139" t="s">
        <v>17</v>
      </c>
      <c r="E91" s="140">
        <v>0.39583333333333331</v>
      </c>
      <c r="F91" s="140">
        <v>0.54166666666666663</v>
      </c>
      <c r="G91" s="28">
        <v>20</v>
      </c>
      <c r="H91" s="95">
        <v>3.5</v>
      </c>
      <c r="I91" s="22"/>
      <c r="J91" s="23">
        <f t="shared" si="58"/>
        <v>0</v>
      </c>
      <c r="K91" s="62">
        <f t="shared" si="59"/>
        <v>0</v>
      </c>
      <c r="L91" s="22"/>
      <c r="M91" s="23">
        <f t="shared" si="60"/>
        <v>0</v>
      </c>
      <c r="N91" s="24">
        <f t="shared" si="61"/>
        <v>0</v>
      </c>
      <c r="O91" s="22"/>
      <c r="P91" s="23">
        <f t="shared" si="62"/>
        <v>0</v>
      </c>
      <c r="Q91" s="24">
        <f t="shared" si="63"/>
        <v>0</v>
      </c>
      <c r="R91" s="22"/>
      <c r="S91" s="23">
        <f t="shared" si="64"/>
        <v>0</v>
      </c>
      <c r="T91" s="24">
        <f t="shared" si="65"/>
        <v>0</v>
      </c>
      <c r="U91" s="22"/>
      <c r="V91" s="23">
        <f t="shared" si="66"/>
        <v>0</v>
      </c>
      <c r="W91" s="24">
        <f t="shared" si="67"/>
        <v>0</v>
      </c>
      <c r="X91" s="64">
        <f t="shared" si="68"/>
        <v>0</v>
      </c>
      <c r="Y91" s="93">
        <f t="shared" si="69"/>
        <v>0</v>
      </c>
      <c r="Z91" s="133">
        <f t="shared" si="70"/>
        <v>0</v>
      </c>
      <c r="AA91" s="71">
        <f t="shared" si="71"/>
        <v>0</v>
      </c>
      <c r="AB91" s="64">
        <f t="shared" si="72"/>
        <v>0</v>
      </c>
      <c r="AC91"/>
      <c r="AD91" s="65">
        <f t="shared" si="73"/>
        <v>0</v>
      </c>
      <c r="AE91" s="65">
        <f t="shared" si="74"/>
        <v>0</v>
      </c>
      <c r="AF91" s="65">
        <f t="shared" si="75"/>
        <v>0</v>
      </c>
      <c r="AG91" s="65">
        <f t="shared" si="76"/>
        <v>0</v>
      </c>
      <c r="AH91" s="65">
        <f t="shared" si="77"/>
        <v>0</v>
      </c>
      <c r="AI91" s="66">
        <f t="shared" si="78"/>
        <v>0</v>
      </c>
      <c r="AJ91" s="65">
        <f t="shared" si="79"/>
        <v>26</v>
      </c>
      <c r="AK91" s="65">
        <f t="shared" si="80"/>
        <v>-26</v>
      </c>
      <c r="AM91" s="67">
        <f t="shared" si="81"/>
        <v>0</v>
      </c>
      <c r="AN91" s="67">
        <f t="shared" si="82"/>
        <v>0</v>
      </c>
      <c r="AO91" s="67">
        <f t="shared" si="83"/>
        <v>0</v>
      </c>
      <c r="AP91" s="67">
        <f t="shared" si="84"/>
        <v>0</v>
      </c>
      <c r="AQ91" s="67">
        <f t="shared" si="85"/>
        <v>0</v>
      </c>
      <c r="AR91" s="68">
        <f t="shared" si="86"/>
        <v>0</v>
      </c>
      <c r="AT91"/>
      <c r="AU91"/>
    </row>
    <row r="92" spans="1:47" x14ac:dyDescent="0.2">
      <c r="A92" s="33" t="s">
        <v>96</v>
      </c>
      <c r="B92" s="69" t="s">
        <v>99</v>
      </c>
      <c r="C92" s="138">
        <v>135</v>
      </c>
      <c r="D92" s="65" t="s">
        <v>17</v>
      </c>
      <c r="E92" s="140">
        <v>0.375</v>
      </c>
      <c r="F92" s="140">
        <v>0.625</v>
      </c>
      <c r="G92" s="28">
        <v>50</v>
      </c>
      <c r="H92" s="95">
        <v>6</v>
      </c>
      <c r="I92" s="22"/>
      <c r="J92" s="23">
        <f t="shared" si="58"/>
        <v>0</v>
      </c>
      <c r="K92" s="62">
        <f t="shared" si="59"/>
        <v>0</v>
      </c>
      <c r="L92" s="22"/>
      <c r="M92" s="23">
        <f t="shared" si="60"/>
        <v>0</v>
      </c>
      <c r="N92" s="24">
        <f t="shared" si="61"/>
        <v>0</v>
      </c>
      <c r="O92" s="22"/>
      <c r="P92" s="23">
        <f t="shared" si="62"/>
        <v>0</v>
      </c>
      <c r="Q92" s="24">
        <f t="shared" si="63"/>
        <v>0</v>
      </c>
      <c r="R92" s="22"/>
      <c r="S92" s="23">
        <f t="shared" si="64"/>
        <v>0</v>
      </c>
      <c r="T92" s="24">
        <f t="shared" si="65"/>
        <v>0</v>
      </c>
      <c r="U92" s="22"/>
      <c r="V92" s="23">
        <f t="shared" si="66"/>
        <v>0</v>
      </c>
      <c r="W92" s="24">
        <f t="shared" si="67"/>
        <v>0</v>
      </c>
      <c r="X92" s="64">
        <f t="shared" si="68"/>
        <v>0</v>
      </c>
      <c r="Y92" s="93">
        <f t="shared" si="69"/>
        <v>0</v>
      </c>
      <c r="Z92" s="133">
        <f t="shared" si="70"/>
        <v>0</v>
      </c>
      <c r="AA92" s="71">
        <f t="shared" si="71"/>
        <v>0</v>
      </c>
      <c r="AB92" s="64">
        <f t="shared" si="72"/>
        <v>0</v>
      </c>
      <c r="AC92"/>
      <c r="AD92" s="65">
        <f t="shared" si="73"/>
        <v>0</v>
      </c>
      <c r="AE92" s="65">
        <f t="shared" si="74"/>
        <v>0</v>
      </c>
      <c r="AF92" s="65">
        <f t="shared" si="75"/>
        <v>0</v>
      </c>
      <c r="AG92" s="65">
        <f t="shared" si="76"/>
        <v>0</v>
      </c>
      <c r="AH92" s="65">
        <f t="shared" si="77"/>
        <v>0</v>
      </c>
      <c r="AI92" s="66">
        <f t="shared" si="78"/>
        <v>0</v>
      </c>
      <c r="AJ92" s="65">
        <f t="shared" si="79"/>
        <v>135</v>
      </c>
      <c r="AK92" s="65">
        <f t="shared" si="80"/>
        <v>-135</v>
      </c>
      <c r="AM92" s="67">
        <f t="shared" si="81"/>
        <v>0</v>
      </c>
      <c r="AN92" s="67">
        <f t="shared" si="82"/>
        <v>0</v>
      </c>
      <c r="AO92" s="67">
        <f t="shared" si="83"/>
        <v>0</v>
      </c>
      <c r="AP92" s="67">
        <f t="shared" si="84"/>
        <v>0</v>
      </c>
      <c r="AQ92" s="67">
        <f t="shared" si="85"/>
        <v>0</v>
      </c>
      <c r="AR92" s="68">
        <f t="shared" si="86"/>
        <v>0</v>
      </c>
      <c r="AT92"/>
      <c r="AU92"/>
    </row>
    <row r="93" spans="1:47" x14ac:dyDescent="0.2">
      <c r="A93" s="33" t="s">
        <v>142</v>
      </c>
      <c r="B93" s="69" t="s">
        <v>99</v>
      </c>
      <c r="C93" s="138">
        <v>50</v>
      </c>
      <c r="D93" s="139" t="s">
        <v>17</v>
      </c>
      <c r="E93" s="140">
        <v>0.33333333333333331</v>
      </c>
      <c r="F93" s="140">
        <v>0.79166666666666663</v>
      </c>
      <c r="G93" s="28">
        <v>340</v>
      </c>
      <c r="H93" s="95">
        <v>11</v>
      </c>
      <c r="I93" s="22"/>
      <c r="J93" s="23">
        <f t="shared" si="58"/>
        <v>0</v>
      </c>
      <c r="K93" s="62">
        <f t="shared" si="59"/>
        <v>0</v>
      </c>
      <c r="L93" s="22"/>
      <c r="M93" s="23">
        <f t="shared" si="60"/>
        <v>0</v>
      </c>
      <c r="N93" s="24">
        <f t="shared" si="61"/>
        <v>0</v>
      </c>
      <c r="O93" s="22"/>
      <c r="P93" s="23">
        <f t="shared" si="62"/>
        <v>0</v>
      </c>
      <c r="Q93" s="24">
        <f t="shared" si="63"/>
        <v>0</v>
      </c>
      <c r="R93" s="22"/>
      <c r="S93" s="23">
        <f t="shared" si="64"/>
        <v>0</v>
      </c>
      <c r="T93" s="24">
        <f t="shared" si="65"/>
        <v>0</v>
      </c>
      <c r="U93" s="22"/>
      <c r="V93" s="23">
        <f t="shared" si="66"/>
        <v>0</v>
      </c>
      <c r="W93" s="24">
        <f t="shared" si="67"/>
        <v>0</v>
      </c>
      <c r="X93" s="64">
        <f t="shared" si="68"/>
        <v>0</v>
      </c>
      <c r="Y93" s="93">
        <f t="shared" si="69"/>
        <v>0</v>
      </c>
      <c r="Z93" s="133">
        <f t="shared" si="70"/>
        <v>0</v>
      </c>
      <c r="AA93" s="71">
        <f t="shared" si="71"/>
        <v>0</v>
      </c>
      <c r="AB93" s="64">
        <f t="shared" si="72"/>
        <v>0</v>
      </c>
      <c r="AC93"/>
      <c r="AD93" s="65">
        <f t="shared" si="73"/>
        <v>0</v>
      </c>
      <c r="AE93" s="65">
        <f t="shared" si="74"/>
        <v>0</v>
      </c>
      <c r="AF93" s="65">
        <f t="shared" si="75"/>
        <v>0</v>
      </c>
      <c r="AG93" s="65">
        <f t="shared" si="76"/>
        <v>0</v>
      </c>
      <c r="AH93" s="65">
        <f t="shared" si="77"/>
        <v>0</v>
      </c>
      <c r="AI93" s="66">
        <f t="shared" si="78"/>
        <v>0</v>
      </c>
      <c r="AJ93" s="65">
        <f t="shared" si="79"/>
        <v>50</v>
      </c>
      <c r="AK93" s="65">
        <f t="shared" si="80"/>
        <v>-50</v>
      </c>
      <c r="AM93" s="67">
        <f t="shared" si="81"/>
        <v>0</v>
      </c>
      <c r="AN93" s="67">
        <f t="shared" si="82"/>
        <v>0</v>
      </c>
      <c r="AO93" s="67">
        <f t="shared" si="83"/>
        <v>0</v>
      </c>
      <c r="AP93" s="67">
        <f t="shared" si="84"/>
        <v>0</v>
      </c>
      <c r="AQ93" s="67">
        <f t="shared" si="85"/>
        <v>0</v>
      </c>
      <c r="AR93" s="68">
        <f t="shared" si="86"/>
        <v>0</v>
      </c>
      <c r="AT93"/>
      <c r="AU93"/>
    </row>
    <row r="94" spans="1:47" x14ac:dyDescent="0.2">
      <c r="A94" s="33" t="s">
        <v>100</v>
      </c>
      <c r="B94" s="69" t="s">
        <v>94</v>
      </c>
      <c r="C94" s="138">
        <v>92</v>
      </c>
      <c r="D94" s="65" t="s">
        <v>17</v>
      </c>
      <c r="E94" s="140">
        <v>0.38541666666666669</v>
      </c>
      <c r="F94" s="140">
        <v>0.60416666666666663</v>
      </c>
      <c r="G94" s="28">
        <v>85</v>
      </c>
      <c r="H94" s="95">
        <v>5.25</v>
      </c>
      <c r="I94" s="22"/>
      <c r="J94" s="23">
        <f t="shared" si="58"/>
        <v>0</v>
      </c>
      <c r="K94" s="62">
        <f t="shared" si="59"/>
        <v>0</v>
      </c>
      <c r="L94" s="22"/>
      <c r="M94" s="23">
        <f t="shared" si="60"/>
        <v>0</v>
      </c>
      <c r="N94" s="24">
        <f t="shared" si="61"/>
        <v>0</v>
      </c>
      <c r="O94" s="22"/>
      <c r="P94" s="23">
        <f t="shared" si="62"/>
        <v>0</v>
      </c>
      <c r="Q94" s="24">
        <f t="shared" si="63"/>
        <v>0</v>
      </c>
      <c r="R94" s="22"/>
      <c r="S94" s="23">
        <f t="shared" si="64"/>
        <v>0</v>
      </c>
      <c r="T94" s="24">
        <f t="shared" si="65"/>
        <v>0</v>
      </c>
      <c r="U94" s="22"/>
      <c r="V94" s="23">
        <f t="shared" si="66"/>
        <v>0</v>
      </c>
      <c r="W94" s="24">
        <f t="shared" si="67"/>
        <v>0</v>
      </c>
      <c r="X94" s="64">
        <f t="shared" si="68"/>
        <v>0</v>
      </c>
      <c r="Y94" s="93">
        <f t="shared" si="69"/>
        <v>0</v>
      </c>
      <c r="Z94" s="133">
        <f t="shared" si="70"/>
        <v>0</v>
      </c>
      <c r="AA94" s="71">
        <f t="shared" si="71"/>
        <v>0</v>
      </c>
      <c r="AB94" s="64">
        <f t="shared" si="72"/>
        <v>0</v>
      </c>
      <c r="AC94"/>
      <c r="AD94" s="65">
        <f t="shared" si="73"/>
        <v>0</v>
      </c>
      <c r="AE94" s="65">
        <f t="shared" si="74"/>
        <v>0</v>
      </c>
      <c r="AF94" s="65">
        <f t="shared" si="75"/>
        <v>0</v>
      </c>
      <c r="AG94" s="65">
        <f t="shared" si="76"/>
        <v>0</v>
      </c>
      <c r="AH94" s="65">
        <f t="shared" si="77"/>
        <v>0</v>
      </c>
      <c r="AI94" s="66">
        <f t="shared" si="78"/>
        <v>0</v>
      </c>
      <c r="AJ94" s="65">
        <f t="shared" si="79"/>
        <v>92</v>
      </c>
      <c r="AK94" s="65">
        <f t="shared" si="80"/>
        <v>-92</v>
      </c>
      <c r="AM94" s="67">
        <f t="shared" si="81"/>
        <v>0</v>
      </c>
      <c r="AN94" s="67">
        <f t="shared" si="82"/>
        <v>0</v>
      </c>
      <c r="AO94" s="67">
        <f t="shared" si="83"/>
        <v>0</v>
      </c>
      <c r="AP94" s="67">
        <f t="shared" si="84"/>
        <v>0</v>
      </c>
      <c r="AQ94" s="67">
        <f t="shared" si="85"/>
        <v>0</v>
      </c>
      <c r="AR94" s="68">
        <f t="shared" si="86"/>
        <v>0</v>
      </c>
      <c r="AT94"/>
      <c r="AU94"/>
    </row>
    <row r="95" spans="1:47" x14ac:dyDescent="0.2">
      <c r="A95" s="33" t="s">
        <v>94</v>
      </c>
      <c r="B95" s="69" t="s">
        <v>94</v>
      </c>
      <c r="C95" s="138">
        <v>26</v>
      </c>
      <c r="D95" s="139" t="s">
        <v>17</v>
      </c>
      <c r="E95" s="140">
        <v>0.375</v>
      </c>
      <c r="F95" s="140">
        <v>0.5</v>
      </c>
      <c r="G95" s="28">
        <v>20</v>
      </c>
      <c r="H95" s="95">
        <v>3</v>
      </c>
      <c r="I95" s="22"/>
      <c r="J95" s="23">
        <f t="shared" si="58"/>
        <v>0</v>
      </c>
      <c r="K95" s="62">
        <f t="shared" si="59"/>
        <v>0</v>
      </c>
      <c r="L95" s="22"/>
      <c r="M95" s="23">
        <f t="shared" si="60"/>
        <v>0</v>
      </c>
      <c r="N95" s="24">
        <f t="shared" si="61"/>
        <v>0</v>
      </c>
      <c r="O95" s="22"/>
      <c r="P95" s="23">
        <f t="shared" si="62"/>
        <v>0</v>
      </c>
      <c r="Q95" s="24">
        <f t="shared" si="63"/>
        <v>0</v>
      </c>
      <c r="R95" s="22"/>
      <c r="S95" s="23">
        <f t="shared" si="64"/>
        <v>0</v>
      </c>
      <c r="T95" s="24">
        <f t="shared" si="65"/>
        <v>0</v>
      </c>
      <c r="U95" s="22"/>
      <c r="V95" s="23">
        <f t="shared" si="66"/>
        <v>0</v>
      </c>
      <c r="W95" s="24">
        <f t="shared" si="67"/>
        <v>0</v>
      </c>
      <c r="X95" s="64">
        <f t="shared" si="68"/>
        <v>0</v>
      </c>
      <c r="Y95" s="93">
        <f t="shared" si="69"/>
        <v>0</v>
      </c>
      <c r="Z95" s="133">
        <f t="shared" si="70"/>
        <v>0</v>
      </c>
      <c r="AA95" s="71">
        <f t="shared" si="71"/>
        <v>0</v>
      </c>
      <c r="AB95" s="64">
        <f t="shared" si="72"/>
        <v>0</v>
      </c>
      <c r="AC95"/>
      <c r="AD95" s="65">
        <f t="shared" si="73"/>
        <v>0</v>
      </c>
      <c r="AE95" s="65">
        <f t="shared" si="74"/>
        <v>0</v>
      </c>
      <c r="AF95" s="65">
        <f t="shared" si="75"/>
        <v>0</v>
      </c>
      <c r="AG95" s="65">
        <f t="shared" si="76"/>
        <v>0</v>
      </c>
      <c r="AH95" s="65">
        <f t="shared" si="77"/>
        <v>0</v>
      </c>
      <c r="AI95" s="66">
        <f t="shared" si="78"/>
        <v>0</v>
      </c>
      <c r="AJ95" s="65">
        <f t="shared" si="79"/>
        <v>26</v>
      </c>
      <c r="AK95" s="65">
        <f t="shared" si="80"/>
        <v>-26</v>
      </c>
      <c r="AM95" s="67">
        <f t="shared" si="81"/>
        <v>0</v>
      </c>
      <c r="AN95" s="67">
        <f t="shared" si="82"/>
        <v>0</v>
      </c>
      <c r="AO95" s="67">
        <f t="shared" si="83"/>
        <v>0</v>
      </c>
      <c r="AP95" s="67">
        <f t="shared" si="84"/>
        <v>0</v>
      </c>
      <c r="AQ95" s="67">
        <f t="shared" si="85"/>
        <v>0</v>
      </c>
      <c r="AR95" s="68">
        <f t="shared" si="86"/>
        <v>0</v>
      </c>
      <c r="AT95"/>
      <c r="AU95"/>
    </row>
    <row r="96" spans="1:47" x14ac:dyDescent="0.2">
      <c r="A96" s="33" t="s">
        <v>143</v>
      </c>
      <c r="B96" s="69" t="s">
        <v>99</v>
      </c>
      <c r="C96" s="138">
        <v>50</v>
      </c>
      <c r="D96" s="65" t="s">
        <v>17</v>
      </c>
      <c r="E96" s="140">
        <v>0.51041666666666663</v>
      </c>
      <c r="F96" s="140">
        <v>0.70833333333333337</v>
      </c>
      <c r="G96" s="28">
        <v>15</v>
      </c>
      <c r="H96" s="95">
        <v>4.75</v>
      </c>
      <c r="I96" s="22"/>
      <c r="J96" s="23">
        <f t="shared" si="58"/>
        <v>0</v>
      </c>
      <c r="K96" s="62">
        <f t="shared" si="59"/>
        <v>0</v>
      </c>
      <c r="L96" s="22"/>
      <c r="M96" s="23">
        <f t="shared" si="60"/>
        <v>0</v>
      </c>
      <c r="N96" s="24">
        <f t="shared" si="61"/>
        <v>0</v>
      </c>
      <c r="O96" s="22"/>
      <c r="P96" s="23">
        <f t="shared" si="62"/>
        <v>0</v>
      </c>
      <c r="Q96" s="24">
        <f t="shared" si="63"/>
        <v>0</v>
      </c>
      <c r="R96" s="22"/>
      <c r="S96" s="23">
        <f t="shared" si="64"/>
        <v>0</v>
      </c>
      <c r="T96" s="24">
        <f t="shared" si="65"/>
        <v>0</v>
      </c>
      <c r="U96" s="22"/>
      <c r="V96" s="23">
        <f t="shared" si="66"/>
        <v>0</v>
      </c>
      <c r="W96" s="24">
        <f t="shared" si="67"/>
        <v>0</v>
      </c>
      <c r="X96" s="64">
        <f t="shared" si="68"/>
        <v>0</v>
      </c>
      <c r="Y96" s="93">
        <f t="shared" si="69"/>
        <v>0</v>
      </c>
      <c r="Z96" s="133">
        <f t="shared" si="70"/>
        <v>0</v>
      </c>
      <c r="AA96" s="71">
        <f t="shared" si="71"/>
        <v>0</v>
      </c>
      <c r="AB96" s="64">
        <f t="shared" si="72"/>
        <v>0</v>
      </c>
      <c r="AC96"/>
      <c r="AD96" s="65">
        <f t="shared" si="73"/>
        <v>0</v>
      </c>
      <c r="AE96" s="65">
        <f t="shared" si="74"/>
        <v>0</v>
      </c>
      <c r="AF96" s="65">
        <f t="shared" si="75"/>
        <v>0</v>
      </c>
      <c r="AG96" s="65">
        <f t="shared" si="76"/>
        <v>0</v>
      </c>
      <c r="AH96" s="65">
        <f t="shared" si="77"/>
        <v>0</v>
      </c>
      <c r="AI96" s="66">
        <f t="shared" si="78"/>
        <v>0</v>
      </c>
      <c r="AJ96" s="65">
        <f t="shared" si="79"/>
        <v>50</v>
      </c>
      <c r="AK96" s="65">
        <f t="shared" si="80"/>
        <v>-50</v>
      </c>
      <c r="AM96" s="67">
        <f t="shared" si="81"/>
        <v>0</v>
      </c>
      <c r="AN96" s="67">
        <f t="shared" si="82"/>
        <v>0</v>
      </c>
      <c r="AO96" s="67">
        <f t="shared" si="83"/>
        <v>0</v>
      </c>
      <c r="AP96" s="67">
        <f t="shared" si="84"/>
        <v>0</v>
      </c>
      <c r="AQ96" s="67">
        <f t="shared" si="85"/>
        <v>0</v>
      </c>
      <c r="AR96" s="68">
        <f t="shared" si="86"/>
        <v>0</v>
      </c>
      <c r="AT96"/>
      <c r="AU96"/>
    </row>
    <row r="97" spans="1:47" x14ac:dyDescent="0.2">
      <c r="A97" s="33" t="s">
        <v>98</v>
      </c>
      <c r="B97" s="69" t="s">
        <v>141</v>
      </c>
      <c r="C97" s="138">
        <v>125</v>
      </c>
      <c r="D97" s="139" t="s">
        <v>17</v>
      </c>
      <c r="E97" s="140">
        <v>0.36458333333333331</v>
      </c>
      <c r="F97" s="140">
        <v>0.625</v>
      </c>
      <c r="G97" s="28">
        <v>80</v>
      </c>
      <c r="H97" s="95">
        <v>6.25</v>
      </c>
      <c r="I97" s="22"/>
      <c r="J97" s="23">
        <f t="shared" si="58"/>
        <v>0</v>
      </c>
      <c r="K97" s="62">
        <f t="shared" si="59"/>
        <v>0</v>
      </c>
      <c r="L97" s="22"/>
      <c r="M97" s="23">
        <f t="shared" si="60"/>
        <v>0</v>
      </c>
      <c r="N97" s="24">
        <f t="shared" si="61"/>
        <v>0</v>
      </c>
      <c r="O97" s="22"/>
      <c r="P97" s="23">
        <f t="shared" si="62"/>
        <v>0</v>
      </c>
      <c r="Q97" s="24">
        <f t="shared" si="63"/>
        <v>0</v>
      </c>
      <c r="R97" s="22"/>
      <c r="S97" s="23">
        <f t="shared" si="64"/>
        <v>0</v>
      </c>
      <c r="T97" s="24">
        <f t="shared" si="65"/>
        <v>0</v>
      </c>
      <c r="U97" s="22"/>
      <c r="V97" s="23">
        <f t="shared" si="66"/>
        <v>0</v>
      </c>
      <c r="W97" s="24">
        <f t="shared" si="67"/>
        <v>0</v>
      </c>
      <c r="X97" s="64">
        <f t="shared" si="68"/>
        <v>0</v>
      </c>
      <c r="Y97" s="93">
        <f t="shared" si="69"/>
        <v>0</v>
      </c>
      <c r="Z97" s="133">
        <f t="shared" si="70"/>
        <v>0</v>
      </c>
      <c r="AA97" s="71">
        <f t="shared" si="71"/>
        <v>0</v>
      </c>
      <c r="AB97" s="64">
        <f t="shared" si="72"/>
        <v>0</v>
      </c>
      <c r="AC97"/>
      <c r="AD97" s="65">
        <f t="shared" si="73"/>
        <v>0</v>
      </c>
      <c r="AE97" s="65">
        <f t="shared" si="74"/>
        <v>0</v>
      </c>
      <c r="AF97" s="65">
        <f t="shared" si="75"/>
        <v>0</v>
      </c>
      <c r="AG97" s="65">
        <f t="shared" si="76"/>
        <v>0</v>
      </c>
      <c r="AH97" s="65">
        <f t="shared" si="77"/>
        <v>0</v>
      </c>
      <c r="AI97" s="66">
        <f t="shared" si="78"/>
        <v>0</v>
      </c>
      <c r="AJ97" s="65">
        <f t="shared" si="79"/>
        <v>125</v>
      </c>
      <c r="AK97" s="65">
        <f t="shared" si="80"/>
        <v>-125</v>
      </c>
      <c r="AM97" s="67">
        <f t="shared" si="81"/>
        <v>0</v>
      </c>
      <c r="AN97" s="67">
        <f t="shared" si="82"/>
        <v>0</v>
      </c>
      <c r="AO97" s="67">
        <f t="shared" si="83"/>
        <v>0</v>
      </c>
      <c r="AP97" s="67">
        <f t="shared" si="84"/>
        <v>0</v>
      </c>
      <c r="AQ97" s="67">
        <f t="shared" si="85"/>
        <v>0</v>
      </c>
      <c r="AR97" s="68">
        <f t="shared" si="86"/>
        <v>0</v>
      </c>
      <c r="AT97"/>
      <c r="AU97"/>
    </row>
    <row r="98" spans="1:47" x14ac:dyDescent="0.2">
      <c r="A98" s="33" t="s">
        <v>110</v>
      </c>
      <c r="B98" s="69" t="s">
        <v>99</v>
      </c>
      <c r="C98" s="138">
        <v>38</v>
      </c>
      <c r="D98" s="65" t="s">
        <v>17</v>
      </c>
      <c r="E98" s="140">
        <v>0.32291666666666669</v>
      </c>
      <c r="F98" s="140">
        <v>0.66666666666666663</v>
      </c>
      <c r="G98" s="28">
        <v>170</v>
      </c>
      <c r="H98" s="95">
        <v>8.25</v>
      </c>
      <c r="I98" s="22"/>
      <c r="J98" s="23">
        <f t="shared" si="58"/>
        <v>0</v>
      </c>
      <c r="K98" s="62">
        <f t="shared" si="59"/>
        <v>0</v>
      </c>
      <c r="L98" s="22"/>
      <c r="M98" s="23">
        <f t="shared" si="60"/>
        <v>0</v>
      </c>
      <c r="N98" s="24">
        <f t="shared" si="61"/>
        <v>0</v>
      </c>
      <c r="O98" s="22"/>
      <c r="P98" s="23">
        <f t="shared" si="62"/>
        <v>0</v>
      </c>
      <c r="Q98" s="24">
        <f t="shared" si="63"/>
        <v>0</v>
      </c>
      <c r="R98" s="22"/>
      <c r="S98" s="23">
        <f t="shared" si="64"/>
        <v>0</v>
      </c>
      <c r="T98" s="24">
        <f t="shared" si="65"/>
        <v>0</v>
      </c>
      <c r="U98" s="22"/>
      <c r="V98" s="23">
        <f t="shared" si="66"/>
        <v>0</v>
      </c>
      <c r="W98" s="24">
        <f t="shared" si="67"/>
        <v>0</v>
      </c>
      <c r="X98" s="64">
        <f t="shared" si="68"/>
        <v>0</v>
      </c>
      <c r="Y98" s="93">
        <f t="shared" si="69"/>
        <v>0</v>
      </c>
      <c r="Z98" s="133">
        <f t="shared" si="70"/>
        <v>0</v>
      </c>
      <c r="AA98" s="71">
        <f t="shared" si="71"/>
        <v>0</v>
      </c>
      <c r="AB98" s="64">
        <f t="shared" si="72"/>
        <v>0</v>
      </c>
      <c r="AC98"/>
      <c r="AD98" s="65">
        <f t="shared" si="73"/>
        <v>0</v>
      </c>
      <c r="AE98" s="65">
        <f t="shared" si="74"/>
        <v>0</v>
      </c>
      <c r="AF98" s="65">
        <f t="shared" si="75"/>
        <v>0</v>
      </c>
      <c r="AG98" s="65">
        <f t="shared" si="76"/>
        <v>0</v>
      </c>
      <c r="AH98" s="65">
        <f t="shared" si="77"/>
        <v>0</v>
      </c>
      <c r="AI98" s="66">
        <f t="shared" si="78"/>
        <v>0</v>
      </c>
      <c r="AJ98" s="65">
        <f t="shared" si="79"/>
        <v>38</v>
      </c>
      <c r="AK98" s="65">
        <f t="shared" si="80"/>
        <v>-38</v>
      </c>
      <c r="AM98" s="67">
        <f t="shared" si="81"/>
        <v>0</v>
      </c>
      <c r="AN98" s="67">
        <f t="shared" si="82"/>
        <v>0</v>
      </c>
      <c r="AO98" s="67">
        <f t="shared" si="83"/>
        <v>0</v>
      </c>
      <c r="AP98" s="67">
        <f t="shared" si="84"/>
        <v>0</v>
      </c>
      <c r="AQ98" s="67">
        <f t="shared" si="85"/>
        <v>0</v>
      </c>
      <c r="AR98" s="68">
        <f t="shared" si="86"/>
        <v>0</v>
      </c>
      <c r="AT98"/>
      <c r="AU98"/>
    </row>
    <row r="99" spans="1:47" x14ac:dyDescent="0.2">
      <c r="A99" s="33" t="s">
        <v>100</v>
      </c>
      <c r="B99" s="69" t="s">
        <v>94</v>
      </c>
      <c r="C99" s="138">
        <v>92</v>
      </c>
      <c r="D99" s="139" t="s">
        <v>17</v>
      </c>
      <c r="E99" s="140">
        <v>0.36458333333333331</v>
      </c>
      <c r="F99" s="140">
        <v>0.58333333333333337</v>
      </c>
      <c r="G99" s="28">
        <v>85</v>
      </c>
      <c r="H99" s="95">
        <v>5.25</v>
      </c>
      <c r="I99" s="22"/>
      <c r="J99" s="23">
        <f t="shared" si="58"/>
        <v>0</v>
      </c>
      <c r="K99" s="62">
        <f t="shared" si="59"/>
        <v>0</v>
      </c>
      <c r="L99" s="22"/>
      <c r="M99" s="23">
        <f t="shared" si="60"/>
        <v>0</v>
      </c>
      <c r="N99" s="24">
        <f t="shared" si="61"/>
        <v>0</v>
      </c>
      <c r="O99" s="22"/>
      <c r="P99" s="23">
        <f t="shared" si="62"/>
        <v>0</v>
      </c>
      <c r="Q99" s="24">
        <f t="shared" si="63"/>
        <v>0</v>
      </c>
      <c r="R99" s="22"/>
      <c r="S99" s="23">
        <f t="shared" si="64"/>
        <v>0</v>
      </c>
      <c r="T99" s="24">
        <f t="shared" si="65"/>
        <v>0</v>
      </c>
      <c r="U99" s="22"/>
      <c r="V99" s="23">
        <f t="shared" si="66"/>
        <v>0</v>
      </c>
      <c r="W99" s="24">
        <f t="shared" si="67"/>
        <v>0</v>
      </c>
      <c r="X99" s="64">
        <f t="shared" si="68"/>
        <v>0</v>
      </c>
      <c r="Y99" s="93">
        <f t="shared" si="69"/>
        <v>0</v>
      </c>
      <c r="Z99" s="133">
        <f t="shared" si="70"/>
        <v>0</v>
      </c>
      <c r="AA99" s="71">
        <f t="shared" si="71"/>
        <v>0</v>
      </c>
      <c r="AB99" s="64">
        <f t="shared" si="72"/>
        <v>0</v>
      </c>
      <c r="AC99"/>
      <c r="AD99" s="65">
        <f t="shared" si="73"/>
        <v>0</v>
      </c>
      <c r="AE99" s="65">
        <f t="shared" si="74"/>
        <v>0</v>
      </c>
      <c r="AF99" s="65">
        <f t="shared" si="75"/>
        <v>0</v>
      </c>
      <c r="AG99" s="65">
        <f t="shared" si="76"/>
        <v>0</v>
      </c>
      <c r="AH99" s="65">
        <f t="shared" si="77"/>
        <v>0</v>
      </c>
      <c r="AI99" s="66">
        <f t="shared" si="78"/>
        <v>0</v>
      </c>
      <c r="AJ99" s="65">
        <f t="shared" si="79"/>
        <v>92</v>
      </c>
      <c r="AK99" s="65">
        <f t="shared" si="80"/>
        <v>-92</v>
      </c>
      <c r="AM99" s="67">
        <f t="shared" si="81"/>
        <v>0</v>
      </c>
      <c r="AN99" s="67">
        <f t="shared" si="82"/>
        <v>0</v>
      </c>
      <c r="AO99" s="67">
        <f t="shared" si="83"/>
        <v>0</v>
      </c>
      <c r="AP99" s="67">
        <f t="shared" si="84"/>
        <v>0</v>
      </c>
      <c r="AQ99" s="67">
        <f t="shared" si="85"/>
        <v>0</v>
      </c>
      <c r="AR99" s="68">
        <f t="shared" si="86"/>
        <v>0</v>
      </c>
      <c r="AT99"/>
      <c r="AU99"/>
    </row>
    <row r="100" spans="1:47" x14ac:dyDescent="0.2">
      <c r="A100" s="33" t="s">
        <v>178</v>
      </c>
      <c r="B100" s="69" t="s">
        <v>104</v>
      </c>
      <c r="C100" s="138">
        <v>49</v>
      </c>
      <c r="D100" s="139" t="s">
        <v>17</v>
      </c>
      <c r="E100" s="140">
        <v>0.35416666666666669</v>
      </c>
      <c r="F100" s="140">
        <v>0.66666666666666663</v>
      </c>
      <c r="G100" s="28">
        <v>500</v>
      </c>
      <c r="H100" s="95">
        <v>7.5</v>
      </c>
      <c r="I100" s="22"/>
      <c r="J100" s="23">
        <f t="shared" si="58"/>
        <v>0</v>
      </c>
      <c r="K100" s="62">
        <f t="shared" si="59"/>
        <v>0</v>
      </c>
      <c r="L100" s="22"/>
      <c r="M100" s="23">
        <f t="shared" si="60"/>
        <v>0</v>
      </c>
      <c r="N100" s="24">
        <f t="shared" si="61"/>
        <v>0</v>
      </c>
      <c r="O100" s="22"/>
      <c r="P100" s="23">
        <f t="shared" si="62"/>
        <v>0</v>
      </c>
      <c r="Q100" s="24">
        <f t="shared" si="63"/>
        <v>0</v>
      </c>
      <c r="R100" s="22"/>
      <c r="S100" s="23">
        <f t="shared" si="64"/>
        <v>0</v>
      </c>
      <c r="T100" s="24">
        <f t="shared" si="65"/>
        <v>0</v>
      </c>
      <c r="U100" s="22"/>
      <c r="V100" s="23">
        <f t="shared" si="66"/>
        <v>0</v>
      </c>
      <c r="W100" s="24">
        <f t="shared" si="67"/>
        <v>0</v>
      </c>
      <c r="X100" s="64">
        <f t="shared" si="68"/>
        <v>0</v>
      </c>
      <c r="Y100" s="93">
        <f t="shared" si="69"/>
        <v>0</v>
      </c>
      <c r="Z100" s="133">
        <f t="shared" si="70"/>
        <v>0</v>
      </c>
      <c r="AA100" s="71">
        <f t="shared" si="71"/>
        <v>0</v>
      </c>
      <c r="AB100" s="64">
        <f t="shared" si="72"/>
        <v>0</v>
      </c>
      <c r="AC100"/>
      <c r="AD100" s="65">
        <f t="shared" si="73"/>
        <v>0</v>
      </c>
      <c r="AE100" s="65">
        <f t="shared" si="74"/>
        <v>0</v>
      </c>
      <c r="AF100" s="65">
        <f t="shared" si="75"/>
        <v>0</v>
      </c>
      <c r="AG100" s="65">
        <f t="shared" si="76"/>
        <v>0</v>
      </c>
      <c r="AH100" s="65">
        <f t="shared" si="77"/>
        <v>0</v>
      </c>
      <c r="AI100" s="66">
        <f t="shared" si="78"/>
        <v>0</v>
      </c>
      <c r="AJ100" s="65">
        <f t="shared" si="79"/>
        <v>49</v>
      </c>
      <c r="AK100" s="65">
        <f t="shared" si="80"/>
        <v>-49</v>
      </c>
      <c r="AM100" s="67">
        <f t="shared" si="81"/>
        <v>0</v>
      </c>
      <c r="AN100" s="67">
        <f t="shared" si="82"/>
        <v>0</v>
      </c>
      <c r="AO100" s="67">
        <f t="shared" si="83"/>
        <v>0</v>
      </c>
      <c r="AP100" s="67">
        <f t="shared" si="84"/>
        <v>0</v>
      </c>
      <c r="AQ100" s="67">
        <f t="shared" si="85"/>
        <v>0</v>
      </c>
      <c r="AR100" s="68">
        <f t="shared" si="86"/>
        <v>0</v>
      </c>
      <c r="AT100"/>
      <c r="AU100"/>
    </row>
    <row r="101" spans="1:47" x14ac:dyDescent="0.2">
      <c r="A101" s="116" t="s">
        <v>204</v>
      </c>
      <c r="B101" s="116" t="s">
        <v>178</v>
      </c>
      <c r="C101" s="65">
        <v>49</v>
      </c>
      <c r="D101" s="143" t="s">
        <v>17</v>
      </c>
      <c r="E101" s="141">
        <v>0.35416666666666669</v>
      </c>
      <c r="F101" s="141">
        <v>0.66666666666666663</v>
      </c>
      <c r="G101" s="65">
        <v>500</v>
      </c>
      <c r="H101" s="95">
        <v>7.5</v>
      </c>
      <c r="I101" s="22"/>
      <c r="J101" s="23">
        <f t="shared" si="58"/>
        <v>0</v>
      </c>
      <c r="K101" s="62">
        <f t="shared" si="59"/>
        <v>0</v>
      </c>
      <c r="L101" s="22"/>
      <c r="M101" s="23">
        <f t="shared" si="60"/>
        <v>0</v>
      </c>
      <c r="N101" s="24">
        <f t="shared" si="61"/>
        <v>0</v>
      </c>
      <c r="O101" s="22"/>
      <c r="P101" s="23">
        <f t="shared" si="62"/>
        <v>0</v>
      </c>
      <c r="Q101" s="24">
        <f t="shared" si="63"/>
        <v>0</v>
      </c>
      <c r="R101" s="22"/>
      <c r="S101" s="23">
        <f t="shared" si="64"/>
        <v>0</v>
      </c>
      <c r="T101" s="24">
        <f t="shared" si="65"/>
        <v>0</v>
      </c>
      <c r="U101" s="22"/>
      <c r="V101" s="23">
        <f t="shared" si="66"/>
        <v>0</v>
      </c>
      <c r="W101" s="24">
        <f t="shared" si="67"/>
        <v>0</v>
      </c>
      <c r="X101" s="64">
        <f t="shared" si="68"/>
        <v>0</v>
      </c>
      <c r="Y101" s="93">
        <f t="shared" si="69"/>
        <v>0</v>
      </c>
      <c r="Z101" s="133">
        <f t="shared" si="70"/>
        <v>0</v>
      </c>
      <c r="AA101" s="71">
        <f t="shared" si="71"/>
        <v>0</v>
      </c>
      <c r="AB101" s="64">
        <f t="shared" si="72"/>
        <v>0</v>
      </c>
      <c r="AC101"/>
      <c r="AD101" s="65">
        <f t="shared" si="73"/>
        <v>0</v>
      </c>
      <c r="AE101" s="65">
        <f t="shared" si="74"/>
        <v>0</v>
      </c>
      <c r="AF101" s="65">
        <f t="shared" si="75"/>
        <v>0</v>
      </c>
      <c r="AG101" s="65">
        <f t="shared" si="76"/>
        <v>0</v>
      </c>
      <c r="AH101" s="65">
        <f t="shared" si="77"/>
        <v>0</v>
      </c>
      <c r="AI101" s="66">
        <f t="shared" si="78"/>
        <v>0</v>
      </c>
      <c r="AJ101" s="65">
        <f t="shared" si="79"/>
        <v>49</v>
      </c>
      <c r="AK101" s="65">
        <f t="shared" si="80"/>
        <v>-49</v>
      </c>
      <c r="AM101" s="67">
        <f t="shared" si="81"/>
        <v>0</v>
      </c>
      <c r="AN101" s="67">
        <f t="shared" si="82"/>
        <v>0</v>
      </c>
      <c r="AO101" s="67">
        <f t="shared" si="83"/>
        <v>0</v>
      </c>
      <c r="AP101" s="67">
        <f t="shared" si="84"/>
        <v>0</v>
      </c>
      <c r="AQ101" s="67">
        <f t="shared" si="85"/>
        <v>0</v>
      </c>
      <c r="AR101" s="68">
        <f t="shared" si="86"/>
        <v>0</v>
      </c>
      <c r="AT101"/>
      <c r="AU101"/>
    </row>
    <row r="102" spans="1:47" x14ac:dyDescent="0.2">
      <c r="A102" s="116" t="s">
        <v>205</v>
      </c>
      <c r="B102" s="116" t="s">
        <v>96</v>
      </c>
      <c r="C102" s="65">
        <v>93</v>
      </c>
      <c r="D102" s="143" t="s">
        <v>17</v>
      </c>
      <c r="E102" s="141">
        <v>0.375</v>
      </c>
      <c r="F102" s="141">
        <v>0.58333333333333337</v>
      </c>
      <c r="G102" s="65">
        <v>300</v>
      </c>
      <c r="H102" s="95">
        <v>5</v>
      </c>
      <c r="I102" s="22"/>
      <c r="J102" s="23">
        <f t="shared" si="58"/>
        <v>0</v>
      </c>
      <c r="K102" s="62">
        <f t="shared" si="59"/>
        <v>0</v>
      </c>
      <c r="L102" s="22"/>
      <c r="M102" s="23">
        <f t="shared" si="60"/>
        <v>0</v>
      </c>
      <c r="N102" s="24">
        <f t="shared" si="61"/>
        <v>0</v>
      </c>
      <c r="O102" s="22"/>
      <c r="P102" s="23">
        <f t="shared" si="62"/>
        <v>0</v>
      </c>
      <c r="Q102" s="24">
        <f t="shared" si="63"/>
        <v>0</v>
      </c>
      <c r="R102" s="22"/>
      <c r="S102" s="23">
        <f t="shared" si="64"/>
        <v>0</v>
      </c>
      <c r="T102" s="24">
        <f t="shared" si="65"/>
        <v>0</v>
      </c>
      <c r="U102" s="22"/>
      <c r="V102" s="23">
        <f t="shared" si="66"/>
        <v>0</v>
      </c>
      <c r="W102" s="24">
        <f t="shared" si="67"/>
        <v>0</v>
      </c>
      <c r="X102" s="64">
        <f t="shared" si="68"/>
        <v>0</v>
      </c>
      <c r="Y102" s="93">
        <f t="shared" si="69"/>
        <v>0</v>
      </c>
      <c r="Z102" s="133">
        <f t="shared" si="70"/>
        <v>0</v>
      </c>
      <c r="AA102" s="71">
        <f t="shared" si="71"/>
        <v>0</v>
      </c>
      <c r="AB102" s="64">
        <f t="shared" si="72"/>
        <v>0</v>
      </c>
      <c r="AC102"/>
      <c r="AD102" s="65">
        <f t="shared" si="73"/>
        <v>0</v>
      </c>
      <c r="AE102" s="65">
        <f t="shared" si="74"/>
        <v>0</v>
      </c>
      <c r="AF102" s="65">
        <f t="shared" si="75"/>
        <v>0</v>
      </c>
      <c r="AG102" s="65">
        <f t="shared" si="76"/>
        <v>0</v>
      </c>
      <c r="AH102" s="65">
        <f t="shared" si="77"/>
        <v>0</v>
      </c>
      <c r="AI102" s="66">
        <f t="shared" si="78"/>
        <v>0</v>
      </c>
      <c r="AJ102" s="65">
        <f t="shared" si="79"/>
        <v>93</v>
      </c>
      <c r="AK102" s="65">
        <f t="shared" si="80"/>
        <v>-93</v>
      </c>
      <c r="AM102" s="67">
        <f t="shared" si="81"/>
        <v>0</v>
      </c>
      <c r="AN102" s="67">
        <f t="shared" si="82"/>
        <v>0</v>
      </c>
      <c r="AO102" s="67">
        <f t="shared" si="83"/>
        <v>0</v>
      </c>
      <c r="AP102" s="67">
        <f t="shared" si="84"/>
        <v>0</v>
      </c>
      <c r="AQ102" s="67">
        <f t="shared" si="85"/>
        <v>0</v>
      </c>
      <c r="AR102" s="68">
        <f t="shared" si="86"/>
        <v>0</v>
      </c>
      <c r="AT102"/>
      <c r="AU102"/>
    </row>
    <row r="103" spans="1:47" x14ac:dyDescent="0.2">
      <c r="A103" s="116" t="s">
        <v>96</v>
      </c>
      <c r="B103" s="116" t="s">
        <v>179</v>
      </c>
      <c r="C103" s="65">
        <v>93</v>
      </c>
      <c r="D103" s="143" t="s">
        <v>17</v>
      </c>
      <c r="E103" s="141">
        <v>0.54166666666666663</v>
      </c>
      <c r="F103" s="141">
        <v>0.75</v>
      </c>
      <c r="G103" s="65">
        <v>300</v>
      </c>
      <c r="H103" s="95">
        <v>5</v>
      </c>
      <c r="I103" s="22"/>
      <c r="J103" s="23">
        <f t="shared" si="58"/>
        <v>0</v>
      </c>
      <c r="K103" s="62">
        <f t="shared" si="59"/>
        <v>0</v>
      </c>
      <c r="L103" s="22"/>
      <c r="M103" s="23">
        <f t="shared" si="60"/>
        <v>0</v>
      </c>
      <c r="N103" s="24">
        <f t="shared" si="61"/>
        <v>0</v>
      </c>
      <c r="O103" s="22"/>
      <c r="P103" s="23">
        <f t="shared" si="62"/>
        <v>0</v>
      </c>
      <c r="Q103" s="24">
        <f t="shared" si="63"/>
        <v>0</v>
      </c>
      <c r="R103" s="22"/>
      <c r="S103" s="23">
        <f t="shared" si="64"/>
        <v>0</v>
      </c>
      <c r="T103" s="24">
        <f t="shared" si="65"/>
        <v>0</v>
      </c>
      <c r="U103" s="22"/>
      <c r="V103" s="23">
        <f t="shared" si="66"/>
        <v>0</v>
      </c>
      <c r="W103" s="24">
        <f t="shared" si="67"/>
        <v>0</v>
      </c>
      <c r="X103" s="64">
        <f t="shared" si="68"/>
        <v>0</v>
      </c>
      <c r="Y103" s="93">
        <f t="shared" si="69"/>
        <v>0</v>
      </c>
      <c r="Z103" s="133">
        <f t="shared" si="70"/>
        <v>0</v>
      </c>
      <c r="AA103" s="71">
        <f t="shared" si="71"/>
        <v>0</v>
      </c>
      <c r="AB103" s="64">
        <f t="shared" si="72"/>
        <v>0</v>
      </c>
      <c r="AC103"/>
      <c r="AD103" s="65">
        <f t="shared" si="73"/>
        <v>0</v>
      </c>
      <c r="AE103" s="65">
        <f t="shared" si="74"/>
        <v>0</v>
      </c>
      <c r="AF103" s="65">
        <f t="shared" si="75"/>
        <v>0</v>
      </c>
      <c r="AG103" s="65">
        <f t="shared" si="76"/>
        <v>0</v>
      </c>
      <c r="AH103" s="65">
        <f t="shared" si="77"/>
        <v>0</v>
      </c>
      <c r="AI103" s="66">
        <f t="shared" si="78"/>
        <v>0</v>
      </c>
      <c r="AJ103" s="65">
        <f t="shared" si="79"/>
        <v>93</v>
      </c>
      <c r="AK103" s="65">
        <f t="shared" si="80"/>
        <v>-93</v>
      </c>
      <c r="AM103" s="67">
        <f t="shared" si="81"/>
        <v>0</v>
      </c>
      <c r="AN103" s="67">
        <f t="shared" si="82"/>
        <v>0</v>
      </c>
      <c r="AO103" s="67">
        <f t="shared" si="83"/>
        <v>0</v>
      </c>
      <c r="AP103" s="67">
        <f t="shared" si="84"/>
        <v>0</v>
      </c>
      <c r="AQ103" s="67">
        <f t="shared" si="85"/>
        <v>0</v>
      </c>
      <c r="AR103" s="68">
        <f t="shared" si="86"/>
        <v>0</v>
      </c>
      <c r="AT103"/>
      <c r="AU103"/>
    </row>
    <row r="104" spans="1:47" x14ac:dyDescent="0.2">
      <c r="A104" s="116" t="s">
        <v>206</v>
      </c>
      <c r="B104" s="116" t="s">
        <v>96</v>
      </c>
      <c r="C104" s="65">
        <v>49</v>
      </c>
      <c r="D104" s="143" t="s">
        <v>17</v>
      </c>
      <c r="E104" s="141">
        <v>0.36458333333333331</v>
      </c>
      <c r="F104" s="141">
        <v>0.47916666666666669</v>
      </c>
      <c r="G104" s="65">
        <v>135</v>
      </c>
      <c r="H104" s="95">
        <v>2.75</v>
      </c>
      <c r="I104" s="22"/>
      <c r="J104" s="23">
        <f t="shared" si="58"/>
        <v>0</v>
      </c>
      <c r="K104" s="62">
        <f t="shared" si="59"/>
        <v>0</v>
      </c>
      <c r="L104" s="22"/>
      <c r="M104" s="23">
        <f t="shared" si="60"/>
        <v>0</v>
      </c>
      <c r="N104" s="24">
        <f t="shared" si="61"/>
        <v>0</v>
      </c>
      <c r="O104" s="22"/>
      <c r="P104" s="23">
        <f t="shared" si="62"/>
        <v>0</v>
      </c>
      <c r="Q104" s="24">
        <f t="shared" si="63"/>
        <v>0</v>
      </c>
      <c r="R104" s="22"/>
      <c r="S104" s="23">
        <f t="shared" si="64"/>
        <v>0</v>
      </c>
      <c r="T104" s="24">
        <f t="shared" si="65"/>
        <v>0</v>
      </c>
      <c r="U104" s="22"/>
      <c r="V104" s="23">
        <f t="shared" si="66"/>
        <v>0</v>
      </c>
      <c r="W104" s="24">
        <f t="shared" si="67"/>
        <v>0</v>
      </c>
      <c r="X104" s="64">
        <f t="shared" si="68"/>
        <v>0</v>
      </c>
      <c r="Y104" s="93">
        <f t="shared" si="69"/>
        <v>0</v>
      </c>
      <c r="Z104" s="133">
        <f t="shared" si="70"/>
        <v>0</v>
      </c>
      <c r="AA104" s="71">
        <f t="shared" si="71"/>
        <v>0</v>
      </c>
      <c r="AB104" s="64">
        <f t="shared" si="72"/>
        <v>0</v>
      </c>
      <c r="AC104"/>
      <c r="AD104" s="65">
        <f t="shared" si="73"/>
        <v>0</v>
      </c>
      <c r="AE104" s="65">
        <f t="shared" si="74"/>
        <v>0</v>
      </c>
      <c r="AF104" s="65">
        <f t="shared" si="75"/>
        <v>0</v>
      </c>
      <c r="AG104" s="65">
        <f t="shared" si="76"/>
        <v>0</v>
      </c>
      <c r="AH104" s="65">
        <f t="shared" si="77"/>
        <v>0</v>
      </c>
      <c r="AI104" s="66">
        <f t="shared" si="78"/>
        <v>0</v>
      </c>
      <c r="AJ104" s="65">
        <f t="shared" si="79"/>
        <v>49</v>
      </c>
      <c r="AK104" s="65">
        <f t="shared" si="80"/>
        <v>-49</v>
      </c>
      <c r="AM104" s="67">
        <f t="shared" si="81"/>
        <v>0</v>
      </c>
      <c r="AN104" s="67">
        <f t="shared" si="82"/>
        <v>0</v>
      </c>
      <c r="AO104" s="67">
        <f t="shared" si="83"/>
        <v>0</v>
      </c>
      <c r="AP104" s="67">
        <f t="shared" si="84"/>
        <v>0</v>
      </c>
      <c r="AQ104" s="67">
        <f t="shared" si="85"/>
        <v>0</v>
      </c>
      <c r="AR104" s="68">
        <f t="shared" si="86"/>
        <v>0</v>
      </c>
      <c r="AT104"/>
      <c r="AU104"/>
    </row>
    <row r="105" spans="1:47" x14ac:dyDescent="0.2">
      <c r="A105" s="116" t="s">
        <v>96</v>
      </c>
      <c r="B105" s="116" t="s">
        <v>180</v>
      </c>
      <c r="C105" s="65">
        <v>49</v>
      </c>
      <c r="D105" s="143" t="s">
        <v>17</v>
      </c>
      <c r="E105" s="141">
        <v>0.625</v>
      </c>
      <c r="F105" s="141">
        <v>0.73958333333333337</v>
      </c>
      <c r="G105" s="65">
        <v>135</v>
      </c>
      <c r="H105" s="95">
        <v>2.75</v>
      </c>
      <c r="I105" s="22"/>
      <c r="J105" s="23">
        <f t="shared" si="58"/>
        <v>0</v>
      </c>
      <c r="K105" s="62">
        <f t="shared" si="59"/>
        <v>0</v>
      </c>
      <c r="L105" s="22"/>
      <c r="M105" s="23">
        <f t="shared" si="60"/>
        <v>0</v>
      </c>
      <c r="N105" s="24">
        <f t="shared" si="61"/>
        <v>0</v>
      </c>
      <c r="O105" s="22"/>
      <c r="P105" s="23">
        <f t="shared" si="62"/>
        <v>0</v>
      </c>
      <c r="Q105" s="24">
        <f t="shared" si="63"/>
        <v>0</v>
      </c>
      <c r="R105" s="22"/>
      <c r="S105" s="23">
        <f t="shared" si="64"/>
        <v>0</v>
      </c>
      <c r="T105" s="24">
        <f t="shared" si="65"/>
        <v>0</v>
      </c>
      <c r="U105" s="22"/>
      <c r="V105" s="23">
        <f t="shared" si="66"/>
        <v>0</v>
      </c>
      <c r="W105" s="24">
        <f t="shared" si="67"/>
        <v>0</v>
      </c>
      <c r="X105" s="64">
        <f t="shared" si="68"/>
        <v>0</v>
      </c>
      <c r="Y105" s="93">
        <f t="shared" si="69"/>
        <v>0</v>
      </c>
      <c r="Z105" s="133">
        <f t="shared" si="70"/>
        <v>0</v>
      </c>
      <c r="AA105" s="71">
        <f t="shared" si="71"/>
        <v>0</v>
      </c>
      <c r="AB105" s="64">
        <f t="shared" si="72"/>
        <v>0</v>
      </c>
      <c r="AC105"/>
      <c r="AD105" s="65">
        <f t="shared" si="73"/>
        <v>0</v>
      </c>
      <c r="AE105" s="65">
        <f t="shared" si="74"/>
        <v>0</v>
      </c>
      <c r="AF105" s="65">
        <f t="shared" si="75"/>
        <v>0</v>
      </c>
      <c r="AG105" s="65">
        <f t="shared" si="76"/>
        <v>0</v>
      </c>
      <c r="AH105" s="65">
        <f t="shared" si="77"/>
        <v>0</v>
      </c>
      <c r="AI105" s="66">
        <f t="shared" si="78"/>
        <v>0</v>
      </c>
      <c r="AJ105" s="65">
        <f t="shared" si="79"/>
        <v>49</v>
      </c>
      <c r="AK105" s="65">
        <f t="shared" si="80"/>
        <v>-49</v>
      </c>
      <c r="AM105" s="67">
        <f t="shared" si="81"/>
        <v>0</v>
      </c>
      <c r="AN105" s="67">
        <f t="shared" si="82"/>
        <v>0</v>
      </c>
      <c r="AO105" s="67">
        <f t="shared" si="83"/>
        <v>0</v>
      </c>
      <c r="AP105" s="67">
        <f t="shared" si="84"/>
        <v>0</v>
      </c>
      <c r="AQ105" s="67">
        <f t="shared" si="85"/>
        <v>0</v>
      </c>
      <c r="AR105" s="68">
        <f t="shared" si="86"/>
        <v>0</v>
      </c>
      <c r="AT105"/>
      <c r="AU105"/>
    </row>
    <row r="106" spans="1:47" x14ac:dyDescent="0.2">
      <c r="A106" s="116" t="s">
        <v>93</v>
      </c>
      <c r="B106" s="116" t="s">
        <v>96</v>
      </c>
      <c r="C106" s="65">
        <v>56</v>
      </c>
      <c r="D106" s="143" t="s">
        <v>17</v>
      </c>
      <c r="E106" s="141">
        <v>0.16666666666666666</v>
      </c>
      <c r="F106" s="141">
        <v>0.41666666666666669</v>
      </c>
      <c r="G106" s="65">
        <v>346</v>
      </c>
      <c r="H106" s="95">
        <v>6</v>
      </c>
      <c r="I106" s="22"/>
      <c r="J106" s="23">
        <f t="shared" si="58"/>
        <v>0</v>
      </c>
      <c r="K106" s="62">
        <f t="shared" si="59"/>
        <v>0</v>
      </c>
      <c r="L106" s="22"/>
      <c r="M106" s="23">
        <f t="shared" si="60"/>
        <v>0</v>
      </c>
      <c r="N106" s="24">
        <f t="shared" si="61"/>
        <v>0</v>
      </c>
      <c r="O106" s="22"/>
      <c r="P106" s="23">
        <f t="shared" si="62"/>
        <v>0</v>
      </c>
      <c r="Q106" s="24">
        <f t="shared" si="63"/>
        <v>0</v>
      </c>
      <c r="R106" s="22"/>
      <c r="S106" s="23">
        <f t="shared" si="64"/>
        <v>0</v>
      </c>
      <c r="T106" s="24">
        <f t="shared" si="65"/>
        <v>0</v>
      </c>
      <c r="U106" s="22"/>
      <c r="V106" s="23">
        <f t="shared" si="66"/>
        <v>0</v>
      </c>
      <c r="W106" s="24">
        <f t="shared" si="67"/>
        <v>0</v>
      </c>
      <c r="X106" s="64">
        <f t="shared" si="68"/>
        <v>0</v>
      </c>
      <c r="Y106" s="93">
        <f t="shared" si="69"/>
        <v>0</v>
      </c>
      <c r="Z106" s="133">
        <f t="shared" si="70"/>
        <v>0</v>
      </c>
      <c r="AA106" s="71">
        <f t="shared" si="71"/>
        <v>0</v>
      </c>
      <c r="AB106" s="64">
        <f t="shared" si="72"/>
        <v>0</v>
      </c>
      <c r="AC106"/>
      <c r="AD106" s="65">
        <f t="shared" si="73"/>
        <v>0</v>
      </c>
      <c r="AE106" s="65">
        <f t="shared" si="74"/>
        <v>0</v>
      </c>
      <c r="AF106" s="65">
        <f t="shared" si="75"/>
        <v>0</v>
      </c>
      <c r="AG106" s="65">
        <f t="shared" si="76"/>
        <v>0</v>
      </c>
      <c r="AH106" s="65">
        <f t="shared" si="77"/>
        <v>0</v>
      </c>
      <c r="AI106" s="66">
        <f t="shared" si="78"/>
        <v>0</v>
      </c>
      <c r="AJ106" s="65">
        <f t="shared" si="79"/>
        <v>56</v>
      </c>
      <c r="AK106" s="65">
        <f t="shared" si="80"/>
        <v>-56</v>
      </c>
      <c r="AM106" s="67">
        <f t="shared" si="81"/>
        <v>0</v>
      </c>
      <c r="AN106" s="67">
        <f t="shared" si="82"/>
        <v>0</v>
      </c>
      <c r="AO106" s="67">
        <f t="shared" si="83"/>
        <v>0</v>
      </c>
      <c r="AP106" s="67">
        <f t="shared" si="84"/>
        <v>0</v>
      </c>
      <c r="AQ106" s="67">
        <f t="shared" si="85"/>
        <v>0</v>
      </c>
      <c r="AR106" s="68">
        <f t="shared" si="86"/>
        <v>0</v>
      </c>
      <c r="AT106"/>
      <c r="AU106"/>
    </row>
    <row r="107" spans="1:47" x14ac:dyDescent="0.2">
      <c r="A107" s="116" t="s">
        <v>96</v>
      </c>
      <c r="B107" s="116" t="s">
        <v>93</v>
      </c>
      <c r="C107" s="65">
        <v>56</v>
      </c>
      <c r="D107" s="143" t="s">
        <v>17</v>
      </c>
      <c r="E107" s="141">
        <v>0.5</v>
      </c>
      <c r="F107" s="141">
        <v>0.75</v>
      </c>
      <c r="G107" s="65">
        <v>346</v>
      </c>
      <c r="H107" s="95">
        <v>6</v>
      </c>
      <c r="I107" s="22"/>
      <c r="J107" s="23">
        <f t="shared" si="58"/>
        <v>0</v>
      </c>
      <c r="K107" s="62">
        <f t="shared" si="59"/>
        <v>0</v>
      </c>
      <c r="L107" s="22"/>
      <c r="M107" s="23">
        <f t="shared" si="60"/>
        <v>0</v>
      </c>
      <c r="N107" s="24">
        <f t="shared" si="61"/>
        <v>0</v>
      </c>
      <c r="O107" s="22"/>
      <c r="P107" s="23">
        <f t="shared" si="62"/>
        <v>0</v>
      </c>
      <c r="Q107" s="24">
        <f t="shared" si="63"/>
        <v>0</v>
      </c>
      <c r="R107" s="22"/>
      <c r="S107" s="23">
        <f t="shared" si="64"/>
        <v>0</v>
      </c>
      <c r="T107" s="24">
        <f t="shared" si="65"/>
        <v>0</v>
      </c>
      <c r="U107" s="22"/>
      <c r="V107" s="23">
        <f t="shared" si="66"/>
        <v>0</v>
      </c>
      <c r="W107" s="24">
        <f t="shared" si="67"/>
        <v>0</v>
      </c>
      <c r="X107" s="64">
        <f t="shared" si="68"/>
        <v>0</v>
      </c>
      <c r="Y107" s="93">
        <f t="shared" si="69"/>
        <v>0</v>
      </c>
      <c r="Z107" s="133">
        <f t="shared" si="70"/>
        <v>0</v>
      </c>
      <c r="AA107" s="71">
        <f t="shared" si="71"/>
        <v>0</v>
      </c>
      <c r="AB107" s="64">
        <f t="shared" si="72"/>
        <v>0</v>
      </c>
      <c r="AC107"/>
      <c r="AD107" s="65">
        <f t="shared" si="73"/>
        <v>0</v>
      </c>
      <c r="AE107" s="65">
        <f t="shared" si="74"/>
        <v>0</v>
      </c>
      <c r="AF107" s="65">
        <f t="shared" si="75"/>
        <v>0</v>
      </c>
      <c r="AG107" s="65">
        <f t="shared" si="76"/>
        <v>0</v>
      </c>
      <c r="AH107" s="65">
        <f t="shared" si="77"/>
        <v>0</v>
      </c>
      <c r="AI107" s="66">
        <f t="shared" si="78"/>
        <v>0</v>
      </c>
      <c r="AJ107" s="65">
        <f t="shared" si="79"/>
        <v>56</v>
      </c>
      <c r="AK107" s="65">
        <f t="shared" si="80"/>
        <v>-56</v>
      </c>
      <c r="AM107" s="67">
        <f t="shared" si="81"/>
        <v>0</v>
      </c>
      <c r="AN107" s="67">
        <f t="shared" si="82"/>
        <v>0</v>
      </c>
      <c r="AO107" s="67">
        <f t="shared" si="83"/>
        <v>0</v>
      </c>
      <c r="AP107" s="67">
        <f t="shared" si="84"/>
        <v>0</v>
      </c>
      <c r="AQ107" s="67">
        <f t="shared" si="85"/>
        <v>0</v>
      </c>
      <c r="AR107" s="68">
        <f t="shared" si="86"/>
        <v>0</v>
      </c>
      <c r="AT107"/>
      <c r="AU107"/>
    </row>
    <row r="108" spans="1:47" x14ac:dyDescent="0.2">
      <c r="A108" s="116" t="s">
        <v>93</v>
      </c>
      <c r="B108" s="116" t="s">
        <v>99</v>
      </c>
      <c r="C108" s="65">
        <v>22</v>
      </c>
      <c r="D108" s="143" t="s">
        <v>17</v>
      </c>
      <c r="E108" s="141">
        <v>0.25</v>
      </c>
      <c r="F108" s="141">
        <v>0.47916666666666669</v>
      </c>
      <c r="G108" s="65">
        <v>322</v>
      </c>
      <c r="H108" s="95">
        <v>5.5</v>
      </c>
      <c r="I108" s="22"/>
      <c r="J108" s="23">
        <f t="shared" si="58"/>
        <v>0</v>
      </c>
      <c r="K108" s="62">
        <f t="shared" si="59"/>
        <v>0</v>
      </c>
      <c r="L108" s="22"/>
      <c r="M108" s="23">
        <f t="shared" si="60"/>
        <v>0</v>
      </c>
      <c r="N108" s="24">
        <f t="shared" si="61"/>
        <v>0</v>
      </c>
      <c r="O108" s="22"/>
      <c r="P108" s="23">
        <f t="shared" si="62"/>
        <v>0</v>
      </c>
      <c r="Q108" s="24">
        <f t="shared" si="63"/>
        <v>0</v>
      </c>
      <c r="R108" s="22"/>
      <c r="S108" s="23">
        <f t="shared" si="64"/>
        <v>0</v>
      </c>
      <c r="T108" s="24">
        <f t="shared" si="65"/>
        <v>0</v>
      </c>
      <c r="U108" s="22"/>
      <c r="V108" s="23">
        <f t="shared" si="66"/>
        <v>0</v>
      </c>
      <c r="W108" s="24">
        <f t="shared" si="67"/>
        <v>0</v>
      </c>
      <c r="X108" s="64">
        <f t="shared" si="68"/>
        <v>0</v>
      </c>
      <c r="Y108" s="93">
        <f t="shared" si="69"/>
        <v>0</v>
      </c>
      <c r="Z108" s="133">
        <f t="shared" si="70"/>
        <v>0</v>
      </c>
      <c r="AA108" s="71">
        <f t="shared" si="71"/>
        <v>0</v>
      </c>
      <c r="AB108" s="64">
        <f t="shared" si="72"/>
        <v>0</v>
      </c>
      <c r="AC108"/>
      <c r="AD108" s="65">
        <f t="shared" si="73"/>
        <v>0</v>
      </c>
      <c r="AE108" s="65">
        <f t="shared" si="74"/>
        <v>0</v>
      </c>
      <c r="AF108" s="65">
        <f t="shared" si="75"/>
        <v>0</v>
      </c>
      <c r="AG108" s="65">
        <f t="shared" si="76"/>
        <v>0</v>
      </c>
      <c r="AH108" s="65">
        <f t="shared" si="77"/>
        <v>0</v>
      </c>
      <c r="AI108" s="66">
        <f t="shared" si="78"/>
        <v>0</v>
      </c>
      <c r="AJ108" s="65">
        <f t="shared" si="79"/>
        <v>22</v>
      </c>
      <c r="AK108" s="65">
        <f t="shared" si="80"/>
        <v>-22</v>
      </c>
      <c r="AM108" s="67">
        <f t="shared" si="81"/>
        <v>0</v>
      </c>
      <c r="AN108" s="67">
        <f t="shared" si="82"/>
        <v>0</v>
      </c>
      <c r="AO108" s="67">
        <f t="shared" si="83"/>
        <v>0</v>
      </c>
      <c r="AP108" s="67">
        <f t="shared" si="84"/>
        <v>0</v>
      </c>
      <c r="AQ108" s="67">
        <f t="shared" si="85"/>
        <v>0</v>
      </c>
      <c r="AR108" s="68">
        <f t="shared" si="86"/>
        <v>0</v>
      </c>
      <c r="AT108"/>
      <c r="AU108"/>
    </row>
    <row r="109" spans="1:47" x14ac:dyDescent="0.2">
      <c r="A109" s="116" t="s">
        <v>99</v>
      </c>
      <c r="B109" s="116" t="s">
        <v>93</v>
      </c>
      <c r="C109" s="65">
        <v>22</v>
      </c>
      <c r="D109" s="143" t="s">
        <v>17</v>
      </c>
      <c r="E109" s="141">
        <v>0.52083333333333337</v>
      </c>
      <c r="F109" s="141">
        <v>0.75</v>
      </c>
      <c r="G109" s="65">
        <v>322</v>
      </c>
      <c r="H109" s="95">
        <v>5.5</v>
      </c>
      <c r="I109" s="22"/>
      <c r="J109" s="23">
        <f t="shared" si="58"/>
        <v>0</v>
      </c>
      <c r="K109" s="62">
        <f t="shared" si="59"/>
        <v>0</v>
      </c>
      <c r="L109" s="22"/>
      <c r="M109" s="23">
        <f t="shared" si="60"/>
        <v>0</v>
      </c>
      <c r="N109" s="24">
        <f t="shared" si="61"/>
        <v>0</v>
      </c>
      <c r="O109" s="22"/>
      <c r="P109" s="23">
        <f t="shared" si="62"/>
        <v>0</v>
      </c>
      <c r="Q109" s="24">
        <f t="shared" si="63"/>
        <v>0</v>
      </c>
      <c r="R109" s="22"/>
      <c r="S109" s="23">
        <f t="shared" si="64"/>
        <v>0</v>
      </c>
      <c r="T109" s="24">
        <f t="shared" si="65"/>
        <v>0</v>
      </c>
      <c r="U109" s="22"/>
      <c r="V109" s="23">
        <f t="shared" si="66"/>
        <v>0</v>
      </c>
      <c r="W109" s="24">
        <f t="shared" si="67"/>
        <v>0</v>
      </c>
      <c r="X109" s="64">
        <f t="shared" si="68"/>
        <v>0</v>
      </c>
      <c r="Y109" s="93">
        <f t="shared" si="69"/>
        <v>0</v>
      </c>
      <c r="Z109" s="133">
        <f t="shared" si="70"/>
        <v>0</v>
      </c>
      <c r="AA109" s="71">
        <f t="shared" si="71"/>
        <v>0</v>
      </c>
      <c r="AB109" s="64">
        <f t="shared" si="72"/>
        <v>0</v>
      </c>
      <c r="AC109"/>
      <c r="AD109" s="65">
        <f t="shared" si="73"/>
        <v>0</v>
      </c>
      <c r="AE109" s="65">
        <f t="shared" si="74"/>
        <v>0</v>
      </c>
      <c r="AF109" s="65">
        <f t="shared" si="75"/>
        <v>0</v>
      </c>
      <c r="AG109" s="65">
        <f t="shared" si="76"/>
        <v>0</v>
      </c>
      <c r="AH109" s="65">
        <f t="shared" si="77"/>
        <v>0</v>
      </c>
      <c r="AI109" s="66">
        <f t="shared" si="78"/>
        <v>0</v>
      </c>
      <c r="AJ109" s="65">
        <f t="shared" si="79"/>
        <v>22</v>
      </c>
      <c r="AK109" s="65">
        <f t="shared" si="80"/>
        <v>-22</v>
      </c>
      <c r="AM109" s="67">
        <f t="shared" si="81"/>
        <v>0</v>
      </c>
      <c r="AN109" s="67">
        <f t="shared" si="82"/>
        <v>0</v>
      </c>
      <c r="AO109" s="67">
        <f t="shared" si="83"/>
        <v>0</v>
      </c>
      <c r="AP109" s="67">
        <f t="shared" si="84"/>
        <v>0</v>
      </c>
      <c r="AQ109" s="67">
        <f t="shared" si="85"/>
        <v>0</v>
      </c>
      <c r="AR109" s="68">
        <f t="shared" si="86"/>
        <v>0</v>
      </c>
      <c r="AT109"/>
      <c r="AU109"/>
    </row>
    <row r="110" spans="1:47" x14ac:dyDescent="0.2">
      <c r="A110" s="33" t="s">
        <v>144</v>
      </c>
      <c r="B110" s="69" t="s">
        <v>99</v>
      </c>
      <c r="C110" s="138">
        <v>147</v>
      </c>
      <c r="D110" s="65" t="s">
        <v>17</v>
      </c>
      <c r="E110" s="140">
        <v>0.35416666666666669</v>
      </c>
      <c r="F110" s="140">
        <v>0.66666666666666663</v>
      </c>
      <c r="G110" s="28">
        <v>160</v>
      </c>
      <c r="H110" s="95">
        <v>7.5</v>
      </c>
      <c r="I110" s="22"/>
      <c r="J110" s="23">
        <f t="shared" si="58"/>
        <v>0</v>
      </c>
      <c r="K110" s="62">
        <f t="shared" si="59"/>
        <v>0</v>
      </c>
      <c r="L110" s="22"/>
      <c r="M110" s="23">
        <f t="shared" si="60"/>
        <v>0</v>
      </c>
      <c r="N110" s="24">
        <f t="shared" si="61"/>
        <v>0</v>
      </c>
      <c r="O110" s="22"/>
      <c r="P110" s="23">
        <f t="shared" si="62"/>
        <v>0</v>
      </c>
      <c r="Q110" s="24">
        <f t="shared" si="63"/>
        <v>0</v>
      </c>
      <c r="R110" s="22"/>
      <c r="S110" s="23">
        <f t="shared" si="64"/>
        <v>0</v>
      </c>
      <c r="T110" s="24">
        <f t="shared" si="65"/>
        <v>0</v>
      </c>
      <c r="U110" s="22"/>
      <c r="V110" s="23">
        <f t="shared" si="66"/>
        <v>0</v>
      </c>
      <c r="W110" s="24">
        <f t="shared" si="67"/>
        <v>0</v>
      </c>
      <c r="X110" s="64">
        <f t="shared" si="68"/>
        <v>0</v>
      </c>
      <c r="Y110" s="93">
        <f t="shared" si="69"/>
        <v>0</v>
      </c>
      <c r="Z110" s="133">
        <f t="shared" si="70"/>
        <v>0</v>
      </c>
      <c r="AA110" s="71">
        <f t="shared" si="71"/>
        <v>0</v>
      </c>
      <c r="AB110" s="64">
        <f t="shared" si="72"/>
        <v>0</v>
      </c>
      <c r="AC110"/>
      <c r="AD110" s="65">
        <f t="shared" si="73"/>
        <v>0</v>
      </c>
      <c r="AE110" s="65">
        <f t="shared" si="74"/>
        <v>0</v>
      </c>
      <c r="AF110" s="65">
        <f t="shared" si="75"/>
        <v>0</v>
      </c>
      <c r="AG110" s="65">
        <f t="shared" si="76"/>
        <v>0</v>
      </c>
      <c r="AH110" s="65">
        <f t="shared" si="77"/>
        <v>0</v>
      </c>
      <c r="AI110" s="66">
        <f t="shared" si="78"/>
        <v>0</v>
      </c>
      <c r="AJ110" s="65">
        <f t="shared" si="79"/>
        <v>147</v>
      </c>
      <c r="AK110" s="65">
        <f t="shared" si="80"/>
        <v>-147</v>
      </c>
      <c r="AM110" s="67">
        <f t="shared" si="81"/>
        <v>0</v>
      </c>
      <c r="AN110" s="67">
        <f t="shared" si="82"/>
        <v>0</v>
      </c>
      <c r="AO110" s="67">
        <f t="shared" si="83"/>
        <v>0</v>
      </c>
      <c r="AP110" s="67">
        <f t="shared" si="84"/>
        <v>0</v>
      </c>
      <c r="AQ110" s="67">
        <f t="shared" si="85"/>
        <v>0</v>
      </c>
      <c r="AR110" s="68">
        <f t="shared" si="86"/>
        <v>0</v>
      </c>
      <c r="AT110"/>
      <c r="AU110"/>
    </row>
    <row r="111" spans="1:47" x14ac:dyDescent="0.2">
      <c r="A111" s="33" t="s">
        <v>118</v>
      </c>
      <c r="B111" s="69" t="s">
        <v>104</v>
      </c>
      <c r="C111" s="138">
        <v>353</v>
      </c>
      <c r="D111" s="139" t="s">
        <v>20</v>
      </c>
      <c r="E111" s="140">
        <v>0.3125</v>
      </c>
      <c r="F111" s="140">
        <v>0.83333333333333337</v>
      </c>
      <c r="G111" s="28">
        <v>380</v>
      </c>
      <c r="H111" s="95">
        <v>12.5</v>
      </c>
      <c r="I111" s="22"/>
      <c r="J111" s="23">
        <f t="shared" si="58"/>
        <v>0</v>
      </c>
      <c r="K111" s="62">
        <f t="shared" si="59"/>
        <v>0</v>
      </c>
      <c r="L111" s="22"/>
      <c r="M111" s="23">
        <f t="shared" si="60"/>
        <v>0</v>
      </c>
      <c r="N111" s="24">
        <f t="shared" si="61"/>
        <v>0</v>
      </c>
      <c r="O111" s="22"/>
      <c r="P111" s="23">
        <f t="shared" si="62"/>
        <v>0</v>
      </c>
      <c r="Q111" s="24">
        <f t="shared" si="63"/>
        <v>0</v>
      </c>
      <c r="R111" s="22"/>
      <c r="S111" s="23">
        <f t="shared" si="64"/>
        <v>0</v>
      </c>
      <c r="T111" s="24">
        <f t="shared" si="65"/>
        <v>0</v>
      </c>
      <c r="U111" s="22"/>
      <c r="V111" s="23">
        <f t="shared" si="66"/>
        <v>0</v>
      </c>
      <c r="W111" s="24">
        <f t="shared" si="67"/>
        <v>0</v>
      </c>
      <c r="X111" s="64">
        <f t="shared" si="68"/>
        <v>0</v>
      </c>
      <c r="Y111" s="93">
        <f t="shared" si="69"/>
        <v>0</v>
      </c>
      <c r="Z111" s="133">
        <f t="shared" si="70"/>
        <v>0</v>
      </c>
      <c r="AA111" s="71">
        <f t="shared" si="71"/>
        <v>0</v>
      </c>
      <c r="AB111" s="64">
        <f t="shared" si="72"/>
        <v>0</v>
      </c>
      <c r="AC111"/>
      <c r="AD111" s="65">
        <f t="shared" si="73"/>
        <v>0</v>
      </c>
      <c r="AE111" s="65">
        <f t="shared" si="74"/>
        <v>0</v>
      </c>
      <c r="AF111" s="65">
        <f t="shared" si="75"/>
        <v>0</v>
      </c>
      <c r="AG111" s="65">
        <f t="shared" si="76"/>
        <v>0</v>
      </c>
      <c r="AH111" s="65">
        <f t="shared" si="77"/>
        <v>0</v>
      </c>
      <c r="AI111" s="66">
        <f t="shared" si="78"/>
        <v>0</v>
      </c>
      <c r="AJ111" s="65">
        <f t="shared" si="79"/>
        <v>353</v>
      </c>
      <c r="AK111" s="65">
        <f t="shared" si="80"/>
        <v>-353</v>
      </c>
      <c r="AM111" s="67">
        <f t="shared" si="81"/>
        <v>0</v>
      </c>
      <c r="AN111" s="67">
        <f t="shared" si="82"/>
        <v>0</v>
      </c>
      <c r="AO111" s="67">
        <f t="shared" si="83"/>
        <v>0</v>
      </c>
      <c r="AP111" s="67">
        <f t="shared" si="84"/>
        <v>0</v>
      </c>
      <c r="AQ111" s="67">
        <f t="shared" si="85"/>
        <v>0</v>
      </c>
      <c r="AR111" s="68">
        <f t="shared" si="86"/>
        <v>0</v>
      </c>
      <c r="AT111"/>
      <c r="AU111"/>
    </row>
    <row r="112" spans="1:47" x14ac:dyDescent="0.2">
      <c r="A112" s="33" t="s">
        <v>102</v>
      </c>
      <c r="B112" s="69" t="s">
        <v>99</v>
      </c>
      <c r="C112" s="138">
        <v>80</v>
      </c>
      <c r="D112" s="65" t="s">
        <v>20</v>
      </c>
      <c r="E112" s="140">
        <v>0.33333333333333331</v>
      </c>
      <c r="F112" s="140">
        <v>0.70833333333333337</v>
      </c>
      <c r="G112" s="28">
        <v>160</v>
      </c>
      <c r="H112" s="95">
        <v>9</v>
      </c>
      <c r="I112" s="22"/>
      <c r="J112" s="23">
        <f t="shared" si="58"/>
        <v>0</v>
      </c>
      <c r="K112" s="62">
        <f t="shared" si="59"/>
        <v>0</v>
      </c>
      <c r="L112" s="22"/>
      <c r="M112" s="23">
        <f t="shared" si="60"/>
        <v>0</v>
      </c>
      <c r="N112" s="24">
        <f t="shared" si="61"/>
        <v>0</v>
      </c>
      <c r="O112" s="22"/>
      <c r="P112" s="23">
        <f t="shared" si="62"/>
        <v>0</v>
      </c>
      <c r="Q112" s="24">
        <f t="shared" si="63"/>
        <v>0</v>
      </c>
      <c r="R112" s="22"/>
      <c r="S112" s="23">
        <f t="shared" si="64"/>
        <v>0</v>
      </c>
      <c r="T112" s="24">
        <f t="shared" si="65"/>
        <v>0</v>
      </c>
      <c r="U112" s="22"/>
      <c r="V112" s="23">
        <f t="shared" si="66"/>
        <v>0</v>
      </c>
      <c r="W112" s="24">
        <f t="shared" si="67"/>
        <v>0</v>
      </c>
      <c r="X112" s="64">
        <f t="shared" si="68"/>
        <v>0</v>
      </c>
      <c r="Y112" s="93">
        <f t="shared" si="69"/>
        <v>0</v>
      </c>
      <c r="Z112" s="133">
        <f t="shared" si="70"/>
        <v>0</v>
      </c>
      <c r="AA112" s="71">
        <f t="shared" si="71"/>
        <v>0</v>
      </c>
      <c r="AB112" s="64">
        <f t="shared" si="72"/>
        <v>0</v>
      </c>
      <c r="AC112"/>
      <c r="AD112" s="65">
        <f t="shared" si="73"/>
        <v>0</v>
      </c>
      <c r="AE112" s="65">
        <f t="shared" si="74"/>
        <v>0</v>
      </c>
      <c r="AF112" s="65">
        <f t="shared" si="75"/>
        <v>0</v>
      </c>
      <c r="AG112" s="65">
        <f t="shared" si="76"/>
        <v>0</v>
      </c>
      <c r="AH112" s="65">
        <f t="shared" si="77"/>
        <v>0</v>
      </c>
      <c r="AI112" s="66">
        <f t="shared" si="78"/>
        <v>0</v>
      </c>
      <c r="AJ112" s="65">
        <f t="shared" si="79"/>
        <v>80</v>
      </c>
      <c r="AK112" s="65">
        <f t="shared" si="80"/>
        <v>-80</v>
      </c>
      <c r="AM112" s="67">
        <f t="shared" si="81"/>
        <v>0</v>
      </c>
      <c r="AN112" s="67">
        <f t="shared" si="82"/>
        <v>0</v>
      </c>
      <c r="AO112" s="67">
        <f t="shared" si="83"/>
        <v>0</v>
      </c>
      <c r="AP112" s="67">
        <f t="shared" si="84"/>
        <v>0</v>
      </c>
      <c r="AQ112" s="67">
        <f t="shared" si="85"/>
        <v>0</v>
      </c>
      <c r="AR112" s="68">
        <f t="shared" si="86"/>
        <v>0</v>
      </c>
      <c r="AT112"/>
      <c r="AU112"/>
    </row>
    <row r="113" spans="1:47" x14ac:dyDescent="0.2">
      <c r="A113" s="33" t="s">
        <v>99</v>
      </c>
      <c r="B113" s="69" t="s">
        <v>97</v>
      </c>
      <c r="C113" s="138">
        <v>49</v>
      </c>
      <c r="D113" s="139" t="s">
        <v>20</v>
      </c>
      <c r="E113" s="140">
        <v>0.38541666666666669</v>
      </c>
      <c r="F113" s="140">
        <v>0.54166666666666663</v>
      </c>
      <c r="G113" s="28">
        <v>15</v>
      </c>
      <c r="H113" s="95">
        <v>3.75</v>
      </c>
      <c r="I113" s="22"/>
      <c r="J113" s="23">
        <f t="shared" si="58"/>
        <v>0</v>
      </c>
      <c r="K113" s="62">
        <f t="shared" si="59"/>
        <v>0</v>
      </c>
      <c r="L113" s="22"/>
      <c r="M113" s="23">
        <f t="shared" si="60"/>
        <v>0</v>
      </c>
      <c r="N113" s="24">
        <f t="shared" si="61"/>
        <v>0</v>
      </c>
      <c r="O113" s="22"/>
      <c r="P113" s="23">
        <f t="shared" si="62"/>
        <v>0</v>
      </c>
      <c r="Q113" s="24">
        <f t="shared" si="63"/>
        <v>0</v>
      </c>
      <c r="R113" s="22"/>
      <c r="S113" s="23">
        <f t="shared" si="64"/>
        <v>0</v>
      </c>
      <c r="T113" s="24">
        <f t="shared" si="65"/>
        <v>0</v>
      </c>
      <c r="U113" s="22"/>
      <c r="V113" s="23">
        <f t="shared" si="66"/>
        <v>0</v>
      </c>
      <c r="W113" s="24">
        <f t="shared" si="67"/>
        <v>0</v>
      </c>
      <c r="X113" s="64">
        <f t="shared" si="68"/>
        <v>0</v>
      </c>
      <c r="Y113" s="93">
        <f t="shared" si="69"/>
        <v>0</v>
      </c>
      <c r="Z113" s="133">
        <f t="shared" si="70"/>
        <v>0</v>
      </c>
      <c r="AA113" s="71">
        <f t="shared" si="71"/>
        <v>0</v>
      </c>
      <c r="AB113" s="64">
        <f t="shared" si="72"/>
        <v>0</v>
      </c>
      <c r="AC113"/>
      <c r="AD113" s="65">
        <f t="shared" si="73"/>
        <v>0</v>
      </c>
      <c r="AE113" s="65">
        <f t="shared" si="74"/>
        <v>0</v>
      </c>
      <c r="AF113" s="65">
        <f t="shared" si="75"/>
        <v>0</v>
      </c>
      <c r="AG113" s="65">
        <f t="shared" si="76"/>
        <v>0</v>
      </c>
      <c r="AH113" s="65">
        <f t="shared" si="77"/>
        <v>0</v>
      </c>
      <c r="AI113" s="66">
        <f t="shared" si="78"/>
        <v>0</v>
      </c>
      <c r="AJ113" s="65">
        <f t="shared" si="79"/>
        <v>49</v>
      </c>
      <c r="AK113" s="65">
        <f t="shared" si="80"/>
        <v>-49</v>
      </c>
      <c r="AM113" s="67">
        <f t="shared" si="81"/>
        <v>0</v>
      </c>
      <c r="AN113" s="67">
        <f t="shared" si="82"/>
        <v>0</v>
      </c>
      <c r="AO113" s="67">
        <f t="shared" si="83"/>
        <v>0</v>
      </c>
      <c r="AP113" s="67">
        <f t="shared" si="84"/>
        <v>0</v>
      </c>
      <c r="AQ113" s="67">
        <f t="shared" si="85"/>
        <v>0</v>
      </c>
      <c r="AR113" s="68">
        <f t="shared" si="86"/>
        <v>0</v>
      </c>
      <c r="AT113"/>
      <c r="AU113"/>
    </row>
    <row r="114" spans="1:47" x14ac:dyDescent="0.2">
      <c r="A114" s="33" t="s">
        <v>93</v>
      </c>
      <c r="B114" s="69" t="s">
        <v>135</v>
      </c>
      <c r="C114" s="138">
        <v>32</v>
      </c>
      <c r="D114" s="139" t="s">
        <v>20</v>
      </c>
      <c r="E114" s="140">
        <v>0.32291666666666669</v>
      </c>
      <c r="F114" s="140">
        <v>0.75</v>
      </c>
      <c r="G114" s="28">
        <v>290</v>
      </c>
      <c r="H114" s="95">
        <v>10.25</v>
      </c>
      <c r="I114" s="22"/>
      <c r="J114" s="23">
        <f t="shared" si="58"/>
        <v>0</v>
      </c>
      <c r="K114" s="62">
        <f t="shared" si="59"/>
        <v>0</v>
      </c>
      <c r="L114" s="22"/>
      <c r="M114" s="23">
        <f t="shared" si="60"/>
        <v>0</v>
      </c>
      <c r="N114" s="24">
        <f t="shared" si="61"/>
        <v>0</v>
      </c>
      <c r="O114" s="22"/>
      <c r="P114" s="23">
        <f t="shared" si="62"/>
        <v>0</v>
      </c>
      <c r="Q114" s="24">
        <f t="shared" si="63"/>
        <v>0</v>
      </c>
      <c r="R114" s="22"/>
      <c r="S114" s="23">
        <f t="shared" si="64"/>
        <v>0</v>
      </c>
      <c r="T114" s="24">
        <f t="shared" si="65"/>
        <v>0</v>
      </c>
      <c r="U114" s="22"/>
      <c r="V114" s="23">
        <f t="shared" si="66"/>
        <v>0</v>
      </c>
      <c r="W114" s="24">
        <f t="shared" si="67"/>
        <v>0</v>
      </c>
      <c r="X114" s="64">
        <f t="shared" si="68"/>
        <v>0</v>
      </c>
      <c r="Y114" s="93">
        <f t="shared" si="69"/>
        <v>0</v>
      </c>
      <c r="Z114" s="133">
        <f t="shared" si="70"/>
        <v>0</v>
      </c>
      <c r="AA114" s="71">
        <f t="shared" si="71"/>
        <v>0</v>
      </c>
      <c r="AB114" s="64">
        <f t="shared" si="72"/>
        <v>0</v>
      </c>
      <c r="AC114"/>
      <c r="AD114" s="65">
        <f t="shared" si="73"/>
        <v>0</v>
      </c>
      <c r="AE114" s="65">
        <f t="shared" si="74"/>
        <v>0</v>
      </c>
      <c r="AF114" s="65">
        <f t="shared" si="75"/>
        <v>0</v>
      </c>
      <c r="AG114" s="65">
        <f t="shared" si="76"/>
        <v>0</v>
      </c>
      <c r="AH114" s="65">
        <f t="shared" si="77"/>
        <v>0</v>
      </c>
      <c r="AI114" s="66">
        <f t="shared" si="78"/>
        <v>0</v>
      </c>
      <c r="AJ114" s="65">
        <f t="shared" si="79"/>
        <v>32</v>
      </c>
      <c r="AK114" s="65">
        <f t="shared" si="80"/>
        <v>-32</v>
      </c>
      <c r="AM114" s="67">
        <f t="shared" si="81"/>
        <v>0</v>
      </c>
      <c r="AN114" s="67">
        <f t="shared" si="82"/>
        <v>0</v>
      </c>
      <c r="AO114" s="67">
        <f t="shared" si="83"/>
        <v>0</v>
      </c>
      <c r="AP114" s="67">
        <f t="shared" si="84"/>
        <v>0</v>
      </c>
      <c r="AQ114" s="67">
        <f t="shared" si="85"/>
        <v>0</v>
      </c>
      <c r="AR114" s="68">
        <f t="shared" si="86"/>
        <v>0</v>
      </c>
      <c r="AT114"/>
      <c r="AU114"/>
    </row>
    <row r="115" spans="1:47" x14ac:dyDescent="0.2">
      <c r="A115" s="33" t="s">
        <v>122</v>
      </c>
      <c r="B115" s="69" t="s">
        <v>94</v>
      </c>
      <c r="C115" s="138">
        <v>145</v>
      </c>
      <c r="D115" s="139" t="s">
        <v>20</v>
      </c>
      <c r="E115" s="140">
        <v>0.3125</v>
      </c>
      <c r="F115" s="140">
        <v>0.70833333333333337</v>
      </c>
      <c r="G115" s="28">
        <v>100</v>
      </c>
      <c r="H115" s="95">
        <v>9.5</v>
      </c>
      <c r="I115" s="22"/>
      <c r="J115" s="23">
        <f t="shared" si="58"/>
        <v>0</v>
      </c>
      <c r="K115" s="62">
        <f t="shared" si="59"/>
        <v>0</v>
      </c>
      <c r="L115" s="22"/>
      <c r="M115" s="23">
        <f t="shared" si="60"/>
        <v>0</v>
      </c>
      <c r="N115" s="24">
        <f t="shared" si="61"/>
        <v>0</v>
      </c>
      <c r="O115" s="22"/>
      <c r="P115" s="23">
        <f t="shared" si="62"/>
        <v>0</v>
      </c>
      <c r="Q115" s="24">
        <f t="shared" si="63"/>
        <v>0</v>
      </c>
      <c r="R115" s="22"/>
      <c r="S115" s="23">
        <f t="shared" si="64"/>
        <v>0</v>
      </c>
      <c r="T115" s="24">
        <f t="shared" si="65"/>
        <v>0</v>
      </c>
      <c r="U115" s="22"/>
      <c r="V115" s="23">
        <f t="shared" si="66"/>
        <v>0</v>
      </c>
      <c r="W115" s="24">
        <f t="shared" si="67"/>
        <v>0</v>
      </c>
      <c r="X115" s="64">
        <f t="shared" si="68"/>
        <v>0</v>
      </c>
      <c r="Y115" s="93">
        <f t="shared" si="69"/>
        <v>0</v>
      </c>
      <c r="Z115" s="133">
        <f t="shared" si="70"/>
        <v>0</v>
      </c>
      <c r="AA115" s="71">
        <f t="shared" si="71"/>
        <v>0</v>
      </c>
      <c r="AB115" s="64">
        <f t="shared" si="72"/>
        <v>0</v>
      </c>
      <c r="AC115"/>
      <c r="AD115" s="65">
        <f t="shared" si="73"/>
        <v>0</v>
      </c>
      <c r="AE115" s="65">
        <f t="shared" si="74"/>
        <v>0</v>
      </c>
      <c r="AF115" s="65">
        <f t="shared" si="75"/>
        <v>0</v>
      </c>
      <c r="AG115" s="65">
        <f t="shared" si="76"/>
        <v>0</v>
      </c>
      <c r="AH115" s="65">
        <f t="shared" si="77"/>
        <v>0</v>
      </c>
      <c r="AI115" s="66">
        <f t="shared" si="78"/>
        <v>0</v>
      </c>
      <c r="AJ115" s="65">
        <f t="shared" si="79"/>
        <v>145</v>
      </c>
      <c r="AK115" s="65">
        <f t="shared" si="80"/>
        <v>-145</v>
      </c>
      <c r="AM115" s="67">
        <f t="shared" si="81"/>
        <v>0</v>
      </c>
      <c r="AN115" s="67">
        <f t="shared" si="82"/>
        <v>0</v>
      </c>
      <c r="AO115" s="67">
        <f t="shared" si="83"/>
        <v>0</v>
      </c>
      <c r="AP115" s="67">
        <f t="shared" si="84"/>
        <v>0</v>
      </c>
      <c r="AQ115" s="67">
        <f t="shared" si="85"/>
        <v>0</v>
      </c>
      <c r="AR115" s="68">
        <f t="shared" si="86"/>
        <v>0</v>
      </c>
      <c r="AT115"/>
      <c r="AU115"/>
    </row>
    <row r="116" spans="1:47" x14ac:dyDescent="0.2">
      <c r="A116" s="33" t="s">
        <v>94</v>
      </c>
      <c r="B116" s="69" t="s">
        <v>138</v>
      </c>
      <c r="C116" s="138">
        <v>26</v>
      </c>
      <c r="D116" s="139" t="s">
        <v>20</v>
      </c>
      <c r="E116" s="140">
        <v>0.36458333333333331</v>
      </c>
      <c r="F116" s="140">
        <v>0.51041666666666663</v>
      </c>
      <c r="G116" s="28">
        <v>20</v>
      </c>
      <c r="H116" s="95">
        <v>3.5</v>
      </c>
      <c r="I116" s="22"/>
      <c r="J116" s="23">
        <f t="shared" si="58"/>
        <v>0</v>
      </c>
      <c r="K116" s="62">
        <f t="shared" si="59"/>
        <v>0</v>
      </c>
      <c r="L116" s="22"/>
      <c r="M116" s="23">
        <f t="shared" si="60"/>
        <v>0</v>
      </c>
      <c r="N116" s="24">
        <f t="shared" si="61"/>
        <v>0</v>
      </c>
      <c r="O116" s="22"/>
      <c r="P116" s="23">
        <f t="shared" si="62"/>
        <v>0</v>
      </c>
      <c r="Q116" s="24">
        <f t="shared" si="63"/>
        <v>0</v>
      </c>
      <c r="R116" s="22"/>
      <c r="S116" s="23">
        <f t="shared" si="64"/>
        <v>0</v>
      </c>
      <c r="T116" s="24">
        <f t="shared" si="65"/>
        <v>0</v>
      </c>
      <c r="U116" s="22"/>
      <c r="V116" s="23">
        <f t="shared" si="66"/>
        <v>0</v>
      </c>
      <c r="W116" s="24">
        <f t="shared" si="67"/>
        <v>0</v>
      </c>
      <c r="X116" s="64">
        <f t="shared" si="68"/>
        <v>0</v>
      </c>
      <c r="Y116" s="93">
        <f t="shared" si="69"/>
        <v>0</v>
      </c>
      <c r="Z116" s="133">
        <f t="shared" si="70"/>
        <v>0</v>
      </c>
      <c r="AA116" s="71">
        <f t="shared" si="71"/>
        <v>0</v>
      </c>
      <c r="AB116" s="64">
        <f t="shared" si="72"/>
        <v>0</v>
      </c>
      <c r="AC116"/>
      <c r="AD116" s="65">
        <f t="shared" si="73"/>
        <v>0</v>
      </c>
      <c r="AE116" s="65">
        <f t="shared" si="74"/>
        <v>0</v>
      </c>
      <c r="AF116" s="65">
        <f t="shared" si="75"/>
        <v>0</v>
      </c>
      <c r="AG116" s="65">
        <f t="shared" si="76"/>
        <v>0</v>
      </c>
      <c r="AH116" s="65">
        <f t="shared" si="77"/>
        <v>0</v>
      </c>
      <c r="AI116" s="66">
        <f t="shared" si="78"/>
        <v>0</v>
      </c>
      <c r="AJ116" s="65">
        <f t="shared" si="79"/>
        <v>26</v>
      </c>
      <c r="AK116" s="65">
        <f t="shared" si="80"/>
        <v>-26</v>
      </c>
      <c r="AM116" s="67">
        <f t="shared" si="81"/>
        <v>0</v>
      </c>
      <c r="AN116" s="67">
        <f t="shared" si="82"/>
        <v>0</v>
      </c>
      <c r="AO116" s="67">
        <f t="shared" si="83"/>
        <v>0</v>
      </c>
      <c r="AP116" s="67">
        <f t="shared" si="84"/>
        <v>0</v>
      </c>
      <c r="AQ116" s="67">
        <f t="shared" si="85"/>
        <v>0</v>
      </c>
      <c r="AR116" s="68">
        <f t="shared" si="86"/>
        <v>0</v>
      </c>
      <c r="AT116"/>
      <c r="AU116"/>
    </row>
    <row r="117" spans="1:47" x14ac:dyDescent="0.2">
      <c r="A117" s="33" t="s">
        <v>145</v>
      </c>
      <c r="B117" s="69" t="s">
        <v>99</v>
      </c>
      <c r="C117" s="138">
        <v>69</v>
      </c>
      <c r="D117" s="139" t="s">
        <v>20</v>
      </c>
      <c r="E117" s="140">
        <v>0.36458333333333331</v>
      </c>
      <c r="F117" s="140">
        <v>0.73958333333333337</v>
      </c>
      <c r="G117" s="28">
        <v>230</v>
      </c>
      <c r="H117" s="95">
        <v>9</v>
      </c>
      <c r="I117" s="22"/>
      <c r="J117" s="23">
        <f t="shared" si="58"/>
        <v>0</v>
      </c>
      <c r="K117" s="62">
        <f t="shared" si="59"/>
        <v>0</v>
      </c>
      <c r="L117" s="22"/>
      <c r="M117" s="23">
        <f t="shared" si="60"/>
        <v>0</v>
      </c>
      <c r="N117" s="24">
        <f t="shared" si="61"/>
        <v>0</v>
      </c>
      <c r="O117" s="22"/>
      <c r="P117" s="23">
        <f t="shared" si="62"/>
        <v>0</v>
      </c>
      <c r="Q117" s="24">
        <f t="shared" si="63"/>
        <v>0</v>
      </c>
      <c r="R117" s="22"/>
      <c r="S117" s="23">
        <f t="shared" si="64"/>
        <v>0</v>
      </c>
      <c r="T117" s="24">
        <f t="shared" si="65"/>
        <v>0</v>
      </c>
      <c r="U117" s="22"/>
      <c r="V117" s="23">
        <f t="shared" si="66"/>
        <v>0</v>
      </c>
      <c r="W117" s="24">
        <f t="shared" si="67"/>
        <v>0</v>
      </c>
      <c r="X117" s="64">
        <f t="shared" si="68"/>
        <v>0</v>
      </c>
      <c r="Y117" s="93">
        <f t="shared" si="69"/>
        <v>0</v>
      </c>
      <c r="Z117" s="133">
        <f t="shared" si="70"/>
        <v>0</v>
      </c>
      <c r="AA117" s="71">
        <f t="shared" si="71"/>
        <v>0</v>
      </c>
      <c r="AB117" s="64">
        <f t="shared" si="72"/>
        <v>0</v>
      </c>
      <c r="AC117"/>
      <c r="AD117" s="65">
        <f t="shared" si="73"/>
        <v>0</v>
      </c>
      <c r="AE117" s="65">
        <f t="shared" si="74"/>
        <v>0</v>
      </c>
      <c r="AF117" s="65">
        <f t="shared" si="75"/>
        <v>0</v>
      </c>
      <c r="AG117" s="65">
        <f t="shared" si="76"/>
        <v>0</v>
      </c>
      <c r="AH117" s="65">
        <f t="shared" si="77"/>
        <v>0</v>
      </c>
      <c r="AI117" s="66">
        <f t="shared" si="78"/>
        <v>0</v>
      </c>
      <c r="AJ117" s="65">
        <f t="shared" si="79"/>
        <v>69</v>
      </c>
      <c r="AK117" s="65">
        <f t="shared" si="80"/>
        <v>-69</v>
      </c>
      <c r="AM117" s="67">
        <f t="shared" si="81"/>
        <v>0</v>
      </c>
      <c r="AN117" s="67">
        <f t="shared" si="82"/>
        <v>0</v>
      </c>
      <c r="AO117" s="67">
        <f t="shared" si="83"/>
        <v>0</v>
      </c>
      <c r="AP117" s="67">
        <f t="shared" si="84"/>
        <v>0</v>
      </c>
      <c r="AQ117" s="67">
        <f t="shared" si="85"/>
        <v>0</v>
      </c>
      <c r="AR117" s="68">
        <f t="shared" si="86"/>
        <v>0</v>
      </c>
      <c r="AT117"/>
      <c r="AU117"/>
    </row>
    <row r="118" spans="1:47" x14ac:dyDescent="0.2">
      <c r="A118" s="33" t="s">
        <v>120</v>
      </c>
      <c r="B118" s="69" t="s">
        <v>135</v>
      </c>
      <c r="C118" s="138">
        <v>33</v>
      </c>
      <c r="D118" s="139" t="s">
        <v>20</v>
      </c>
      <c r="E118" s="140">
        <v>0.34375</v>
      </c>
      <c r="F118" s="140">
        <v>0.57291666666666663</v>
      </c>
      <c r="G118" s="28">
        <v>30</v>
      </c>
      <c r="H118" s="95">
        <v>5.5</v>
      </c>
      <c r="I118" s="22"/>
      <c r="J118" s="23">
        <f t="shared" si="58"/>
        <v>0</v>
      </c>
      <c r="K118" s="62">
        <f t="shared" si="59"/>
        <v>0</v>
      </c>
      <c r="L118" s="22"/>
      <c r="M118" s="23">
        <f t="shared" si="60"/>
        <v>0</v>
      </c>
      <c r="N118" s="24">
        <f t="shared" si="61"/>
        <v>0</v>
      </c>
      <c r="O118" s="22"/>
      <c r="P118" s="23">
        <f t="shared" si="62"/>
        <v>0</v>
      </c>
      <c r="Q118" s="24">
        <f t="shared" si="63"/>
        <v>0</v>
      </c>
      <c r="R118" s="22"/>
      <c r="S118" s="23">
        <f t="shared" si="64"/>
        <v>0</v>
      </c>
      <c r="T118" s="24">
        <f t="shared" si="65"/>
        <v>0</v>
      </c>
      <c r="U118" s="22"/>
      <c r="V118" s="23">
        <f t="shared" si="66"/>
        <v>0</v>
      </c>
      <c r="W118" s="24">
        <f t="shared" si="67"/>
        <v>0</v>
      </c>
      <c r="X118" s="64">
        <f t="shared" si="68"/>
        <v>0</v>
      </c>
      <c r="Y118" s="93">
        <f t="shared" si="69"/>
        <v>0</v>
      </c>
      <c r="Z118" s="133">
        <f t="shared" si="70"/>
        <v>0</v>
      </c>
      <c r="AA118" s="71">
        <f t="shared" si="71"/>
        <v>0</v>
      </c>
      <c r="AB118" s="64">
        <f t="shared" si="72"/>
        <v>0</v>
      </c>
      <c r="AC118"/>
      <c r="AD118" s="65">
        <f t="shared" si="73"/>
        <v>0</v>
      </c>
      <c r="AE118" s="65">
        <f t="shared" si="74"/>
        <v>0</v>
      </c>
      <c r="AF118" s="65">
        <f t="shared" si="75"/>
        <v>0</v>
      </c>
      <c r="AG118" s="65">
        <f t="shared" si="76"/>
        <v>0</v>
      </c>
      <c r="AH118" s="65">
        <f t="shared" si="77"/>
        <v>0</v>
      </c>
      <c r="AI118" s="66">
        <f t="shared" si="78"/>
        <v>0</v>
      </c>
      <c r="AJ118" s="65">
        <f t="shared" si="79"/>
        <v>33</v>
      </c>
      <c r="AK118" s="65">
        <f t="shared" si="80"/>
        <v>-33</v>
      </c>
      <c r="AM118" s="67">
        <f t="shared" si="81"/>
        <v>0</v>
      </c>
      <c r="AN118" s="67">
        <f t="shared" si="82"/>
        <v>0</v>
      </c>
      <c r="AO118" s="67">
        <f t="shared" si="83"/>
        <v>0</v>
      </c>
      <c r="AP118" s="67">
        <f t="shared" si="84"/>
        <v>0</v>
      </c>
      <c r="AQ118" s="67">
        <f t="shared" si="85"/>
        <v>0</v>
      </c>
      <c r="AR118" s="68">
        <f t="shared" si="86"/>
        <v>0</v>
      </c>
      <c r="AT118"/>
      <c r="AU118"/>
    </row>
    <row r="119" spans="1:47" x14ac:dyDescent="0.2">
      <c r="A119" s="33" t="s">
        <v>122</v>
      </c>
      <c r="B119" s="69" t="s">
        <v>94</v>
      </c>
      <c r="C119" s="138">
        <v>120</v>
      </c>
      <c r="D119" s="139" t="s">
        <v>20</v>
      </c>
      <c r="E119" s="140">
        <v>0.35416666666666669</v>
      </c>
      <c r="F119" s="140">
        <v>0.66666666666666663</v>
      </c>
      <c r="G119" s="28">
        <v>60</v>
      </c>
      <c r="H119" s="95">
        <v>7.5</v>
      </c>
      <c r="I119" s="22"/>
      <c r="J119" s="23">
        <f t="shared" si="58"/>
        <v>0</v>
      </c>
      <c r="K119" s="62">
        <f t="shared" si="59"/>
        <v>0</v>
      </c>
      <c r="L119" s="22"/>
      <c r="M119" s="23">
        <f t="shared" si="60"/>
        <v>0</v>
      </c>
      <c r="N119" s="24">
        <f t="shared" si="61"/>
        <v>0</v>
      </c>
      <c r="O119" s="22"/>
      <c r="P119" s="23">
        <f t="shared" si="62"/>
        <v>0</v>
      </c>
      <c r="Q119" s="24">
        <f t="shared" si="63"/>
        <v>0</v>
      </c>
      <c r="R119" s="22"/>
      <c r="S119" s="23">
        <f t="shared" si="64"/>
        <v>0</v>
      </c>
      <c r="T119" s="24">
        <f t="shared" si="65"/>
        <v>0</v>
      </c>
      <c r="U119" s="22"/>
      <c r="V119" s="23">
        <f t="shared" si="66"/>
        <v>0</v>
      </c>
      <c r="W119" s="24">
        <f t="shared" si="67"/>
        <v>0</v>
      </c>
      <c r="X119" s="64">
        <f t="shared" si="68"/>
        <v>0</v>
      </c>
      <c r="Y119" s="93">
        <f t="shared" si="69"/>
        <v>0</v>
      </c>
      <c r="Z119" s="133">
        <f t="shared" si="70"/>
        <v>0</v>
      </c>
      <c r="AA119" s="71">
        <f t="shared" si="71"/>
        <v>0</v>
      </c>
      <c r="AB119" s="64">
        <f t="shared" si="72"/>
        <v>0</v>
      </c>
      <c r="AC119"/>
      <c r="AD119" s="65">
        <f t="shared" si="73"/>
        <v>0</v>
      </c>
      <c r="AE119" s="65">
        <f t="shared" si="74"/>
        <v>0</v>
      </c>
      <c r="AF119" s="65">
        <f t="shared" si="75"/>
        <v>0</v>
      </c>
      <c r="AG119" s="65">
        <f t="shared" si="76"/>
        <v>0</v>
      </c>
      <c r="AH119" s="65">
        <f t="shared" si="77"/>
        <v>0</v>
      </c>
      <c r="AI119" s="66">
        <f t="shared" si="78"/>
        <v>0</v>
      </c>
      <c r="AJ119" s="65">
        <f t="shared" si="79"/>
        <v>120</v>
      </c>
      <c r="AK119" s="65">
        <f t="shared" si="80"/>
        <v>-120</v>
      </c>
      <c r="AM119" s="67">
        <f t="shared" si="81"/>
        <v>0</v>
      </c>
      <c r="AN119" s="67">
        <f t="shared" si="82"/>
        <v>0</v>
      </c>
      <c r="AO119" s="67">
        <f t="shared" si="83"/>
        <v>0</v>
      </c>
      <c r="AP119" s="67">
        <f t="shared" si="84"/>
        <v>0</v>
      </c>
      <c r="AQ119" s="67">
        <f t="shared" si="85"/>
        <v>0</v>
      </c>
      <c r="AR119" s="68">
        <f t="shared" si="86"/>
        <v>0</v>
      </c>
      <c r="AT119"/>
      <c r="AU119"/>
    </row>
    <row r="120" spans="1:47" x14ac:dyDescent="0.2">
      <c r="A120" s="33" t="s">
        <v>116</v>
      </c>
      <c r="B120" s="69" t="s">
        <v>99</v>
      </c>
      <c r="C120" s="138">
        <v>38</v>
      </c>
      <c r="D120" s="139" t="s">
        <v>20</v>
      </c>
      <c r="E120" s="140">
        <v>0.39583333333333331</v>
      </c>
      <c r="F120" s="140">
        <v>0.70833333333333337</v>
      </c>
      <c r="G120" s="28">
        <v>100</v>
      </c>
      <c r="H120" s="95">
        <v>7.5</v>
      </c>
      <c r="I120" s="22"/>
      <c r="J120" s="23">
        <f t="shared" si="58"/>
        <v>0</v>
      </c>
      <c r="K120" s="62">
        <f t="shared" si="59"/>
        <v>0</v>
      </c>
      <c r="L120" s="22"/>
      <c r="M120" s="23">
        <f t="shared" si="60"/>
        <v>0</v>
      </c>
      <c r="N120" s="24">
        <f t="shared" si="61"/>
        <v>0</v>
      </c>
      <c r="O120" s="22"/>
      <c r="P120" s="23">
        <f t="shared" si="62"/>
        <v>0</v>
      </c>
      <c r="Q120" s="24">
        <f t="shared" si="63"/>
        <v>0</v>
      </c>
      <c r="R120" s="22"/>
      <c r="S120" s="23">
        <f t="shared" si="64"/>
        <v>0</v>
      </c>
      <c r="T120" s="24">
        <f t="shared" si="65"/>
        <v>0</v>
      </c>
      <c r="U120" s="22"/>
      <c r="V120" s="23">
        <f t="shared" si="66"/>
        <v>0</v>
      </c>
      <c r="W120" s="24">
        <f t="shared" si="67"/>
        <v>0</v>
      </c>
      <c r="X120" s="64">
        <f t="shared" si="68"/>
        <v>0</v>
      </c>
      <c r="Y120" s="93">
        <f t="shared" si="69"/>
        <v>0</v>
      </c>
      <c r="Z120" s="133">
        <f t="shared" si="70"/>
        <v>0</v>
      </c>
      <c r="AA120" s="71">
        <f t="shared" si="71"/>
        <v>0</v>
      </c>
      <c r="AB120" s="64">
        <f t="shared" si="72"/>
        <v>0</v>
      </c>
      <c r="AC120"/>
      <c r="AD120" s="65">
        <f t="shared" si="73"/>
        <v>0</v>
      </c>
      <c r="AE120" s="65">
        <f t="shared" si="74"/>
        <v>0</v>
      </c>
      <c r="AF120" s="65">
        <f t="shared" si="75"/>
        <v>0</v>
      </c>
      <c r="AG120" s="65">
        <f t="shared" si="76"/>
        <v>0</v>
      </c>
      <c r="AH120" s="65">
        <f t="shared" si="77"/>
        <v>0</v>
      </c>
      <c r="AI120" s="66">
        <f t="shared" si="78"/>
        <v>0</v>
      </c>
      <c r="AJ120" s="65">
        <f t="shared" si="79"/>
        <v>38</v>
      </c>
      <c r="AK120" s="65">
        <f t="shared" si="80"/>
        <v>-38</v>
      </c>
      <c r="AM120" s="67">
        <f t="shared" si="81"/>
        <v>0</v>
      </c>
      <c r="AN120" s="67">
        <f t="shared" si="82"/>
        <v>0</v>
      </c>
      <c r="AO120" s="67">
        <f t="shared" si="83"/>
        <v>0</v>
      </c>
      <c r="AP120" s="67">
        <f t="shared" si="84"/>
        <v>0</v>
      </c>
      <c r="AQ120" s="67">
        <f t="shared" si="85"/>
        <v>0</v>
      </c>
      <c r="AR120" s="68">
        <f t="shared" si="86"/>
        <v>0</v>
      </c>
      <c r="AT120"/>
      <c r="AU120"/>
    </row>
    <row r="121" spans="1:47" x14ac:dyDescent="0.2">
      <c r="A121" s="144" t="s">
        <v>185</v>
      </c>
      <c r="B121" s="69" t="s">
        <v>104</v>
      </c>
      <c r="C121" s="138">
        <v>50</v>
      </c>
      <c r="D121" s="139" t="s">
        <v>20</v>
      </c>
      <c r="E121" s="140">
        <v>0.33333333333333331</v>
      </c>
      <c r="F121" s="140">
        <v>0.47916666666666669</v>
      </c>
      <c r="G121" s="28">
        <v>222</v>
      </c>
      <c r="H121" s="95">
        <v>3.5</v>
      </c>
      <c r="I121" s="22"/>
      <c r="J121" s="23">
        <f t="shared" si="58"/>
        <v>0</v>
      </c>
      <c r="K121" s="62">
        <f t="shared" si="59"/>
        <v>0</v>
      </c>
      <c r="L121" s="22"/>
      <c r="M121" s="23">
        <f t="shared" si="60"/>
        <v>0</v>
      </c>
      <c r="N121" s="24">
        <f t="shared" si="61"/>
        <v>0</v>
      </c>
      <c r="O121" s="22"/>
      <c r="P121" s="23">
        <f t="shared" si="62"/>
        <v>0</v>
      </c>
      <c r="Q121" s="24">
        <f t="shared" si="63"/>
        <v>0</v>
      </c>
      <c r="R121" s="22"/>
      <c r="S121" s="23">
        <f t="shared" si="64"/>
        <v>0</v>
      </c>
      <c r="T121" s="24">
        <f t="shared" si="65"/>
        <v>0</v>
      </c>
      <c r="U121" s="22"/>
      <c r="V121" s="23">
        <f t="shared" si="66"/>
        <v>0</v>
      </c>
      <c r="W121" s="24">
        <f t="shared" si="67"/>
        <v>0</v>
      </c>
      <c r="X121" s="64">
        <f t="shared" si="68"/>
        <v>0</v>
      </c>
      <c r="Y121" s="93">
        <f t="shared" si="69"/>
        <v>0</v>
      </c>
      <c r="Z121" s="133">
        <f t="shared" si="70"/>
        <v>0</v>
      </c>
      <c r="AA121" s="71">
        <f t="shared" si="71"/>
        <v>0</v>
      </c>
      <c r="AB121" s="64">
        <f t="shared" si="72"/>
        <v>0</v>
      </c>
      <c r="AC121"/>
      <c r="AD121" s="65">
        <f t="shared" si="73"/>
        <v>0</v>
      </c>
      <c r="AE121" s="65">
        <f t="shared" si="74"/>
        <v>0</v>
      </c>
      <c r="AF121" s="65">
        <f t="shared" si="75"/>
        <v>0</v>
      </c>
      <c r="AG121" s="65">
        <f t="shared" si="76"/>
        <v>0</v>
      </c>
      <c r="AH121" s="65">
        <f t="shared" si="77"/>
        <v>0</v>
      </c>
      <c r="AI121" s="66">
        <f t="shared" si="78"/>
        <v>0</v>
      </c>
      <c r="AJ121" s="65">
        <f t="shared" si="79"/>
        <v>50</v>
      </c>
      <c r="AK121" s="65">
        <f t="shared" si="80"/>
        <v>-50</v>
      </c>
      <c r="AM121" s="67">
        <f t="shared" si="81"/>
        <v>0</v>
      </c>
      <c r="AN121" s="67">
        <f t="shared" si="82"/>
        <v>0</v>
      </c>
      <c r="AO121" s="67">
        <f t="shared" si="83"/>
        <v>0</v>
      </c>
      <c r="AP121" s="67">
        <f t="shared" si="84"/>
        <v>0</v>
      </c>
      <c r="AQ121" s="67">
        <f t="shared" si="85"/>
        <v>0</v>
      </c>
      <c r="AR121" s="68">
        <f t="shared" si="86"/>
        <v>0</v>
      </c>
      <c r="AT121"/>
      <c r="AU121"/>
    </row>
    <row r="122" spans="1:47" x14ac:dyDescent="0.2">
      <c r="A122" s="116" t="s">
        <v>104</v>
      </c>
      <c r="B122" s="116" t="s">
        <v>146</v>
      </c>
      <c r="C122" s="65">
        <v>50</v>
      </c>
      <c r="D122" s="139" t="s">
        <v>20</v>
      </c>
      <c r="E122" s="141">
        <v>0.58333333333333337</v>
      </c>
      <c r="F122" s="141">
        <v>0.72916666666666663</v>
      </c>
      <c r="G122" s="65">
        <v>222</v>
      </c>
      <c r="H122" s="95">
        <v>3.5</v>
      </c>
      <c r="I122" s="22"/>
      <c r="J122" s="23">
        <f t="shared" si="58"/>
        <v>0</v>
      </c>
      <c r="K122" s="62">
        <f t="shared" si="59"/>
        <v>0</v>
      </c>
      <c r="L122" s="22"/>
      <c r="M122" s="23">
        <f t="shared" si="60"/>
        <v>0</v>
      </c>
      <c r="N122" s="24">
        <f t="shared" si="61"/>
        <v>0</v>
      </c>
      <c r="O122" s="22"/>
      <c r="P122" s="23">
        <f t="shared" si="62"/>
        <v>0</v>
      </c>
      <c r="Q122" s="24">
        <f t="shared" si="63"/>
        <v>0</v>
      </c>
      <c r="R122" s="22"/>
      <c r="S122" s="23">
        <f t="shared" si="64"/>
        <v>0</v>
      </c>
      <c r="T122" s="24">
        <f t="shared" si="65"/>
        <v>0</v>
      </c>
      <c r="U122" s="22"/>
      <c r="V122" s="23">
        <f t="shared" si="66"/>
        <v>0</v>
      </c>
      <c r="W122" s="24">
        <f t="shared" si="67"/>
        <v>0</v>
      </c>
      <c r="X122" s="64">
        <f t="shared" si="68"/>
        <v>0</v>
      </c>
      <c r="Y122" s="93">
        <f t="shared" si="69"/>
        <v>0</v>
      </c>
      <c r="Z122" s="133">
        <f t="shared" si="70"/>
        <v>0</v>
      </c>
      <c r="AA122" s="71">
        <f t="shared" si="71"/>
        <v>0</v>
      </c>
      <c r="AB122" s="64">
        <f t="shared" si="72"/>
        <v>0</v>
      </c>
      <c r="AC122"/>
      <c r="AD122" s="65">
        <f t="shared" si="73"/>
        <v>0</v>
      </c>
      <c r="AE122" s="65">
        <f t="shared" si="74"/>
        <v>0</v>
      </c>
      <c r="AF122" s="65">
        <f t="shared" si="75"/>
        <v>0</v>
      </c>
      <c r="AG122" s="65">
        <f t="shared" si="76"/>
        <v>0</v>
      </c>
      <c r="AH122" s="65">
        <f t="shared" si="77"/>
        <v>0</v>
      </c>
      <c r="AI122" s="66">
        <f t="shared" si="78"/>
        <v>0</v>
      </c>
      <c r="AJ122" s="65">
        <f t="shared" si="79"/>
        <v>50</v>
      </c>
      <c r="AK122" s="65">
        <f t="shared" si="80"/>
        <v>-50</v>
      </c>
      <c r="AM122" s="67">
        <f t="shared" si="81"/>
        <v>0</v>
      </c>
      <c r="AN122" s="67">
        <f t="shared" si="82"/>
        <v>0</v>
      </c>
      <c r="AO122" s="67">
        <f t="shared" si="83"/>
        <v>0</v>
      </c>
      <c r="AP122" s="67">
        <f t="shared" si="84"/>
        <v>0</v>
      </c>
      <c r="AQ122" s="67">
        <f t="shared" si="85"/>
        <v>0</v>
      </c>
      <c r="AR122" s="68">
        <f t="shared" si="86"/>
        <v>0</v>
      </c>
      <c r="AT122"/>
      <c r="AU122"/>
    </row>
    <row r="123" spans="1:47" x14ac:dyDescent="0.2">
      <c r="A123" s="116" t="s">
        <v>146</v>
      </c>
      <c r="B123" s="116" t="s">
        <v>94</v>
      </c>
      <c r="C123" s="65">
        <v>50</v>
      </c>
      <c r="D123" s="139" t="s">
        <v>20</v>
      </c>
      <c r="E123" s="141">
        <v>0.3125</v>
      </c>
      <c r="F123" s="141">
        <v>0.47916666666666669</v>
      </c>
      <c r="G123" s="65">
        <v>240</v>
      </c>
      <c r="H123" s="95">
        <v>4</v>
      </c>
      <c r="I123" s="22"/>
      <c r="J123" s="23">
        <f t="shared" si="58"/>
        <v>0</v>
      </c>
      <c r="K123" s="62">
        <f t="shared" si="59"/>
        <v>0</v>
      </c>
      <c r="L123" s="22"/>
      <c r="M123" s="23">
        <f t="shared" si="60"/>
        <v>0</v>
      </c>
      <c r="N123" s="24">
        <f t="shared" si="61"/>
        <v>0</v>
      </c>
      <c r="O123" s="22"/>
      <c r="P123" s="23">
        <f t="shared" si="62"/>
        <v>0</v>
      </c>
      <c r="Q123" s="24">
        <f t="shared" si="63"/>
        <v>0</v>
      </c>
      <c r="R123" s="22"/>
      <c r="S123" s="23">
        <f t="shared" si="64"/>
        <v>0</v>
      </c>
      <c r="T123" s="24">
        <f t="shared" si="65"/>
        <v>0</v>
      </c>
      <c r="U123" s="22"/>
      <c r="V123" s="23">
        <f t="shared" si="66"/>
        <v>0</v>
      </c>
      <c r="W123" s="24">
        <f t="shared" si="67"/>
        <v>0</v>
      </c>
      <c r="X123" s="64">
        <f t="shared" si="68"/>
        <v>0</v>
      </c>
      <c r="Y123" s="93">
        <f t="shared" si="69"/>
        <v>0</v>
      </c>
      <c r="Z123" s="133">
        <f t="shared" si="70"/>
        <v>0</v>
      </c>
      <c r="AA123" s="71">
        <f t="shared" si="71"/>
        <v>0</v>
      </c>
      <c r="AB123" s="64">
        <f t="shared" si="72"/>
        <v>0</v>
      </c>
      <c r="AC123"/>
      <c r="AD123" s="65">
        <f t="shared" si="73"/>
        <v>0</v>
      </c>
      <c r="AE123" s="65">
        <f t="shared" si="74"/>
        <v>0</v>
      </c>
      <c r="AF123" s="65">
        <f t="shared" si="75"/>
        <v>0</v>
      </c>
      <c r="AG123" s="65">
        <f t="shared" si="76"/>
        <v>0</v>
      </c>
      <c r="AH123" s="65">
        <f t="shared" si="77"/>
        <v>0</v>
      </c>
      <c r="AI123" s="66">
        <f t="shared" si="78"/>
        <v>0</v>
      </c>
      <c r="AJ123" s="65">
        <f t="shared" si="79"/>
        <v>50</v>
      </c>
      <c r="AK123" s="65">
        <f t="shared" si="80"/>
        <v>-50</v>
      </c>
      <c r="AM123" s="67">
        <f t="shared" si="81"/>
        <v>0</v>
      </c>
      <c r="AN123" s="67">
        <f t="shared" si="82"/>
        <v>0</v>
      </c>
      <c r="AO123" s="67">
        <f t="shared" si="83"/>
        <v>0</v>
      </c>
      <c r="AP123" s="67">
        <f t="shared" si="84"/>
        <v>0</v>
      </c>
      <c r="AQ123" s="67">
        <f t="shared" si="85"/>
        <v>0</v>
      </c>
      <c r="AR123" s="68">
        <f t="shared" si="86"/>
        <v>0</v>
      </c>
      <c r="AT123"/>
      <c r="AU123"/>
    </row>
    <row r="124" spans="1:47" x14ac:dyDescent="0.2">
      <c r="A124" s="116" t="s">
        <v>94</v>
      </c>
      <c r="B124" s="116" t="s">
        <v>146</v>
      </c>
      <c r="C124" s="65">
        <v>50</v>
      </c>
      <c r="D124" s="139" t="s">
        <v>20</v>
      </c>
      <c r="E124" s="141">
        <v>0.60416666666666663</v>
      </c>
      <c r="F124" s="141">
        <v>0.77083333333333337</v>
      </c>
      <c r="G124" s="65">
        <v>240</v>
      </c>
      <c r="H124" s="95">
        <v>4</v>
      </c>
      <c r="I124" s="22"/>
      <c r="J124" s="23">
        <f t="shared" si="58"/>
        <v>0</v>
      </c>
      <c r="K124" s="62">
        <f t="shared" si="59"/>
        <v>0</v>
      </c>
      <c r="L124" s="22"/>
      <c r="M124" s="23">
        <f t="shared" si="60"/>
        <v>0</v>
      </c>
      <c r="N124" s="24">
        <f t="shared" si="61"/>
        <v>0</v>
      </c>
      <c r="O124" s="22"/>
      <c r="P124" s="23">
        <f t="shared" si="62"/>
        <v>0</v>
      </c>
      <c r="Q124" s="24">
        <f t="shared" si="63"/>
        <v>0</v>
      </c>
      <c r="R124" s="22"/>
      <c r="S124" s="23">
        <f t="shared" si="64"/>
        <v>0</v>
      </c>
      <c r="T124" s="24">
        <f t="shared" si="65"/>
        <v>0</v>
      </c>
      <c r="U124" s="22"/>
      <c r="V124" s="23">
        <f t="shared" si="66"/>
        <v>0</v>
      </c>
      <c r="W124" s="24">
        <f t="shared" si="67"/>
        <v>0</v>
      </c>
      <c r="X124" s="64">
        <f t="shared" si="68"/>
        <v>0</v>
      </c>
      <c r="Y124" s="93">
        <f t="shared" si="69"/>
        <v>0</v>
      </c>
      <c r="Z124" s="133">
        <f t="shared" si="70"/>
        <v>0</v>
      </c>
      <c r="AA124" s="71">
        <f t="shared" si="71"/>
        <v>0</v>
      </c>
      <c r="AB124" s="64">
        <f t="shared" si="72"/>
        <v>0</v>
      </c>
      <c r="AC124"/>
      <c r="AD124" s="65">
        <f t="shared" si="73"/>
        <v>0</v>
      </c>
      <c r="AE124" s="65">
        <f t="shared" si="74"/>
        <v>0</v>
      </c>
      <c r="AF124" s="65">
        <f t="shared" si="75"/>
        <v>0</v>
      </c>
      <c r="AG124" s="65">
        <f t="shared" si="76"/>
        <v>0</v>
      </c>
      <c r="AH124" s="65">
        <f t="shared" si="77"/>
        <v>0</v>
      </c>
      <c r="AI124" s="66">
        <f t="shared" si="78"/>
        <v>0</v>
      </c>
      <c r="AJ124" s="65">
        <f t="shared" si="79"/>
        <v>50</v>
      </c>
      <c r="AK124" s="65">
        <f t="shared" si="80"/>
        <v>-50</v>
      </c>
      <c r="AM124" s="67">
        <f t="shared" si="81"/>
        <v>0</v>
      </c>
      <c r="AN124" s="67">
        <f t="shared" si="82"/>
        <v>0</v>
      </c>
      <c r="AO124" s="67">
        <f t="shared" si="83"/>
        <v>0</v>
      </c>
      <c r="AP124" s="67">
        <f t="shared" si="84"/>
        <v>0</v>
      </c>
      <c r="AQ124" s="67">
        <f t="shared" si="85"/>
        <v>0</v>
      </c>
      <c r="AR124" s="68">
        <f t="shared" si="86"/>
        <v>0</v>
      </c>
      <c r="AT124"/>
      <c r="AU124"/>
    </row>
    <row r="125" spans="1:47" x14ac:dyDescent="0.2">
      <c r="A125" s="33" t="s">
        <v>122</v>
      </c>
      <c r="B125" s="69" t="s">
        <v>94</v>
      </c>
      <c r="C125" s="138">
        <v>120</v>
      </c>
      <c r="D125" s="65" t="s">
        <v>20</v>
      </c>
      <c r="E125" s="140">
        <v>0.36458333333333331</v>
      </c>
      <c r="F125" s="140">
        <v>0.67708333333333337</v>
      </c>
      <c r="G125" s="28">
        <v>60</v>
      </c>
      <c r="H125" s="95">
        <v>7.5</v>
      </c>
      <c r="I125" s="22"/>
      <c r="J125" s="23">
        <f t="shared" si="58"/>
        <v>0</v>
      </c>
      <c r="K125" s="62">
        <f t="shared" si="59"/>
        <v>0</v>
      </c>
      <c r="L125" s="22"/>
      <c r="M125" s="23">
        <f t="shared" si="60"/>
        <v>0</v>
      </c>
      <c r="N125" s="24">
        <f t="shared" si="61"/>
        <v>0</v>
      </c>
      <c r="O125" s="22"/>
      <c r="P125" s="23">
        <f t="shared" si="62"/>
        <v>0</v>
      </c>
      <c r="Q125" s="24">
        <f t="shared" si="63"/>
        <v>0</v>
      </c>
      <c r="R125" s="22"/>
      <c r="S125" s="23">
        <f t="shared" si="64"/>
        <v>0</v>
      </c>
      <c r="T125" s="24">
        <f t="shared" si="65"/>
        <v>0</v>
      </c>
      <c r="U125" s="22"/>
      <c r="V125" s="23">
        <f t="shared" si="66"/>
        <v>0</v>
      </c>
      <c r="W125" s="24">
        <f t="shared" si="67"/>
        <v>0</v>
      </c>
      <c r="X125" s="64">
        <f t="shared" si="68"/>
        <v>0</v>
      </c>
      <c r="Y125" s="93">
        <f t="shared" si="69"/>
        <v>0</v>
      </c>
      <c r="Z125" s="133">
        <f t="shared" si="70"/>
        <v>0</v>
      </c>
      <c r="AA125" s="71">
        <f t="shared" si="71"/>
        <v>0</v>
      </c>
      <c r="AB125" s="64">
        <f t="shared" si="72"/>
        <v>0</v>
      </c>
      <c r="AC125"/>
      <c r="AD125" s="65">
        <f t="shared" si="73"/>
        <v>0</v>
      </c>
      <c r="AE125" s="65">
        <f t="shared" si="74"/>
        <v>0</v>
      </c>
      <c r="AF125" s="65">
        <f t="shared" si="75"/>
        <v>0</v>
      </c>
      <c r="AG125" s="65">
        <f t="shared" si="76"/>
        <v>0</v>
      </c>
      <c r="AH125" s="65">
        <f t="shared" si="77"/>
        <v>0</v>
      </c>
      <c r="AI125" s="66">
        <f t="shared" si="78"/>
        <v>0</v>
      </c>
      <c r="AJ125" s="65">
        <f t="shared" si="79"/>
        <v>120</v>
      </c>
      <c r="AK125" s="65">
        <f t="shared" si="80"/>
        <v>-120</v>
      </c>
      <c r="AM125" s="67">
        <f t="shared" si="81"/>
        <v>0</v>
      </c>
      <c r="AN125" s="67">
        <f t="shared" si="82"/>
        <v>0</v>
      </c>
      <c r="AO125" s="67">
        <f t="shared" si="83"/>
        <v>0</v>
      </c>
      <c r="AP125" s="67">
        <f t="shared" si="84"/>
        <v>0</v>
      </c>
      <c r="AQ125" s="67">
        <f t="shared" si="85"/>
        <v>0</v>
      </c>
      <c r="AR125" s="68">
        <f t="shared" si="86"/>
        <v>0</v>
      </c>
      <c r="AT125"/>
      <c r="AU125"/>
    </row>
    <row r="126" spans="1:47" x14ac:dyDescent="0.2">
      <c r="A126" s="33" t="s">
        <v>94</v>
      </c>
      <c r="B126" s="69" t="s">
        <v>137</v>
      </c>
      <c r="C126" s="138">
        <v>30</v>
      </c>
      <c r="D126" s="139" t="s">
        <v>20</v>
      </c>
      <c r="E126" s="140">
        <v>0.54166666666666663</v>
      </c>
      <c r="F126" s="140">
        <v>0.6875</v>
      </c>
      <c r="G126" s="28">
        <v>20</v>
      </c>
      <c r="H126" s="95">
        <v>3.5</v>
      </c>
      <c r="I126" s="22"/>
      <c r="J126" s="23">
        <f t="shared" si="58"/>
        <v>0</v>
      </c>
      <c r="K126" s="62">
        <f t="shared" si="59"/>
        <v>0</v>
      </c>
      <c r="L126" s="22"/>
      <c r="M126" s="23">
        <f t="shared" si="60"/>
        <v>0</v>
      </c>
      <c r="N126" s="24">
        <f t="shared" si="61"/>
        <v>0</v>
      </c>
      <c r="O126" s="22"/>
      <c r="P126" s="23">
        <f t="shared" si="62"/>
        <v>0</v>
      </c>
      <c r="Q126" s="24">
        <f t="shared" si="63"/>
        <v>0</v>
      </c>
      <c r="R126" s="22"/>
      <c r="S126" s="23">
        <f t="shared" si="64"/>
        <v>0</v>
      </c>
      <c r="T126" s="24">
        <f t="shared" si="65"/>
        <v>0</v>
      </c>
      <c r="U126" s="22"/>
      <c r="V126" s="23">
        <f t="shared" si="66"/>
        <v>0</v>
      </c>
      <c r="W126" s="24">
        <f t="shared" si="67"/>
        <v>0</v>
      </c>
      <c r="X126" s="64">
        <f t="shared" si="68"/>
        <v>0</v>
      </c>
      <c r="Y126" s="93">
        <f t="shared" si="69"/>
        <v>0</v>
      </c>
      <c r="Z126" s="133">
        <f t="shared" si="70"/>
        <v>0</v>
      </c>
      <c r="AA126" s="71">
        <f t="shared" si="71"/>
        <v>0</v>
      </c>
      <c r="AB126" s="64">
        <f t="shared" si="72"/>
        <v>0</v>
      </c>
      <c r="AC126"/>
      <c r="AD126" s="65">
        <f t="shared" si="73"/>
        <v>0</v>
      </c>
      <c r="AE126" s="65">
        <f t="shared" si="74"/>
        <v>0</v>
      </c>
      <c r="AF126" s="65">
        <f t="shared" si="75"/>
        <v>0</v>
      </c>
      <c r="AG126" s="65">
        <f t="shared" si="76"/>
        <v>0</v>
      </c>
      <c r="AH126" s="65">
        <f t="shared" si="77"/>
        <v>0</v>
      </c>
      <c r="AI126" s="66">
        <f t="shared" si="78"/>
        <v>0</v>
      </c>
      <c r="AJ126" s="65">
        <f t="shared" si="79"/>
        <v>30</v>
      </c>
      <c r="AK126" s="65">
        <f t="shared" si="80"/>
        <v>-30</v>
      </c>
      <c r="AM126" s="67">
        <f t="shared" si="81"/>
        <v>0</v>
      </c>
      <c r="AN126" s="67">
        <f t="shared" si="82"/>
        <v>0</v>
      </c>
      <c r="AO126" s="67">
        <f t="shared" si="83"/>
        <v>0</v>
      </c>
      <c r="AP126" s="67">
        <f t="shared" si="84"/>
        <v>0</v>
      </c>
      <c r="AQ126" s="67">
        <f t="shared" si="85"/>
        <v>0</v>
      </c>
      <c r="AR126" s="68">
        <f t="shared" si="86"/>
        <v>0</v>
      </c>
      <c r="AT126"/>
      <c r="AU126"/>
    </row>
    <row r="127" spans="1:47" x14ac:dyDescent="0.2">
      <c r="A127" s="33" t="s">
        <v>122</v>
      </c>
      <c r="B127" s="69" t="s">
        <v>94</v>
      </c>
      <c r="C127" s="138">
        <v>120</v>
      </c>
      <c r="D127" s="65" t="s">
        <v>20</v>
      </c>
      <c r="E127" s="140">
        <v>0.33333333333333331</v>
      </c>
      <c r="F127" s="140">
        <v>0.64583333333333337</v>
      </c>
      <c r="G127" s="28">
        <v>60</v>
      </c>
      <c r="H127" s="95">
        <v>7.5</v>
      </c>
      <c r="I127" s="22"/>
      <c r="J127" s="23">
        <f t="shared" si="58"/>
        <v>0</v>
      </c>
      <c r="K127" s="62">
        <f t="shared" si="59"/>
        <v>0</v>
      </c>
      <c r="L127" s="22"/>
      <c r="M127" s="23">
        <f t="shared" si="60"/>
        <v>0</v>
      </c>
      <c r="N127" s="24">
        <f t="shared" si="61"/>
        <v>0</v>
      </c>
      <c r="O127" s="22"/>
      <c r="P127" s="23">
        <f t="shared" si="62"/>
        <v>0</v>
      </c>
      <c r="Q127" s="24">
        <f t="shared" si="63"/>
        <v>0</v>
      </c>
      <c r="R127" s="22"/>
      <c r="S127" s="23">
        <f t="shared" si="64"/>
        <v>0</v>
      </c>
      <c r="T127" s="24">
        <f t="shared" si="65"/>
        <v>0</v>
      </c>
      <c r="U127" s="22"/>
      <c r="V127" s="23">
        <f t="shared" si="66"/>
        <v>0</v>
      </c>
      <c r="W127" s="24">
        <f t="shared" si="67"/>
        <v>0</v>
      </c>
      <c r="X127" s="64">
        <f t="shared" si="68"/>
        <v>0</v>
      </c>
      <c r="Y127" s="93">
        <f t="shared" si="69"/>
        <v>0</v>
      </c>
      <c r="Z127" s="133">
        <f t="shared" si="70"/>
        <v>0</v>
      </c>
      <c r="AA127" s="71">
        <f t="shared" si="71"/>
        <v>0</v>
      </c>
      <c r="AB127" s="64">
        <f t="shared" si="72"/>
        <v>0</v>
      </c>
      <c r="AC127"/>
      <c r="AD127" s="65">
        <f t="shared" si="73"/>
        <v>0</v>
      </c>
      <c r="AE127" s="65">
        <f t="shared" si="74"/>
        <v>0</v>
      </c>
      <c r="AF127" s="65">
        <f t="shared" si="75"/>
        <v>0</v>
      </c>
      <c r="AG127" s="65">
        <f t="shared" si="76"/>
        <v>0</v>
      </c>
      <c r="AH127" s="65">
        <f t="shared" si="77"/>
        <v>0</v>
      </c>
      <c r="AI127" s="66">
        <f t="shared" si="78"/>
        <v>0</v>
      </c>
      <c r="AJ127" s="65">
        <f t="shared" si="79"/>
        <v>120</v>
      </c>
      <c r="AK127" s="65">
        <f t="shared" si="80"/>
        <v>-120</v>
      </c>
      <c r="AM127" s="67">
        <f t="shared" si="81"/>
        <v>0</v>
      </c>
      <c r="AN127" s="67">
        <f t="shared" si="82"/>
        <v>0</v>
      </c>
      <c r="AO127" s="67">
        <f t="shared" si="83"/>
        <v>0</v>
      </c>
      <c r="AP127" s="67">
        <f t="shared" si="84"/>
        <v>0</v>
      </c>
      <c r="AQ127" s="67">
        <f t="shared" si="85"/>
        <v>0</v>
      </c>
      <c r="AR127" s="68">
        <f t="shared" si="86"/>
        <v>0</v>
      </c>
      <c r="AT127"/>
      <c r="AU127"/>
    </row>
    <row r="128" spans="1:47" x14ac:dyDescent="0.2">
      <c r="A128" s="33" t="s">
        <v>94</v>
      </c>
      <c r="B128" s="69" t="s">
        <v>138</v>
      </c>
      <c r="C128" s="138">
        <v>26</v>
      </c>
      <c r="D128" s="139" t="s">
        <v>20</v>
      </c>
      <c r="E128" s="140">
        <v>0.35416666666666669</v>
      </c>
      <c r="F128" s="140">
        <v>0.5</v>
      </c>
      <c r="G128" s="28">
        <v>20</v>
      </c>
      <c r="H128" s="95">
        <v>3.5</v>
      </c>
      <c r="I128" s="22"/>
      <c r="J128" s="23">
        <f t="shared" si="58"/>
        <v>0</v>
      </c>
      <c r="K128" s="62">
        <f t="shared" si="59"/>
        <v>0</v>
      </c>
      <c r="L128" s="22"/>
      <c r="M128" s="23">
        <f t="shared" si="60"/>
        <v>0</v>
      </c>
      <c r="N128" s="24">
        <f t="shared" si="61"/>
        <v>0</v>
      </c>
      <c r="O128" s="22"/>
      <c r="P128" s="23">
        <f t="shared" si="62"/>
        <v>0</v>
      </c>
      <c r="Q128" s="24">
        <f t="shared" si="63"/>
        <v>0</v>
      </c>
      <c r="R128" s="22"/>
      <c r="S128" s="23">
        <f t="shared" si="64"/>
        <v>0</v>
      </c>
      <c r="T128" s="24">
        <f t="shared" si="65"/>
        <v>0</v>
      </c>
      <c r="U128" s="22"/>
      <c r="V128" s="23">
        <f t="shared" si="66"/>
        <v>0</v>
      </c>
      <c r="W128" s="24">
        <f t="shared" si="67"/>
        <v>0</v>
      </c>
      <c r="X128" s="64">
        <f t="shared" si="68"/>
        <v>0</v>
      </c>
      <c r="Y128" s="93">
        <f t="shared" si="69"/>
        <v>0</v>
      </c>
      <c r="Z128" s="133">
        <f t="shared" si="70"/>
        <v>0</v>
      </c>
      <c r="AA128" s="71">
        <f t="shared" si="71"/>
        <v>0</v>
      </c>
      <c r="AB128" s="64">
        <f t="shared" si="72"/>
        <v>0</v>
      </c>
      <c r="AC128"/>
      <c r="AD128" s="65">
        <f t="shared" si="73"/>
        <v>0</v>
      </c>
      <c r="AE128" s="65">
        <f t="shared" si="74"/>
        <v>0</v>
      </c>
      <c r="AF128" s="65">
        <f t="shared" si="75"/>
        <v>0</v>
      </c>
      <c r="AG128" s="65">
        <f t="shared" si="76"/>
        <v>0</v>
      </c>
      <c r="AH128" s="65">
        <f t="shared" si="77"/>
        <v>0</v>
      </c>
      <c r="AI128" s="66">
        <f t="shared" si="78"/>
        <v>0</v>
      </c>
      <c r="AJ128" s="65">
        <f t="shared" si="79"/>
        <v>26</v>
      </c>
      <c r="AK128" s="65">
        <f t="shared" si="80"/>
        <v>-26</v>
      </c>
      <c r="AM128" s="67">
        <f t="shared" si="81"/>
        <v>0</v>
      </c>
      <c r="AN128" s="67">
        <f t="shared" si="82"/>
        <v>0</v>
      </c>
      <c r="AO128" s="67">
        <f t="shared" si="83"/>
        <v>0</v>
      </c>
      <c r="AP128" s="67">
        <f t="shared" si="84"/>
        <v>0</v>
      </c>
      <c r="AQ128" s="67">
        <f t="shared" si="85"/>
        <v>0</v>
      </c>
      <c r="AR128" s="68">
        <f t="shared" si="86"/>
        <v>0</v>
      </c>
      <c r="AT128"/>
      <c r="AU128"/>
    </row>
    <row r="129" spans="1:47" x14ac:dyDescent="0.2">
      <c r="A129" s="33" t="s">
        <v>122</v>
      </c>
      <c r="B129" s="69" t="s">
        <v>94</v>
      </c>
      <c r="C129" s="138">
        <v>120</v>
      </c>
      <c r="D129" s="65" t="s">
        <v>20</v>
      </c>
      <c r="E129" s="140">
        <v>0.33333333333333331</v>
      </c>
      <c r="F129" s="140">
        <v>0.64583333333333337</v>
      </c>
      <c r="G129" s="28">
        <v>60</v>
      </c>
      <c r="H129" s="95">
        <v>7.5</v>
      </c>
      <c r="I129" s="22"/>
      <c r="J129" s="23">
        <f t="shared" si="58"/>
        <v>0</v>
      </c>
      <c r="K129" s="62">
        <f t="shared" si="59"/>
        <v>0</v>
      </c>
      <c r="L129" s="22"/>
      <c r="M129" s="23">
        <f t="shared" si="60"/>
        <v>0</v>
      </c>
      <c r="N129" s="24">
        <f t="shared" si="61"/>
        <v>0</v>
      </c>
      <c r="O129" s="22"/>
      <c r="P129" s="23">
        <f t="shared" si="62"/>
        <v>0</v>
      </c>
      <c r="Q129" s="24">
        <f t="shared" si="63"/>
        <v>0</v>
      </c>
      <c r="R129" s="22"/>
      <c r="S129" s="23">
        <f t="shared" si="64"/>
        <v>0</v>
      </c>
      <c r="T129" s="24">
        <f t="shared" si="65"/>
        <v>0</v>
      </c>
      <c r="U129" s="22"/>
      <c r="V129" s="23">
        <f t="shared" si="66"/>
        <v>0</v>
      </c>
      <c r="W129" s="24">
        <f t="shared" si="67"/>
        <v>0</v>
      </c>
      <c r="X129" s="64">
        <f t="shared" si="68"/>
        <v>0</v>
      </c>
      <c r="Y129" s="93">
        <f t="shared" si="69"/>
        <v>0</v>
      </c>
      <c r="Z129" s="133">
        <f t="shared" si="70"/>
        <v>0</v>
      </c>
      <c r="AA129" s="71">
        <f t="shared" si="71"/>
        <v>0</v>
      </c>
      <c r="AB129" s="64">
        <f t="shared" si="72"/>
        <v>0</v>
      </c>
      <c r="AC129"/>
      <c r="AD129" s="65">
        <f t="shared" si="73"/>
        <v>0</v>
      </c>
      <c r="AE129" s="65">
        <f t="shared" si="74"/>
        <v>0</v>
      </c>
      <c r="AF129" s="65">
        <f t="shared" si="75"/>
        <v>0</v>
      </c>
      <c r="AG129" s="65">
        <f t="shared" si="76"/>
        <v>0</v>
      </c>
      <c r="AH129" s="65">
        <f t="shared" si="77"/>
        <v>0</v>
      </c>
      <c r="AI129" s="66">
        <f t="shared" si="78"/>
        <v>0</v>
      </c>
      <c r="AJ129" s="65">
        <f t="shared" si="79"/>
        <v>120</v>
      </c>
      <c r="AK129" s="65">
        <f t="shared" si="80"/>
        <v>-120</v>
      </c>
      <c r="AM129" s="67">
        <f t="shared" si="81"/>
        <v>0</v>
      </c>
      <c r="AN129" s="67">
        <f t="shared" si="82"/>
        <v>0</v>
      </c>
      <c r="AO129" s="67">
        <f t="shared" si="83"/>
        <v>0</v>
      </c>
      <c r="AP129" s="67">
        <f t="shared" si="84"/>
        <v>0</v>
      </c>
      <c r="AQ129" s="67">
        <f t="shared" si="85"/>
        <v>0</v>
      </c>
      <c r="AR129" s="68">
        <f t="shared" si="86"/>
        <v>0</v>
      </c>
      <c r="AT129"/>
      <c r="AU129"/>
    </row>
    <row r="130" spans="1:47" x14ac:dyDescent="0.2">
      <c r="A130" s="33" t="s">
        <v>94</v>
      </c>
      <c r="B130" s="69" t="s">
        <v>137</v>
      </c>
      <c r="C130" s="138">
        <v>30</v>
      </c>
      <c r="D130" s="139" t="s">
        <v>20</v>
      </c>
      <c r="E130" s="140">
        <v>0.35416666666666669</v>
      </c>
      <c r="F130" s="140">
        <v>0.5</v>
      </c>
      <c r="G130" s="28">
        <v>20</v>
      </c>
      <c r="H130" s="95">
        <v>3.5</v>
      </c>
      <c r="I130" s="22"/>
      <c r="J130" s="23">
        <f t="shared" si="58"/>
        <v>0</v>
      </c>
      <c r="K130" s="62">
        <f t="shared" si="59"/>
        <v>0</v>
      </c>
      <c r="L130" s="22"/>
      <c r="M130" s="23">
        <f t="shared" si="60"/>
        <v>0</v>
      </c>
      <c r="N130" s="24">
        <f t="shared" si="61"/>
        <v>0</v>
      </c>
      <c r="O130" s="22"/>
      <c r="P130" s="23">
        <f t="shared" si="62"/>
        <v>0</v>
      </c>
      <c r="Q130" s="24">
        <f t="shared" si="63"/>
        <v>0</v>
      </c>
      <c r="R130" s="22"/>
      <c r="S130" s="23">
        <f t="shared" si="64"/>
        <v>0</v>
      </c>
      <c r="T130" s="24">
        <f t="shared" si="65"/>
        <v>0</v>
      </c>
      <c r="U130" s="22"/>
      <c r="V130" s="23">
        <f t="shared" si="66"/>
        <v>0</v>
      </c>
      <c r="W130" s="24">
        <f t="shared" si="67"/>
        <v>0</v>
      </c>
      <c r="X130" s="64">
        <f t="shared" si="68"/>
        <v>0</v>
      </c>
      <c r="Y130" s="93">
        <f t="shared" si="69"/>
        <v>0</v>
      </c>
      <c r="Z130" s="133">
        <f t="shared" si="70"/>
        <v>0</v>
      </c>
      <c r="AA130" s="71">
        <f t="shared" si="71"/>
        <v>0</v>
      </c>
      <c r="AB130" s="64">
        <f t="shared" si="72"/>
        <v>0</v>
      </c>
      <c r="AC130"/>
      <c r="AD130" s="65">
        <f t="shared" si="73"/>
        <v>0</v>
      </c>
      <c r="AE130" s="65">
        <f t="shared" si="74"/>
        <v>0</v>
      </c>
      <c r="AF130" s="65">
        <f t="shared" si="75"/>
        <v>0</v>
      </c>
      <c r="AG130" s="65">
        <f t="shared" si="76"/>
        <v>0</v>
      </c>
      <c r="AH130" s="65">
        <f t="shared" si="77"/>
        <v>0</v>
      </c>
      <c r="AI130" s="66">
        <f t="shared" si="78"/>
        <v>0</v>
      </c>
      <c r="AJ130" s="65">
        <f t="shared" si="79"/>
        <v>30</v>
      </c>
      <c r="AK130" s="65">
        <f t="shared" si="80"/>
        <v>-30</v>
      </c>
      <c r="AM130" s="67">
        <f t="shared" si="81"/>
        <v>0</v>
      </c>
      <c r="AN130" s="67">
        <f t="shared" si="82"/>
        <v>0</v>
      </c>
      <c r="AO130" s="67">
        <f t="shared" si="83"/>
        <v>0</v>
      </c>
      <c r="AP130" s="67">
        <f t="shared" si="84"/>
        <v>0</v>
      </c>
      <c r="AQ130" s="67">
        <f t="shared" si="85"/>
        <v>0</v>
      </c>
      <c r="AR130" s="68">
        <f t="shared" si="86"/>
        <v>0</v>
      </c>
      <c r="AT130"/>
      <c r="AU130"/>
    </row>
    <row r="131" spans="1:47" x14ac:dyDescent="0.2">
      <c r="A131" s="33" t="s">
        <v>122</v>
      </c>
      <c r="B131" s="69" t="s">
        <v>94</v>
      </c>
      <c r="C131" s="138">
        <v>120</v>
      </c>
      <c r="D131" s="65" t="s">
        <v>20</v>
      </c>
      <c r="E131" s="140">
        <v>0.39583333333333331</v>
      </c>
      <c r="F131" s="140">
        <v>0.70833333333333337</v>
      </c>
      <c r="G131" s="28">
        <v>60</v>
      </c>
      <c r="H131" s="95">
        <v>7.5</v>
      </c>
      <c r="I131" s="22"/>
      <c r="J131" s="23">
        <f t="shared" si="58"/>
        <v>0</v>
      </c>
      <c r="K131" s="62">
        <f t="shared" si="59"/>
        <v>0</v>
      </c>
      <c r="L131" s="22"/>
      <c r="M131" s="23">
        <f t="shared" si="60"/>
        <v>0</v>
      </c>
      <c r="N131" s="24">
        <f t="shared" si="61"/>
        <v>0</v>
      </c>
      <c r="O131" s="22"/>
      <c r="P131" s="23">
        <f t="shared" si="62"/>
        <v>0</v>
      </c>
      <c r="Q131" s="24">
        <f t="shared" si="63"/>
        <v>0</v>
      </c>
      <c r="R131" s="22"/>
      <c r="S131" s="23">
        <f t="shared" si="64"/>
        <v>0</v>
      </c>
      <c r="T131" s="24">
        <f t="shared" si="65"/>
        <v>0</v>
      </c>
      <c r="U131" s="22"/>
      <c r="V131" s="23">
        <f t="shared" si="66"/>
        <v>0</v>
      </c>
      <c r="W131" s="24">
        <f t="shared" si="67"/>
        <v>0</v>
      </c>
      <c r="X131" s="64">
        <f t="shared" si="68"/>
        <v>0</v>
      </c>
      <c r="Y131" s="93">
        <f t="shared" si="69"/>
        <v>0</v>
      </c>
      <c r="Z131" s="133">
        <f t="shared" si="70"/>
        <v>0</v>
      </c>
      <c r="AA131" s="71">
        <f t="shared" si="71"/>
        <v>0</v>
      </c>
      <c r="AB131" s="64">
        <f t="shared" si="72"/>
        <v>0</v>
      </c>
      <c r="AC131"/>
      <c r="AD131" s="65">
        <f t="shared" si="73"/>
        <v>0</v>
      </c>
      <c r="AE131" s="65">
        <f t="shared" si="74"/>
        <v>0</v>
      </c>
      <c r="AF131" s="65">
        <f t="shared" si="75"/>
        <v>0</v>
      </c>
      <c r="AG131" s="65">
        <f t="shared" si="76"/>
        <v>0</v>
      </c>
      <c r="AH131" s="65">
        <f t="shared" si="77"/>
        <v>0</v>
      </c>
      <c r="AI131" s="66">
        <f t="shared" si="78"/>
        <v>0</v>
      </c>
      <c r="AJ131" s="65">
        <f t="shared" si="79"/>
        <v>120</v>
      </c>
      <c r="AK131" s="65">
        <f t="shared" si="80"/>
        <v>-120</v>
      </c>
      <c r="AM131" s="67">
        <f t="shared" si="81"/>
        <v>0</v>
      </c>
      <c r="AN131" s="67">
        <f t="shared" si="82"/>
        <v>0</v>
      </c>
      <c r="AO131" s="67">
        <f t="shared" si="83"/>
        <v>0</v>
      </c>
      <c r="AP131" s="67">
        <f t="shared" si="84"/>
        <v>0</v>
      </c>
      <c r="AQ131" s="67">
        <f t="shared" si="85"/>
        <v>0</v>
      </c>
      <c r="AR131" s="68">
        <f t="shared" si="86"/>
        <v>0</v>
      </c>
      <c r="AT131"/>
      <c r="AU131"/>
    </row>
    <row r="132" spans="1:47" x14ac:dyDescent="0.2">
      <c r="A132" s="33" t="s">
        <v>94</v>
      </c>
      <c r="B132" s="69" t="s">
        <v>96</v>
      </c>
      <c r="C132" s="138">
        <v>9</v>
      </c>
      <c r="D132" s="139" t="s">
        <v>20</v>
      </c>
      <c r="E132" s="140">
        <v>0.40625</v>
      </c>
      <c r="F132" s="140">
        <v>0.54166666666666663</v>
      </c>
      <c r="G132" s="28">
        <v>15</v>
      </c>
      <c r="H132" s="95">
        <v>3.25</v>
      </c>
      <c r="I132" s="22"/>
      <c r="J132" s="23">
        <f t="shared" si="58"/>
        <v>0</v>
      </c>
      <c r="K132" s="62">
        <f t="shared" si="59"/>
        <v>0</v>
      </c>
      <c r="L132" s="22"/>
      <c r="M132" s="23">
        <f t="shared" si="60"/>
        <v>0</v>
      </c>
      <c r="N132" s="24">
        <f t="shared" si="61"/>
        <v>0</v>
      </c>
      <c r="O132" s="22"/>
      <c r="P132" s="23">
        <f t="shared" si="62"/>
        <v>0</v>
      </c>
      <c r="Q132" s="24">
        <f t="shared" si="63"/>
        <v>0</v>
      </c>
      <c r="R132" s="22"/>
      <c r="S132" s="23">
        <f t="shared" si="64"/>
        <v>0</v>
      </c>
      <c r="T132" s="24">
        <f t="shared" si="65"/>
        <v>0</v>
      </c>
      <c r="U132" s="22"/>
      <c r="V132" s="23">
        <f t="shared" si="66"/>
        <v>0</v>
      </c>
      <c r="W132" s="24">
        <f t="shared" si="67"/>
        <v>0</v>
      </c>
      <c r="X132" s="64">
        <f t="shared" si="68"/>
        <v>0</v>
      </c>
      <c r="Y132" s="93">
        <f t="shared" si="69"/>
        <v>0</v>
      </c>
      <c r="Z132" s="133">
        <f t="shared" si="70"/>
        <v>0</v>
      </c>
      <c r="AA132" s="71">
        <f t="shared" si="71"/>
        <v>0</v>
      </c>
      <c r="AB132" s="64">
        <f t="shared" si="72"/>
        <v>0</v>
      </c>
      <c r="AC132"/>
      <c r="AD132" s="65">
        <f t="shared" si="73"/>
        <v>0</v>
      </c>
      <c r="AE132" s="65">
        <f t="shared" si="74"/>
        <v>0</v>
      </c>
      <c r="AF132" s="65">
        <f t="shared" si="75"/>
        <v>0</v>
      </c>
      <c r="AG132" s="65">
        <f t="shared" si="76"/>
        <v>0</v>
      </c>
      <c r="AH132" s="65">
        <f t="shared" si="77"/>
        <v>0</v>
      </c>
      <c r="AI132" s="66">
        <f t="shared" si="78"/>
        <v>0</v>
      </c>
      <c r="AJ132" s="65">
        <f t="shared" si="79"/>
        <v>9</v>
      </c>
      <c r="AK132" s="65">
        <f t="shared" si="80"/>
        <v>-9</v>
      </c>
      <c r="AM132" s="67">
        <f t="shared" si="81"/>
        <v>0</v>
      </c>
      <c r="AN132" s="67">
        <f t="shared" si="82"/>
        <v>0</v>
      </c>
      <c r="AO132" s="67">
        <f t="shared" si="83"/>
        <v>0</v>
      </c>
      <c r="AP132" s="67">
        <f t="shared" si="84"/>
        <v>0</v>
      </c>
      <c r="AQ132" s="67">
        <f t="shared" si="85"/>
        <v>0</v>
      </c>
      <c r="AR132" s="68">
        <f t="shared" si="86"/>
        <v>0</v>
      </c>
      <c r="AT132"/>
      <c r="AU132"/>
    </row>
    <row r="133" spans="1:47" x14ac:dyDescent="0.2">
      <c r="A133" s="33" t="s">
        <v>94</v>
      </c>
      <c r="B133" s="69" t="s">
        <v>136</v>
      </c>
      <c r="C133" s="138">
        <v>25</v>
      </c>
      <c r="D133" s="65" t="s">
        <v>20</v>
      </c>
      <c r="E133" s="140">
        <v>0.375</v>
      </c>
      <c r="F133" s="140">
        <v>0.5</v>
      </c>
      <c r="G133" s="28">
        <v>20</v>
      </c>
      <c r="H133" s="95">
        <v>3</v>
      </c>
      <c r="I133" s="22"/>
      <c r="J133" s="23">
        <f t="shared" si="58"/>
        <v>0</v>
      </c>
      <c r="K133" s="62">
        <f t="shared" si="59"/>
        <v>0</v>
      </c>
      <c r="L133" s="22"/>
      <c r="M133" s="23">
        <f t="shared" si="60"/>
        <v>0</v>
      </c>
      <c r="N133" s="24">
        <f t="shared" si="61"/>
        <v>0</v>
      </c>
      <c r="O133" s="22"/>
      <c r="P133" s="23">
        <f t="shared" si="62"/>
        <v>0</v>
      </c>
      <c r="Q133" s="24">
        <f t="shared" si="63"/>
        <v>0</v>
      </c>
      <c r="R133" s="22"/>
      <c r="S133" s="23">
        <f t="shared" si="64"/>
        <v>0</v>
      </c>
      <c r="T133" s="24">
        <f t="shared" si="65"/>
        <v>0</v>
      </c>
      <c r="U133" s="22"/>
      <c r="V133" s="23">
        <f t="shared" si="66"/>
        <v>0</v>
      </c>
      <c r="W133" s="24">
        <f t="shared" si="67"/>
        <v>0</v>
      </c>
      <c r="X133" s="64">
        <f t="shared" si="68"/>
        <v>0</v>
      </c>
      <c r="Y133" s="93">
        <f t="shared" si="69"/>
        <v>0</v>
      </c>
      <c r="Z133" s="133">
        <f t="shared" si="70"/>
        <v>0</v>
      </c>
      <c r="AA133" s="71">
        <f t="shared" si="71"/>
        <v>0</v>
      </c>
      <c r="AB133" s="64">
        <f t="shared" si="72"/>
        <v>0</v>
      </c>
      <c r="AC133"/>
      <c r="AD133" s="65">
        <f t="shared" si="73"/>
        <v>0</v>
      </c>
      <c r="AE133" s="65">
        <f t="shared" si="74"/>
        <v>0</v>
      </c>
      <c r="AF133" s="65">
        <f t="shared" si="75"/>
        <v>0</v>
      </c>
      <c r="AG133" s="65">
        <f t="shared" si="76"/>
        <v>0</v>
      </c>
      <c r="AH133" s="65">
        <f t="shared" si="77"/>
        <v>0</v>
      </c>
      <c r="AI133" s="66">
        <f t="shared" si="78"/>
        <v>0</v>
      </c>
      <c r="AJ133" s="65">
        <f t="shared" si="79"/>
        <v>25</v>
      </c>
      <c r="AK133" s="65">
        <f t="shared" si="80"/>
        <v>-25</v>
      </c>
      <c r="AM133" s="67">
        <f t="shared" si="81"/>
        <v>0</v>
      </c>
      <c r="AN133" s="67">
        <f t="shared" si="82"/>
        <v>0</v>
      </c>
      <c r="AO133" s="67">
        <f t="shared" si="83"/>
        <v>0</v>
      </c>
      <c r="AP133" s="67">
        <f t="shared" si="84"/>
        <v>0</v>
      </c>
      <c r="AQ133" s="67">
        <f t="shared" si="85"/>
        <v>0</v>
      </c>
      <c r="AR133" s="68">
        <f t="shared" si="86"/>
        <v>0</v>
      </c>
      <c r="AT133"/>
      <c r="AU133"/>
    </row>
    <row r="134" spans="1:47" x14ac:dyDescent="0.2">
      <c r="A134" s="33" t="s">
        <v>115</v>
      </c>
      <c r="B134" s="69" t="s">
        <v>96</v>
      </c>
      <c r="C134" s="138">
        <v>250</v>
      </c>
      <c r="D134" s="139" t="s">
        <v>20</v>
      </c>
      <c r="E134" s="140">
        <v>0.41666666666666669</v>
      </c>
      <c r="F134" s="140">
        <v>0.66666666666666663</v>
      </c>
      <c r="G134" s="28">
        <v>390</v>
      </c>
      <c r="H134" s="95">
        <v>6</v>
      </c>
      <c r="I134" s="22"/>
      <c r="J134" s="23">
        <f t="shared" si="58"/>
        <v>0</v>
      </c>
      <c r="K134" s="62">
        <f t="shared" si="59"/>
        <v>0</v>
      </c>
      <c r="L134" s="22"/>
      <c r="M134" s="23">
        <f t="shared" si="60"/>
        <v>0</v>
      </c>
      <c r="N134" s="24">
        <f t="shared" si="61"/>
        <v>0</v>
      </c>
      <c r="O134" s="22"/>
      <c r="P134" s="23">
        <f t="shared" si="62"/>
        <v>0</v>
      </c>
      <c r="Q134" s="24">
        <f t="shared" si="63"/>
        <v>0</v>
      </c>
      <c r="R134" s="22"/>
      <c r="S134" s="23">
        <f t="shared" si="64"/>
        <v>0</v>
      </c>
      <c r="T134" s="24">
        <f t="shared" si="65"/>
        <v>0</v>
      </c>
      <c r="U134" s="22"/>
      <c r="V134" s="23">
        <f t="shared" si="66"/>
        <v>0</v>
      </c>
      <c r="W134" s="24">
        <f t="shared" si="67"/>
        <v>0</v>
      </c>
      <c r="X134" s="64">
        <f t="shared" si="68"/>
        <v>0</v>
      </c>
      <c r="Y134" s="93">
        <f t="shared" si="69"/>
        <v>0</v>
      </c>
      <c r="Z134" s="133">
        <f t="shared" si="70"/>
        <v>0</v>
      </c>
      <c r="AA134" s="71">
        <f t="shared" si="71"/>
        <v>0</v>
      </c>
      <c r="AB134" s="64">
        <f t="shared" si="72"/>
        <v>0</v>
      </c>
      <c r="AC134"/>
      <c r="AD134" s="65">
        <f t="shared" si="73"/>
        <v>0</v>
      </c>
      <c r="AE134" s="65">
        <f t="shared" si="74"/>
        <v>0</v>
      </c>
      <c r="AF134" s="65">
        <f t="shared" si="75"/>
        <v>0</v>
      </c>
      <c r="AG134" s="65">
        <f t="shared" si="76"/>
        <v>0</v>
      </c>
      <c r="AH134" s="65">
        <f t="shared" si="77"/>
        <v>0</v>
      </c>
      <c r="AI134" s="66">
        <f t="shared" si="78"/>
        <v>0</v>
      </c>
      <c r="AJ134" s="65">
        <f t="shared" si="79"/>
        <v>250</v>
      </c>
      <c r="AK134" s="65">
        <f t="shared" si="80"/>
        <v>-250</v>
      </c>
      <c r="AM134" s="67">
        <f t="shared" si="81"/>
        <v>0</v>
      </c>
      <c r="AN134" s="67">
        <f t="shared" si="82"/>
        <v>0</v>
      </c>
      <c r="AO134" s="67">
        <f t="shared" si="83"/>
        <v>0</v>
      </c>
      <c r="AP134" s="67">
        <f t="shared" si="84"/>
        <v>0</v>
      </c>
      <c r="AQ134" s="67">
        <f t="shared" si="85"/>
        <v>0</v>
      </c>
      <c r="AR134" s="68">
        <f t="shared" si="86"/>
        <v>0</v>
      </c>
      <c r="AT134"/>
      <c r="AU134"/>
    </row>
    <row r="135" spans="1:47" x14ac:dyDescent="0.2">
      <c r="A135" s="33" t="s">
        <v>118</v>
      </c>
      <c r="B135" s="69" t="s">
        <v>94</v>
      </c>
      <c r="C135" s="138">
        <v>80</v>
      </c>
      <c r="D135" s="65" t="s">
        <v>20</v>
      </c>
      <c r="E135" s="140">
        <v>0.30208333333333331</v>
      </c>
      <c r="F135" s="140">
        <v>0.85416666666666663</v>
      </c>
      <c r="G135" s="28">
        <v>380</v>
      </c>
      <c r="H135" s="95">
        <v>13.25</v>
      </c>
      <c r="I135" s="22"/>
      <c r="J135" s="23">
        <f t="shared" si="58"/>
        <v>0</v>
      </c>
      <c r="K135" s="62">
        <f t="shared" si="59"/>
        <v>0</v>
      </c>
      <c r="L135" s="22"/>
      <c r="M135" s="23">
        <f t="shared" si="60"/>
        <v>0</v>
      </c>
      <c r="N135" s="24">
        <f t="shared" si="61"/>
        <v>0</v>
      </c>
      <c r="O135" s="22"/>
      <c r="P135" s="23">
        <f t="shared" si="62"/>
        <v>0</v>
      </c>
      <c r="Q135" s="24">
        <f t="shared" si="63"/>
        <v>0</v>
      </c>
      <c r="R135" s="22"/>
      <c r="S135" s="23">
        <f t="shared" si="64"/>
        <v>0</v>
      </c>
      <c r="T135" s="24">
        <f t="shared" si="65"/>
        <v>0</v>
      </c>
      <c r="U135" s="22"/>
      <c r="V135" s="23">
        <f t="shared" si="66"/>
        <v>0</v>
      </c>
      <c r="W135" s="24">
        <f t="shared" si="67"/>
        <v>0</v>
      </c>
      <c r="X135" s="64">
        <f t="shared" si="68"/>
        <v>0</v>
      </c>
      <c r="Y135" s="93">
        <f t="shared" si="69"/>
        <v>0</v>
      </c>
      <c r="Z135" s="133">
        <f t="shared" si="70"/>
        <v>0</v>
      </c>
      <c r="AA135" s="71">
        <f t="shared" si="71"/>
        <v>0</v>
      </c>
      <c r="AB135" s="64">
        <f t="shared" si="72"/>
        <v>0</v>
      </c>
      <c r="AC135"/>
      <c r="AD135" s="65">
        <f t="shared" si="73"/>
        <v>0</v>
      </c>
      <c r="AE135" s="65">
        <f t="shared" si="74"/>
        <v>0</v>
      </c>
      <c r="AF135" s="65">
        <f t="shared" si="75"/>
        <v>0</v>
      </c>
      <c r="AG135" s="65">
        <f t="shared" si="76"/>
        <v>0</v>
      </c>
      <c r="AH135" s="65">
        <f t="shared" si="77"/>
        <v>0</v>
      </c>
      <c r="AI135" s="66">
        <f t="shared" si="78"/>
        <v>0</v>
      </c>
      <c r="AJ135" s="65">
        <f t="shared" si="79"/>
        <v>80</v>
      </c>
      <c r="AK135" s="65">
        <f t="shared" si="80"/>
        <v>-80</v>
      </c>
      <c r="AM135" s="67">
        <f t="shared" si="81"/>
        <v>0</v>
      </c>
      <c r="AN135" s="67">
        <f t="shared" si="82"/>
        <v>0</v>
      </c>
      <c r="AO135" s="67">
        <f t="shared" si="83"/>
        <v>0</v>
      </c>
      <c r="AP135" s="67">
        <f t="shared" si="84"/>
        <v>0</v>
      </c>
      <c r="AQ135" s="67">
        <f t="shared" si="85"/>
        <v>0</v>
      </c>
      <c r="AR135" s="68">
        <f t="shared" si="86"/>
        <v>0</v>
      </c>
      <c r="AT135"/>
      <c r="AU135"/>
    </row>
    <row r="136" spans="1:47" x14ac:dyDescent="0.2">
      <c r="A136" s="33" t="s">
        <v>94</v>
      </c>
      <c r="B136" s="69" t="s">
        <v>130</v>
      </c>
      <c r="C136" s="138">
        <v>25</v>
      </c>
      <c r="D136" s="139" t="s">
        <v>20</v>
      </c>
      <c r="E136" s="140">
        <v>0.36458333333333331</v>
      </c>
      <c r="F136" s="140">
        <v>0.5</v>
      </c>
      <c r="G136" s="28">
        <v>20</v>
      </c>
      <c r="H136" s="95">
        <v>3.25</v>
      </c>
      <c r="I136" s="22"/>
      <c r="J136" s="23">
        <f t="shared" si="58"/>
        <v>0</v>
      </c>
      <c r="K136" s="62">
        <f t="shared" si="59"/>
        <v>0</v>
      </c>
      <c r="L136" s="22"/>
      <c r="M136" s="23">
        <f t="shared" si="60"/>
        <v>0</v>
      </c>
      <c r="N136" s="24">
        <f t="shared" si="61"/>
        <v>0</v>
      </c>
      <c r="O136" s="22"/>
      <c r="P136" s="23">
        <f t="shared" si="62"/>
        <v>0</v>
      </c>
      <c r="Q136" s="24">
        <f t="shared" si="63"/>
        <v>0</v>
      </c>
      <c r="R136" s="22"/>
      <c r="S136" s="23">
        <f t="shared" si="64"/>
        <v>0</v>
      </c>
      <c r="T136" s="24">
        <f t="shared" si="65"/>
        <v>0</v>
      </c>
      <c r="U136" s="22"/>
      <c r="V136" s="23">
        <f t="shared" si="66"/>
        <v>0</v>
      </c>
      <c r="W136" s="24">
        <f t="shared" si="67"/>
        <v>0</v>
      </c>
      <c r="X136" s="64">
        <f t="shared" si="68"/>
        <v>0</v>
      </c>
      <c r="Y136" s="93">
        <f t="shared" si="69"/>
        <v>0</v>
      </c>
      <c r="Z136" s="133">
        <f t="shared" si="70"/>
        <v>0</v>
      </c>
      <c r="AA136" s="71">
        <f t="shared" si="71"/>
        <v>0</v>
      </c>
      <c r="AB136" s="64">
        <f t="shared" si="72"/>
        <v>0</v>
      </c>
      <c r="AC136"/>
      <c r="AD136" s="65">
        <f t="shared" si="73"/>
        <v>0</v>
      </c>
      <c r="AE136" s="65">
        <f t="shared" si="74"/>
        <v>0</v>
      </c>
      <c r="AF136" s="65">
        <f t="shared" si="75"/>
        <v>0</v>
      </c>
      <c r="AG136" s="65">
        <f t="shared" si="76"/>
        <v>0</v>
      </c>
      <c r="AH136" s="65">
        <f t="shared" si="77"/>
        <v>0</v>
      </c>
      <c r="AI136" s="66">
        <f t="shared" si="78"/>
        <v>0</v>
      </c>
      <c r="AJ136" s="65">
        <f t="shared" si="79"/>
        <v>25</v>
      </c>
      <c r="AK136" s="65">
        <f t="shared" si="80"/>
        <v>-25</v>
      </c>
      <c r="AM136" s="67">
        <f t="shared" si="81"/>
        <v>0</v>
      </c>
      <c r="AN136" s="67">
        <f t="shared" si="82"/>
        <v>0</v>
      </c>
      <c r="AO136" s="67">
        <f t="shared" si="83"/>
        <v>0</v>
      </c>
      <c r="AP136" s="67">
        <f t="shared" si="84"/>
        <v>0</v>
      </c>
      <c r="AQ136" s="67">
        <f t="shared" si="85"/>
        <v>0</v>
      </c>
      <c r="AR136" s="68">
        <f t="shared" si="86"/>
        <v>0</v>
      </c>
      <c r="AT136"/>
      <c r="AU136"/>
    </row>
    <row r="137" spans="1:47" x14ac:dyDescent="0.2">
      <c r="A137" s="33" t="s">
        <v>94</v>
      </c>
      <c r="B137" s="69" t="s">
        <v>94</v>
      </c>
      <c r="C137" s="138">
        <v>26</v>
      </c>
      <c r="D137" s="65" t="s">
        <v>20</v>
      </c>
      <c r="E137" s="140">
        <v>0.58333333333333337</v>
      </c>
      <c r="F137" s="140">
        <v>0.70833333333333337</v>
      </c>
      <c r="G137" s="28">
        <v>20</v>
      </c>
      <c r="H137" s="95">
        <v>3</v>
      </c>
      <c r="I137" s="22"/>
      <c r="J137" s="23">
        <f t="shared" si="58"/>
        <v>0</v>
      </c>
      <c r="K137" s="62">
        <f t="shared" si="59"/>
        <v>0</v>
      </c>
      <c r="L137" s="22"/>
      <c r="M137" s="23">
        <f t="shared" si="60"/>
        <v>0</v>
      </c>
      <c r="N137" s="24">
        <f t="shared" si="61"/>
        <v>0</v>
      </c>
      <c r="O137" s="22"/>
      <c r="P137" s="23">
        <f t="shared" si="62"/>
        <v>0</v>
      </c>
      <c r="Q137" s="24">
        <f t="shared" si="63"/>
        <v>0</v>
      </c>
      <c r="R137" s="22"/>
      <c r="S137" s="23">
        <f t="shared" si="64"/>
        <v>0</v>
      </c>
      <c r="T137" s="24">
        <f t="shared" si="65"/>
        <v>0</v>
      </c>
      <c r="U137" s="22"/>
      <c r="V137" s="23">
        <f t="shared" si="66"/>
        <v>0</v>
      </c>
      <c r="W137" s="24">
        <f t="shared" si="67"/>
        <v>0</v>
      </c>
      <c r="X137" s="64">
        <f t="shared" si="68"/>
        <v>0</v>
      </c>
      <c r="Y137" s="93">
        <f t="shared" si="69"/>
        <v>0</v>
      </c>
      <c r="Z137" s="133">
        <f t="shared" si="70"/>
        <v>0</v>
      </c>
      <c r="AA137" s="71">
        <f t="shared" si="71"/>
        <v>0</v>
      </c>
      <c r="AB137" s="64">
        <f t="shared" si="72"/>
        <v>0</v>
      </c>
      <c r="AC137"/>
      <c r="AD137" s="65">
        <f t="shared" si="73"/>
        <v>0</v>
      </c>
      <c r="AE137" s="65">
        <f t="shared" si="74"/>
        <v>0</v>
      </c>
      <c r="AF137" s="65">
        <f t="shared" si="75"/>
        <v>0</v>
      </c>
      <c r="AG137" s="65">
        <f t="shared" si="76"/>
        <v>0</v>
      </c>
      <c r="AH137" s="65">
        <f t="shared" si="77"/>
        <v>0</v>
      </c>
      <c r="AI137" s="66">
        <f t="shared" si="78"/>
        <v>0</v>
      </c>
      <c r="AJ137" s="65">
        <f t="shared" si="79"/>
        <v>26</v>
      </c>
      <c r="AK137" s="65">
        <f t="shared" si="80"/>
        <v>-26</v>
      </c>
      <c r="AM137" s="67">
        <f t="shared" si="81"/>
        <v>0</v>
      </c>
      <c r="AN137" s="67">
        <f t="shared" si="82"/>
        <v>0</v>
      </c>
      <c r="AO137" s="67">
        <f t="shared" si="83"/>
        <v>0</v>
      </c>
      <c r="AP137" s="67">
        <f t="shared" si="84"/>
        <v>0</v>
      </c>
      <c r="AQ137" s="67">
        <f t="shared" si="85"/>
        <v>0</v>
      </c>
      <c r="AR137" s="68">
        <f t="shared" si="86"/>
        <v>0</v>
      </c>
      <c r="AT137"/>
      <c r="AU137"/>
    </row>
    <row r="138" spans="1:47" x14ac:dyDescent="0.2">
      <c r="A138" s="33" t="s">
        <v>146</v>
      </c>
      <c r="B138" s="69" t="s">
        <v>99</v>
      </c>
      <c r="C138" s="138">
        <v>41</v>
      </c>
      <c r="D138" s="139" t="s">
        <v>20</v>
      </c>
      <c r="E138" s="140">
        <v>0.35416666666666669</v>
      </c>
      <c r="F138" s="140">
        <v>0.70833333333333337</v>
      </c>
      <c r="G138" s="28">
        <v>200</v>
      </c>
      <c r="H138" s="95">
        <v>8.5</v>
      </c>
      <c r="I138" s="22"/>
      <c r="J138" s="23">
        <f t="shared" si="58"/>
        <v>0</v>
      </c>
      <c r="K138" s="62">
        <f t="shared" si="59"/>
        <v>0</v>
      </c>
      <c r="L138" s="22"/>
      <c r="M138" s="23">
        <f t="shared" si="60"/>
        <v>0</v>
      </c>
      <c r="N138" s="24">
        <f t="shared" si="61"/>
        <v>0</v>
      </c>
      <c r="O138" s="22"/>
      <c r="P138" s="23">
        <f t="shared" si="62"/>
        <v>0</v>
      </c>
      <c r="Q138" s="24">
        <f t="shared" si="63"/>
        <v>0</v>
      </c>
      <c r="R138" s="22"/>
      <c r="S138" s="23">
        <f t="shared" si="64"/>
        <v>0</v>
      </c>
      <c r="T138" s="24">
        <f t="shared" si="65"/>
        <v>0</v>
      </c>
      <c r="U138" s="22"/>
      <c r="V138" s="23">
        <f t="shared" si="66"/>
        <v>0</v>
      </c>
      <c r="W138" s="24">
        <f t="shared" si="67"/>
        <v>0</v>
      </c>
      <c r="X138" s="64">
        <f t="shared" si="68"/>
        <v>0</v>
      </c>
      <c r="Y138" s="93">
        <f t="shared" si="69"/>
        <v>0</v>
      </c>
      <c r="Z138" s="133">
        <f t="shared" si="70"/>
        <v>0</v>
      </c>
      <c r="AA138" s="71">
        <f t="shared" si="71"/>
        <v>0</v>
      </c>
      <c r="AB138" s="64">
        <f t="shared" si="72"/>
        <v>0</v>
      </c>
      <c r="AC138"/>
      <c r="AD138" s="65">
        <f t="shared" si="73"/>
        <v>0</v>
      </c>
      <c r="AE138" s="65">
        <f t="shared" si="74"/>
        <v>0</v>
      </c>
      <c r="AF138" s="65">
        <f t="shared" si="75"/>
        <v>0</v>
      </c>
      <c r="AG138" s="65">
        <f t="shared" si="76"/>
        <v>0</v>
      </c>
      <c r="AH138" s="65">
        <f t="shared" si="77"/>
        <v>0</v>
      </c>
      <c r="AI138" s="66">
        <f t="shared" si="78"/>
        <v>0</v>
      </c>
      <c r="AJ138" s="65">
        <f t="shared" si="79"/>
        <v>41</v>
      </c>
      <c r="AK138" s="65">
        <f t="shared" si="80"/>
        <v>-41</v>
      </c>
      <c r="AM138" s="67">
        <f t="shared" si="81"/>
        <v>0</v>
      </c>
      <c r="AN138" s="67">
        <f t="shared" si="82"/>
        <v>0</v>
      </c>
      <c r="AO138" s="67">
        <f t="shared" si="83"/>
        <v>0</v>
      </c>
      <c r="AP138" s="67">
        <f t="shared" si="84"/>
        <v>0</v>
      </c>
      <c r="AQ138" s="67">
        <f t="shared" si="85"/>
        <v>0</v>
      </c>
      <c r="AR138" s="68">
        <f t="shared" si="86"/>
        <v>0</v>
      </c>
      <c r="AT138"/>
      <c r="AU138"/>
    </row>
    <row r="139" spans="1:47" x14ac:dyDescent="0.2">
      <c r="A139" s="33" t="s">
        <v>96</v>
      </c>
      <c r="B139" s="69" t="s">
        <v>115</v>
      </c>
      <c r="C139" s="138">
        <v>250</v>
      </c>
      <c r="D139" s="65" t="s">
        <v>20</v>
      </c>
      <c r="E139" s="140">
        <v>0.38541666666666669</v>
      </c>
      <c r="F139" s="140">
        <v>0.63541666666666663</v>
      </c>
      <c r="G139" s="28">
        <v>390</v>
      </c>
      <c r="H139" s="95">
        <v>6</v>
      </c>
      <c r="I139" s="22"/>
      <c r="J139" s="23">
        <f t="shared" si="58"/>
        <v>0</v>
      </c>
      <c r="K139" s="62">
        <f t="shared" si="59"/>
        <v>0</v>
      </c>
      <c r="L139" s="22"/>
      <c r="M139" s="23">
        <f t="shared" si="60"/>
        <v>0</v>
      </c>
      <c r="N139" s="24">
        <f t="shared" si="61"/>
        <v>0</v>
      </c>
      <c r="O139" s="22"/>
      <c r="P139" s="23">
        <f t="shared" si="62"/>
        <v>0</v>
      </c>
      <c r="Q139" s="24">
        <f t="shared" si="63"/>
        <v>0</v>
      </c>
      <c r="R139" s="22"/>
      <c r="S139" s="23">
        <f t="shared" si="64"/>
        <v>0</v>
      </c>
      <c r="T139" s="24">
        <f t="shared" si="65"/>
        <v>0</v>
      </c>
      <c r="U139" s="22"/>
      <c r="V139" s="23">
        <f t="shared" si="66"/>
        <v>0</v>
      </c>
      <c r="W139" s="24">
        <f t="shared" si="67"/>
        <v>0</v>
      </c>
      <c r="X139" s="64">
        <f t="shared" si="68"/>
        <v>0</v>
      </c>
      <c r="Y139" s="93">
        <f t="shared" si="69"/>
        <v>0</v>
      </c>
      <c r="Z139" s="133">
        <f t="shared" si="70"/>
        <v>0</v>
      </c>
      <c r="AA139" s="71">
        <f t="shared" si="71"/>
        <v>0</v>
      </c>
      <c r="AB139" s="64">
        <f t="shared" si="72"/>
        <v>0</v>
      </c>
      <c r="AC139"/>
      <c r="AD139" s="65">
        <f t="shared" si="73"/>
        <v>0</v>
      </c>
      <c r="AE139" s="65">
        <f t="shared" si="74"/>
        <v>0</v>
      </c>
      <c r="AF139" s="65">
        <f t="shared" si="75"/>
        <v>0</v>
      </c>
      <c r="AG139" s="65">
        <f t="shared" si="76"/>
        <v>0</v>
      </c>
      <c r="AH139" s="65">
        <f t="shared" si="77"/>
        <v>0</v>
      </c>
      <c r="AI139" s="66">
        <f t="shared" si="78"/>
        <v>0</v>
      </c>
      <c r="AJ139" s="65">
        <f t="shared" si="79"/>
        <v>250</v>
      </c>
      <c r="AK139" s="65">
        <f t="shared" si="80"/>
        <v>-250</v>
      </c>
      <c r="AM139" s="67">
        <f t="shared" si="81"/>
        <v>0</v>
      </c>
      <c r="AN139" s="67">
        <f t="shared" si="82"/>
        <v>0</v>
      </c>
      <c r="AO139" s="67">
        <f t="shared" si="83"/>
        <v>0</v>
      </c>
      <c r="AP139" s="67">
        <f t="shared" si="84"/>
        <v>0</v>
      </c>
      <c r="AQ139" s="67">
        <f t="shared" si="85"/>
        <v>0</v>
      </c>
      <c r="AR139" s="68">
        <f t="shared" si="86"/>
        <v>0</v>
      </c>
      <c r="AT139"/>
      <c r="AU139"/>
    </row>
    <row r="140" spans="1:47" x14ac:dyDescent="0.2">
      <c r="A140" s="33" t="s">
        <v>94</v>
      </c>
      <c r="B140" s="69" t="s">
        <v>130</v>
      </c>
      <c r="C140" s="138">
        <v>25</v>
      </c>
      <c r="D140" s="139" t="s">
        <v>20</v>
      </c>
      <c r="E140" s="140">
        <v>0.44791666666666669</v>
      </c>
      <c r="F140" s="140">
        <v>0.58333333333333337</v>
      </c>
      <c r="G140" s="28">
        <v>20</v>
      </c>
      <c r="H140" s="95">
        <v>3.25</v>
      </c>
      <c r="I140" s="22"/>
      <c r="J140" s="23">
        <f t="shared" si="58"/>
        <v>0</v>
      </c>
      <c r="K140" s="62">
        <f t="shared" si="59"/>
        <v>0</v>
      </c>
      <c r="L140" s="22"/>
      <c r="M140" s="23">
        <f t="shared" si="60"/>
        <v>0</v>
      </c>
      <c r="N140" s="24">
        <f t="shared" si="61"/>
        <v>0</v>
      </c>
      <c r="O140" s="22"/>
      <c r="P140" s="23">
        <f t="shared" si="62"/>
        <v>0</v>
      </c>
      <c r="Q140" s="24">
        <f t="shared" si="63"/>
        <v>0</v>
      </c>
      <c r="R140" s="22"/>
      <c r="S140" s="23">
        <f t="shared" si="64"/>
        <v>0</v>
      </c>
      <c r="T140" s="24">
        <f t="shared" si="65"/>
        <v>0</v>
      </c>
      <c r="U140" s="22"/>
      <c r="V140" s="23">
        <f t="shared" si="66"/>
        <v>0</v>
      </c>
      <c r="W140" s="24">
        <f t="shared" si="67"/>
        <v>0</v>
      </c>
      <c r="X140" s="64">
        <f t="shared" si="68"/>
        <v>0</v>
      </c>
      <c r="Y140" s="93">
        <f t="shared" si="69"/>
        <v>0</v>
      </c>
      <c r="Z140" s="133">
        <f t="shared" si="70"/>
        <v>0</v>
      </c>
      <c r="AA140" s="71">
        <f t="shared" si="71"/>
        <v>0</v>
      </c>
      <c r="AB140" s="64">
        <f t="shared" si="72"/>
        <v>0</v>
      </c>
      <c r="AC140"/>
      <c r="AD140" s="65">
        <f t="shared" si="73"/>
        <v>0</v>
      </c>
      <c r="AE140" s="65">
        <f t="shared" si="74"/>
        <v>0</v>
      </c>
      <c r="AF140" s="65">
        <f t="shared" si="75"/>
        <v>0</v>
      </c>
      <c r="AG140" s="65">
        <f t="shared" si="76"/>
        <v>0</v>
      </c>
      <c r="AH140" s="65">
        <f t="shared" si="77"/>
        <v>0</v>
      </c>
      <c r="AI140" s="66">
        <f t="shared" si="78"/>
        <v>0</v>
      </c>
      <c r="AJ140" s="65">
        <f t="shared" si="79"/>
        <v>25</v>
      </c>
      <c r="AK140" s="65">
        <f t="shared" si="80"/>
        <v>-25</v>
      </c>
      <c r="AM140" s="67">
        <f t="shared" si="81"/>
        <v>0</v>
      </c>
      <c r="AN140" s="67">
        <f t="shared" si="82"/>
        <v>0</v>
      </c>
      <c r="AO140" s="67">
        <f t="shared" si="83"/>
        <v>0</v>
      </c>
      <c r="AP140" s="67">
        <f t="shared" si="84"/>
        <v>0</v>
      </c>
      <c r="AQ140" s="67">
        <f t="shared" si="85"/>
        <v>0</v>
      </c>
      <c r="AR140" s="68">
        <f t="shared" si="86"/>
        <v>0</v>
      </c>
      <c r="AT140"/>
      <c r="AU140"/>
    </row>
    <row r="141" spans="1:47" x14ac:dyDescent="0.2">
      <c r="A141" s="33" t="s">
        <v>114</v>
      </c>
      <c r="B141" s="69" t="s">
        <v>96</v>
      </c>
      <c r="C141" s="138">
        <v>28</v>
      </c>
      <c r="D141" s="65" t="s">
        <v>20</v>
      </c>
      <c r="E141" s="140">
        <v>0.39583333333333331</v>
      </c>
      <c r="F141" s="140">
        <v>0.70833333333333337</v>
      </c>
      <c r="G141" s="28">
        <v>170</v>
      </c>
      <c r="H141" s="95">
        <v>7.5</v>
      </c>
      <c r="I141" s="22"/>
      <c r="J141" s="23">
        <f t="shared" si="58"/>
        <v>0</v>
      </c>
      <c r="K141" s="62">
        <f t="shared" si="59"/>
        <v>0</v>
      </c>
      <c r="L141" s="22"/>
      <c r="M141" s="23">
        <f t="shared" si="60"/>
        <v>0</v>
      </c>
      <c r="N141" s="24">
        <f t="shared" si="61"/>
        <v>0</v>
      </c>
      <c r="O141" s="22"/>
      <c r="P141" s="23">
        <f t="shared" si="62"/>
        <v>0</v>
      </c>
      <c r="Q141" s="24">
        <f t="shared" si="63"/>
        <v>0</v>
      </c>
      <c r="R141" s="22"/>
      <c r="S141" s="23">
        <f t="shared" si="64"/>
        <v>0</v>
      </c>
      <c r="T141" s="24">
        <f t="shared" si="65"/>
        <v>0</v>
      </c>
      <c r="U141" s="22"/>
      <c r="V141" s="23">
        <f t="shared" si="66"/>
        <v>0</v>
      </c>
      <c r="W141" s="24">
        <f t="shared" si="67"/>
        <v>0</v>
      </c>
      <c r="X141" s="64">
        <f t="shared" si="68"/>
        <v>0</v>
      </c>
      <c r="Y141" s="93">
        <f t="shared" si="69"/>
        <v>0</v>
      </c>
      <c r="Z141" s="133">
        <f t="shared" si="70"/>
        <v>0</v>
      </c>
      <c r="AA141" s="71">
        <f t="shared" si="71"/>
        <v>0</v>
      </c>
      <c r="AB141" s="64">
        <f t="shared" si="72"/>
        <v>0</v>
      </c>
      <c r="AC141"/>
      <c r="AD141" s="65">
        <f t="shared" si="73"/>
        <v>0</v>
      </c>
      <c r="AE141" s="65">
        <f t="shared" si="74"/>
        <v>0</v>
      </c>
      <c r="AF141" s="65">
        <f t="shared" si="75"/>
        <v>0</v>
      </c>
      <c r="AG141" s="65">
        <f t="shared" si="76"/>
        <v>0</v>
      </c>
      <c r="AH141" s="65">
        <f t="shared" si="77"/>
        <v>0</v>
      </c>
      <c r="AI141" s="66">
        <f t="shared" si="78"/>
        <v>0</v>
      </c>
      <c r="AJ141" s="65">
        <f t="shared" si="79"/>
        <v>28</v>
      </c>
      <c r="AK141" s="65">
        <f t="shared" si="80"/>
        <v>-28</v>
      </c>
      <c r="AM141" s="67">
        <f t="shared" si="81"/>
        <v>0</v>
      </c>
      <c r="AN141" s="67">
        <f t="shared" si="82"/>
        <v>0</v>
      </c>
      <c r="AO141" s="67">
        <f t="shared" si="83"/>
        <v>0</v>
      </c>
      <c r="AP141" s="67">
        <f t="shared" si="84"/>
        <v>0</v>
      </c>
      <c r="AQ141" s="67">
        <f t="shared" si="85"/>
        <v>0</v>
      </c>
      <c r="AR141" s="68">
        <f t="shared" si="86"/>
        <v>0</v>
      </c>
      <c r="AT141"/>
      <c r="AU141"/>
    </row>
    <row r="142" spans="1:47" x14ac:dyDescent="0.2">
      <c r="A142" s="33" t="s">
        <v>117</v>
      </c>
      <c r="B142" s="69" t="s">
        <v>104</v>
      </c>
      <c r="C142" s="138">
        <v>32</v>
      </c>
      <c r="D142" s="139" t="s">
        <v>20</v>
      </c>
      <c r="E142" s="140">
        <v>0.41666666666666669</v>
      </c>
      <c r="F142" s="140">
        <v>0.64583333333333337</v>
      </c>
      <c r="G142" s="28">
        <v>30</v>
      </c>
      <c r="H142" s="95">
        <v>5.5</v>
      </c>
      <c r="I142" s="22"/>
      <c r="J142" s="23">
        <f t="shared" si="58"/>
        <v>0</v>
      </c>
      <c r="K142" s="62">
        <f t="shared" si="59"/>
        <v>0</v>
      </c>
      <c r="L142" s="22"/>
      <c r="M142" s="23">
        <f t="shared" si="60"/>
        <v>0</v>
      </c>
      <c r="N142" s="24">
        <f t="shared" si="61"/>
        <v>0</v>
      </c>
      <c r="O142" s="22"/>
      <c r="P142" s="23">
        <f t="shared" si="62"/>
        <v>0</v>
      </c>
      <c r="Q142" s="24">
        <f t="shared" si="63"/>
        <v>0</v>
      </c>
      <c r="R142" s="22"/>
      <c r="S142" s="23">
        <f t="shared" si="64"/>
        <v>0</v>
      </c>
      <c r="T142" s="24">
        <f t="shared" si="65"/>
        <v>0</v>
      </c>
      <c r="U142" s="22"/>
      <c r="V142" s="23">
        <f t="shared" si="66"/>
        <v>0</v>
      </c>
      <c r="W142" s="24">
        <f t="shared" si="67"/>
        <v>0</v>
      </c>
      <c r="X142" s="64">
        <f t="shared" si="68"/>
        <v>0</v>
      </c>
      <c r="Y142" s="93">
        <f t="shared" si="69"/>
        <v>0</v>
      </c>
      <c r="Z142" s="133">
        <f t="shared" si="70"/>
        <v>0</v>
      </c>
      <c r="AA142" s="71">
        <f t="shared" si="71"/>
        <v>0</v>
      </c>
      <c r="AB142" s="64">
        <f t="shared" si="72"/>
        <v>0</v>
      </c>
      <c r="AC142"/>
      <c r="AD142" s="65">
        <f t="shared" si="73"/>
        <v>0</v>
      </c>
      <c r="AE142" s="65">
        <f t="shared" si="74"/>
        <v>0</v>
      </c>
      <c r="AF142" s="65">
        <f t="shared" si="75"/>
        <v>0</v>
      </c>
      <c r="AG142" s="65">
        <f t="shared" si="76"/>
        <v>0</v>
      </c>
      <c r="AH142" s="65">
        <f t="shared" si="77"/>
        <v>0</v>
      </c>
      <c r="AI142" s="66">
        <f t="shared" si="78"/>
        <v>0</v>
      </c>
      <c r="AJ142" s="65">
        <f t="shared" si="79"/>
        <v>32</v>
      </c>
      <c r="AK142" s="65">
        <f t="shared" si="80"/>
        <v>-32</v>
      </c>
      <c r="AM142" s="67">
        <f t="shared" si="81"/>
        <v>0</v>
      </c>
      <c r="AN142" s="67">
        <f t="shared" si="82"/>
        <v>0</v>
      </c>
      <c r="AO142" s="67">
        <f t="shared" si="83"/>
        <v>0</v>
      </c>
      <c r="AP142" s="67">
        <f t="shared" si="84"/>
        <v>0</v>
      </c>
      <c r="AQ142" s="67">
        <f t="shared" si="85"/>
        <v>0</v>
      </c>
      <c r="AR142" s="68">
        <f t="shared" si="86"/>
        <v>0</v>
      </c>
      <c r="AT142"/>
      <c r="AU142"/>
    </row>
    <row r="143" spans="1:47" x14ac:dyDescent="0.2">
      <c r="A143" s="33" t="s">
        <v>94</v>
      </c>
      <c r="B143" s="69" t="s">
        <v>130</v>
      </c>
      <c r="C143" s="138">
        <v>25</v>
      </c>
      <c r="D143" s="65" t="s">
        <v>20</v>
      </c>
      <c r="E143" s="140">
        <v>0.40625</v>
      </c>
      <c r="F143" s="140">
        <v>0.54166666666666663</v>
      </c>
      <c r="G143" s="28">
        <v>20</v>
      </c>
      <c r="H143" s="95">
        <v>3.25</v>
      </c>
      <c r="I143" s="22"/>
      <c r="J143" s="23">
        <f t="shared" si="58"/>
        <v>0</v>
      </c>
      <c r="K143" s="62">
        <f t="shared" si="59"/>
        <v>0</v>
      </c>
      <c r="L143" s="22"/>
      <c r="M143" s="23">
        <f t="shared" si="60"/>
        <v>0</v>
      </c>
      <c r="N143" s="24">
        <f t="shared" si="61"/>
        <v>0</v>
      </c>
      <c r="O143" s="22"/>
      <c r="P143" s="23">
        <f t="shared" si="62"/>
        <v>0</v>
      </c>
      <c r="Q143" s="24">
        <f t="shared" si="63"/>
        <v>0</v>
      </c>
      <c r="R143" s="22"/>
      <c r="S143" s="23">
        <f t="shared" si="64"/>
        <v>0</v>
      </c>
      <c r="T143" s="24">
        <f t="shared" si="65"/>
        <v>0</v>
      </c>
      <c r="U143" s="22"/>
      <c r="V143" s="23">
        <f t="shared" si="66"/>
        <v>0</v>
      </c>
      <c r="W143" s="24">
        <f t="shared" si="67"/>
        <v>0</v>
      </c>
      <c r="X143" s="64">
        <f t="shared" si="68"/>
        <v>0</v>
      </c>
      <c r="Y143" s="93">
        <f t="shared" si="69"/>
        <v>0</v>
      </c>
      <c r="Z143" s="133">
        <f t="shared" si="70"/>
        <v>0</v>
      </c>
      <c r="AA143" s="71">
        <f t="shared" si="71"/>
        <v>0</v>
      </c>
      <c r="AB143" s="64">
        <f t="shared" si="72"/>
        <v>0</v>
      </c>
      <c r="AC143"/>
      <c r="AD143" s="65">
        <f t="shared" si="73"/>
        <v>0</v>
      </c>
      <c r="AE143" s="65">
        <f t="shared" si="74"/>
        <v>0</v>
      </c>
      <c r="AF143" s="65">
        <f t="shared" si="75"/>
        <v>0</v>
      </c>
      <c r="AG143" s="65">
        <f t="shared" si="76"/>
        <v>0</v>
      </c>
      <c r="AH143" s="65">
        <f t="shared" si="77"/>
        <v>0</v>
      </c>
      <c r="AI143" s="66">
        <f t="shared" si="78"/>
        <v>0</v>
      </c>
      <c r="AJ143" s="65">
        <f t="shared" si="79"/>
        <v>25</v>
      </c>
      <c r="AK143" s="65">
        <f t="shared" si="80"/>
        <v>-25</v>
      </c>
      <c r="AM143" s="67">
        <f t="shared" si="81"/>
        <v>0</v>
      </c>
      <c r="AN143" s="67">
        <f t="shared" si="82"/>
        <v>0</v>
      </c>
      <c r="AO143" s="67">
        <f t="shared" si="83"/>
        <v>0</v>
      </c>
      <c r="AP143" s="67">
        <f t="shared" si="84"/>
        <v>0</v>
      </c>
      <c r="AQ143" s="67">
        <f t="shared" si="85"/>
        <v>0</v>
      </c>
      <c r="AR143" s="68">
        <f t="shared" si="86"/>
        <v>0</v>
      </c>
      <c r="AT143"/>
      <c r="AU143"/>
    </row>
    <row r="144" spans="1:47" x14ac:dyDescent="0.2">
      <c r="A144" s="33" t="s">
        <v>119</v>
      </c>
      <c r="B144" s="69" t="s">
        <v>134</v>
      </c>
      <c r="C144" s="138">
        <v>205</v>
      </c>
      <c r="D144" s="139" t="s">
        <v>20</v>
      </c>
      <c r="E144" s="140">
        <v>0.375</v>
      </c>
      <c r="F144" s="140">
        <v>0.64583333333333337</v>
      </c>
      <c r="G144" s="28">
        <v>40</v>
      </c>
      <c r="H144" s="95">
        <v>6.5</v>
      </c>
      <c r="I144" s="22"/>
      <c r="J144" s="23">
        <f t="shared" si="58"/>
        <v>0</v>
      </c>
      <c r="K144" s="62">
        <f t="shared" si="59"/>
        <v>0</v>
      </c>
      <c r="L144" s="22"/>
      <c r="M144" s="23">
        <f t="shared" si="60"/>
        <v>0</v>
      </c>
      <c r="N144" s="24">
        <f t="shared" si="61"/>
        <v>0</v>
      </c>
      <c r="O144" s="22"/>
      <c r="P144" s="23">
        <f t="shared" si="62"/>
        <v>0</v>
      </c>
      <c r="Q144" s="24">
        <f t="shared" si="63"/>
        <v>0</v>
      </c>
      <c r="R144" s="22"/>
      <c r="S144" s="23">
        <f t="shared" si="64"/>
        <v>0</v>
      </c>
      <c r="T144" s="24">
        <f t="shared" si="65"/>
        <v>0</v>
      </c>
      <c r="U144" s="22"/>
      <c r="V144" s="23">
        <f t="shared" si="66"/>
        <v>0</v>
      </c>
      <c r="W144" s="24">
        <f t="shared" si="67"/>
        <v>0</v>
      </c>
      <c r="X144" s="64">
        <f t="shared" si="68"/>
        <v>0</v>
      </c>
      <c r="Y144" s="93">
        <f t="shared" si="69"/>
        <v>0</v>
      </c>
      <c r="Z144" s="133">
        <f t="shared" si="70"/>
        <v>0</v>
      </c>
      <c r="AA144" s="71">
        <f t="shared" si="71"/>
        <v>0</v>
      </c>
      <c r="AB144" s="64">
        <f t="shared" si="72"/>
        <v>0</v>
      </c>
      <c r="AC144"/>
      <c r="AD144" s="65">
        <f t="shared" si="73"/>
        <v>0</v>
      </c>
      <c r="AE144" s="65">
        <f t="shared" si="74"/>
        <v>0</v>
      </c>
      <c r="AF144" s="65">
        <f t="shared" si="75"/>
        <v>0</v>
      </c>
      <c r="AG144" s="65">
        <f t="shared" si="76"/>
        <v>0</v>
      </c>
      <c r="AH144" s="65">
        <f t="shared" si="77"/>
        <v>0</v>
      </c>
      <c r="AI144" s="66">
        <f t="shared" si="78"/>
        <v>0</v>
      </c>
      <c r="AJ144" s="65">
        <f t="shared" si="79"/>
        <v>205</v>
      </c>
      <c r="AK144" s="65">
        <f t="shared" si="80"/>
        <v>-205</v>
      </c>
      <c r="AM144" s="67">
        <f t="shared" si="81"/>
        <v>0</v>
      </c>
      <c r="AN144" s="67">
        <f t="shared" si="82"/>
        <v>0</v>
      </c>
      <c r="AO144" s="67">
        <f t="shared" si="83"/>
        <v>0</v>
      </c>
      <c r="AP144" s="67">
        <f t="shared" si="84"/>
        <v>0</v>
      </c>
      <c r="AQ144" s="67">
        <f t="shared" si="85"/>
        <v>0</v>
      </c>
      <c r="AR144" s="68">
        <f t="shared" si="86"/>
        <v>0</v>
      </c>
      <c r="AT144"/>
      <c r="AU144"/>
    </row>
    <row r="145" spans="1:47" x14ac:dyDescent="0.2">
      <c r="A145" s="33" t="s">
        <v>119</v>
      </c>
      <c r="B145" s="69" t="s">
        <v>134</v>
      </c>
      <c r="C145" s="138">
        <v>175</v>
      </c>
      <c r="D145" s="65" t="s">
        <v>20</v>
      </c>
      <c r="E145" s="140">
        <v>0.375</v>
      </c>
      <c r="F145" s="140">
        <v>0.64583333333333337</v>
      </c>
      <c r="G145" s="28">
        <v>40</v>
      </c>
      <c r="H145" s="95">
        <v>6.5</v>
      </c>
      <c r="I145" s="22"/>
      <c r="J145" s="23">
        <f t="shared" si="58"/>
        <v>0</v>
      </c>
      <c r="K145" s="62">
        <f t="shared" si="59"/>
        <v>0</v>
      </c>
      <c r="L145" s="22"/>
      <c r="M145" s="23">
        <f t="shared" si="60"/>
        <v>0</v>
      </c>
      <c r="N145" s="24">
        <f t="shared" si="61"/>
        <v>0</v>
      </c>
      <c r="O145" s="22"/>
      <c r="P145" s="23">
        <f t="shared" si="62"/>
        <v>0</v>
      </c>
      <c r="Q145" s="24">
        <f t="shared" si="63"/>
        <v>0</v>
      </c>
      <c r="R145" s="22"/>
      <c r="S145" s="23">
        <f t="shared" si="64"/>
        <v>0</v>
      </c>
      <c r="T145" s="24">
        <f t="shared" si="65"/>
        <v>0</v>
      </c>
      <c r="U145" s="22"/>
      <c r="V145" s="23">
        <f t="shared" si="66"/>
        <v>0</v>
      </c>
      <c r="W145" s="24">
        <f t="shared" si="67"/>
        <v>0</v>
      </c>
      <c r="X145" s="64">
        <f t="shared" si="68"/>
        <v>0</v>
      </c>
      <c r="Y145" s="93">
        <f t="shared" si="69"/>
        <v>0</v>
      </c>
      <c r="Z145" s="133">
        <f t="shared" si="70"/>
        <v>0</v>
      </c>
      <c r="AA145" s="71">
        <f t="shared" si="71"/>
        <v>0</v>
      </c>
      <c r="AB145" s="64">
        <f t="shared" si="72"/>
        <v>0</v>
      </c>
      <c r="AC145"/>
      <c r="AD145" s="65">
        <f t="shared" si="73"/>
        <v>0</v>
      </c>
      <c r="AE145" s="65">
        <f t="shared" si="74"/>
        <v>0</v>
      </c>
      <c r="AF145" s="65">
        <f t="shared" si="75"/>
        <v>0</v>
      </c>
      <c r="AG145" s="65">
        <f t="shared" si="76"/>
        <v>0</v>
      </c>
      <c r="AH145" s="65">
        <f t="shared" si="77"/>
        <v>0</v>
      </c>
      <c r="AI145" s="66">
        <f t="shared" si="78"/>
        <v>0</v>
      </c>
      <c r="AJ145" s="65">
        <f t="shared" si="79"/>
        <v>175</v>
      </c>
      <c r="AK145" s="65">
        <f t="shared" si="80"/>
        <v>-175</v>
      </c>
      <c r="AM145" s="67">
        <f t="shared" si="81"/>
        <v>0</v>
      </c>
      <c r="AN145" s="67">
        <f t="shared" si="82"/>
        <v>0</v>
      </c>
      <c r="AO145" s="67">
        <f t="shared" si="83"/>
        <v>0</v>
      </c>
      <c r="AP145" s="67">
        <f t="shared" si="84"/>
        <v>0</v>
      </c>
      <c r="AQ145" s="67">
        <f t="shared" si="85"/>
        <v>0</v>
      </c>
      <c r="AR145" s="68">
        <f t="shared" si="86"/>
        <v>0</v>
      </c>
      <c r="AT145"/>
      <c r="AU145"/>
    </row>
    <row r="146" spans="1:47" x14ac:dyDescent="0.2">
      <c r="A146" s="33" t="s">
        <v>121</v>
      </c>
      <c r="B146" s="69" t="s">
        <v>135</v>
      </c>
      <c r="C146" s="138">
        <v>140</v>
      </c>
      <c r="D146" s="139" t="s">
        <v>20</v>
      </c>
      <c r="E146" s="140">
        <v>0.35416666666666669</v>
      </c>
      <c r="F146" s="140">
        <v>0.6875</v>
      </c>
      <c r="G146" s="28">
        <v>150</v>
      </c>
      <c r="H146" s="95">
        <v>8</v>
      </c>
      <c r="I146" s="22"/>
      <c r="J146" s="23">
        <f t="shared" si="58"/>
        <v>0</v>
      </c>
      <c r="K146" s="62">
        <f t="shared" si="59"/>
        <v>0</v>
      </c>
      <c r="L146" s="22"/>
      <c r="M146" s="23">
        <f t="shared" si="60"/>
        <v>0</v>
      </c>
      <c r="N146" s="24">
        <f t="shared" si="61"/>
        <v>0</v>
      </c>
      <c r="O146" s="22"/>
      <c r="P146" s="23">
        <f t="shared" si="62"/>
        <v>0</v>
      </c>
      <c r="Q146" s="24">
        <f t="shared" si="63"/>
        <v>0</v>
      </c>
      <c r="R146" s="22"/>
      <c r="S146" s="23">
        <f t="shared" si="64"/>
        <v>0</v>
      </c>
      <c r="T146" s="24">
        <f t="shared" si="65"/>
        <v>0</v>
      </c>
      <c r="U146" s="22"/>
      <c r="V146" s="23">
        <f t="shared" si="66"/>
        <v>0</v>
      </c>
      <c r="W146" s="24">
        <f t="shared" si="67"/>
        <v>0</v>
      </c>
      <c r="X146" s="64">
        <f t="shared" si="68"/>
        <v>0</v>
      </c>
      <c r="Y146" s="93">
        <f t="shared" si="69"/>
        <v>0</v>
      </c>
      <c r="Z146" s="133">
        <f t="shared" si="70"/>
        <v>0</v>
      </c>
      <c r="AA146" s="71">
        <f t="shared" si="71"/>
        <v>0</v>
      </c>
      <c r="AB146" s="64">
        <f t="shared" si="72"/>
        <v>0</v>
      </c>
      <c r="AC146"/>
      <c r="AD146" s="65">
        <f t="shared" si="73"/>
        <v>0</v>
      </c>
      <c r="AE146" s="65">
        <f t="shared" si="74"/>
        <v>0</v>
      </c>
      <c r="AF146" s="65">
        <f t="shared" si="75"/>
        <v>0</v>
      </c>
      <c r="AG146" s="65">
        <f t="shared" si="76"/>
        <v>0</v>
      </c>
      <c r="AH146" s="65">
        <f t="shared" si="77"/>
        <v>0</v>
      </c>
      <c r="AI146" s="66">
        <f t="shared" si="78"/>
        <v>0</v>
      </c>
      <c r="AJ146" s="65">
        <f t="shared" si="79"/>
        <v>140</v>
      </c>
      <c r="AK146" s="65">
        <f t="shared" si="80"/>
        <v>-140</v>
      </c>
      <c r="AM146" s="67">
        <f t="shared" si="81"/>
        <v>0</v>
      </c>
      <c r="AN146" s="67">
        <f t="shared" si="82"/>
        <v>0</v>
      </c>
      <c r="AO146" s="67">
        <f t="shared" si="83"/>
        <v>0</v>
      </c>
      <c r="AP146" s="67">
        <f t="shared" si="84"/>
        <v>0</v>
      </c>
      <c r="AQ146" s="67">
        <f t="shared" si="85"/>
        <v>0</v>
      </c>
      <c r="AR146" s="68">
        <f t="shared" si="86"/>
        <v>0</v>
      </c>
      <c r="AT146"/>
      <c r="AU146"/>
    </row>
    <row r="147" spans="1:47" x14ac:dyDescent="0.2">
      <c r="A147" s="33" t="s">
        <v>94</v>
      </c>
      <c r="B147" s="69" t="s">
        <v>130</v>
      </c>
      <c r="C147" s="138">
        <v>25</v>
      </c>
      <c r="D147" s="65" t="s">
        <v>20</v>
      </c>
      <c r="E147" s="140">
        <v>0.36458333333333331</v>
      </c>
      <c r="F147" s="140">
        <v>0.5</v>
      </c>
      <c r="G147" s="28">
        <v>20</v>
      </c>
      <c r="H147" s="95">
        <v>3.25</v>
      </c>
      <c r="I147" s="22"/>
      <c r="J147" s="23">
        <f t="shared" si="58"/>
        <v>0</v>
      </c>
      <c r="K147" s="62">
        <f t="shared" si="59"/>
        <v>0</v>
      </c>
      <c r="L147" s="22"/>
      <c r="M147" s="23">
        <f t="shared" si="60"/>
        <v>0</v>
      </c>
      <c r="N147" s="24">
        <f t="shared" si="61"/>
        <v>0</v>
      </c>
      <c r="O147" s="22"/>
      <c r="P147" s="23">
        <f t="shared" si="62"/>
        <v>0</v>
      </c>
      <c r="Q147" s="24">
        <f t="shared" si="63"/>
        <v>0</v>
      </c>
      <c r="R147" s="22"/>
      <c r="S147" s="23">
        <f t="shared" si="64"/>
        <v>0</v>
      </c>
      <c r="T147" s="24">
        <f t="shared" si="65"/>
        <v>0</v>
      </c>
      <c r="U147" s="22"/>
      <c r="V147" s="23">
        <f t="shared" si="66"/>
        <v>0</v>
      </c>
      <c r="W147" s="24">
        <f t="shared" si="67"/>
        <v>0</v>
      </c>
      <c r="X147" s="64">
        <f t="shared" si="68"/>
        <v>0</v>
      </c>
      <c r="Y147" s="93">
        <f t="shared" si="69"/>
        <v>0</v>
      </c>
      <c r="Z147" s="133">
        <f t="shared" si="70"/>
        <v>0</v>
      </c>
      <c r="AA147" s="71">
        <f t="shared" si="71"/>
        <v>0</v>
      </c>
      <c r="AB147" s="64">
        <f t="shared" si="72"/>
        <v>0</v>
      </c>
      <c r="AC147"/>
      <c r="AD147" s="65">
        <f t="shared" si="73"/>
        <v>0</v>
      </c>
      <c r="AE147" s="65">
        <f t="shared" si="74"/>
        <v>0</v>
      </c>
      <c r="AF147" s="65">
        <f t="shared" si="75"/>
        <v>0</v>
      </c>
      <c r="AG147" s="65">
        <f t="shared" si="76"/>
        <v>0</v>
      </c>
      <c r="AH147" s="65">
        <f t="shared" si="77"/>
        <v>0</v>
      </c>
      <c r="AI147" s="66">
        <f t="shared" si="78"/>
        <v>0</v>
      </c>
      <c r="AJ147" s="65">
        <f t="shared" si="79"/>
        <v>25</v>
      </c>
      <c r="AK147" s="65">
        <f t="shared" si="80"/>
        <v>-25</v>
      </c>
      <c r="AM147" s="67">
        <f t="shared" si="81"/>
        <v>0</v>
      </c>
      <c r="AN147" s="67">
        <f t="shared" si="82"/>
        <v>0</v>
      </c>
      <c r="AO147" s="67">
        <f t="shared" si="83"/>
        <v>0</v>
      </c>
      <c r="AP147" s="67">
        <f t="shared" si="84"/>
        <v>0</v>
      </c>
      <c r="AQ147" s="67">
        <f t="shared" si="85"/>
        <v>0</v>
      </c>
      <c r="AR147" s="68">
        <f t="shared" si="86"/>
        <v>0</v>
      </c>
      <c r="AT147"/>
      <c r="AU147"/>
    </row>
    <row r="148" spans="1:47" x14ac:dyDescent="0.2">
      <c r="A148" s="33" t="s">
        <v>94</v>
      </c>
      <c r="B148" s="69" t="s">
        <v>130</v>
      </c>
      <c r="C148" s="138">
        <v>25</v>
      </c>
      <c r="D148" s="139" t="s">
        <v>22</v>
      </c>
      <c r="E148" s="140">
        <v>0.36458333333333331</v>
      </c>
      <c r="F148" s="140">
        <v>0.5</v>
      </c>
      <c r="G148" s="28">
        <v>20</v>
      </c>
      <c r="H148" s="95">
        <v>3.25</v>
      </c>
      <c r="I148" s="22"/>
      <c r="J148" s="23">
        <f t="shared" si="58"/>
        <v>0</v>
      </c>
      <c r="K148" s="62">
        <f t="shared" si="59"/>
        <v>0</v>
      </c>
      <c r="L148" s="22"/>
      <c r="M148" s="23">
        <f t="shared" si="60"/>
        <v>0</v>
      </c>
      <c r="N148" s="24">
        <f t="shared" si="61"/>
        <v>0</v>
      </c>
      <c r="O148" s="22"/>
      <c r="P148" s="23">
        <f t="shared" si="62"/>
        <v>0</v>
      </c>
      <c r="Q148" s="24">
        <f t="shared" si="63"/>
        <v>0</v>
      </c>
      <c r="R148" s="22"/>
      <c r="S148" s="23">
        <f t="shared" si="64"/>
        <v>0</v>
      </c>
      <c r="T148" s="24">
        <f t="shared" si="65"/>
        <v>0</v>
      </c>
      <c r="U148" s="22"/>
      <c r="V148" s="23">
        <f t="shared" si="66"/>
        <v>0</v>
      </c>
      <c r="W148" s="24">
        <f t="shared" si="67"/>
        <v>0</v>
      </c>
      <c r="X148" s="64">
        <f t="shared" si="68"/>
        <v>0</v>
      </c>
      <c r="Y148" s="93">
        <f t="shared" si="69"/>
        <v>0</v>
      </c>
      <c r="Z148" s="133">
        <f t="shared" si="70"/>
        <v>0</v>
      </c>
      <c r="AA148" s="71">
        <f t="shared" si="71"/>
        <v>0</v>
      </c>
      <c r="AB148" s="64">
        <f t="shared" si="72"/>
        <v>0</v>
      </c>
      <c r="AC148"/>
      <c r="AD148" s="65">
        <f t="shared" si="73"/>
        <v>0</v>
      </c>
      <c r="AE148" s="65">
        <f t="shared" si="74"/>
        <v>0</v>
      </c>
      <c r="AF148" s="65">
        <f t="shared" si="75"/>
        <v>0</v>
      </c>
      <c r="AG148" s="65">
        <f t="shared" si="76"/>
        <v>0</v>
      </c>
      <c r="AH148" s="65">
        <f t="shared" si="77"/>
        <v>0</v>
      </c>
      <c r="AI148" s="66">
        <f t="shared" si="78"/>
        <v>0</v>
      </c>
      <c r="AJ148" s="65">
        <f t="shared" si="79"/>
        <v>25</v>
      </c>
      <c r="AK148" s="65">
        <f t="shared" si="80"/>
        <v>-25</v>
      </c>
      <c r="AM148" s="67">
        <f t="shared" si="81"/>
        <v>0</v>
      </c>
      <c r="AN148" s="67">
        <f t="shared" si="82"/>
        <v>0</v>
      </c>
      <c r="AO148" s="67">
        <f t="shared" si="83"/>
        <v>0</v>
      </c>
      <c r="AP148" s="67">
        <f t="shared" si="84"/>
        <v>0</v>
      </c>
      <c r="AQ148" s="67">
        <f t="shared" si="85"/>
        <v>0</v>
      </c>
      <c r="AR148" s="68">
        <f t="shared" si="86"/>
        <v>0</v>
      </c>
      <c r="AT148"/>
      <c r="AU148"/>
    </row>
    <row r="149" spans="1:47" x14ac:dyDescent="0.2">
      <c r="A149" s="33" t="s">
        <v>94</v>
      </c>
      <c r="B149" s="69" t="s">
        <v>137</v>
      </c>
      <c r="C149" s="138">
        <v>30</v>
      </c>
      <c r="D149" s="65" t="s">
        <v>22</v>
      </c>
      <c r="E149" s="140">
        <v>0.35416666666666669</v>
      </c>
      <c r="F149" s="140">
        <v>0.5</v>
      </c>
      <c r="G149" s="28">
        <v>20</v>
      </c>
      <c r="H149" s="95">
        <v>3.5</v>
      </c>
      <c r="I149" s="22"/>
      <c r="J149" s="23">
        <f t="shared" ref="J149:J159" si="87">$C$6*G149*I149</f>
        <v>0</v>
      </c>
      <c r="K149" s="62">
        <f t="shared" ref="K149:K159" si="88">$J$6*H149*I149</f>
        <v>0</v>
      </c>
      <c r="L149" s="22"/>
      <c r="M149" s="23">
        <f t="shared" ref="M149:M159" si="89">$C$7*G149*L149</f>
        <v>0</v>
      </c>
      <c r="N149" s="24">
        <f t="shared" ref="N149:N159" si="90">$J$6*H149*L149</f>
        <v>0</v>
      </c>
      <c r="O149" s="22"/>
      <c r="P149" s="23">
        <f t="shared" ref="P149:P159" si="91">$C$8*G149*O149</f>
        <v>0</v>
      </c>
      <c r="Q149" s="24">
        <f t="shared" ref="Q149:Q159" si="92">$J$6*H149*O149</f>
        <v>0</v>
      </c>
      <c r="R149" s="22"/>
      <c r="S149" s="23">
        <f t="shared" ref="S149:S159" si="93">$C$9*G149*R149</f>
        <v>0</v>
      </c>
      <c r="T149" s="24">
        <f t="shared" ref="T149:T159" si="94">$J$6*H149*R149</f>
        <v>0</v>
      </c>
      <c r="U149" s="22"/>
      <c r="V149" s="23">
        <f t="shared" ref="V149:V159" si="95">$C$10*G149*U149</f>
        <v>0</v>
      </c>
      <c r="W149" s="24">
        <f t="shared" ref="W149:W159" si="96">$J$6*H149*U149</f>
        <v>0</v>
      </c>
      <c r="X149" s="64">
        <f t="shared" ref="X149:X220" si="97">J149+K149+M149+N149+P149+Q149+S149+T149+V149+W149</f>
        <v>0</v>
      </c>
      <c r="Y149" s="93">
        <f t="shared" ref="Y149:Y159" si="98">IFERROR(VLOOKUP(D149,$M$6:$N$11,2,FALSE),VLOOKUP(D149,$P$6:$Q$11,2,FALSE))</f>
        <v>0</v>
      </c>
      <c r="Z149" s="133">
        <f t="shared" ref="Z149:Z220" si="99">X149*(100%-Y149)</f>
        <v>0</v>
      </c>
      <c r="AA149" s="71">
        <f t="shared" ref="AA149:AA220" si="100">AR149</f>
        <v>0</v>
      </c>
      <c r="AB149" s="64">
        <f t="shared" ref="AB149:AB220" si="101">MAX(Z149:AA149)</f>
        <v>0</v>
      </c>
      <c r="AC149"/>
      <c r="AD149" s="65">
        <f t="shared" ref="AD149:AD220" si="102">I149*20</f>
        <v>0</v>
      </c>
      <c r="AE149" s="65">
        <f t="shared" ref="AE149:AE220" si="103">L149*50</f>
        <v>0</v>
      </c>
      <c r="AF149" s="65">
        <f t="shared" ref="AF149:AF220" si="104">O149*60</f>
        <v>0</v>
      </c>
      <c r="AG149" s="65">
        <f t="shared" ref="AG149:AG220" si="105">R149*70</f>
        <v>0</v>
      </c>
      <c r="AH149" s="65">
        <f t="shared" ref="AH149:AH220" si="106">U149*92</f>
        <v>0</v>
      </c>
      <c r="AI149" s="66">
        <f t="shared" ref="AI149:AI220" si="107">SUM(AD149:AH149)</f>
        <v>0</v>
      </c>
      <c r="AJ149" s="65">
        <f t="shared" ref="AJ149:AJ159" si="108">C149</f>
        <v>30</v>
      </c>
      <c r="AK149" s="65">
        <f t="shared" ref="AK149:AK220" si="109">AI149-AJ149</f>
        <v>-30</v>
      </c>
      <c r="AM149" s="67">
        <f t="shared" ref="AM149:AM220" si="110">I149*$F$6</f>
        <v>0</v>
      </c>
      <c r="AN149" s="67">
        <f t="shared" ref="AN149:AN220" si="111">L149*$F$7</f>
        <v>0</v>
      </c>
      <c r="AO149" s="67">
        <f t="shared" ref="AO149:AO220" si="112">O149*$F$8</f>
        <v>0</v>
      </c>
      <c r="AP149" s="67">
        <f t="shared" ref="AP149:AP220" si="113">R149*$F$9</f>
        <v>0</v>
      </c>
      <c r="AQ149" s="67">
        <f t="shared" ref="AQ149:AQ220" si="114">U149*$F$10</f>
        <v>0</v>
      </c>
      <c r="AR149" s="68">
        <f t="shared" ref="AR149:AR220" si="115">SUM(AM149:AQ149)</f>
        <v>0</v>
      </c>
      <c r="AT149"/>
      <c r="AU149"/>
    </row>
    <row r="150" spans="1:47" x14ac:dyDescent="0.2">
      <c r="A150" s="33" t="s">
        <v>147</v>
      </c>
      <c r="B150" s="69" t="s">
        <v>141</v>
      </c>
      <c r="C150" s="138">
        <v>108</v>
      </c>
      <c r="D150" s="139" t="s">
        <v>22</v>
      </c>
      <c r="E150" s="140">
        <v>0.38541666666666669</v>
      </c>
      <c r="F150" s="140">
        <v>0.69791666666666663</v>
      </c>
      <c r="G150" s="28">
        <v>160</v>
      </c>
      <c r="H150" s="95">
        <v>7.5</v>
      </c>
      <c r="I150" s="22"/>
      <c r="J150" s="23">
        <f t="shared" si="87"/>
        <v>0</v>
      </c>
      <c r="K150" s="62">
        <f t="shared" si="88"/>
        <v>0</v>
      </c>
      <c r="L150" s="22"/>
      <c r="M150" s="23">
        <f t="shared" si="89"/>
        <v>0</v>
      </c>
      <c r="N150" s="24">
        <f t="shared" si="90"/>
        <v>0</v>
      </c>
      <c r="O150" s="22"/>
      <c r="P150" s="23">
        <f t="shared" si="91"/>
        <v>0</v>
      </c>
      <c r="Q150" s="24">
        <f t="shared" si="92"/>
        <v>0</v>
      </c>
      <c r="R150" s="22"/>
      <c r="S150" s="23">
        <f t="shared" si="93"/>
        <v>0</v>
      </c>
      <c r="T150" s="24">
        <f t="shared" si="94"/>
        <v>0</v>
      </c>
      <c r="U150" s="22"/>
      <c r="V150" s="23">
        <f t="shared" si="95"/>
        <v>0</v>
      </c>
      <c r="W150" s="24">
        <f t="shared" si="96"/>
        <v>0</v>
      </c>
      <c r="X150" s="64">
        <f t="shared" si="97"/>
        <v>0</v>
      </c>
      <c r="Y150" s="93">
        <f t="shared" si="98"/>
        <v>0</v>
      </c>
      <c r="Z150" s="133">
        <f t="shared" si="99"/>
        <v>0</v>
      </c>
      <c r="AA150" s="71">
        <f t="shared" si="100"/>
        <v>0</v>
      </c>
      <c r="AB150" s="64">
        <f t="shared" si="101"/>
        <v>0</v>
      </c>
      <c r="AC150"/>
      <c r="AD150" s="65">
        <f t="shared" si="102"/>
        <v>0</v>
      </c>
      <c r="AE150" s="65">
        <f t="shared" si="103"/>
        <v>0</v>
      </c>
      <c r="AF150" s="65">
        <f t="shared" si="104"/>
        <v>0</v>
      </c>
      <c r="AG150" s="65">
        <f t="shared" si="105"/>
        <v>0</v>
      </c>
      <c r="AH150" s="65">
        <f t="shared" si="106"/>
        <v>0</v>
      </c>
      <c r="AI150" s="66">
        <f t="shared" si="107"/>
        <v>0</v>
      </c>
      <c r="AJ150" s="65">
        <f t="shared" si="108"/>
        <v>108</v>
      </c>
      <c r="AK150" s="65">
        <f t="shared" si="109"/>
        <v>-108</v>
      </c>
      <c r="AM150" s="67">
        <f t="shared" si="110"/>
        <v>0</v>
      </c>
      <c r="AN150" s="67">
        <f t="shared" si="111"/>
        <v>0</v>
      </c>
      <c r="AO150" s="67">
        <f t="shared" si="112"/>
        <v>0</v>
      </c>
      <c r="AP150" s="67">
        <f t="shared" si="113"/>
        <v>0</v>
      </c>
      <c r="AQ150" s="67">
        <f t="shared" si="114"/>
        <v>0</v>
      </c>
      <c r="AR150" s="68">
        <f t="shared" si="115"/>
        <v>0</v>
      </c>
      <c r="AT150"/>
      <c r="AU150"/>
    </row>
    <row r="151" spans="1:47" x14ac:dyDescent="0.2">
      <c r="A151" s="33" t="s">
        <v>126</v>
      </c>
      <c r="B151" s="69" t="s">
        <v>94</v>
      </c>
      <c r="C151" s="138">
        <v>60</v>
      </c>
      <c r="D151" s="65" t="s">
        <v>22</v>
      </c>
      <c r="E151" s="140">
        <v>0.32291666666666669</v>
      </c>
      <c r="F151" s="140">
        <v>0.75</v>
      </c>
      <c r="G151" s="28">
        <v>180</v>
      </c>
      <c r="H151" s="95">
        <v>10.25</v>
      </c>
      <c r="I151" s="22"/>
      <c r="J151" s="23">
        <f t="shared" si="87"/>
        <v>0</v>
      </c>
      <c r="K151" s="62">
        <f t="shared" si="88"/>
        <v>0</v>
      </c>
      <c r="L151" s="22"/>
      <c r="M151" s="23">
        <f t="shared" si="89"/>
        <v>0</v>
      </c>
      <c r="N151" s="24">
        <f t="shared" si="90"/>
        <v>0</v>
      </c>
      <c r="O151" s="22"/>
      <c r="P151" s="23">
        <f t="shared" si="91"/>
        <v>0</v>
      </c>
      <c r="Q151" s="24">
        <f t="shared" si="92"/>
        <v>0</v>
      </c>
      <c r="R151" s="22"/>
      <c r="S151" s="23">
        <f t="shared" si="93"/>
        <v>0</v>
      </c>
      <c r="T151" s="24">
        <f t="shared" si="94"/>
        <v>0</v>
      </c>
      <c r="U151" s="22"/>
      <c r="V151" s="23">
        <f t="shared" si="95"/>
        <v>0</v>
      </c>
      <c r="W151" s="24">
        <f t="shared" si="96"/>
        <v>0</v>
      </c>
      <c r="X151" s="64">
        <f t="shared" si="97"/>
        <v>0</v>
      </c>
      <c r="Y151" s="93">
        <f t="shared" si="98"/>
        <v>0</v>
      </c>
      <c r="Z151" s="133">
        <f t="shared" si="99"/>
        <v>0</v>
      </c>
      <c r="AA151" s="71">
        <f t="shared" si="100"/>
        <v>0</v>
      </c>
      <c r="AB151" s="64">
        <f t="shared" si="101"/>
        <v>0</v>
      </c>
      <c r="AC151"/>
      <c r="AD151" s="65">
        <f t="shared" si="102"/>
        <v>0</v>
      </c>
      <c r="AE151" s="65">
        <f t="shared" si="103"/>
        <v>0</v>
      </c>
      <c r="AF151" s="65">
        <f t="shared" si="104"/>
        <v>0</v>
      </c>
      <c r="AG151" s="65">
        <f t="shared" si="105"/>
        <v>0</v>
      </c>
      <c r="AH151" s="65">
        <f t="shared" si="106"/>
        <v>0</v>
      </c>
      <c r="AI151" s="66">
        <f t="shared" si="107"/>
        <v>0</v>
      </c>
      <c r="AJ151" s="65">
        <f t="shared" si="108"/>
        <v>60</v>
      </c>
      <c r="AK151" s="65">
        <f t="shared" si="109"/>
        <v>-60</v>
      </c>
      <c r="AM151" s="67">
        <f t="shared" si="110"/>
        <v>0</v>
      </c>
      <c r="AN151" s="67">
        <f t="shared" si="111"/>
        <v>0</v>
      </c>
      <c r="AO151" s="67">
        <f t="shared" si="112"/>
        <v>0</v>
      </c>
      <c r="AP151" s="67">
        <f t="shared" si="113"/>
        <v>0</v>
      </c>
      <c r="AQ151" s="67">
        <f t="shared" si="114"/>
        <v>0</v>
      </c>
      <c r="AR151" s="68">
        <f t="shared" si="115"/>
        <v>0</v>
      </c>
      <c r="AT151"/>
      <c r="AU151"/>
    </row>
    <row r="152" spans="1:47" x14ac:dyDescent="0.2">
      <c r="A152" s="33" t="s">
        <v>94</v>
      </c>
      <c r="B152" s="69" t="s">
        <v>137</v>
      </c>
      <c r="C152" s="138">
        <v>30</v>
      </c>
      <c r="D152" s="139" t="s">
        <v>22</v>
      </c>
      <c r="E152" s="140">
        <v>0.35416666666666669</v>
      </c>
      <c r="F152" s="140">
        <v>0.5</v>
      </c>
      <c r="G152" s="28">
        <v>20</v>
      </c>
      <c r="H152" s="95">
        <v>3.5</v>
      </c>
      <c r="I152" s="22"/>
      <c r="J152" s="23">
        <f t="shared" si="87"/>
        <v>0</v>
      </c>
      <c r="K152" s="62">
        <f t="shared" si="88"/>
        <v>0</v>
      </c>
      <c r="L152" s="22"/>
      <c r="M152" s="23">
        <f t="shared" si="89"/>
        <v>0</v>
      </c>
      <c r="N152" s="24">
        <f t="shared" si="90"/>
        <v>0</v>
      </c>
      <c r="O152" s="22"/>
      <c r="P152" s="23">
        <f t="shared" si="91"/>
        <v>0</v>
      </c>
      <c r="Q152" s="24">
        <f t="shared" si="92"/>
        <v>0</v>
      </c>
      <c r="R152" s="22"/>
      <c r="S152" s="23">
        <f t="shared" si="93"/>
        <v>0</v>
      </c>
      <c r="T152" s="24">
        <f t="shared" si="94"/>
        <v>0</v>
      </c>
      <c r="U152" s="22"/>
      <c r="V152" s="23">
        <f t="shared" si="95"/>
        <v>0</v>
      </c>
      <c r="W152" s="24">
        <f t="shared" si="96"/>
        <v>0</v>
      </c>
      <c r="X152" s="64">
        <f t="shared" si="97"/>
        <v>0</v>
      </c>
      <c r="Y152" s="93">
        <f t="shared" si="98"/>
        <v>0</v>
      </c>
      <c r="Z152" s="133">
        <f t="shared" si="99"/>
        <v>0</v>
      </c>
      <c r="AA152" s="71">
        <f t="shared" si="100"/>
        <v>0</v>
      </c>
      <c r="AB152" s="64">
        <f t="shared" si="101"/>
        <v>0</v>
      </c>
      <c r="AC152"/>
      <c r="AD152" s="65">
        <f t="shared" si="102"/>
        <v>0</v>
      </c>
      <c r="AE152" s="65">
        <f t="shared" si="103"/>
        <v>0</v>
      </c>
      <c r="AF152" s="65">
        <f t="shared" si="104"/>
        <v>0</v>
      </c>
      <c r="AG152" s="65">
        <f t="shared" si="105"/>
        <v>0</v>
      </c>
      <c r="AH152" s="65">
        <f t="shared" si="106"/>
        <v>0</v>
      </c>
      <c r="AI152" s="66">
        <f t="shared" si="107"/>
        <v>0</v>
      </c>
      <c r="AJ152" s="65">
        <f t="shared" si="108"/>
        <v>30</v>
      </c>
      <c r="AK152" s="65">
        <f t="shared" si="109"/>
        <v>-30</v>
      </c>
      <c r="AM152" s="67">
        <f t="shared" si="110"/>
        <v>0</v>
      </c>
      <c r="AN152" s="67">
        <f t="shared" si="111"/>
        <v>0</v>
      </c>
      <c r="AO152" s="67">
        <f t="shared" si="112"/>
        <v>0</v>
      </c>
      <c r="AP152" s="67">
        <f t="shared" si="113"/>
        <v>0</v>
      </c>
      <c r="AQ152" s="67">
        <f t="shared" si="114"/>
        <v>0</v>
      </c>
      <c r="AR152" s="68">
        <f t="shared" si="115"/>
        <v>0</v>
      </c>
      <c r="AT152"/>
      <c r="AU152"/>
    </row>
    <row r="153" spans="1:47" x14ac:dyDescent="0.2">
      <c r="A153" s="33" t="s">
        <v>123</v>
      </c>
      <c r="B153" s="69" t="s">
        <v>99</v>
      </c>
      <c r="C153" s="138">
        <v>80</v>
      </c>
      <c r="D153" s="65" t="s">
        <v>22</v>
      </c>
      <c r="E153" s="140">
        <v>0.3125</v>
      </c>
      <c r="F153" s="140">
        <v>0.79166666666666663</v>
      </c>
      <c r="G153" s="28">
        <v>340</v>
      </c>
      <c r="H153" s="95">
        <v>11.5</v>
      </c>
      <c r="I153" s="22"/>
      <c r="J153" s="23">
        <f t="shared" si="87"/>
        <v>0</v>
      </c>
      <c r="K153" s="62">
        <f t="shared" si="88"/>
        <v>0</v>
      </c>
      <c r="L153" s="22"/>
      <c r="M153" s="23">
        <f t="shared" si="89"/>
        <v>0</v>
      </c>
      <c r="N153" s="24">
        <f t="shared" si="90"/>
        <v>0</v>
      </c>
      <c r="O153" s="22"/>
      <c r="P153" s="23">
        <f t="shared" si="91"/>
        <v>0</v>
      </c>
      <c r="Q153" s="24">
        <f t="shared" si="92"/>
        <v>0</v>
      </c>
      <c r="R153" s="22"/>
      <c r="S153" s="23">
        <f t="shared" si="93"/>
        <v>0</v>
      </c>
      <c r="T153" s="24">
        <f t="shared" si="94"/>
        <v>0</v>
      </c>
      <c r="U153" s="22"/>
      <c r="V153" s="23">
        <f t="shared" si="95"/>
        <v>0</v>
      </c>
      <c r="W153" s="24">
        <f t="shared" si="96"/>
        <v>0</v>
      </c>
      <c r="X153" s="64">
        <f t="shared" si="97"/>
        <v>0</v>
      </c>
      <c r="Y153" s="93">
        <f t="shared" si="98"/>
        <v>0</v>
      </c>
      <c r="Z153" s="133">
        <f t="shared" si="99"/>
        <v>0</v>
      </c>
      <c r="AA153" s="71">
        <f t="shared" si="100"/>
        <v>0</v>
      </c>
      <c r="AB153" s="64">
        <f t="shared" si="101"/>
        <v>0</v>
      </c>
      <c r="AC153"/>
      <c r="AD153" s="65">
        <f t="shared" si="102"/>
        <v>0</v>
      </c>
      <c r="AE153" s="65">
        <f t="shared" si="103"/>
        <v>0</v>
      </c>
      <c r="AF153" s="65">
        <f t="shared" si="104"/>
        <v>0</v>
      </c>
      <c r="AG153" s="65">
        <f t="shared" si="105"/>
        <v>0</v>
      </c>
      <c r="AH153" s="65">
        <f t="shared" si="106"/>
        <v>0</v>
      </c>
      <c r="AI153" s="66">
        <f t="shared" si="107"/>
        <v>0</v>
      </c>
      <c r="AJ153" s="65">
        <f t="shared" si="108"/>
        <v>80</v>
      </c>
      <c r="AK153" s="65">
        <f t="shared" si="109"/>
        <v>-80</v>
      </c>
      <c r="AM153" s="67">
        <f t="shared" si="110"/>
        <v>0</v>
      </c>
      <c r="AN153" s="67">
        <f t="shared" si="111"/>
        <v>0</v>
      </c>
      <c r="AO153" s="67">
        <f t="shared" si="112"/>
        <v>0</v>
      </c>
      <c r="AP153" s="67">
        <f t="shared" si="113"/>
        <v>0</v>
      </c>
      <c r="AQ153" s="67">
        <f t="shared" si="114"/>
        <v>0</v>
      </c>
      <c r="AR153" s="68">
        <f t="shared" si="115"/>
        <v>0</v>
      </c>
      <c r="AT153"/>
      <c r="AU153"/>
    </row>
    <row r="154" spans="1:47" x14ac:dyDescent="0.2">
      <c r="A154" s="33" t="s">
        <v>110</v>
      </c>
      <c r="B154" s="69" t="s">
        <v>104</v>
      </c>
      <c r="C154" s="138">
        <v>555</v>
      </c>
      <c r="D154" s="139" t="s">
        <v>22</v>
      </c>
      <c r="E154" s="140">
        <v>0.30208333333333331</v>
      </c>
      <c r="F154" s="140">
        <v>0.75</v>
      </c>
      <c r="G154" s="28">
        <v>180</v>
      </c>
      <c r="H154" s="95">
        <v>10.75</v>
      </c>
      <c r="I154" s="22"/>
      <c r="J154" s="23">
        <f t="shared" si="87"/>
        <v>0</v>
      </c>
      <c r="K154" s="62">
        <f t="shared" si="88"/>
        <v>0</v>
      </c>
      <c r="L154" s="22"/>
      <c r="M154" s="23">
        <f t="shared" si="89"/>
        <v>0</v>
      </c>
      <c r="N154" s="24">
        <f t="shared" si="90"/>
        <v>0</v>
      </c>
      <c r="O154" s="22"/>
      <c r="P154" s="23">
        <f t="shared" si="91"/>
        <v>0</v>
      </c>
      <c r="Q154" s="24">
        <f t="shared" si="92"/>
        <v>0</v>
      </c>
      <c r="R154" s="22"/>
      <c r="S154" s="23">
        <f t="shared" si="93"/>
        <v>0</v>
      </c>
      <c r="T154" s="24">
        <f t="shared" si="94"/>
        <v>0</v>
      </c>
      <c r="U154" s="22"/>
      <c r="V154" s="23">
        <f t="shared" si="95"/>
        <v>0</v>
      </c>
      <c r="W154" s="24">
        <f t="shared" si="96"/>
        <v>0</v>
      </c>
      <c r="X154" s="64">
        <f t="shared" si="97"/>
        <v>0</v>
      </c>
      <c r="Y154" s="93">
        <f t="shared" si="98"/>
        <v>0</v>
      </c>
      <c r="Z154" s="133">
        <f t="shared" si="99"/>
        <v>0</v>
      </c>
      <c r="AA154" s="71">
        <f t="shared" si="100"/>
        <v>0</v>
      </c>
      <c r="AB154" s="64">
        <f t="shared" si="101"/>
        <v>0</v>
      </c>
      <c r="AC154"/>
      <c r="AD154" s="65">
        <f t="shared" si="102"/>
        <v>0</v>
      </c>
      <c r="AE154" s="65">
        <f t="shared" si="103"/>
        <v>0</v>
      </c>
      <c r="AF154" s="65">
        <f t="shared" si="104"/>
        <v>0</v>
      </c>
      <c r="AG154" s="65">
        <f t="shared" si="105"/>
        <v>0</v>
      </c>
      <c r="AH154" s="65">
        <f t="shared" si="106"/>
        <v>0</v>
      </c>
      <c r="AI154" s="66">
        <f t="shared" si="107"/>
        <v>0</v>
      </c>
      <c r="AJ154" s="65">
        <f t="shared" si="108"/>
        <v>555</v>
      </c>
      <c r="AK154" s="65">
        <f t="shared" si="109"/>
        <v>-555</v>
      </c>
      <c r="AM154" s="67">
        <f t="shared" si="110"/>
        <v>0</v>
      </c>
      <c r="AN154" s="67">
        <f t="shared" si="111"/>
        <v>0</v>
      </c>
      <c r="AO154" s="67">
        <f t="shared" si="112"/>
        <v>0</v>
      </c>
      <c r="AP154" s="67">
        <f t="shared" si="113"/>
        <v>0</v>
      </c>
      <c r="AQ154" s="67">
        <f t="shared" si="114"/>
        <v>0</v>
      </c>
      <c r="AR154" s="68">
        <f t="shared" si="115"/>
        <v>0</v>
      </c>
      <c r="AT154"/>
      <c r="AU154"/>
    </row>
    <row r="155" spans="1:47" x14ac:dyDescent="0.2">
      <c r="A155" s="33" t="s">
        <v>94</v>
      </c>
      <c r="B155" s="69" t="s">
        <v>131</v>
      </c>
      <c r="C155" s="138">
        <v>280</v>
      </c>
      <c r="D155" s="65" t="s">
        <v>22</v>
      </c>
      <c r="E155" s="140">
        <v>0.51041666666666663</v>
      </c>
      <c r="F155" s="140">
        <v>0.70833333333333337</v>
      </c>
      <c r="G155" s="28">
        <v>15</v>
      </c>
      <c r="H155" s="95">
        <v>4.75</v>
      </c>
      <c r="I155" s="22"/>
      <c r="J155" s="23">
        <f t="shared" si="87"/>
        <v>0</v>
      </c>
      <c r="K155" s="62">
        <f t="shared" si="88"/>
        <v>0</v>
      </c>
      <c r="L155" s="22"/>
      <c r="M155" s="23">
        <f t="shared" si="89"/>
        <v>0</v>
      </c>
      <c r="N155" s="24">
        <f t="shared" si="90"/>
        <v>0</v>
      </c>
      <c r="O155" s="22"/>
      <c r="P155" s="23">
        <f t="shared" si="91"/>
        <v>0</v>
      </c>
      <c r="Q155" s="24">
        <f t="shared" si="92"/>
        <v>0</v>
      </c>
      <c r="R155" s="22"/>
      <c r="S155" s="23">
        <f t="shared" si="93"/>
        <v>0</v>
      </c>
      <c r="T155" s="24">
        <f t="shared" si="94"/>
        <v>0</v>
      </c>
      <c r="U155" s="22"/>
      <c r="V155" s="23">
        <f t="shared" si="95"/>
        <v>0</v>
      </c>
      <c r="W155" s="24">
        <f t="shared" si="96"/>
        <v>0</v>
      </c>
      <c r="X155" s="64">
        <f t="shared" si="97"/>
        <v>0</v>
      </c>
      <c r="Y155" s="93">
        <f t="shared" si="98"/>
        <v>0</v>
      </c>
      <c r="Z155" s="133">
        <f t="shared" si="99"/>
        <v>0</v>
      </c>
      <c r="AA155" s="71">
        <f t="shared" si="100"/>
        <v>0</v>
      </c>
      <c r="AB155" s="64">
        <f t="shared" si="101"/>
        <v>0</v>
      </c>
      <c r="AC155"/>
      <c r="AD155" s="65">
        <f t="shared" si="102"/>
        <v>0</v>
      </c>
      <c r="AE155" s="65">
        <f t="shared" si="103"/>
        <v>0</v>
      </c>
      <c r="AF155" s="65">
        <f t="shared" si="104"/>
        <v>0</v>
      </c>
      <c r="AG155" s="65">
        <f t="shared" si="105"/>
        <v>0</v>
      </c>
      <c r="AH155" s="65">
        <f t="shared" si="106"/>
        <v>0</v>
      </c>
      <c r="AI155" s="66">
        <f t="shared" si="107"/>
        <v>0</v>
      </c>
      <c r="AJ155" s="65">
        <f t="shared" si="108"/>
        <v>280</v>
      </c>
      <c r="AK155" s="65">
        <f t="shared" si="109"/>
        <v>-280</v>
      </c>
      <c r="AM155" s="67">
        <f t="shared" si="110"/>
        <v>0</v>
      </c>
      <c r="AN155" s="67">
        <f t="shared" si="111"/>
        <v>0</v>
      </c>
      <c r="AO155" s="67">
        <f t="shared" si="112"/>
        <v>0</v>
      </c>
      <c r="AP155" s="67">
        <f t="shared" si="113"/>
        <v>0</v>
      </c>
      <c r="AQ155" s="67">
        <f t="shared" si="114"/>
        <v>0</v>
      </c>
      <c r="AR155" s="68">
        <f t="shared" si="115"/>
        <v>0</v>
      </c>
      <c r="AT155"/>
      <c r="AU155"/>
    </row>
    <row r="156" spans="1:47" x14ac:dyDescent="0.2">
      <c r="A156" s="33" t="s">
        <v>94</v>
      </c>
      <c r="B156" s="69" t="s">
        <v>130</v>
      </c>
      <c r="C156" s="138">
        <v>26</v>
      </c>
      <c r="D156" s="139" t="s">
        <v>22</v>
      </c>
      <c r="E156" s="140">
        <v>0.39583333333333331</v>
      </c>
      <c r="F156" s="140">
        <v>0.54166666666666663</v>
      </c>
      <c r="G156" s="28">
        <v>20</v>
      </c>
      <c r="H156" s="95">
        <v>3.5</v>
      </c>
      <c r="I156" s="22"/>
      <c r="J156" s="23">
        <f t="shared" si="87"/>
        <v>0</v>
      </c>
      <c r="K156" s="62">
        <f t="shared" si="88"/>
        <v>0</v>
      </c>
      <c r="L156" s="22"/>
      <c r="M156" s="23">
        <f t="shared" si="89"/>
        <v>0</v>
      </c>
      <c r="N156" s="24">
        <f t="shared" si="90"/>
        <v>0</v>
      </c>
      <c r="O156" s="22"/>
      <c r="P156" s="23">
        <f t="shared" si="91"/>
        <v>0</v>
      </c>
      <c r="Q156" s="24">
        <f t="shared" si="92"/>
        <v>0</v>
      </c>
      <c r="R156" s="22"/>
      <c r="S156" s="23">
        <f t="shared" si="93"/>
        <v>0</v>
      </c>
      <c r="T156" s="24">
        <f t="shared" si="94"/>
        <v>0</v>
      </c>
      <c r="U156" s="22"/>
      <c r="V156" s="23">
        <f t="shared" si="95"/>
        <v>0</v>
      </c>
      <c r="W156" s="24">
        <f t="shared" si="96"/>
        <v>0</v>
      </c>
      <c r="X156" s="64">
        <f t="shared" si="97"/>
        <v>0</v>
      </c>
      <c r="Y156" s="93">
        <f t="shared" si="98"/>
        <v>0</v>
      </c>
      <c r="Z156" s="133">
        <f t="shared" si="99"/>
        <v>0</v>
      </c>
      <c r="AA156" s="71">
        <f t="shared" si="100"/>
        <v>0</v>
      </c>
      <c r="AB156" s="64">
        <f t="shared" si="101"/>
        <v>0</v>
      </c>
      <c r="AC156"/>
      <c r="AD156" s="65">
        <f t="shared" si="102"/>
        <v>0</v>
      </c>
      <c r="AE156" s="65">
        <f t="shared" si="103"/>
        <v>0</v>
      </c>
      <c r="AF156" s="65">
        <f t="shared" si="104"/>
        <v>0</v>
      </c>
      <c r="AG156" s="65">
        <f t="shared" si="105"/>
        <v>0</v>
      </c>
      <c r="AH156" s="65">
        <f t="shared" si="106"/>
        <v>0</v>
      </c>
      <c r="AI156" s="66">
        <f t="shared" si="107"/>
        <v>0</v>
      </c>
      <c r="AJ156" s="65">
        <f t="shared" si="108"/>
        <v>26</v>
      </c>
      <c r="AK156" s="65">
        <f t="shared" si="109"/>
        <v>-26</v>
      </c>
      <c r="AM156" s="67">
        <f t="shared" si="110"/>
        <v>0</v>
      </c>
      <c r="AN156" s="67">
        <f t="shared" si="111"/>
        <v>0</v>
      </c>
      <c r="AO156" s="67">
        <f t="shared" si="112"/>
        <v>0</v>
      </c>
      <c r="AP156" s="67">
        <f t="shared" si="113"/>
        <v>0</v>
      </c>
      <c r="AQ156" s="67">
        <f t="shared" si="114"/>
        <v>0</v>
      </c>
      <c r="AR156" s="68">
        <f t="shared" si="115"/>
        <v>0</v>
      </c>
      <c r="AT156"/>
      <c r="AU156"/>
    </row>
    <row r="157" spans="1:47" x14ac:dyDescent="0.2">
      <c r="A157" s="33" t="s">
        <v>93</v>
      </c>
      <c r="B157" s="69" t="s">
        <v>94</v>
      </c>
      <c r="C157" s="138">
        <v>54</v>
      </c>
      <c r="D157" s="65" t="s">
        <v>22</v>
      </c>
      <c r="E157" s="140">
        <v>0.28125</v>
      </c>
      <c r="F157" s="140">
        <v>0.85416666666666663</v>
      </c>
      <c r="G157" s="28">
        <v>330</v>
      </c>
      <c r="H157" s="95">
        <v>13.75</v>
      </c>
      <c r="I157" s="22"/>
      <c r="J157" s="23">
        <f t="shared" si="87"/>
        <v>0</v>
      </c>
      <c r="K157" s="62">
        <f t="shared" si="88"/>
        <v>0</v>
      </c>
      <c r="L157" s="22"/>
      <c r="M157" s="23">
        <f t="shared" si="89"/>
        <v>0</v>
      </c>
      <c r="N157" s="24">
        <f t="shared" si="90"/>
        <v>0</v>
      </c>
      <c r="O157" s="22"/>
      <c r="P157" s="23">
        <f t="shared" si="91"/>
        <v>0</v>
      </c>
      <c r="Q157" s="24">
        <f t="shared" si="92"/>
        <v>0</v>
      </c>
      <c r="R157" s="22"/>
      <c r="S157" s="23">
        <f t="shared" si="93"/>
        <v>0</v>
      </c>
      <c r="T157" s="24">
        <f t="shared" si="94"/>
        <v>0</v>
      </c>
      <c r="U157" s="22"/>
      <c r="V157" s="23">
        <f t="shared" si="95"/>
        <v>0</v>
      </c>
      <c r="W157" s="24">
        <f t="shared" si="96"/>
        <v>0</v>
      </c>
      <c r="X157" s="64">
        <f t="shared" si="97"/>
        <v>0</v>
      </c>
      <c r="Y157" s="93">
        <f t="shared" si="98"/>
        <v>0</v>
      </c>
      <c r="Z157" s="133">
        <f t="shared" si="99"/>
        <v>0</v>
      </c>
      <c r="AA157" s="71">
        <f t="shared" si="100"/>
        <v>0</v>
      </c>
      <c r="AB157" s="64">
        <f t="shared" si="101"/>
        <v>0</v>
      </c>
      <c r="AC157"/>
      <c r="AD157" s="65">
        <f t="shared" si="102"/>
        <v>0</v>
      </c>
      <c r="AE157" s="65">
        <f t="shared" si="103"/>
        <v>0</v>
      </c>
      <c r="AF157" s="65">
        <f t="shared" si="104"/>
        <v>0</v>
      </c>
      <c r="AG157" s="65">
        <f t="shared" si="105"/>
        <v>0</v>
      </c>
      <c r="AH157" s="65">
        <f t="shared" si="106"/>
        <v>0</v>
      </c>
      <c r="AI157" s="66">
        <f t="shared" si="107"/>
        <v>0</v>
      </c>
      <c r="AJ157" s="65">
        <f t="shared" si="108"/>
        <v>54</v>
      </c>
      <c r="AK157" s="65">
        <f t="shared" si="109"/>
        <v>-54</v>
      </c>
      <c r="AM157" s="67">
        <f t="shared" si="110"/>
        <v>0</v>
      </c>
      <c r="AN157" s="67">
        <f t="shared" si="111"/>
        <v>0</v>
      </c>
      <c r="AO157" s="67">
        <f t="shared" si="112"/>
        <v>0</v>
      </c>
      <c r="AP157" s="67">
        <f t="shared" si="113"/>
        <v>0</v>
      </c>
      <c r="AQ157" s="67">
        <f t="shared" si="114"/>
        <v>0</v>
      </c>
      <c r="AR157" s="68">
        <f t="shared" si="115"/>
        <v>0</v>
      </c>
      <c r="AT157"/>
      <c r="AU157"/>
    </row>
    <row r="158" spans="1:47" x14ac:dyDescent="0.2">
      <c r="A158" s="33" t="s">
        <v>94</v>
      </c>
      <c r="B158" s="69" t="s">
        <v>138</v>
      </c>
      <c r="C158" s="138">
        <v>26</v>
      </c>
      <c r="D158" s="139" t="s">
        <v>22</v>
      </c>
      <c r="E158" s="140">
        <v>0.38541666666666669</v>
      </c>
      <c r="F158" s="140">
        <v>0.52083333333333337</v>
      </c>
      <c r="G158" s="28">
        <v>20</v>
      </c>
      <c r="H158" s="95">
        <v>3.25</v>
      </c>
      <c r="I158" s="22"/>
      <c r="J158" s="23">
        <f t="shared" si="87"/>
        <v>0</v>
      </c>
      <c r="K158" s="62">
        <f t="shared" si="88"/>
        <v>0</v>
      </c>
      <c r="L158" s="22"/>
      <c r="M158" s="23">
        <f t="shared" si="89"/>
        <v>0</v>
      </c>
      <c r="N158" s="24">
        <f t="shared" si="90"/>
        <v>0</v>
      </c>
      <c r="O158" s="22"/>
      <c r="P158" s="23">
        <f t="shared" si="91"/>
        <v>0</v>
      </c>
      <c r="Q158" s="24">
        <f t="shared" si="92"/>
        <v>0</v>
      </c>
      <c r="R158" s="22"/>
      <c r="S158" s="23">
        <f t="shared" si="93"/>
        <v>0</v>
      </c>
      <c r="T158" s="24">
        <f t="shared" si="94"/>
        <v>0</v>
      </c>
      <c r="U158" s="22"/>
      <c r="V158" s="23">
        <f t="shared" si="95"/>
        <v>0</v>
      </c>
      <c r="W158" s="24">
        <f t="shared" si="96"/>
        <v>0</v>
      </c>
      <c r="X158" s="64">
        <f t="shared" si="97"/>
        <v>0</v>
      </c>
      <c r="Y158" s="93">
        <f t="shared" si="98"/>
        <v>0</v>
      </c>
      <c r="Z158" s="133">
        <f t="shared" si="99"/>
        <v>0</v>
      </c>
      <c r="AA158" s="71">
        <f t="shared" si="100"/>
        <v>0</v>
      </c>
      <c r="AB158" s="64">
        <f t="shared" si="101"/>
        <v>0</v>
      </c>
      <c r="AC158"/>
      <c r="AD158" s="65">
        <f t="shared" si="102"/>
        <v>0</v>
      </c>
      <c r="AE158" s="65">
        <f t="shared" si="103"/>
        <v>0</v>
      </c>
      <c r="AF158" s="65">
        <f t="shared" si="104"/>
        <v>0</v>
      </c>
      <c r="AG158" s="65">
        <f t="shared" si="105"/>
        <v>0</v>
      </c>
      <c r="AH158" s="65">
        <f t="shared" si="106"/>
        <v>0</v>
      </c>
      <c r="AI158" s="66">
        <f t="shared" si="107"/>
        <v>0</v>
      </c>
      <c r="AJ158" s="65">
        <f t="shared" si="108"/>
        <v>26</v>
      </c>
      <c r="AK158" s="65">
        <f t="shared" si="109"/>
        <v>-26</v>
      </c>
      <c r="AM158" s="67">
        <f t="shared" si="110"/>
        <v>0</v>
      </c>
      <c r="AN158" s="67">
        <f t="shared" si="111"/>
        <v>0</v>
      </c>
      <c r="AO158" s="67">
        <f t="shared" si="112"/>
        <v>0</v>
      </c>
      <c r="AP158" s="67">
        <f t="shared" si="113"/>
        <v>0</v>
      </c>
      <c r="AQ158" s="67">
        <f t="shared" si="114"/>
        <v>0</v>
      </c>
      <c r="AR158" s="68">
        <f t="shared" si="115"/>
        <v>0</v>
      </c>
      <c r="AT158"/>
      <c r="AU158"/>
    </row>
    <row r="159" spans="1:47" x14ac:dyDescent="0.2">
      <c r="A159" s="33" t="s">
        <v>94</v>
      </c>
      <c r="B159" s="69" t="s">
        <v>137</v>
      </c>
      <c r="C159" s="138">
        <v>30</v>
      </c>
      <c r="D159" s="65" t="s">
        <v>22</v>
      </c>
      <c r="E159" s="140">
        <v>0.375</v>
      </c>
      <c r="F159" s="140">
        <v>0.52083333333333337</v>
      </c>
      <c r="G159" s="28">
        <v>20</v>
      </c>
      <c r="H159" s="95">
        <v>3.5</v>
      </c>
      <c r="I159" s="22"/>
      <c r="J159" s="23">
        <f t="shared" si="87"/>
        <v>0</v>
      </c>
      <c r="K159" s="62">
        <f t="shared" si="88"/>
        <v>0</v>
      </c>
      <c r="L159" s="22"/>
      <c r="M159" s="23">
        <f t="shared" si="89"/>
        <v>0</v>
      </c>
      <c r="N159" s="24">
        <f t="shared" si="90"/>
        <v>0</v>
      </c>
      <c r="O159" s="22"/>
      <c r="P159" s="23">
        <f t="shared" si="91"/>
        <v>0</v>
      </c>
      <c r="Q159" s="24">
        <f t="shared" si="92"/>
        <v>0</v>
      </c>
      <c r="R159" s="22"/>
      <c r="S159" s="23">
        <f t="shared" si="93"/>
        <v>0</v>
      </c>
      <c r="T159" s="24">
        <f t="shared" si="94"/>
        <v>0</v>
      </c>
      <c r="U159" s="22"/>
      <c r="V159" s="23">
        <f t="shared" si="95"/>
        <v>0</v>
      </c>
      <c r="W159" s="24">
        <f t="shared" si="96"/>
        <v>0</v>
      </c>
      <c r="X159" s="64">
        <f t="shared" si="97"/>
        <v>0</v>
      </c>
      <c r="Y159" s="93">
        <f t="shared" si="98"/>
        <v>0</v>
      </c>
      <c r="Z159" s="133">
        <f t="shared" si="99"/>
        <v>0</v>
      </c>
      <c r="AA159" s="71">
        <f t="shared" si="100"/>
        <v>0</v>
      </c>
      <c r="AB159" s="64">
        <f t="shared" si="101"/>
        <v>0</v>
      </c>
      <c r="AC159"/>
      <c r="AD159" s="65">
        <f t="shared" si="102"/>
        <v>0</v>
      </c>
      <c r="AE159" s="65">
        <f t="shared" si="103"/>
        <v>0</v>
      </c>
      <c r="AF159" s="65">
        <f t="shared" si="104"/>
        <v>0</v>
      </c>
      <c r="AG159" s="65">
        <f t="shared" si="105"/>
        <v>0</v>
      </c>
      <c r="AH159" s="65">
        <f t="shared" si="106"/>
        <v>0</v>
      </c>
      <c r="AI159" s="66">
        <f t="shared" si="107"/>
        <v>0</v>
      </c>
      <c r="AJ159" s="65">
        <f t="shared" si="108"/>
        <v>30</v>
      </c>
      <c r="AK159" s="65">
        <f t="shared" si="109"/>
        <v>-30</v>
      </c>
      <c r="AM159" s="67">
        <f t="shared" si="110"/>
        <v>0</v>
      </c>
      <c r="AN159" s="67">
        <f t="shared" si="111"/>
        <v>0</v>
      </c>
      <c r="AO159" s="67">
        <f t="shared" si="112"/>
        <v>0</v>
      </c>
      <c r="AP159" s="67">
        <f t="shared" si="113"/>
        <v>0</v>
      </c>
      <c r="AQ159" s="67">
        <f t="shared" si="114"/>
        <v>0</v>
      </c>
      <c r="AR159" s="68">
        <f t="shared" si="115"/>
        <v>0</v>
      </c>
      <c r="AT159"/>
      <c r="AU159"/>
    </row>
    <row r="160" spans="1:47" x14ac:dyDescent="0.2">
      <c r="A160" s="33" t="s">
        <v>110</v>
      </c>
      <c r="B160" s="69" t="s">
        <v>135</v>
      </c>
      <c r="C160" s="138">
        <v>195</v>
      </c>
      <c r="D160" s="139" t="s">
        <v>22</v>
      </c>
      <c r="E160" s="140">
        <v>0.35416666666666669</v>
      </c>
      <c r="F160" s="140">
        <v>0.66666666666666663</v>
      </c>
      <c r="G160" s="28">
        <v>170</v>
      </c>
      <c r="H160" s="95">
        <v>7.5</v>
      </c>
      <c r="I160" s="22"/>
      <c r="J160" s="23">
        <f>$C$6*G160*I160</f>
        <v>0</v>
      </c>
      <c r="K160" s="62">
        <f>$J$6*H160*I160</f>
        <v>0</v>
      </c>
      <c r="L160" s="22"/>
      <c r="M160" s="23">
        <f>$C$7*G160*L160</f>
        <v>0</v>
      </c>
      <c r="N160" s="24">
        <f>$J$6*H160*L160</f>
        <v>0</v>
      </c>
      <c r="O160" s="22"/>
      <c r="P160" s="23">
        <f>$C$8*G160*O160</f>
        <v>0</v>
      </c>
      <c r="Q160" s="24">
        <f>$J$6*H160*O160</f>
        <v>0</v>
      </c>
      <c r="R160" s="22"/>
      <c r="S160" s="23">
        <f>$C$9*G160*R160</f>
        <v>0</v>
      </c>
      <c r="T160" s="24">
        <f>$J$6*H160*R160</f>
        <v>0</v>
      </c>
      <c r="U160" s="22"/>
      <c r="V160" s="23">
        <f>$C$10*G160*U160</f>
        <v>0</v>
      </c>
      <c r="W160" s="24">
        <f>$J$6*H160*U160</f>
        <v>0</v>
      </c>
      <c r="X160" s="64">
        <f t="shared" si="97"/>
        <v>0</v>
      </c>
      <c r="Y160" s="93">
        <f>IFERROR(VLOOKUP(D160,$M$6:$N$11,2,FALSE),VLOOKUP(D160,$P$6:$Q$11,2,FALSE))</f>
        <v>0</v>
      </c>
      <c r="Z160" s="133">
        <f t="shared" si="99"/>
        <v>0</v>
      </c>
      <c r="AA160" s="71">
        <f t="shared" si="100"/>
        <v>0</v>
      </c>
      <c r="AB160" s="64">
        <f t="shared" si="101"/>
        <v>0</v>
      </c>
      <c r="AC160"/>
      <c r="AD160" s="65">
        <f t="shared" si="102"/>
        <v>0</v>
      </c>
      <c r="AE160" s="65">
        <f t="shared" si="103"/>
        <v>0</v>
      </c>
      <c r="AF160" s="65">
        <f t="shared" si="104"/>
        <v>0</v>
      </c>
      <c r="AG160" s="65">
        <f t="shared" si="105"/>
        <v>0</v>
      </c>
      <c r="AH160" s="65">
        <f t="shared" si="106"/>
        <v>0</v>
      </c>
      <c r="AI160" s="66">
        <f t="shared" si="107"/>
        <v>0</v>
      </c>
      <c r="AJ160" s="65">
        <f>C160</f>
        <v>195</v>
      </c>
      <c r="AK160" s="65">
        <f t="shared" si="109"/>
        <v>-195</v>
      </c>
      <c r="AM160" s="67">
        <f t="shared" si="110"/>
        <v>0</v>
      </c>
      <c r="AN160" s="67">
        <f t="shared" si="111"/>
        <v>0</v>
      </c>
      <c r="AO160" s="67">
        <f t="shared" si="112"/>
        <v>0</v>
      </c>
      <c r="AP160" s="67">
        <f t="shared" si="113"/>
        <v>0</v>
      </c>
      <c r="AQ160" s="67">
        <f t="shared" si="114"/>
        <v>0</v>
      </c>
      <c r="AR160" s="68">
        <f t="shared" si="115"/>
        <v>0</v>
      </c>
      <c r="AT160"/>
      <c r="AU160"/>
    </row>
    <row r="161" spans="1:47" x14ac:dyDescent="0.2">
      <c r="A161" s="33" t="s">
        <v>102</v>
      </c>
      <c r="B161" s="69" t="s">
        <v>94</v>
      </c>
      <c r="C161" s="138">
        <v>74</v>
      </c>
      <c r="D161" s="65" t="s">
        <v>22</v>
      </c>
      <c r="E161" s="140">
        <v>0.30208333333333331</v>
      </c>
      <c r="F161" s="140">
        <v>0.75</v>
      </c>
      <c r="G161" s="28">
        <v>195</v>
      </c>
      <c r="H161" s="95">
        <v>10.75</v>
      </c>
      <c r="I161" s="22"/>
      <c r="J161" s="23">
        <f>$C$6*G161*I161</f>
        <v>0</v>
      </c>
      <c r="K161" s="62">
        <f>$J$6*H161*I161</f>
        <v>0</v>
      </c>
      <c r="L161" s="22"/>
      <c r="M161" s="23">
        <f>$C$7*G161*L161</f>
        <v>0</v>
      </c>
      <c r="N161" s="24">
        <f>$J$6*H161*L161</f>
        <v>0</v>
      </c>
      <c r="O161" s="22"/>
      <c r="P161" s="23">
        <f>$C$8*G161*O161</f>
        <v>0</v>
      </c>
      <c r="Q161" s="24">
        <f>$J$6*H161*O161</f>
        <v>0</v>
      </c>
      <c r="R161" s="22"/>
      <c r="S161" s="23">
        <f>$C$9*G161*R161</f>
        <v>0</v>
      </c>
      <c r="T161" s="24">
        <f>$J$6*H161*R161</f>
        <v>0</v>
      </c>
      <c r="U161" s="22"/>
      <c r="V161" s="23">
        <f>$C$10*G161*U161</f>
        <v>0</v>
      </c>
      <c r="W161" s="24">
        <f>$J$6*H161*U161</f>
        <v>0</v>
      </c>
      <c r="X161" s="64">
        <f t="shared" si="97"/>
        <v>0</v>
      </c>
      <c r="Y161" s="93">
        <f>IFERROR(VLOOKUP(D161,$M$6:$N$11,2,FALSE),VLOOKUP(D161,$P$6:$Q$11,2,FALSE))</f>
        <v>0</v>
      </c>
      <c r="Z161" s="133">
        <f t="shared" si="99"/>
        <v>0</v>
      </c>
      <c r="AA161" s="71">
        <f t="shared" si="100"/>
        <v>0</v>
      </c>
      <c r="AB161" s="64">
        <f t="shared" si="101"/>
        <v>0</v>
      </c>
      <c r="AC161"/>
      <c r="AD161" s="65">
        <f t="shared" si="102"/>
        <v>0</v>
      </c>
      <c r="AE161" s="65">
        <f t="shared" si="103"/>
        <v>0</v>
      </c>
      <c r="AF161" s="65">
        <f t="shared" si="104"/>
        <v>0</v>
      </c>
      <c r="AG161" s="65">
        <f t="shared" si="105"/>
        <v>0</v>
      </c>
      <c r="AH161" s="65">
        <f t="shared" si="106"/>
        <v>0</v>
      </c>
      <c r="AI161" s="66">
        <f t="shared" si="107"/>
        <v>0</v>
      </c>
      <c r="AJ161" s="65">
        <f>C161</f>
        <v>74</v>
      </c>
      <c r="AK161" s="65">
        <f t="shared" si="109"/>
        <v>-74</v>
      </c>
      <c r="AM161" s="67">
        <f t="shared" si="110"/>
        <v>0</v>
      </c>
      <c r="AN161" s="67">
        <f t="shared" si="111"/>
        <v>0</v>
      </c>
      <c r="AO161" s="67">
        <f t="shared" si="112"/>
        <v>0</v>
      </c>
      <c r="AP161" s="67">
        <f t="shared" si="113"/>
        <v>0</v>
      </c>
      <c r="AQ161" s="67">
        <f t="shared" si="114"/>
        <v>0</v>
      </c>
      <c r="AR161" s="68">
        <f t="shared" si="115"/>
        <v>0</v>
      </c>
      <c r="AT161"/>
      <c r="AU161"/>
    </row>
    <row r="162" spans="1:47" x14ac:dyDescent="0.2">
      <c r="A162" s="33" t="s">
        <v>102</v>
      </c>
      <c r="B162" s="69" t="s">
        <v>94</v>
      </c>
      <c r="C162" s="138">
        <v>24</v>
      </c>
      <c r="D162" s="139" t="s">
        <v>22</v>
      </c>
      <c r="E162" s="140">
        <v>0.32291666666666669</v>
      </c>
      <c r="F162" s="140">
        <v>0.70833333333333337</v>
      </c>
      <c r="G162" s="28">
        <v>200</v>
      </c>
      <c r="H162" s="95">
        <v>9.25</v>
      </c>
      <c r="I162" s="22"/>
      <c r="J162" s="23">
        <f t="shared" ref="J162:J166" si="116">$C$6*G162*I162</f>
        <v>0</v>
      </c>
      <c r="K162" s="62">
        <f t="shared" ref="K162:K166" si="117">$J$6*H162*I162</f>
        <v>0</v>
      </c>
      <c r="L162" s="22"/>
      <c r="M162" s="23">
        <f t="shared" ref="M162:M166" si="118">$C$7*G162*L162</f>
        <v>0</v>
      </c>
      <c r="N162" s="24">
        <f t="shared" ref="N162:N166" si="119">$J$6*H162*L162</f>
        <v>0</v>
      </c>
      <c r="O162" s="22"/>
      <c r="P162" s="23">
        <f t="shared" ref="P162:P166" si="120">$C$8*G162*O162</f>
        <v>0</v>
      </c>
      <c r="Q162" s="24">
        <f t="shared" ref="Q162:Q166" si="121">$J$6*H162*O162</f>
        <v>0</v>
      </c>
      <c r="R162" s="22"/>
      <c r="S162" s="23">
        <f t="shared" ref="S162:S166" si="122">$C$9*G162*R162</f>
        <v>0</v>
      </c>
      <c r="T162" s="24">
        <f t="shared" ref="T162:T166" si="123">$J$6*H162*R162</f>
        <v>0</v>
      </c>
      <c r="U162" s="22"/>
      <c r="V162" s="23">
        <f t="shared" ref="V162:V166" si="124">$C$10*G162*U162</f>
        <v>0</v>
      </c>
      <c r="W162" s="24">
        <f t="shared" ref="W162:W166" si="125">$J$6*H162*U162</f>
        <v>0</v>
      </c>
      <c r="X162" s="64">
        <f t="shared" ref="X162:X166" si="126">J162+K162+M162+N162+P162+Q162+S162+T162+V162+W162</f>
        <v>0</v>
      </c>
      <c r="Y162" s="93">
        <f t="shared" ref="Y162:Y166" si="127">IFERROR(VLOOKUP(D162,$M$6:$N$11,2,FALSE),VLOOKUP(D162,$P$6:$Q$11,2,FALSE))</f>
        <v>0</v>
      </c>
      <c r="Z162" s="133">
        <f t="shared" ref="Z162:Z166" si="128">X162*(100%-Y162)</f>
        <v>0</v>
      </c>
      <c r="AA162" s="71">
        <f t="shared" ref="AA162:AA166" si="129">AR162</f>
        <v>0</v>
      </c>
      <c r="AB162" s="64">
        <f t="shared" ref="AB162:AB166" si="130">MAX(Z162:AA162)</f>
        <v>0</v>
      </c>
      <c r="AC162"/>
      <c r="AD162" s="65">
        <f t="shared" ref="AD162:AD166" si="131">I162*20</f>
        <v>0</v>
      </c>
      <c r="AE162" s="65">
        <f t="shared" ref="AE162:AE166" si="132">L162*50</f>
        <v>0</v>
      </c>
      <c r="AF162" s="65">
        <f t="shared" ref="AF162:AF166" si="133">O162*60</f>
        <v>0</v>
      </c>
      <c r="AG162" s="65">
        <f t="shared" ref="AG162:AG166" si="134">R162*70</f>
        <v>0</v>
      </c>
      <c r="AH162" s="65">
        <f t="shared" ref="AH162:AH166" si="135">U162*92</f>
        <v>0</v>
      </c>
      <c r="AI162" s="66">
        <f t="shared" ref="AI162:AI166" si="136">SUM(AD162:AH162)</f>
        <v>0</v>
      </c>
      <c r="AJ162" s="65">
        <f t="shared" ref="AJ162:AJ166" si="137">C162</f>
        <v>24</v>
      </c>
      <c r="AK162" s="65">
        <f t="shared" ref="AK162:AK166" si="138">AI162-AJ162</f>
        <v>-24</v>
      </c>
      <c r="AM162" s="67">
        <f t="shared" ref="AM162:AM166" si="139">I162*$F$6</f>
        <v>0</v>
      </c>
      <c r="AN162" s="67">
        <f t="shared" ref="AN162:AN166" si="140">L162*$F$7</f>
        <v>0</v>
      </c>
      <c r="AO162" s="67">
        <f t="shared" ref="AO162:AO166" si="141">O162*$F$8</f>
        <v>0</v>
      </c>
      <c r="AP162" s="67">
        <f t="shared" ref="AP162:AP166" si="142">R162*$F$9</f>
        <v>0</v>
      </c>
      <c r="AQ162" s="67">
        <f t="shared" ref="AQ162:AQ166" si="143">U162*$F$10</f>
        <v>0</v>
      </c>
      <c r="AR162" s="68">
        <f t="shared" ref="AR162:AR166" si="144">SUM(AM162:AQ162)</f>
        <v>0</v>
      </c>
      <c r="AT162"/>
      <c r="AU162"/>
    </row>
    <row r="163" spans="1:47" x14ac:dyDescent="0.2">
      <c r="A163" s="33" t="s">
        <v>127</v>
      </c>
      <c r="B163" s="69" t="s">
        <v>94</v>
      </c>
      <c r="C163" s="138">
        <v>50</v>
      </c>
      <c r="D163" s="139" t="s">
        <v>22</v>
      </c>
      <c r="E163" s="140">
        <v>0.34375</v>
      </c>
      <c r="F163" s="140">
        <v>0.48958333333333331</v>
      </c>
      <c r="G163" s="28">
        <v>222</v>
      </c>
      <c r="H163" s="95">
        <v>3.5</v>
      </c>
      <c r="I163" s="22"/>
      <c r="J163" s="23">
        <f t="shared" si="116"/>
        <v>0</v>
      </c>
      <c r="K163" s="62">
        <f t="shared" si="117"/>
        <v>0</v>
      </c>
      <c r="L163" s="22"/>
      <c r="M163" s="23">
        <f t="shared" si="118"/>
        <v>0</v>
      </c>
      <c r="N163" s="24">
        <f t="shared" si="119"/>
        <v>0</v>
      </c>
      <c r="O163" s="22"/>
      <c r="P163" s="23">
        <f t="shared" si="120"/>
        <v>0</v>
      </c>
      <c r="Q163" s="24">
        <f t="shared" si="121"/>
        <v>0</v>
      </c>
      <c r="R163" s="22"/>
      <c r="S163" s="23">
        <f t="shared" si="122"/>
        <v>0</v>
      </c>
      <c r="T163" s="24">
        <f t="shared" si="123"/>
        <v>0</v>
      </c>
      <c r="U163" s="22"/>
      <c r="V163" s="23">
        <f t="shared" si="124"/>
        <v>0</v>
      </c>
      <c r="W163" s="24">
        <f t="shared" si="125"/>
        <v>0</v>
      </c>
      <c r="X163" s="64">
        <f t="shared" si="126"/>
        <v>0</v>
      </c>
      <c r="Y163" s="93">
        <f t="shared" si="127"/>
        <v>0</v>
      </c>
      <c r="Z163" s="133">
        <f t="shared" si="128"/>
        <v>0</v>
      </c>
      <c r="AA163" s="71">
        <f t="shared" si="129"/>
        <v>0</v>
      </c>
      <c r="AB163" s="64">
        <f t="shared" si="130"/>
        <v>0</v>
      </c>
      <c r="AC163"/>
      <c r="AD163" s="65">
        <f t="shared" si="131"/>
        <v>0</v>
      </c>
      <c r="AE163" s="65">
        <f t="shared" si="132"/>
        <v>0</v>
      </c>
      <c r="AF163" s="65">
        <f t="shared" si="133"/>
        <v>0</v>
      </c>
      <c r="AG163" s="65">
        <f t="shared" si="134"/>
        <v>0</v>
      </c>
      <c r="AH163" s="65">
        <f t="shared" si="135"/>
        <v>0</v>
      </c>
      <c r="AI163" s="66">
        <f t="shared" si="136"/>
        <v>0</v>
      </c>
      <c r="AJ163" s="65">
        <f t="shared" si="137"/>
        <v>50</v>
      </c>
      <c r="AK163" s="65">
        <f t="shared" si="138"/>
        <v>-50</v>
      </c>
      <c r="AM163" s="67">
        <f t="shared" si="139"/>
        <v>0</v>
      </c>
      <c r="AN163" s="67">
        <f t="shared" si="140"/>
        <v>0</v>
      </c>
      <c r="AO163" s="67">
        <f t="shared" si="141"/>
        <v>0</v>
      </c>
      <c r="AP163" s="67">
        <f t="shared" si="142"/>
        <v>0</v>
      </c>
      <c r="AQ163" s="67">
        <f t="shared" si="143"/>
        <v>0</v>
      </c>
      <c r="AR163" s="68">
        <f t="shared" si="144"/>
        <v>0</v>
      </c>
      <c r="AT163"/>
      <c r="AU163"/>
    </row>
    <row r="164" spans="1:47" x14ac:dyDescent="0.2">
      <c r="A164" s="116" t="s">
        <v>94</v>
      </c>
      <c r="B164" s="116" t="s">
        <v>127</v>
      </c>
      <c r="C164" s="65">
        <v>50</v>
      </c>
      <c r="D164" s="139" t="s">
        <v>22</v>
      </c>
      <c r="E164" s="141">
        <v>0.60416666666666663</v>
      </c>
      <c r="F164" s="141">
        <v>0.75</v>
      </c>
      <c r="G164" s="65">
        <v>222</v>
      </c>
      <c r="H164" s="95">
        <v>3.5</v>
      </c>
      <c r="I164" s="22"/>
      <c r="J164" s="23">
        <f t="shared" si="116"/>
        <v>0</v>
      </c>
      <c r="K164" s="62">
        <f t="shared" si="117"/>
        <v>0</v>
      </c>
      <c r="L164" s="22"/>
      <c r="M164" s="23">
        <f t="shared" si="118"/>
        <v>0</v>
      </c>
      <c r="N164" s="24">
        <f t="shared" si="119"/>
        <v>0</v>
      </c>
      <c r="O164" s="22"/>
      <c r="P164" s="23">
        <f t="shared" si="120"/>
        <v>0</v>
      </c>
      <c r="Q164" s="24">
        <f t="shared" si="121"/>
        <v>0</v>
      </c>
      <c r="R164" s="22"/>
      <c r="S164" s="23">
        <f t="shared" si="122"/>
        <v>0</v>
      </c>
      <c r="T164" s="24">
        <f t="shared" si="123"/>
        <v>0</v>
      </c>
      <c r="U164" s="22"/>
      <c r="V164" s="23">
        <f t="shared" si="124"/>
        <v>0</v>
      </c>
      <c r="W164" s="24">
        <f t="shared" si="125"/>
        <v>0</v>
      </c>
      <c r="X164" s="64">
        <f t="shared" si="126"/>
        <v>0</v>
      </c>
      <c r="Y164" s="93">
        <f t="shared" si="127"/>
        <v>0</v>
      </c>
      <c r="Z164" s="133">
        <f t="shared" si="128"/>
        <v>0</v>
      </c>
      <c r="AA164" s="71">
        <f t="shared" si="129"/>
        <v>0</v>
      </c>
      <c r="AB164" s="64">
        <f t="shared" si="130"/>
        <v>0</v>
      </c>
      <c r="AC164"/>
      <c r="AD164" s="65">
        <f t="shared" si="131"/>
        <v>0</v>
      </c>
      <c r="AE164" s="65">
        <f t="shared" si="132"/>
        <v>0</v>
      </c>
      <c r="AF164" s="65">
        <f t="shared" si="133"/>
        <v>0</v>
      </c>
      <c r="AG164" s="65">
        <f t="shared" si="134"/>
        <v>0</v>
      </c>
      <c r="AH164" s="65">
        <f t="shared" si="135"/>
        <v>0</v>
      </c>
      <c r="AI164" s="66">
        <f t="shared" si="136"/>
        <v>0</v>
      </c>
      <c r="AJ164" s="65">
        <f t="shared" si="137"/>
        <v>50</v>
      </c>
      <c r="AK164" s="65">
        <f t="shared" si="138"/>
        <v>-50</v>
      </c>
      <c r="AM164" s="67">
        <f t="shared" si="139"/>
        <v>0</v>
      </c>
      <c r="AN164" s="67">
        <f t="shared" si="140"/>
        <v>0</v>
      </c>
      <c r="AO164" s="67">
        <f t="shared" si="141"/>
        <v>0</v>
      </c>
      <c r="AP164" s="67">
        <f t="shared" si="142"/>
        <v>0</v>
      </c>
      <c r="AQ164" s="67">
        <f t="shared" si="143"/>
        <v>0</v>
      </c>
      <c r="AR164" s="68">
        <f t="shared" si="144"/>
        <v>0</v>
      </c>
      <c r="AT164"/>
      <c r="AU164"/>
    </row>
    <row r="165" spans="1:47" x14ac:dyDescent="0.2">
      <c r="A165" s="116" t="s">
        <v>181</v>
      </c>
      <c r="B165" s="116" t="s">
        <v>97</v>
      </c>
      <c r="C165" s="65">
        <v>50</v>
      </c>
      <c r="D165" s="139" t="s">
        <v>22</v>
      </c>
      <c r="E165" s="141">
        <v>0.36458333333333331</v>
      </c>
      <c r="F165" s="141">
        <v>0.53125</v>
      </c>
      <c r="G165" s="65">
        <v>250</v>
      </c>
      <c r="H165" s="95">
        <v>4</v>
      </c>
      <c r="I165" s="22"/>
      <c r="J165" s="23">
        <f t="shared" si="116"/>
        <v>0</v>
      </c>
      <c r="K165" s="62">
        <f t="shared" si="117"/>
        <v>0</v>
      </c>
      <c r="L165" s="22"/>
      <c r="M165" s="23">
        <f t="shared" si="118"/>
        <v>0</v>
      </c>
      <c r="N165" s="24">
        <f t="shared" si="119"/>
        <v>0</v>
      </c>
      <c r="O165" s="22"/>
      <c r="P165" s="23">
        <f t="shared" si="120"/>
        <v>0</v>
      </c>
      <c r="Q165" s="24">
        <f t="shared" si="121"/>
        <v>0</v>
      </c>
      <c r="R165" s="22"/>
      <c r="S165" s="23">
        <f t="shared" si="122"/>
        <v>0</v>
      </c>
      <c r="T165" s="24">
        <f t="shared" si="123"/>
        <v>0</v>
      </c>
      <c r="U165" s="22"/>
      <c r="V165" s="23">
        <f t="shared" si="124"/>
        <v>0</v>
      </c>
      <c r="W165" s="24">
        <f t="shared" si="125"/>
        <v>0</v>
      </c>
      <c r="X165" s="64">
        <f t="shared" si="126"/>
        <v>0</v>
      </c>
      <c r="Y165" s="93">
        <f t="shared" si="127"/>
        <v>0</v>
      </c>
      <c r="Z165" s="133">
        <f t="shared" si="128"/>
        <v>0</v>
      </c>
      <c r="AA165" s="71">
        <f t="shared" si="129"/>
        <v>0</v>
      </c>
      <c r="AB165" s="64">
        <f t="shared" si="130"/>
        <v>0</v>
      </c>
      <c r="AC165"/>
      <c r="AD165" s="65">
        <f t="shared" si="131"/>
        <v>0</v>
      </c>
      <c r="AE165" s="65">
        <f t="shared" si="132"/>
        <v>0</v>
      </c>
      <c r="AF165" s="65">
        <f t="shared" si="133"/>
        <v>0</v>
      </c>
      <c r="AG165" s="65">
        <f t="shared" si="134"/>
        <v>0</v>
      </c>
      <c r="AH165" s="65">
        <f t="shared" si="135"/>
        <v>0</v>
      </c>
      <c r="AI165" s="66">
        <f t="shared" si="136"/>
        <v>0</v>
      </c>
      <c r="AJ165" s="65">
        <f t="shared" si="137"/>
        <v>50</v>
      </c>
      <c r="AK165" s="65">
        <f t="shared" si="138"/>
        <v>-50</v>
      </c>
      <c r="AM165" s="67">
        <f t="shared" si="139"/>
        <v>0</v>
      </c>
      <c r="AN165" s="67">
        <f t="shared" si="140"/>
        <v>0</v>
      </c>
      <c r="AO165" s="67">
        <f t="shared" si="141"/>
        <v>0</v>
      </c>
      <c r="AP165" s="67">
        <f t="shared" si="142"/>
        <v>0</v>
      </c>
      <c r="AQ165" s="67">
        <f t="shared" si="143"/>
        <v>0</v>
      </c>
      <c r="AR165" s="68">
        <f t="shared" si="144"/>
        <v>0</v>
      </c>
      <c r="AT165"/>
      <c r="AU165"/>
    </row>
    <row r="166" spans="1:47" x14ac:dyDescent="0.2">
      <c r="A166" s="116" t="s">
        <v>97</v>
      </c>
      <c r="B166" s="116" t="s">
        <v>207</v>
      </c>
      <c r="C166" s="65">
        <v>50</v>
      </c>
      <c r="D166" s="139" t="s">
        <v>22</v>
      </c>
      <c r="E166" s="141">
        <v>0.58333333333333337</v>
      </c>
      <c r="F166" s="141">
        <v>0.75</v>
      </c>
      <c r="G166" s="65">
        <v>250</v>
      </c>
      <c r="H166" s="95">
        <v>4</v>
      </c>
      <c r="I166" s="22"/>
      <c r="J166" s="23">
        <f t="shared" si="116"/>
        <v>0</v>
      </c>
      <c r="K166" s="62">
        <f t="shared" si="117"/>
        <v>0</v>
      </c>
      <c r="L166" s="22"/>
      <c r="M166" s="23">
        <f t="shared" si="118"/>
        <v>0</v>
      </c>
      <c r="N166" s="24">
        <f t="shared" si="119"/>
        <v>0</v>
      </c>
      <c r="O166" s="22"/>
      <c r="P166" s="23">
        <f t="shared" si="120"/>
        <v>0</v>
      </c>
      <c r="Q166" s="24">
        <f t="shared" si="121"/>
        <v>0</v>
      </c>
      <c r="R166" s="22"/>
      <c r="S166" s="23">
        <f t="shared" si="122"/>
        <v>0</v>
      </c>
      <c r="T166" s="24">
        <f t="shared" si="123"/>
        <v>0</v>
      </c>
      <c r="U166" s="22"/>
      <c r="V166" s="23">
        <f t="shared" si="124"/>
        <v>0</v>
      </c>
      <c r="W166" s="24">
        <f t="shared" si="125"/>
        <v>0</v>
      </c>
      <c r="X166" s="64">
        <f t="shared" si="126"/>
        <v>0</v>
      </c>
      <c r="Y166" s="93">
        <f t="shared" si="127"/>
        <v>0</v>
      </c>
      <c r="Z166" s="133">
        <f t="shared" si="128"/>
        <v>0</v>
      </c>
      <c r="AA166" s="71">
        <f t="shared" si="129"/>
        <v>0</v>
      </c>
      <c r="AB166" s="64">
        <f t="shared" si="130"/>
        <v>0</v>
      </c>
      <c r="AC166"/>
      <c r="AD166" s="65">
        <f t="shared" si="131"/>
        <v>0</v>
      </c>
      <c r="AE166" s="65">
        <f t="shared" si="132"/>
        <v>0</v>
      </c>
      <c r="AF166" s="65">
        <f t="shared" si="133"/>
        <v>0</v>
      </c>
      <c r="AG166" s="65">
        <f t="shared" si="134"/>
        <v>0</v>
      </c>
      <c r="AH166" s="65">
        <f t="shared" si="135"/>
        <v>0</v>
      </c>
      <c r="AI166" s="66">
        <f t="shared" si="136"/>
        <v>0</v>
      </c>
      <c r="AJ166" s="65">
        <f t="shared" si="137"/>
        <v>50</v>
      </c>
      <c r="AK166" s="65">
        <f t="shared" si="138"/>
        <v>-50</v>
      </c>
      <c r="AM166" s="67">
        <f t="shared" si="139"/>
        <v>0</v>
      </c>
      <c r="AN166" s="67">
        <f t="shared" si="140"/>
        <v>0</v>
      </c>
      <c r="AO166" s="67">
        <f t="shared" si="141"/>
        <v>0</v>
      </c>
      <c r="AP166" s="67">
        <f t="shared" si="142"/>
        <v>0</v>
      </c>
      <c r="AQ166" s="67">
        <f t="shared" si="143"/>
        <v>0</v>
      </c>
      <c r="AR166" s="68">
        <f t="shared" si="144"/>
        <v>0</v>
      </c>
      <c r="AT166"/>
      <c r="AU166"/>
    </row>
    <row r="167" spans="1:47" x14ac:dyDescent="0.2">
      <c r="A167" s="33" t="s">
        <v>93</v>
      </c>
      <c r="B167" s="69" t="s">
        <v>99</v>
      </c>
      <c r="C167" s="138">
        <v>41</v>
      </c>
      <c r="D167" s="65" t="s">
        <v>22</v>
      </c>
      <c r="E167" s="140">
        <v>0.36458333333333331</v>
      </c>
      <c r="F167" s="140">
        <v>0.69791666666666663</v>
      </c>
      <c r="G167" s="28">
        <v>290</v>
      </c>
      <c r="H167" s="95">
        <v>8</v>
      </c>
      <c r="I167" s="22"/>
      <c r="J167" s="23">
        <f t="shared" ref="J167:J190" si="145">$C$6*G167*I167</f>
        <v>0</v>
      </c>
      <c r="K167" s="62">
        <f t="shared" ref="K167:K190" si="146">$J$6*H167*I167</f>
        <v>0</v>
      </c>
      <c r="L167" s="22"/>
      <c r="M167" s="23">
        <f t="shared" ref="M167:M190" si="147">$C$7*G167*L167</f>
        <v>0</v>
      </c>
      <c r="N167" s="24">
        <f t="shared" ref="N167:N190" si="148">$J$6*H167*L167</f>
        <v>0</v>
      </c>
      <c r="O167" s="22"/>
      <c r="P167" s="23">
        <f t="shared" ref="P167:P190" si="149">$C$8*G167*O167</f>
        <v>0</v>
      </c>
      <c r="Q167" s="24">
        <f t="shared" ref="Q167:Q190" si="150">$J$6*H167*O167</f>
        <v>0</v>
      </c>
      <c r="R167" s="22"/>
      <c r="S167" s="23">
        <f t="shared" ref="S167:S190" si="151">$C$9*G167*R167</f>
        <v>0</v>
      </c>
      <c r="T167" s="24">
        <f t="shared" ref="T167:T190" si="152">$J$6*H167*R167</f>
        <v>0</v>
      </c>
      <c r="U167" s="22"/>
      <c r="V167" s="23">
        <f t="shared" ref="V167:V190" si="153">$C$10*G167*U167</f>
        <v>0</v>
      </c>
      <c r="W167" s="24">
        <f t="shared" ref="W167:W190" si="154">$J$6*H167*U167</f>
        <v>0</v>
      </c>
      <c r="X167" s="64">
        <f t="shared" si="97"/>
        <v>0</v>
      </c>
      <c r="Y167" s="93">
        <f t="shared" ref="Y167:Y190" si="155">IFERROR(VLOOKUP(D167,$M$6:$N$11,2,FALSE),VLOOKUP(D167,$P$6:$Q$11,2,FALSE))</f>
        <v>0</v>
      </c>
      <c r="Z167" s="133">
        <f t="shared" si="99"/>
        <v>0</v>
      </c>
      <c r="AA167" s="71">
        <f t="shared" si="100"/>
        <v>0</v>
      </c>
      <c r="AB167" s="64">
        <f t="shared" si="101"/>
        <v>0</v>
      </c>
      <c r="AC167"/>
      <c r="AD167" s="65">
        <f t="shared" si="102"/>
        <v>0</v>
      </c>
      <c r="AE167" s="65">
        <f t="shared" si="103"/>
        <v>0</v>
      </c>
      <c r="AF167" s="65">
        <f t="shared" si="104"/>
        <v>0</v>
      </c>
      <c r="AG167" s="65">
        <f t="shared" si="105"/>
        <v>0</v>
      </c>
      <c r="AH167" s="65">
        <f t="shared" si="106"/>
        <v>0</v>
      </c>
      <c r="AI167" s="66">
        <f t="shared" si="107"/>
        <v>0</v>
      </c>
      <c r="AJ167" s="65">
        <f t="shared" ref="AJ167:AJ190" si="156">C167</f>
        <v>41</v>
      </c>
      <c r="AK167" s="65">
        <f t="shared" si="109"/>
        <v>-41</v>
      </c>
      <c r="AM167" s="67">
        <f t="shared" si="110"/>
        <v>0</v>
      </c>
      <c r="AN167" s="67">
        <f t="shared" si="111"/>
        <v>0</v>
      </c>
      <c r="AO167" s="67">
        <f t="shared" si="112"/>
        <v>0</v>
      </c>
      <c r="AP167" s="67">
        <f t="shared" si="113"/>
        <v>0</v>
      </c>
      <c r="AQ167" s="67">
        <f t="shared" si="114"/>
        <v>0</v>
      </c>
      <c r="AR167" s="68">
        <f t="shared" si="115"/>
        <v>0</v>
      </c>
      <c r="AT167"/>
      <c r="AU167"/>
    </row>
    <row r="168" spans="1:47" x14ac:dyDescent="0.2">
      <c r="A168" s="33" t="s">
        <v>124</v>
      </c>
      <c r="B168" s="69" t="s">
        <v>104</v>
      </c>
      <c r="C168" s="138">
        <v>65</v>
      </c>
      <c r="D168" s="139" t="s">
        <v>22</v>
      </c>
      <c r="E168" s="140">
        <v>0.33333333333333331</v>
      </c>
      <c r="F168" s="140">
        <v>0.70833333333333337</v>
      </c>
      <c r="G168" s="28">
        <v>150</v>
      </c>
      <c r="H168" s="95">
        <v>9</v>
      </c>
      <c r="I168" s="22"/>
      <c r="J168" s="23">
        <f t="shared" si="145"/>
        <v>0</v>
      </c>
      <c r="K168" s="62">
        <f t="shared" si="146"/>
        <v>0</v>
      </c>
      <c r="L168" s="22"/>
      <c r="M168" s="23">
        <f t="shared" si="147"/>
        <v>0</v>
      </c>
      <c r="N168" s="24">
        <f t="shared" si="148"/>
        <v>0</v>
      </c>
      <c r="O168" s="22"/>
      <c r="P168" s="23">
        <f t="shared" si="149"/>
        <v>0</v>
      </c>
      <c r="Q168" s="24">
        <f t="shared" si="150"/>
        <v>0</v>
      </c>
      <c r="R168" s="22"/>
      <c r="S168" s="23">
        <f t="shared" si="151"/>
        <v>0</v>
      </c>
      <c r="T168" s="24">
        <f t="shared" si="152"/>
        <v>0</v>
      </c>
      <c r="U168" s="22"/>
      <c r="V168" s="23">
        <f t="shared" si="153"/>
        <v>0</v>
      </c>
      <c r="W168" s="24">
        <f t="shared" si="154"/>
        <v>0</v>
      </c>
      <c r="X168" s="64">
        <f t="shared" si="97"/>
        <v>0</v>
      </c>
      <c r="Y168" s="93">
        <f t="shared" si="155"/>
        <v>0</v>
      </c>
      <c r="Z168" s="133">
        <f t="shared" si="99"/>
        <v>0</v>
      </c>
      <c r="AA168" s="71">
        <f t="shared" si="100"/>
        <v>0</v>
      </c>
      <c r="AB168" s="64">
        <f t="shared" si="101"/>
        <v>0</v>
      </c>
      <c r="AC168"/>
      <c r="AD168" s="65">
        <f t="shared" si="102"/>
        <v>0</v>
      </c>
      <c r="AE168" s="65">
        <f t="shared" si="103"/>
        <v>0</v>
      </c>
      <c r="AF168" s="65">
        <f t="shared" si="104"/>
        <v>0</v>
      </c>
      <c r="AG168" s="65">
        <f t="shared" si="105"/>
        <v>0</v>
      </c>
      <c r="AH168" s="65">
        <f t="shared" si="106"/>
        <v>0</v>
      </c>
      <c r="AI168" s="66">
        <f t="shared" si="107"/>
        <v>0</v>
      </c>
      <c r="AJ168" s="65">
        <f t="shared" si="156"/>
        <v>65</v>
      </c>
      <c r="AK168" s="65">
        <f t="shared" si="109"/>
        <v>-65</v>
      </c>
      <c r="AM168" s="67">
        <f t="shared" si="110"/>
        <v>0</v>
      </c>
      <c r="AN168" s="67">
        <f t="shared" si="111"/>
        <v>0</v>
      </c>
      <c r="AO168" s="67">
        <f t="shared" si="112"/>
        <v>0</v>
      </c>
      <c r="AP168" s="67">
        <f t="shared" si="113"/>
        <v>0</v>
      </c>
      <c r="AQ168" s="67">
        <f t="shared" si="114"/>
        <v>0</v>
      </c>
      <c r="AR168" s="68">
        <f t="shared" si="115"/>
        <v>0</v>
      </c>
      <c r="AT168"/>
      <c r="AU168"/>
    </row>
    <row r="169" spans="1:47" x14ac:dyDescent="0.2">
      <c r="A169" s="33" t="s">
        <v>94</v>
      </c>
      <c r="B169" s="69" t="s">
        <v>137</v>
      </c>
      <c r="C169" s="138">
        <v>30</v>
      </c>
      <c r="D169" s="65" t="s">
        <v>22</v>
      </c>
      <c r="E169" s="140">
        <v>0.39583333333333331</v>
      </c>
      <c r="F169" s="140">
        <v>0.54166666666666663</v>
      </c>
      <c r="G169" s="28">
        <v>20</v>
      </c>
      <c r="H169" s="95">
        <v>3.5</v>
      </c>
      <c r="I169" s="22"/>
      <c r="J169" s="23">
        <f t="shared" si="145"/>
        <v>0</v>
      </c>
      <c r="K169" s="62">
        <f t="shared" si="146"/>
        <v>0</v>
      </c>
      <c r="L169" s="22"/>
      <c r="M169" s="23">
        <f t="shared" si="147"/>
        <v>0</v>
      </c>
      <c r="N169" s="24">
        <f t="shared" si="148"/>
        <v>0</v>
      </c>
      <c r="O169" s="22"/>
      <c r="P169" s="23">
        <f t="shared" si="149"/>
        <v>0</v>
      </c>
      <c r="Q169" s="24">
        <f t="shared" si="150"/>
        <v>0</v>
      </c>
      <c r="R169" s="22"/>
      <c r="S169" s="23">
        <f t="shared" si="151"/>
        <v>0</v>
      </c>
      <c r="T169" s="24">
        <f t="shared" si="152"/>
        <v>0</v>
      </c>
      <c r="U169" s="22"/>
      <c r="V169" s="23">
        <f t="shared" si="153"/>
        <v>0</v>
      </c>
      <c r="W169" s="24">
        <f t="shared" si="154"/>
        <v>0</v>
      </c>
      <c r="X169" s="64">
        <f t="shared" si="97"/>
        <v>0</v>
      </c>
      <c r="Y169" s="93">
        <f t="shared" si="155"/>
        <v>0</v>
      </c>
      <c r="Z169" s="133">
        <f t="shared" si="99"/>
        <v>0</v>
      </c>
      <c r="AA169" s="71">
        <f t="shared" si="100"/>
        <v>0</v>
      </c>
      <c r="AB169" s="64">
        <f t="shared" si="101"/>
        <v>0</v>
      </c>
      <c r="AC169"/>
      <c r="AD169" s="65">
        <f t="shared" si="102"/>
        <v>0</v>
      </c>
      <c r="AE169" s="65">
        <f t="shared" si="103"/>
        <v>0</v>
      </c>
      <c r="AF169" s="65">
        <f t="shared" si="104"/>
        <v>0</v>
      </c>
      <c r="AG169" s="65">
        <f t="shared" si="105"/>
        <v>0</v>
      </c>
      <c r="AH169" s="65">
        <f t="shared" si="106"/>
        <v>0</v>
      </c>
      <c r="AI169" s="66">
        <f t="shared" si="107"/>
        <v>0</v>
      </c>
      <c r="AJ169" s="65">
        <f t="shared" si="156"/>
        <v>30</v>
      </c>
      <c r="AK169" s="65">
        <f t="shared" si="109"/>
        <v>-30</v>
      </c>
      <c r="AM169" s="67">
        <f t="shared" si="110"/>
        <v>0</v>
      </c>
      <c r="AN169" s="67">
        <f t="shared" si="111"/>
        <v>0</v>
      </c>
      <c r="AO169" s="67">
        <f t="shared" si="112"/>
        <v>0</v>
      </c>
      <c r="AP169" s="67">
        <f t="shared" si="113"/>
        <v>0</v>
      </c>
      <c r="AQ169" s="67">
        <f t="shared" si="114"/>
        <v>0</v>
      </c>
      <c r="AR169" s="68">
        <f t="shared" si="115"/>
        <v>0</v>
      </c>
      <c r="AT169"/>
      <c r="AU169"/>
    </row>
    <row r="170" spans="1:47" x14ac:dyDescent="0.2">
      <c r="A170" s="33" t="s">
        <v>94</v>
      </c>
      <c r="B170" s="69" t="s">
        <v>137</v>
      </c>
      <c r="C170" s="138">
        <v>30</v>
      </c>
      <c r="D170" s="139" t="s">
        <v>22</v>
      </c>
      <c r="E170" s="140">
        <v>0.5625</v>
      </c>
      <c r="F170" s="140">
        <v>0.70833333333333337</v>
      </c>
      <c r="G170" s="28">
        <v>20</v>
      </c>
      <c r="H170" s="95">
        <v>3.5</v>
      </c>
      <c r="I170" s="22"/>
      <c r="J170" s="23">
        <f t="shared" si="145"/>
        <v>0</v>
      </c>
      <c r="K170" s="62">
        <f t="shared" si="146"/>
        <v>0</v>
      </c>
      <c r="L170" s="22"/>
      <c r="M170" s="23">
        <f t="shared" si="147"/>
        <v>0</v>
      </c>
      <c r="N170" s="24">
        <f t="shared" si="148"/>
        <v>0</v>
      </c>
      <c r="O170" s="22"/>
      <c r="P170" s="23">
        <f t="shared" si="149"/>
        <v>0</v>
      </c>
      <c r="Q170" s="24">
        <f t="shared" si="150"/>
        <v>0</v>
      </c>
      <c r="R170" s="22"/>
      <c r="S170" s="23">
        <f t="shared" si="151"/>
        <v>0</v>
      </c>
      <c r="T170" s="24">
        <f t="shared" si="152"/>
        <v>0</v>
      </c>
      <c r="U170" s="22"/>
      <c r="V170" s="23">
        <f t="shared" si="153"/>
        <v>0</v>
      </c>
      <c r="W170" s="24">
        <f t="shared" si="154"/>
        <v>0</v>
      </c>
      <c r="X170" s="64">
        <f t="shared" si="97"/>
        <v>0</v>
      </c>
      <c r="Y170" s="93">
        <f t="shared" si="155"/>
        <v>0</v>
      </c>
      <c r="Z170" s="133">
        <f t="shared" si="99"/>
        <v>0</v>
      </c>
      <c r="AA170" s="71">
        <f t="shared" si="100"/>
        <v>0</v>
      </c>
      <c r="AB170" s="64">
        <f t="shared" si="101"/>
        <v>0</v>
      </c>
      <c r="AC170"/>
      <c r="AD170" s="65">
        <f t="shared" si="102"/>
        <v>0</v>
      </c>
      <c r="AE170" s="65">
        <f t="shared" si="103"/>
        <v>0</v>
      </c>
      <c r="AF170" s="65">
        <f t="shared" si="104"/>
        <v>0</v>
      </c>
      <c r="AG170" s="65">
        <f t="shared" si="105"/>
        <v>0</v>
      </c>
      <c r="AH170" s="65">
        <f t="shared" si="106"/>
        <v>0</v>
      </c>
      <c r="AI170" s="66">
        <f t="shared" si="107"/>
        <v>0</v>
      </c>
      <c r="AJ170" s="65">
        <f t="shared" si="156"/>
        <v>30</v>
      </c>
      <c r="AK170" s="65">
        <f t="shared" si="109"/>
        <v>-30</v>
      </c>
      <c r="AM170" s="67">
        <f t="shared" si="110"/>
        <v>0</v>
      </c>
      <c r="AN170" s="67">
        <f t="shared" si="111"/>
        <v>0</v>
      </c>
      <c r="AO170" s="67">
        <f t="shared" si="112"/>
        <v>0</v>
      </c>
      <c r="AP170" s="67">
        <f t="shared" si="113"/>
        <v>0</v>
      </c>
      <c r="AQ170" s="67">
        <f t="shared" si="114"/>
        <v>0</v>
      </c>
      <c r="AR170" s="68">
        <f t="shared" si="115"/>
        <v>0</v>
      </c>
      <c r="AT170"/>
      <c r="AU170"/>
    </row>
    <row r="171" spans="1:47" x14ac:dyDescent="0.2">
      <c r="A171" s="33" t="s">
        <v>94</v>
      </c>
      <c r="B171" s="69" t="s">
        <v>129</v>
      </c>
      <c r="C171" s="138">
        <v>26</v>
      </c>
      <c r="D171" s="65" t="s">
        <v>22</v>
      </c>
      <c r="E171" s="140">
        <v>0.39583333333333331</v>
      </c>
      <c r="F171" s="140">
        <v>0.54166666666666663</v>
      </c>
      <c r="G171" s="28">
        <v>20</v>
      </c>
      <c r="H171" s="95">
        <v>3.5</v>
      </c>
      <c r="I171" s="22"/>
      <c r="J171" s="23">
        <f t="shared" si="145"/>
        <v>0</v>
      </c>
      <c r="K171" s="62">
        <f t="shared" si="146"/>
        <v>0</v>
      </c>
      <c r="L171" s="22"/>
      <c r="M171" s="23">
        <f t="shared" si="147"/>
        <v>0</v>
      </c>
      <c r="N171" s="24">
        <f t="shared" si="148"/>
        <v>0</v>
      </c>
      <c r="O171" s="22"/>
      <c r="P171" s="23">
        <f t="shared" si="149"/>
        <v>0</v>
      </c>
      <c r="Q171" s="24">
        <f t="shared" si="150"/>
        <v>0</v>
      </c>
      <c r="R171" s="22"/>
      <c r="S171" s="23">
        <f t="shared" si="151"/>
        <v>0</v>
      </c>
      <c r="T171" s="24">
        <f t="shared" si="152"/>
        <v>0</v>
      </c>
      <c r="U171" s="22"/>
      <c r="V171" s="23">
        <f t="shared" si="153"/>
        <v>0</v>
      </c>
      <c r="W171" s="24">
        <f t="shared" si="154"/>
        <v>0</v>
      </c>
      <c r="X171" s="64">
        <f t="shared" si="97"/>
        <v>0</v>
      </c>
      <c r="Y171" s="93">
        <f t="shared" si="155"/>
        <v>0</v>
      </c>
      <c r="Z171" s="133">
        <f t="shared" si="99"/>
        <v>0</v>
      </c>
      <c r="AA171" s="71">
        <f t="shared" si="100"/>
        <v>0</v>
      </c>
      <c r="AB171" s="64">
        <f t="shared" si="101"/>
        <v>0</v>
      </c>
      <c r="AC171"/>
      <c r="AD171" s="65">
        <f t="shared" si="102"/>
        <v>0</v>
      </c>
      <c r="AE171" s="65">
        <f t="shared" si="103"/>
        <v>0</v>
      </c>
      <c r="AF171" s="65">
        <f t="shared" si="104"/>
        <v>0</v>
      </c>
      <c r="AG171" s="65">
        <f t="shared" si="105"/>
        <v>0</v>
      </c>
      <c r="AH171" s="65">
        <f t="shared" si="106"/>
        <v>0</v>
      </c>
      <c r="AI171" s="66">
        <f t="shared" si="107"/>
        <v>0</v>
      </c>
      <c r="AJ171" s="65">
        <f t="shared" si="156"/>
        <v>26</v>
      </c>
      <c r="AK171" s="65">
        <f t="shared" si="109"/>
        <v>-26</v>
      </c>
      <c r="AM171" s="67">
        <f t="shared" si="110"/>
        <v>0</v>
      </c>
      <c r="AN171" s="67">
        <f t="shared" si="111"/>
        <v>0</v>
      </c>
      <c r="AO171" s="67">
        <f t="shared" si="112"/>
        <v>0</v>
      </c>
      <c r="AP171" s="67">
        <f t="shared" si="113"/>
        <v>0</v>
      </c>
      <c r="AQ171" s="67">
        <f t="shared" si="114"/>
        <v>0</v>
      </c>
      <c r="AR171" s="68">
        <f t="shared" si="115"/>
        <v>0</v>
      </c>
      <c r="AT171"/>
      <c r="AU171"/>
    </row>
    <row r="172" spans="1:47" x14ac:dyDescent="0.2">
      <c r="A172" s="33" t="s">
        <v>94</v>
      </c>
      <c r="B172" s="69" t="s">
        <v>94</v>
      </c>
      <c r="C172" s="138">
        <v>26</v>
      </c>
      <c r="D172" s="139" t="s">
        <v>22</v>
      </c>
      <c r="E172" s="140">
        <v>0.36458333333333331</v>
      </c>
      <c r="F172" s="140">
        <v>0.51041666666666663</v>
      </c>
      <c r="G172" s="28">
        <v>20</v>
      </c>
      <c r="H172" s="95">
        <v>3.5</v>
      </c>
      <c r="I172" s="22"/>
      <c r="J172" s="23">
        <f t="shared" si="145"/>
        <v>0</v>
      </c>
      <c r="K172" s="62">
        <f t="shared" si="146"/>
        <v>0</v>
      </c>
      <c r="L172" s="22"/>
      <c r="M172" s="23">
        <f t="shared" si="147"/>
        <v>0</v>
      </c>
      <c r="N172" s="24">
        <f t="shared" si="148"/>
        <v>0</v>
      </c>
      <c r="O172" s="22"/>
      <c r="P172" s="23">
        <f t="shared" si="149"/>
        <v>0</v>
      </c>
      <c r="Q172" s="24">
        <f t="shared" si="150"/>
        <v>0</v>
      </c>
      <c r="R172" s="22"/>
      <c r="S172" s="23">
        <f t="shared" si="151"/>
        <v>0</v>
      </c>
      <c r="T172" s="24">
        <f t="shared" si="152"/>
        <v>0</v>
      </c>
      <c r="U172" s="22"/>
      <c r="V172" s="23">
        <f t="shared" si="153"/>
        <v>0</v>
      </c>
      <c r="W172" s="24">
        <f t="shared" si="154"/>
        <v>0</v>
      </c>
      <c r="X172" s="64">
        <f t="shared" si="97"/>
        <v>0</v>
      </c>
      <c r="Y172" s="93">
        <f t="shared" si="155"/>
        <v>0</v>
      </c>
      <c r="Z172" s="133">
        <f t="shared" si="99"/>
        <v>0</v>
      </c>
      <c r="AA172" s="71">
        <f t="shared" si="100"/>
        <v>0</v>
      </c>
      <c r="AB172" s="64">
        <f t="shared" si="101"/>
        <v>0</v>
      </c>
      <c r="AC172"/>
      <c r="AD172" s="65">
        <f t="shared" si="102"/>
        <v>0</v>
      </c>
      <c r="AE172" s="65">
        <f t="shared" si="103"/>
        <v>0</v>
      </c>
      <c r="AF172" s="65">
        <f t="shared" si="104"/>
        <v>0</v>
      </c>
      <c r="AG172" s="65">
        <f t="shared" si="105"/>
        <v>0</v>
      </c>
      <c r="AH172" s="65">
        <f t="shared" si="106"/>
        <v>0</v>
      </c>
      <c r="AI172" s="66">
        <f t="shared" si="107"/>
        <v>0</v>
      </c>
      <c r="AJ172" s="65">
        <f t="shared" si="156"/>
        <v>26</v>
      </c>
      <c r="AK172" s="65">
        <f t="shared" si="109"/>
        <v>-26</v>
      </c>
      <c r="AM172" s="67">
        <f t="shared" si="110"/>
        <v>0</v>
      </c>
      <c r="AN172" s="67">
        <f t="shared" si="111"/>
        <v>0</v>
      </c>
      <c r="AO172" s="67">
        <f t="shared" si="112"/>
        <v>0</v>
      </c>
      <c r="AP172" s="67">
        <f t="shared" si="113"/>
        <v>0</v>
      </c>
      <c r="AQ172" s="67">
        <f t="shared" si="114"/>
        <v>0</v>
      </c>
      <c r="AR172" s="68">
        <f t="shared" si="115"/>
        <v>0</v>
      </c>
      <c r="AT172"/>
      <c r="AU172"/>
    </row>
    <row r="173" spans="1:47" x14ac:dyDescent="0.2">
      <c r="A173" s="33" t="s">
        <v>125</v>
      </c>
      <c r="B173" s="69" t="s">
        <v>135</v>
      </c>
      <c r="C173" s="138">
        <v>50</v>
      </c>
      <c r="D173" s="65" t="s">
        <v>22</v>
      </c>
      <c r="E173" s="140">
        <v>0.34375</v>
      </c>
      <c r="F173" s="140">
        <v>0.77083333333333337</v>
      </c>
      <c r="G173" s="28">
        <v>380</v>
      </c>
      <c r="H173" s="95">
        <v>10.25</v>
      </c>
      <c r="I173" s="22"/>
      <c r="J173" s="23">
        <f t="shared" si="145"/>
        <v>0</v>
      </c>
      <c r="K173" s="62">
        <f t="shared" si="146"/>
        <v>0</v>
      </c>
      <c r="L173" s="22"/>
      <c r="M173" s="23">
        <f t="shared" si="147"/>
        <v>0</v>
      </c>
      <c r="N173" s="24">
        <f t="shared" si="148"/>
        <v>0</v>
      </c>
      <c r="O173" s="22"/>
      <c r="P173" s="23">
        <f t="shared" si="149"/>
        <v>0</v>
      </c>
      <c r="Q173" s="24">
        <f t="shared" si="150"/>
        <v>0</v>
      </c>
      <c r="R173" s="22"/>
      <c r="S173" s="23">
        <f t="shared" si="151"/>
        <v>0</v>
      </c>
      <c r="T173" s="24">
        <f t="shared" si="152"/>
        <v>0</v>
      </c>
      <c r="U173" s="22"/>
      <c r="V173" s="23">
        <f t="shared" si="153"/>
        <v>0</v>
      </c>
      <c r="W173" s="24">
        <f t="shared" si="154"/>
        <v>0</v>
      </c>
      <c r="X173" s="64">
        <f t="shared" si="97"/>
        <v>0</v>
      </c>
      <c r="Y173" s="93">
        <f t="shared" si="155"/>
        <v>0</v>
      </c>
      <c r="Z173" s="133">
        <f t="shared" si="99"/>
        <v>0</v>
      </c>
      <c r="AA173" s="71">
        <f t="shared" si="100"/>
        <v>0</v>
      </c>
      <c r="AB173" s="64">
        <f t="shared" si="101"/>
        <v>0</v>
      </c>
      <c r="AC173"/>
      <c r="AD173" s="65">
        <f t="shared" si="102"/>
        <v>0</v>
      </c>
      <c r="AE173" s="65">
        <f t="shared" si="103"/>
        <v>0</v>
      </c>
      <c r="AF173" s="65">
        <f t="shared" si="104"/>
        <v>0</v>
      </c>
      <c r="AG173" s="65">
        <f t="shared" si="105"/>
        <v>0</v>
      </c>
      <c r="AH173" s="65">
        <f t="shared" si="106"/>
        <v>0</v>
      </c>
      <c r="AI173" s="66">
        <f t="shared" si="107"/>
        <v>0</v>
      </c>
      <c r="AJ173" s="65">
        <f t="shared" si="156"/>
        <v>50</v>
      </c>
      <c r="AK173" s="65">
        <f t="shared" si="109"/>
        <v>-50</v>
      </c>
      <c r="AM173" s="67">
        <f t="shared" si="110"/>
        <v>0</v>
      </c>
      <c r="AN173" s="67">
        <f t="shared" si="111"/>
        <v>0</v>
      </c>
      <c r="AO173" s="67">
        <f t="shared" si="112"/>
        <v>0</v>
      </c>
      <c r="AP173" s="67">
        <f t="shared" si="113"/>
        <v>0</v>
      </c>
      <c r="AQ173" s="67">
        <f t="shared" si="114"/>
        <v>0</v>
      </c>
      <c r="AR173" s="68">
        <f t="shared" si="115"/>
        <v>0</v>
      </c>
      <c r="AT173"/>
      <c r="AU173"/>
    </row>
    <row r="174" spans="1:47" x14ac:dyDescent="0.2">
      <c r="A174" s="33" t="s">
        <v>148</v>
      </c>
      <c r="B174" s="69" t="s">
        <v>161</v>
      </c>
      <c r="C174" s="138">
        <v>49</v>
      </c>
      <c r="D174" s="139" t="s">
        <v>22</v>
      </c>
      <c r="E174" s="140">
        <v>0.375</v>
      </c>
      <c r="F174" s="140">
        <v>0.625</v>
      </c>
      <c r="G174" s="28">
        <v>340</v>
      </c>
      <c r="H174" s="95">
        <v>6</v>
      </c>
      <c r="I174" s="22"/>
      <c r="J174" s="23">
        <f t="shared" si="145"/>
        <v>0</v>
      </c>
      <c r="K174" s="62">
        <f t="shared" si="146"/>
        <v>0</v>
      </c>
      <c r="L174" s="22"/>
      <c r="M174" s="23">
        <f t="shared" si="147"/>
        <v>0</v>
      </c>
      <c r="N174" s="24">
        <f t="shared" si="148"/>
        <v>0</v>
      </c>
      <c r="O174" s="22"/>
      <c r="P174" s="23">
        <f t="shared" si="149"/>
        <v>0</v>
      </c>
      <c r="Q174" s="24">
        <f t="shared" si="150"/>
        <v>0</v>
      </c>
      <c r="R174" s="22"/>
      <c r="S174" s="23">
        <f t="shared" si="151"/>
        <v>0</v>
      </c>
      <c r="T174" s="24">
        <f t="shared" si="152"/>
        <v>0</v>
      </c>
      <c r="U174" s="22"/>
      <c r="V174" s="23">
        <f t="shared" si="153"/>
        <v>0</v>
      </c>
      <c r="W174" s="24">
        <f t="shared" si="154"/>
        <v>0</v>
      </c>
      <c r="X174" s="64">
        <f t="shared" si="97"/>
        <v>0</v>
      </c>
      <c r="Y174" s="93">
        <f t="shared" si="155"/>
        <v>0</v>
      </c>
      <c r="Z174" s="133">
        <f t="shared" si="99"/>
        <v>0</v>
      </c>
      <c r="AA174" s="71">
        <f t="shared" si="100"/>
        <v>0</v>
      </c>
      <c r="AB174" s="64">
        <f t="shared" si="101"/>
        <v>0</v>
      </c>
      <c r="AC174"/>
      <c r="AD174" s="65">
        <f t="shared" si="102"/>
        <v>0</v>
      </c>
      <c r="AE174" s="65">
        <f t="shared" si="103"/>
        <v>0</v>
      </c>
      <c r="AF174" s="65">
        <f t="shared" si="104"/>
        <v>0</v>
      </c>
      <c r="AG174" s="65">
        <f t="shared" si="105"/>
        <v>0</v>
      </c>
      <c r="AH174" s="65">
        <f t="shared" si="106"/>
        <v>0</v>
      </c>
      <c r="AI174" s="66">
        <f t="shared" si="107"/>
        <v>0</v>
      </c>
      <c r="AJ174" s="65">
        <f t="shared" si="156"/>
        <v>49</v>
      </c>
      <c r="AK174" s="65">
        <f t="shared" si="109"/>
        <v>-49</v>
      </c>
      <c r="AM174" s="67">
        <f t="shared" si="110"/>
        <v>0</v>
      </c>
      <c r="AN174" s="67">
        <f t="shared" si="111"/>
        <v>0</v>
      </c>
      <c r="AO174" s="67">
        <f t="shared" si="112"/>
        <v>0</v>
      </c>
      <c r="AP174" s="67">
        <f t="shared" si="113"/>
        <v>0</v>
      </c>
      <c r="AQ174" s="67">
        <f t="shared" si="114"/>
        <v>0</v>
      </c>
      <c r="AR174" s="68">
        <f t="shared" si="115"/>
        <v>0</v>
      </c>
      <c r="AT174"/>
      <c r="AU174"/>
    </row>
    <row r="175" spans="1:47" x14ac:dyDescent="0.2">
      <c r="A175" s="33" t="s">
        <v>104</v>
      </c>
      <c r="B175" s="69" t="s">
        <v>96</v>
      </c>
      <c r="C175" s="138">
        <v>18</v>
      </c>
      <c r="D175" s="65" t="s">
        <v>22</v>
      </c>
      <c r="E175" s="140">
        <v>0.36458333333333331</v>
      </c>
      <c r="F175" s="140">
        <v>0.47916666666666669</v>
      </c>
      <c r="G175" s="28">
        <v>15</v>
      </c>
      <c r="H175" s="95">
        <v>2.75</v>
      </c>
      <c r="I175" s="22"/>
      <c r="J175" s="23">
        <f t="shared" si="145"/>
        <v>0</v>
      </c>
      <c r="K175" s="62">
        <f t="shared" si="146"/>
        <v>0</v>
      </c>
      <c r="L175" s="22"/>
      <c r="M175" s="23">
        <f t="shared" si="147"/>
        <v>0</v>
      </c>
      <c r="N175" s="24">
        <f t="shared" si="148"/>
        <v>0</v>
      </c>
      <c r="O175" s="22"/>
      <c r="P175" s="23">
        <f t="shared" si="149"/>
        <v>0</v>
      </c>
      <c r="Q175" s="24">
        <f t="shared" si="150"/>
        <v>0</v>
      </c>
      <c r="R175" s="22"/>
      <c r="S175" s="23">
        <f t="shared" si="151"/>
        <v>0</v>
      </c>
      <c r="T175" s="24">
        <f t="shared" si="152"/>
        <v>0</v>
      </c>
      <c r="U175" s="22"/>
      <c r="V175" s="23">
        <f t="shared" si="153"/>
        <v>0</v>
      </c>
      <c r="W175" s="24">
        <f t="shared" si="154"/>
        <v>0</v>
      </c>
      <c r="X175" s="64">
        <f t="shared" si="97"/>
        <v>0</v>
      </c>
      <c r="Y175" s="93">
        <f t="shared" si="155"/>
        <v>0</v>
      </c>
      <c r="Z175" s="133">
        <f t="shared" si="99"/>
        <v>0</v>
      </c>
      <c r="AA175" s="71">
        <f t="shared" si="100"/>
        <v>0</v>
      </c>
      <c r="AB175" s="64">
        <f t="shared" si="101"/>
        <v>0</v>
      </c>
      <c r="AC175"/>
      <c r="AD175" s="65">
        <f t="shared" si="102"/>
        <v>0</v>
      </c>
      <c r="AE175" s="65">
        <f t="shared" si="103"/>
        <v>0</v>
      </c>
      <c r="AF175" s="65">
        <f t="shared" si="104"/>
        <v>0</v>
      </c>
      <c r="AG175" s="65">
        <f t="shared" si="105"/>
        <v>0</v>
      </c>
      <c r="AH175" s="65">
        <f t="shared" si="106"/>
        <v>0</v>
      </c>
      <c r="AI175" s="66">
        <f t="shared" si="107"/>
        <v>0</v>
      </c>
      <c r="AJ175" s="65">
        <f t="shared" si="156"/>
        <v>18</v>
      </c>
      <c r="AK175" s="65">
        <f t="shared" si="109"/>
        <v>-18</v>
      </c>
      <c r="AM175" s="67">
        <f t="shared" si="110"/>
        <v>0</v>
      </c>
      <c r="AN175" s="67">
        <f t="shared" si="111"/>
        <v>0</v>
      </c>
      <c r="AO175" s="67">
        <f t="shared" si="112"/>
        <v>0</v>
      </c>
      <c r="AP175" s="67">
        <f t="shared" si="113"/>
        <v>0</v>
      </c>
      <c r="AQ175" s="67">
        <f t="shared" si="114"/>
        <v>0</v>
      </c>
      <c r="AR175" s="68">
        <f t="shared" si="115"/>
        <v>0</v>
      </c>
      <c r="AT175"/>
      <c r="AU175"/>
    </row>
    <row r="176" spans="1:47" x14ac:dyDescent="0.2">
      <c r="A176" s="33" t="s">
        <v>149</v>
      </c>
      <c r="B176" s="69" t="s">
        <v>99</v>
      </c>
      <c r="C176" s="138">
        <v>47</v>
      </c>
      <c r="D176" s="139" t="s">
        <v>22</v>
      </c>
      <c r="E176" s="140">
        <v>0.375</v>
      </c>
      <c r="F176" s="140">
        <v>0.66666666666666663</v>
      </c>
      <c r="G176" s="28">
        <v>460</v>
      </c>
      <c r="H176" s="95">
        <v>7</v>
      </c>
      <c r="I176" s="22"/>
      <c r="J176" s="23">
        <f t="shared" si="145"/>
        <v>0</v>
      </c>
      <c r="K176" s="62">
        <f t="shared" si="146"/>
        <v>0</v>
      </c>
      <c r="L176" s="22"/>
      <c r="M176" s="23">
        <f t="shared" si="147"/>
        <v>0</v>
      </c>
      <c r="N176" s="24">
        <f t="shared" si="148"/>
        <v>0</v>
      </c>
      <c r="O176" s="22"/>
      <c r="P176" s="23">
        <f t="shared" si="149"/>
        <v>0</v>
      </c>
      <c r="Q176" s="24">
        <f t="shared" si="150"/>
        <v>0</v>
      </c>
      <c r="R176" s="22"/>
      <c r="S176" s="23">
        <f t="shared" si="151"/>
        <v>0</v>
      </c>
      <c r="T176" s="24">
        <f t="shared" si="152"/>
        <v>0</v>
      </c>
      <c r="U176" s="22"/>
      <c r="V176" s="23">
        <f t="shared" si="153"/>
        <v>0</v>
      </c>
      <c r="W176" s="24">
        <f t="shared" si="154"/>
        <v>0</v>
      </c>
      <c r="X176" s="64">
        <f t="shared" si="97"/>
        <v>0</v>
      </c>
      <c r="Y176" s="93">
        <f t="shared" si="155"/>
        <v>0</v>
      </c>
      <c r="Z176" s="133">
        <f t="shared" si="99"/>
        <v>0</v>
      </c>
      <c r="AA176" s="71">
        <f t="shared" si="100"/>
        <v>0</v>
      </c>
      <c r="AB176" s="64">
        <f t="shared" si="101"/>
        <v>0</v>
      </c>
      <c r="AC176"/>
      <c r="AD176" s="65">
        <f t="shared" si="102"/>
        <v>0</v>
      </c>
      <c r="AE176" s="65">
        <f t="shared" si="103"/>
        <v>0</v>
      </c>
      <c r="AF176" s="65">
        <f t="shared" si="104"/>
        <v>0</v>
      </c>
      <c r="AG176" s="65">
        <f t="shared" si="105"/>
        <v>0</v>
      </c>
      <c r="AH176" s="65">
        <f t="shared" si="106"/>
        <v>0</v>
      </c>
      <c r="AI176" s="66">
        <f t="shared" si="107"/>
        <v>0</v>
      </c>
      <c r="AJ176" s="65">
        <f t="shared" si="156"/>
        <v>47</v>
      </c>
      <c r="AK176" s="65">
        <f t="shared" si="109"/>
        <v>-47</v>
      </c>
      <c r="AM176" s="67">
        <f t="shared" si="110"/>
        <v>0</v>
      </c>
      <c r="AN176" s="67">
        <f t="shared" si="111"/>
        <v>0</v>
      </c>
      <c r="AO176" s="67">
        <f t="shared" si="112"/>
        <v>0</v>
      </c>
      <c r="AP176" s="67">
        <f t="shared" si="113"/>
        <v>0</v>
      </c>
      <c r="AQ176" s="67">
        <f t="shared" si="114"/>
        <v>0</v>
      </c>
      <c r="AR176" s="68">
        <f t="shared" si="115"/>
        <v>0</v>
      </c>
      <c r="AT176"/>
      <c r="AU176"/>
    </row>
    <row r="177" spans="1:47" x14ac:dyDescent="0.2">
      <c r="A177" s="33" t="s">
        <v>99</v>
      </c>
      <c r="B177" s="69" t="s">
        <v>149</v>
      </c>
      <c r="C177" s="138">
        <v>47</v>
      </c>
      <c r="D177" s="65" t="s">
        <v>22</v>
      </c>
      <c r="E177" s="140">
        <v>0.375</v>
      </c>
      <c r="F177" s="140">
        <v>0.66666666666666663</v>
      </c>
      <c r="G177" s="28">
        <v>460</v>
      </c>
      <c r="H177" s="95">
        <v>7</v>
      </c>
      <c r="I177" s="22"/>
      <c r="J177" s="23">
        <f t="shared" si="145"/>
        <v>0</v>
      </c>
      <c r="K177" s="62">
        <f t="shared" si="146"/>
        <v>0</v>
      </c>
      <c r="L177" s="22"/>
      <c r="M177" s="23">
        <f t="shared" si="147"/>
        <v>0</v>
      </c>
      <c r="N177" s="24">
        <f t="shared" si="148"/>
        <v>0</v>
      </c>
      <c r="O177" s="22"/>
      <c r="P177" s="23">
        <f t="shared" si="149"/>
        <v>0</v>
      </c>
      <c r="Q177" s="24">
        <f t="shared" si="150"/>
        <v>0</v>
      </c>
      <c r="R177" s="22"/>
      <c r="S177" s="23">
        <f t="shared" si="151"/>
        <v>0</v>
      </c>
      <c r="T177" s="24">
        <f t="shared" si="152"/>
        <v>0</v>
      </c>
      <c r="U177" s="22"/>
      <c r="V177" s="23">
        <f t="shared" si="153"/>
        <v>0</v>
      </c>
      <c r="W177" s="24">
        <f t="shared" si="154"/>
        <v>0</v>
      </c>
      <c r="X177" s="64">
        <f t="shared" si="97"/>
        <v>0</v>
      </c>
      <c r="Y177" s="93">
        <f t="shared" si="155"/>
        <v>0</v>
      </c>
      <c r="Z177" s="133">
        <f t="shared" si="99"/>
        <v>0</v>
      </c>
      <c r="AA177" s="71">
        <f t="shared" si="100"/>
        <v>0</v>
      </c>
      <c r="AB177" s="64">
        <f t="shared" si="101"/>
        <v>0</v>
      </c>
      <c r="AC177"/>
      <c r="AD177" s="65">
        <f t="shared" si="102"/>
        <v>0</v>
      </c>
      <c r="AE177" s="65">
        <f t="shared" si="103"/>
        <v>0</v>
      </c>
      <c r="AF177" s="65">
        <f t="shared" si="104"/>
        <v>0</v>
      </c>
      <c r="AG177" s="65">
        <f t="shared" si="105"/>
        <v>0</v>
      </c>
      <c r="AH177" s="65">
        <f t="shared" si="106"/>
        <v>0</v>
      </c>
      <c r="AI177" s="66">
        <f t="shared" si="107"/>
        <v>0</v>
      </c>
      <c r="AJ177" s="65">
        <f t="shared" si="156"/>
        <v>47</v>
      </c>
      <c r="AK177" s="65">
        <f t="shared" si="109"/>
        <v>-47</v>
      </c>
      <c r="AM177" s="67">
        <f t="shared" si="110"/>
        <v>0</v>
      </c>
      <c r="AN177" s="67">
        <f t="shared" si="111"/>
        <v>0</v>
      </c>
      <c r="AO177" s="67">
        <f t="shared" si="112"/>
        <v>0</v>
      </c>
      <c r="AP177" s="67">
        <f t="shared" si="113"/>
        <v>0</v>
      </c>
      <c r="AQ177" s="67">
        <f t="shared" si="114"/>
        <v>0</v>
      </c>
      <c r="AR177" s="68">
        <f t="shared" si="115"/>
        <v>0</v>
      </c>
      <c r="AT177"/>
      <c r="AU177"/>
    </row>
    <row r="178" spans="1:47" x14ac:dyDescent="0.2">
      <c r="A178" s="33" t="s">
        <v>94</v>
      </c>
      <c r="B178" s="69" t="s">
        <v>130</v>
      </c>
      <c r="C178" s="138">
        <v>26</v>
      </c>
      <c r="D178" s="65" t="s">
        <v>22</v>
      </c>
      <c r="E178" s="140">
        <v>0.52083333333333337</v>
      </c>
      <c r="F178" s="140">
        <v>0.66666666666666663</v>
      </c>
      <c r="G178" s="28">
        <v>20</v>
      </c>
      <c r="H178" s="95">
        <v>3.5</v>
      </c>
      <c r="I178" s="22"/>
      <c r="J178" s="23">
        <f t="shared" si="145"/>
        <v>0</v>
      </c>
      <c r="K178" s="62">
        <f t="shared" si="146"/>
        <v>0</v>
      </c>
      <c r="L178" s="22"/>
      <c r="M178" s="23">
        <f t="shared" si="147"/>
        <v>0</v>
      </c>
      <c r="N178" s="24">
        <f t="shared" si="148"/>
        <v>0</v>
      </c>
      <c r="O178" s="22"/>
      <c r="P178" s="23">
        <f t="shared" si="149"/>
        <v>0</v>
      </c>
      <c r="Q178" s="24">
        <f t="shared" si="150"/>
        <v>0</v>
      </c>
      <c r="R178" s="22"/>
      <c r="S178" s="23">
        <f t="shared" si="151"/>
        <v>0</v>
      </c>
      <c r="T178" s="24">
        <f t="shared" si="152"/>
        <v>0</v>
      </c>
      <c r="U178" s="22"/>
      <c r="V178" s="23">
        <f t="shared" si="153"/>
        <v>0</v>
      </c>
      <c r="W178" s="24">
        <f t="shared" si="154"/>
        <v>0</v>
      </c>
      <c r="X178" s="64">
        <f t="shared" si="97"/>
        <v>0</v>
      </c>
      <c r="Y178" s="93">
        <f t="shared" si="155"/>
        <v>0</v>
      </c>
      <c r="Z178" s="133">
        <f t="shared" si="99"/>
        <v>0</v>
      </c>
      <c r="AA178" s="71">
        <f t="shared" si="100"/>
        <v>0</v>
      </c>
      <c r="AB178" s="64">
        <f t="shared" si="101"/>
        <v>0</v>
      </c>
      <c r="AC178"/>
      <c r="AD178" s="65">
        <f t="shared" si="102"/>
        <v>0</v>
      </c>
      <c r="AE178" s="65">
        <f t="shared" si="103"/>
        <v>0</v>
      </c>
      <c r="AF178" s="65">
        <f t="shared" si="104"/>
        <v>0</v>
      </c>
      <c r="AG178" s="65">
        <f t="shared" si="105"/>
        <v>0</v>
      </c>
      <c r="AH178" s="65">
        <f t="shared" si="106"/>
        <v>0</v>
      </c>
      <c r="AI178" s="66">
        <f t="shared" si="107"/>
        <v>0</v>
      </c>
      <c r="AJ178" s="65">
        <f t="shared" si="156"/>
        <v>26</v>
      </c>
      <c r="AK178" s="65">
        <f t="shared" si="109"/>
        <v>-26</v>
      </c>
      <c r="AM178" s="67">
        <f t="shared" si="110"/>
        <v>0</v>
      </c>
      <c r="AN178" s="67">
        <f t="shared" si="111"/>
        <v>0</v>
      </c>
      <c r="AO178" s="67">
        <f t="shared" si="112"/>
        <v>0</v>
      </c>
      <c r="AP178" s="67">
        <f t="shared" si="113"/>
        <v>0</v>
      </c>
      <c r="AQ178" s="67">
        <f t="shared" si="114"/>
        <v>0</v>
      </c>
      <c r="AR178" s="68">
        <f t="shared" si="115"/>
        <v>0</v>
      </c>
      <c r="AT178"/>
      <c r="AU178"/>
    </row>
    <row r="179" spans="1:47" x14ac:dyDescent="0.2">
      <c r="A179" s="33" t="s">
        <v>140</v>
      </c>
      <c r="B179" s="69" t="s">
        <v>99</v>
      </c>
      <c r="C179" s="138">
        <v>58</v>
      </c>
      <c r="D179" s="65" t="s">
        <v>22</v>
      </c>
      <c r="E179" s="140">
        <v>0.5</v>
      </c>
      <c r="F179" s="140">
        <v>0.70833333333333337</v>
      </c>
      <c r="G179" s="28">
        <v>350</v>
      </c>
      <c r="H179" s="95">
        <v>5</v>
      </c>
      <c r="I179" s="22"/>
      <c r="J179" s="23">
        <f t="shared" si="145"/>
        <v>0</v>
      </c>
      <c r="K179" s="62">
        <f t="shared" si="146"/>
        <v>0</v>
      </c>
      <c r="L179" s="22"/>
      <c r="M179" s="23">
        <f t="shared" si="147"/>
        <v>0</v>
      </c>
      <c r="N179" s="24">
        <f t="shared" si="148"/>
        <v>0</v>
      </c>
      <c r="O179" s="22"/>
      <c r="P179" s="23">
        <f t="shared" si="149"/>
        <v>0</v>
      </c>
      <c r="Q179" s="24">
        <f t="shared" si="150"/>
        <v>0</v>
      </c>
      <c r="R179" s="22"/>
      <c r="S179" s="23">
        <f t="shared" si="151"/>
        <v>0</v>
      </c>
      <c r="T179" s="24">
        <f t="shared" si="152"/>
        <v>0</v>
      </c>
      <c r="U179" s="22"/>
      <c r="V179" s="23">
        <f t="shared" si="153"/>
        <v>0</v>
      </c>
      <c r="W179" s="24">
        <f t="shared" si="154"/>
        <v>0</v>
      </c>
      <c r="X179" s="64">
        <f t="shared" si="97"/>
        <v>0</v>
      </c>
      <c r="Y179" s="93">
        <f t="shared" si="155"/>
        <v>0</v>
      </c>
      <c r="Z179" s="133">
        <f t="shared" si="99"/>
        <v>0</v>
      </c>
      <c r="AA179" s="71">
        <f t="shared" si="100"/>
        <v>0</v>
      </c>
      <c r="AB179" s="64">
        <f t="shared" si="101"/>
        <v>0</v>
      </c>
      <c r="AC179"/>
      <c r="AD179" s="65">
        <f t="shared" si="102"/>
        <v>0</v>
      </c>
      <c r="AE179" s="65">
        <f t="shared" si="103"/>
        <v>0</v>
      </c>
      <c r="AF179" s="65">
        <f t="shared" si="104"/>
        <v>0</v>
      </c>
      <c r="AG179" s="65">
        <f t="shared" si="105"/>
        <v>0</v>
      </c>
      <c r="AH179" s="65">
        <f t="shared" si="106"/>
        <v>0</v>
      </c>
      <c r="AI179" s="66">
        <f t="shared" si="107"/>
        <v>0</v>
      </c>
      <c r="AJ179" s="65">
        <f t="shared" si="156"/>
        <v>58</v>
      </c>
      <c r="AK179" s="65">
        <f t="shared" si="109"/>
        <v>-58</v>
      </c>
      <c r="AM179" s="67">
        <f t="shared" si="110"/>
        <v>0</v>
      </c>
      <c r="AN179" s="67">
        <f t="shared" si="111"/>
        <v>0</v>
      </c>
      <c r="AO179" s="67">
        <f t="shared" si="112"/>
        <v>0</v>
      </c>
      <c r="AP179" s="67">
        <f t="shared" si="113"/>
        <v>0</v>
      </c>
      <c r="AQ179" s="67">
        <f t="shared" si="114"/>
        <v>0</v>
      </c>
      <c r="AR179" s="68">
        <f t="shared" si="115"/>
        <v>0</v>
      </c>
      <c r="AT179"/>
      <c r="AU179"/>
    </row>
    <row r="180" spans="1:47" x14ac:dyDescent="0.2">
      <c r="A180" s="33" t="s">
        <v>94</v>
      </c>
      <c r="B180" s="69" t="s">
        <v>137</v>
      </c>
      <c r="C180" s="138">
        <v>30</v>
      </c>
      <c r="D180" s="65" t="s">
        <v>22</v>
      </c>
      <c r="E180" s="140">
        <v>0.38541666666666669</v>
      </c>
      <c r="F180" s="140">
        <v>0.53125</v>
      </c>
      <c r="G180" s="28">
        <v>20</v>
      </c>
      <c r="H180" s="95">
        <v>3.5</v>
      </c>
      <c r="I180" s="22"/>
      <c r="J180" s="23">
        <f t="shared" si="145"/>
        <v>0</v>
      </c>
      <c r="K180" s="62">
        <f t="shared" si="146"/>
        <v>0</v>
      </c>
      <c r="L180" s="22"/>
      <c r="M180" s="23">
        <f t="shared" si="147"/>
        <v>0</v>
      </c>
      <c r="N180" s="24">
        <f t="shared" si="148"/>
        <v>0</v>
      </c>
      <c r="O180" s="22"/>
      <c r="P180" s="23">
        <f t="shared" si="149"/>
        <v>0</v>
      </c>
      <c r="Q180" s="24">
        <f t="shared" si="150"/>
        <v>0</v>
      </c>
      <c r="R180" s="22"/>
      <c r="S180" s="23">
        <f t="shared" si="151"/>
        <v>0</v>
      </c>
      <c r="T180" s="24">
        <f t="shared" si="152"/>
        <v>0</v>
      </c>
      <c r="U180" s="22"/>
      <c r="V180" s="23">
        <f t="shared" si="153"/>
        <v>0</v>
      </c>
      <c r="W180" s="24">
        <f t="shared" si="154"/>
        <v>0</v>
      </c>
      <c r="X180" s="64">
        <f t="shared" si="97"/>
        <v>0</v>
      </c>
      <c r="Y180" s="93">
        <f t="shared" si="155"/>
        <v>0</v>
      </c>
      <c r="Z180" s="133">
        <f t="shared" si="99"/>
        <v>0</v>
      </c>
      <c r="AA180" s="71">
        <f t="shared" si="100"/>
        <v>0</v>
      </c>
      <c r="AB180" s="64">
        <f t="shared" si="101"/>
        <v>0</v>
      </c>
      <c r="AC180"/>
      <c r="AD180" s="65">
        <f t="shared" si="102"/>
        <v>0</v>
      </c>
      <c r="AE180" s="65">
        <f t="shared" si="103"/>
        <v>0</v>
      </c>
      <c r="AF180" s="65">
        <f t="shared" si="104"/>
        <v>0</v>
      </c>
      <c r="AG180" s="65">
        <f t="shared" si="105"/>
        <v>0</v>
      </c>
      <c r="AH180" s="65">
        <f t="shared" si="106"/>
        <v>0</v>
      </c>
      <c r="AI180" s="66">
        <f t="shared" si="107"/>
        <v>0</v>
      </c>
      <c r="AJ180" s="65">
        <f t="shared" si="156"/>
        <v>30</v>
      </c>
      <c r="AK180" s="65">
        <f t="shared" si="109"/>
        <v>-30</v>
      </c>
      <c r="AM180" s="67">
        <f t="shared" si="110"/>
        <v>0</v>
      </c>
      <c r="AN180" s="67">
        <f t="shared" si="111"/>
        <v>0</v>
      </c>
      <c r="AO180" s="67">
        <f t="shared" si="112"/>
        <v>0</v>
      </c>
      <c r="AP180" s="67">
        <f t="shared" si="113"/>
        <v>0</v>
      </c>
      <c r="AQ180" s="67">
        <f t="shared" si="114"/>
        <v>0</v>
      </c>
      <c r="AR180" s="68">
        <f t="shared" si="115"/>
        <v>0</v>
      </c>
      <c r="AT180"/>
      <c r="AU180"/>
    </row>
    <row r="181" spans="1:47" x14ac:dyDescent="0.2">
      <c r="A181" s="33" t="s">
        <v>99</v>
      </c>
      <c r="B181" s="69" t="s">
        <v>140</v>
      </c>
      <c r="C181" s="138">
        <v>58</v>
      </c>
      <c r="D181" s="65" t="s">
        <v>22</v>
      </c>
      <c r="E181" s="140">
        <v>0.33333333333333331</v>
      </c>
      <c r="F181" s="140">
        <v>0.54166666666666663</v>
      </c>
      <c r="G181" s="28">
        <v>350</v>
      </c>
      <c r="H181" s="95">
        <v>5</v>
      </c>
      <c r="I181" s="22"/>
      <c r="J181" s="23">
        <f t="shared" si="145"/>
        <v>0</v>
      </c>
      <c r="K181" s="62">
        <f t="shared" si="146"/>
        <v>0</v>
      </c>
      <c r="L181" s="22"/>
      <c r="M181" s="23">
        <f t="shared" si="147"/>
        <v>0</v>
      </c>
      <c r="N181" s="24">
        <f t="shared" si="148"/>
        <v>0</v>
      </c>
      <c r="O181" s="22"/>
      <c r="P181" s="23">
        <f t="shared" si="149"/>
        <v>0</v>
      </c>
      <c r="Q181" s="24">
        <f t="shared" si="150"/>
        <v>0</v>
      </c>
      <c r="R181" s="22"/>
      <c r="S181" s="23">
        <f t="shared" si="151"/>
        <v>0</v>
      </c>
      <c r="T181" s="24">
        <f t="shared" si="152"/>
        <v>0</v>
      </c>
      <c r="U181" s="22"/>
      <c r="V181" s="23">
        <f t="shared" si="153"/>
        <v>0</v>
      </c>
      <c r="W181" s="24">
        <f t="shared" si="154"/>
        <v>0</v>
      </c>
      <c r="X181" s="64">
        <f t="shared" si="97"/>
        <v>0</v>
      </c>
      <c r="Y181" s="93">
        <f t="shared" si="155"/>
        <v>0</v>
      </c>
      <c r="Z181" s="133">
        <f t="shared" si="99"/>
        <v>0</v>
      </c>
      <c r="AA181" s="71">
        <f t="shared" si="100"/>
        <v>0</v>
      </c>
      <c r="AB181" s="64">
        <f t="shared" si="101"/>
        <v>0</v>
      </c>
      <c r="AC181"/>
      <c r="AD181" s="65">
        <f t="shared" si="102"/>
        <v>0</v>
      </c>
      <c r="AE181" s="65">
        <f t="shared" si="103"/>
        <v>0</v>
      </c>
      <c r="AF181" s="65">
        <f t="shared" si="104"/>
        <v>0</v>
      </c>
      <c r="AG181" s="65">
        <f t="shared" si="105"/>
        <v>0</v>
      </c>
      <c r="AH181" s="65">
        <f t="shared" si="106"/>
        <v>0</v>
      </c>
      <c r="AI181" s="66">
        <f t="shared" si="107"/>
        <v>0</v>
      </c>
      <c r="AJ181" s="65">
        <f t="shared" si="156"/>
        <v>58</v>
      </c>
      <c r="AK181" s="65">
        <f t="shared" si="109"/>
        <v>-58</v>
      </c>
      <c r="AM181" s="67">
        <f t="shared" si="110"/>
        <v>0</v>
      </c>
      <c r="AN181" s="67">
        <f t="shared" si="111"/>
        <v>0</v>
      </c>
      <c r="AO181" s="67">
        <f t="shared" si="112"/>
        <v>0</v>
      </c>
      <c r="AP181" s="67">
        <f t="shared" si="113"/>
        <v>0</v>
      </c>
      <c r="AQ181" s="67">
        <f t="shared" si="114"/>
        <v>0</v>
      </c>
      <c r="AR181" s="68">
        <f t="shared" si="115"/>
        <v>0</v>
      </c>
      <c r="AT181"/>
      <c r="AU181"/>
    </row>
    <row r="182" spans="1:47" x14ac:dyDescent="0.2">
      <c r="A182" s="33" t="s">
        <v>121</v>
      </c>
      <c r="B182" s="69" t="s">
        <v>141</v>
      </c>
      <c r="C182" s="138">
        <v>27</v>
      </c>
      <c r="D182" s="65" t="s">
        <v>22</v>
      </c>
      <c r="E182" s="140">
        <v>0.35416666666666669</v>
      </c>
      <c r="F182" s="140">
        <v>0.64583333333333337</v>
      </c>
      <c r="G182" s="28">
        <v>150</v>
      </c>
      <c r="H182" s="95">
        <v>7</v>
      </c>
      <c r="I182" s="22"/>
      <c r="J182" s="23">
        <f t="shared" si="145"/>
        <v>0</v>
      </c>
      <c r="K182" s="62">
        <f t="shared" si="146"/>
        <v>0</v>
      </c>
      <c r="L182" s="22"/>
      <c r="M182" s="23">
        <f t="shared" si="147"/>
        <v>0</v>
      </c>
      <c r="N182" s="24">
        <f t="shared" si="148"/>
        <v>0</v>
      </c>
      <c r="O182" s="22"/>
      <c r="P182" s="23">
        <f t="shared" si="149"/>
        <v>0</v>
      </c>
      <c r="Q182" s="24">
        <f t="shared" si="150"/>
        <v>0</v>
      </c>
      <c r="R182" s="22"/>
      <c r="S182" s="23">
        <f t="shared" si="151"/>
        <v>0</v>
      </c>
      <c r="T182" s="24">
        <f t="shared" si="152"/>
        <v>0</v>
      </c>
      <c r="U182" s="22"/>
      <c r="V182" s="23">
        <f t="shared" si="153"/>
        <v>0</v>
      </c>
      <c r="W182" s="24">
        <f t="shared" si="154"/>
        <v>0</v>
      </c>
      <c r="X182" s="64">
        <f t="shared" si="97"/>
        <v>0</v>
      </c>
      <c r="Y182" s="93">
        <f t="shared" si="155"/>
        <v>0</v>
      </c>
      <c r="Z182" s="133">
        <f t="shared" si="99"/>
        <v>0</v>
      </c>
      <c r="AA182" s="71">
        <f t="shared" si="100"/>
        <v>0</v>
      </c>
      <c r="AB182" s="64">
        <f t="shared" si="101"/>
        <v>0</v>
      </c>
      <c r="AC182"/>
      <c r="AD182" s="65">
        <f t="shared" si="102"/>
        <v>0</v>
      </c>
      <c r="AE182" s="65">
        <f t="shared" si="103"/>
        <v>0</v>
      </c>
      <c r="AF182" s="65">
        <f t="shared" si="104"/>
        <v>0</v>
      </c>
      <c r="AG182" s="65">
        <f t="shared" si="105"/>
        <v>0</v>
      </c>
      <c r="AH182" s="65">
        <f t="shared" si="106"/>
        <v>0</v>
      </c>
      <c r="AI182" s="66">
        <f t="shared" si="107"/>
        <v>0</v>
      </c>
      <c r="AJ182" s="65">
        <f t="shared" si="156"/>
        <v>27</v>
      </c>
      <c r="AK182" s="65">
        <f t="shared" si="109"/>
        <v>-27</v>
      </c>
      <c r="AM182" s="67">
        <f t="shared" si="110"/>
        <v>0</v>
      </c>
      <c r="AN182" s="67">
        <f t="shared" si="111"/>
        <v>0</v>
      </c>
      <c r="AO182" s="67">
        <f t="shared" si="112"/>
        <v>0</v>
      </c>
      <c r="AP182" s="67">
        <f t="shared" si="113"/>
        <v>0</v>
      </c>
      <c r="AQ182" s="67">
        <f t="shared" si="114"/>
        <v>0</v>
      </c>
      <c r="AR182" s="68">
        <f t="shared" si="115"/>
        <v>0</v>
      </c>
      <c r="AT182"/>
      <c r="AU182"/>
    </row>
    <row r="183" spans="1:47" x14ac:dyDescent="0.2">
      <c r="A183" s="33" t="s">
        <v>110</v>
      </c>
      <c r="B183" s="69" t="s">
        <v>96</v>
      </c>
      <c r="C183" s="138">
        <v>374</v>
      </c>
      <c r="D183" s="65" t="s">
        <v>9</v>
      </c>
      <c r="E183" s="140">
        <v>0.34375</v>
      </c>
      <c r="F183" s="140">
        <v>0.75</v>
      </c>
      <c r="G183" s="28">
        <v>220</v>
      </c>
      <c r="H183" s="95">
        <v>9.75</v>
      </c>
      <c r="I183" s="22"/>
      <c r="J183" s="23">
        <f t="shared" si="145"/>
        <v>0</v>
      </c>
      <c r="K183" s="62">
        <f t="shared" si="146"/>
        <v>0</v>
      </c>
      <c r="L183" s="22"/>
      <c r="M183" s="23">
        <f t="shared" si="147"/>
        <v>0</v>
      </c>
      <c r="N183" s="24">
        <f t="shared" si="148"/>
        <v>0</v>
      </c>
      <c r="O183" s="22"/>
      <c r="P183" s="23">
        <f t="shared" si="149"/>
        <v>0</v>
      </c>
      <c r="Q183" s="24">
        <f t="shared" si="150"/>
        <v>0</v>
      </c>
      <c r="R183" s="22"/>
      <c r="S183" s="23">
        <f t="shared" si="151"/>
        <v>0</v>
      </c>
      <c r="T183" s="24">
        <f t="shared" si="152"/>
        <v>0</v>
      </c>
      <c r="U183" s="22"/>
      <c r="V183" s="23">
        <f t="shared" si="153"/>
        <v>0</v>
      </c>
      <c r="W183" s="24">
        <f t="shared" si="154"/>
        <v>0</v>
      </c>
      <c r="X183" s="64">
        <f t="shared" si="97"/>
        <v>0</v>
      </c>
      <c r="Y183" s="93">
        <f t="shared" si="155"/>
        <v>0</v>
      </c>
      <c r="Z183" s="133">
        <f t="shared" si="99"/>
        <v>0</v>
      </c>
      <c r="AA183" s="71">
        <f t="shared" si="100"/>
        <v>0</v>
      </c>
      <c r="AB183" s="64">
        <f t="shared" si="101"/>
        <v>0</v>
      </c>
      <c r="AC183"/>
      <c r="AD183" s="65">
        <f t="shared" si="102"/>
        <v>0</v>
      </c>
      <c r="AE183" s="65">
        <f t="shared" si="103"/>
        <v>0</v>
      </c>
      <c r="AF183" s="65">
        <f t="shared" si="104"/>
        <v>0</v>
      </c>
      <c r="AG183" s="65">
        <f t="shared" si="105"/>
        <v>0</v>
      </c>
      <c r="AH183" s="65">
        <f t="shared" si="106"/>
        <v>0</v>
      </c>
      <c r="AI183" s="66">
        <f t="shared" si="107"/>
        <v>0</v>
      </c>
      <c r="AJ183" s="65">
        <f t="shared" si="156"/>
        <v>374</v>
      </c>
      <c r="AK183" s="65">
        <f t="shared" si="109"/>
        <v>-374</v>
      </c>
      <c r="AM183" s="67">
        <f t="shared" si="110"/>
        <v>0</v>
      </c>
      <c r="AN183" s="67">
        <f t="shared" si="111"/>
        <v>0</v>
      </c>
      <c r="AO183" s="67">
        <f t="shared" si="112"/>
        <v>0</v>
      </c>
      <c r="AP183" s="67">
        <f t="shared" si="113"/>
        <v>0</v>
      </c>
      <c r="AQ183" s="67">
        <f t="shared" si="114"/>
        <v>0</v>
      </c>
      <c r="AR183" s="68">
        <f t="shared" si="115"/>
        <v>0</v>
      </c>
      <c r="AT183"/>
      <c r="AU183"/>
    </row>
    <row r="184" spans="1:47" x14ac:dyDescent="0.2">
      <c r="A184" s="33" t="s">
        <v>112</v>
      </c>
      <c r="B184" s="69" t="s">
        <v>96</v>
      </c>
      <c r="C184" s="138">
        <v>261</v>
      </c>
      <c r="D184" s="65" t="s">
        <v>9</v>
      </c>
      <c r="E184" s="140">
        <v>0.36458333333333331</v>
      </c>
      <c r="F184" s="140">
        <v>0.75</v>
      </c>
      <c r="G184" s="28">
        <v>225</v>
      </c>
      <c r="H184" s="95">
        <v>9.25</v>
      </c>
      <c r="I184" s="22"/>
      <c r="J184" s="23">
        <f t="shared" si="145"/>
        <v>0</v>
      </c>
      <c r="K184" s="62">
        <f t="shared" si="146"/>
        <v>0</v>
      </c>
      <c r="L184" s="22"/>
      <c r="M184" s="23">
        <f t="shared" si="147"/>
        <v>0</v>
      </c>
      <c r="N184" s="24">
        <f t="shared" si="148"/>
        <v>0</v>
      </c>
      <c r="O184" s="22"/>
      <c r="P184" s="23">
        <f t="shared" si="149"/>
        <v>0</v>
      </c>
      <c r="Q184" s="24">
        <f t="shared" si="150"/>
        <v>0</v>
      </c>
      <c r="R184" s="22"/>
      <c r="S184" s="23">
        <f t="shared" si="151"/>
        <v>0</v>
      </c>
      <c r="T184" s="24">
        <f t="shared" si="152"/>
        <v>0</v>
      </c>
      <c r="U184" s="22"/>
      <c r="V184" s="23">
        <f t="shared" si="153"/>
        <v>0</v>
      </c>
      <c r="W184" s="24">
        <f t="shared" si="154"/>
        <v>0</v>
      </c>
      <c r="X184" s="64">
        <f t="shared" si="97"/>
        <v>0</v>
      </c>
      <c r="Y184" s="93">
        <f t="shared" si="155"/>
        <v>0</v>
      </c>
      <c r="Z184" s="133">
        <f t="shared" si="99"/>
        <v>0</v>
      </c>
      <c r="AA184" s="71">
        <f t="shared" si="100"/>
        <v>0</v>
      </c>
      <c r="AB184" s="64">
        <f t="shared" si="101"/>
        <v>0</v>
      </c>
      <c r="AC184"/>
      <c r="AD184" s="65">
        <f t="shared" si="102"/>
        <v>0</v>
      </c>
      <c r="AE184" s="65">
        <f t="shared" si="103"/>
        <v>0</v>
      </c>
      <c r="AF184" s="65">
        <f t="shared" si="104"/>
        <v>0</v>
      </c>
      <c r="AG184" s="65">
        <f t="shared" si="105"/>
        <v>0</v>
      </c>
      <c r="AH184" s="65">
        <f t="shared" si="106"/>
        <v>0</v>
      </c>
      <c r="AI184" s="66">
        <f t="shared" si="107"/>
        <v>0</v>
      </c>
      <c r="AJ184" s="65">
        <f t="shared" si="156"/>
        <v>261</v>
      </c>
      <c r="AK184" s="65">
        <f t="shared" si="109"/>
        <v>-261</v>
      </c>
      <c r="AM184" s="67">
        <f t="shared" si="110"/>
        <v>0</v>
      </c>
      <c r="AN184" s="67">
        <f t="shared" si="111"/>
        <v>0</v>
      </c>
      <c r="AO184" s="67">
        <f t="shared" si="112"/>
        <v>0</v>
      </c>
      <c r="AP184" s="67">
        <f t="shared" si="113"/>
        <v>0</v>
      </c>
      <c r="AQ184" s="67">
        <f t="shared" si="114"/>
        <v>0</v>
      </c>
      <c r="AR184" s="68">
        <f t="shared" si="115"/>
        <v>0</v>
      </c>
      <c r="AT184"/>
      <c r="AU184"/>
    </row>
    <row r="185" spans="1:47" x14ac:dyDescent="0.2">
      <c r="A185" s="33" t="s">
        <v>119</v>
      </c>
      <c r="B185" s="69" t="s">
        <v>104</v>
      </c>
      <c r="C185" s="138">
        <v>400</v>
      </c>
      <c r="D185" s="65" t="s">
        <v>9</v>
      </c>
      <c r="E185" s="140">
        <v>0.36458333333333331</v>
      </c>
      <c r="F185" s="140">
        <v>0.625</v>
      </c>
      <c r="G185" s="28">
        <v>40</v>
      </c>
      <c r="H185" s="95">
        <v>6.25</v>
      </c>
      <c r="I185" s="22"/>
      <c r="J185" s="23">
        <f t="shared" si="145"/>
        <v>0</v>
      </c>
      <c r="K185" s="62">
        <f t="shared" si="146"/>
        <v>0</v>
      </c>
      <c r="L185" s="22"/>
      <c r="M185" s="23">
        <f t="shared" si="147"/>
        <v>0</v>
      </c>
      <c r="N185" s="24">
        <f t="shared" si="148"/>
        <v>0</v>
      </c>
      <c r="O185" s="22"/>
      <c r="P185" s="23">
        <f t="shared" si="149"/>
        <v>0</v>
      </c>
      <c r="Q185" s="24">
        <f t="shared" si="150"/>
        <v>0</v>
      </c>
      <c r="R185" s="22"/>
      <c r="S185" s="23">
        <f t="shared" si="151"/>
        <v>0</v>
      </c>
      <c r="T185" s="24">
        <f t="shared" si="152"/>
        <v>0</v>
      </c>
      <c r="U185" s="22"/>
      <c r="V185" s="23">
        <f t="shared" si="153"/>
        <v>0</v>
      </c>
      <c r="W185" s="24">
        <f t="shared" si="154"/>
        <v>0</v>
      </c>
      <c r="X185" s="64">
        <f t="shared" si="97"/>
        <v>0</v>
      </c>
      <c r="Y185" s="93">
        <f t="shared" si="155"/>
        <v>0</v>
      </c>
      <c r="Z185" s="133">
        <f t="shared" si="99"/>
        <v>0</v>
      </c>
      <c r="AA185" s="71">
        <f t="shared" si="100"/>
        <v>0</v>
      </c>
      <c r="AB185" s="64">
        <f t="shared" si="101"/>
        <v>0</v>
      </c>
      <c r="AC185"/>
      <c r="AD185" s="65">
        <f t="shared" si="102"/>
        <v>0</v>
      </c>
      <c r="AE185" s="65">
        <f t="shared" si="103"/>
        <v>0</v>
      </c>
      <c r="AF185" s="65">
        <f t="shared" si="104"/>
        <v>0</v>
      </c>
      <c r="AG185" s="65">
        <f t="shared" si="105"/>
        <v>0</v>
      </c>
      <c r="AH185" s="65">
        <f t="shared" si="106"/>
        <v>0</v>
      </c>
      <c r="AI185" s="66">
        <f t="shared" si="107"/>
        <v>0</v>
      </c>
      <c r="AJ185" s="65">
        <f t="shared" si="156"/>
        <v>400</v>
      </c>
      <c r="AK185" s="65">
        <f t="shared" si="109"/>
        <v>-400</v>
      </c>
      <c r="AM185" s="67">
        <f t="shared" si="110"/>
        <v>0</v>
      </c>
      <c r="AN185" s="67">
        <f t="shared" si="111"/>
        <v>0</v>
      </c>
      <c r="AO185" s="67">
        <f t="shared" si="112"/>
        <v>0</v>
      </c>
      <c r="AP185" s="67">
        <f t="shared" si="113"/>
        <v>0</v>
      </c>
      <c r="AQ185" s="67">
        <f t="shared" si="114"/>
        <v>0</v>
      </c>
      <c r="AR185" s="68">
        <f t="shared" si="115"/>
        <v>0</v>
      </c>
      <c r="AT185"/>
      <c r="AU185"/>
    </row>
    <row r="186" spans="1:47" x14ac:dyDescent="0.2">
      <c r="A186" s="33" t="s">
        <v>110</v>
      </c>
      <c r="B186" s="69" t="s">
        <v>96</v>
      </c>
      <c r="C186" s="138">
        <v>306</v>
      </c>
      <c r="D186" s="65" t="s">
        <v>9</v>
      </c>
      <c r="E186" s="140">
        <v>0.35416666666666669</v>
      </c>
      <c r="F186" s="140">
        <v>0.77083333333333337</v>
      </c>
      <c r="G186" s="28">
        <v>200</v>
      </c>
      <c r="H186" s="95">
        <v>10</v>
      </c>
      <c r="I186" s="22"/>
      <c r="J186" s="23">
        <f t="shared" si="145"/>
        <v>0</v>
      </c>
      <c r="K186" s="62">
        <f t="shared" si="146"/>
        <v>0</v>
      </c>
      <c r="L186" s="22"/>
      <c r="M186" s="23">
        <f t="shared" si="147"/>
        <v>0</v>
      </c>
      <c r="N186" s="24">
        <f t="shared" si="148"/>
        <v>0</v>
      </c>
      <c r="O186" s="22"/>
      <c r="P186" s="23">
        <f t="shared" si="149"/>
        <v>0</v>
      </c>
      <c r="Q186" s="24">
        <f t="shared" si="150"/>
        <v>0</v>
      </c>
      <c r="R186" s="22"/>
      <c r="S186" s="23">
        <f t="shared" si="151"/>
        <v>0</v>
      </c>
      <c r="T186" s="24">
        <f t="shared" si="152"/>
        <v>0</v>
      </c>
      <c r="U186" s="22"/>
      <c r="V186" s="23">
        <f t="shared" si="153"/>
        <v>0</v>
      </c>
      <c r="W186" s="24">
        <f t="shared" si="154"/>
        <v>0</v>
      </c>
      <c r="X186" s="64">
        <f t="shared" si="97"/>
        <v>0</v>
      </c>
      <c r="Y186" s="93">
        <f t="shared" si="155"/>
        <v>0</v>
      </c>
      <c r="Z186" s="133">
        <f t="shared" si="99"/>
        <v>0</v>
      </c>
      <c r="AA186" s="71">
        <f t="shared" si="100"/>
        <v>0</v>
      </c>
      <c r="AB186" s="64">
        <f t="shared" si="101"/>
        <v>0</v>
      </c>
      <c r="AC186"/>
      <c r="AD186" s="65">
        <f t="shared" si="102"/>
        <v>0</v>
      </c>
      <c r="AE186" s="65">
        <f t="shared" si="103"/>
        <v>0</v>
      </c>
      <c r="AF186" s="65">
        <f t="shared" si="104"/>
        <v>0</v>
      </c>
      <c r="AG186" s="65">
        <f t="shared" si="105"/>
        <v>0</v>
      </c>
      <c r="AH186" s="65">
        <f t="shared" si="106"/>
        <v>0</v>
      </c>
      <c r="AI186" s="66">
        <f t="shared" si="107"/>
        <v>0</v>
      </c>
      <c r="AJ186" s="65">
        <f t="shared" si="156"/>
        <v>306</v>
      </c>
      <c r="AK186" s="65">
        <f t="shared" si="109"/>
        <v>-306</v>
      </c>
      <c r="AM186" s="67">
        <f t="shared" si="110"/>
        <v>0</v>
      </c>
      <c r="AN186" s="67">
        <f t="shared" si="111"/>
        <v>0</v>
      </c>
      <c r="AO186" s="67">
        <f t="shared" si="112"/>
        <v>0</v>
      </c>
      <c r="AP186" s="67">
        <f t="shared" si="113"/>
        <v>0</v>
      </c>
      <c r="AQ186" s="67">
        <f t="shared" si="114"/>
        <v>0</v>
      </c>
      <c r="AR186" s="68">
        <f t="shared" si="115"/>
        <v>0</v>
      </c>
      <c r="AT186"/>
      <c r="AU186"/>
    </row>
    <row r="187" spans="1:47" x14ac:dyDescent="0.2">
      <c r="A187" s="33" t="s">
        <v>119</v>
      </c>
      <c r="B187" s="69" t="s">
        <v>96</v>
      </c>
      <c r="C187" s="138">
        <v>230</v>
      </c>
      <c r="D187" s="65" t="s">
        <v>9</v>
      </c>
      <c r="E187" s="140">
        <v>0.38541666666666669</v>
      </c>
      <c r="F187" s="140">
        <v>0.66666666666666663</v>
      </c>
      <c r="G187" s="28">
        <v>45</v>
      </c>
      <c r="H187" s="95">
        <v>6.75</v>
      </c>
      <c r="I187" s="22"/>
      <c r="J187" s="23">
        <f t="shared" si="145"/>
        <v>0</v>
      </c>
      <c r="K187" s="62">
        <f t="shared" si="146"/>
        <v>0</v>
      </c>
      <c r="L187" s="22"/>
      <c r="M187" s="23">
        <f t="shared" si="147"/>
        <v>0</v>
      </c>
      <c r="N187" s="24">
        <f t="shared" si="148"/>
        <v>0</v>
      </c>
      <c r="O187" s="22"/>
      <c r="P187" s="23">
        <f t="shared" si="149"/>
        <v>0</v>
      </c>
      <c r="Q187" s="24">
        <f t="shared" si="150"/>
        <v>0</v>
      </c>
      <c r="R187" s="22"/>
      <c r="S187" s="23">
        <f t="shared" si="151"/>
        <v>0</v>
      </c>
      <c r="T187" s="24">
        <f t="shared" si="152"/>
        <v>0</v>
      </c>
      <c r="U187" s="22"/>
      <c r="V187" s="23">
        <f t="shared" si="153"/>
        <v>0</v>
      </c>
      <c r="W187" s="24">
        <f t="shared" si="154"/>
        <v>0</v>
      </c>
      <c r="X187" s="64">
        <f t="shared" si="97"/>
        <v>0</v>
      </c>
      <c r="Y187" s="93">
        <f t="shared" si="155"/>
        <v>0</v>
      </c>
      <c r="Z187" s="133">
        <f t="shared" si="99"/>
        <v>0</v>
      </c>
      <c r="AA187" s="71">
        <f t="shared" si="100"/>
        <v>0</v>
      </c>
      <c r="AB187" s="64">
        <f t="shared" si="101"/>
        <v>0</v>
      </c>
      <c r="AC187"/>
      <c r="AD187" s="65">
        <f t="shared" si="102"/>
        <v>0</v>
      </c>
      <c r="AE187" s="65">
        <f t="shared" si="103"/>
        <v>0</v>
      </c>
      <c r="AF187" s="65">
        <f t="shared" si="104"/>
        <v>0</v>
      </c>
      <c r="AG187" s="65">
        <f t="shared" si="105"/>
        <v>0</v>
      </c>
      <c r="AH187" s="65">
        <f t="shared" si="106"/>
        <v>0</v>
      </c>
      <c r="AI187" s="66">
        <f t="shared" si="107"/>
        <v>0</v>
      </c>
      <c r="AJ187" s="65">
        <f t="shared" si="156"/>
        <v>230</v>
      </c>
      <c r="AK187" s="65">
        <f t="shared" si="109"/>
        <v>-230</v>
      </c>
      <c r="AM187" s="67">
        <f t="shared" si="110"/>
        <v>0</v>
      </c>
      <c r="AN187" s="67">
        <f t="shared" si="111"/>
        <v>0</v>
      </c>
      <c r="AO187" s="67">
        <f t="shared" si="112"/>
        <v>0</v>
      </c>
      <c r="AP187" s="67">
        <f t="shared" si="113"/>
        <v>0</v>
      </c>
      <c r="AQ187" s="67">
        <f t="shared" si="114"/>
        <v>0</v>
      </c>
      <c r="AR187" s="68">
        <f t="shared" si="115"/>
        <v>0</v>
      </c>
      <c r="AT187"/>
      <c r="AU187"/>
    </row>
    <row r="188" spans="1:47" x14ac:dyDescent="0.2">
      <c r="A188" s="33" t="s">
        <v>148</v>
      </c>
      <c r="B188" s="69" t="s">
        <v>161</v>
      </c>
      <c r="C188" s="138">
        <v>49</v>
      </c>
      <c r="D188" s="65" t="s">
        <v>9</v>
      </c>
      <c r="E188" s="140">
        <v>0.53125</v>
      </c>
      <c r="F188" s="140">
        <v>0.79166666666666663</v>
      </c>
      <c r="G188" s="28">
        <v>340</v>
      </c>
      <c r="H188" s="95">
        <v>6.25</v>
      </c>
      <c r="I188" s="22"/>
      <c r="J188" s="23">
        <f t="shared" si="145"/>
        <v>0</v>
      </c>
      <c r="K188" s="62">
        <f t="shared" si="146"/>
        <v>0</v>
      </c>
      <c r="L188" s="22"/>
      <c r="M188" s="23">
        <f t="shared" si="147"/>
        <v>0</v>
      </c>
      <c r="N188" s="24">
        <f t="shared" si="148"/>
        <v>0</v>
      </c>
      <c r="O188" s="22"/>
      <c r="P188" s="23">
        <f t="shared" si="149"/>
        <v>0</v>
      </c>
      <c r="Q188" s="24">
        <f t="shared" si="150"/>
        <v>0</v>
      </c>
      <c r="R188" s="22"/>
      <c r="S188" s="23">
        <f t="shared" si="151"/>
        <v>0</v>
      </c>
      <c r="T188" s="24">
        <f t="shared" si="152"/>
        <v>0</v>
      </c>
      <c r="U188" s="22"/>
      <c r="V188" s="23">
        <f t="shared" si="153"/>
        <v>0</v>
      </c>
      <c r="W188" s="24">
        <f t="shared" si="154"/>
        <v>0</v>
      </c>
      <c r="X188" s="64">
        <f t="shared" si="97"/>
        <v>0</v>
      </c>
      <c r="Y188" s="93">
        <f t="shared" si="155"/>
        <v>0</v>
      </c>
      <c r="Z188" s="133">
        <f t="shared" si="99"/>
        <v>0</v>
      </c>
      <c r="AA188" s="71">
        <f t="shared" si="100"/>
        <v>0</v>
      </c>
      <c r="AB188" s="64">
        <f t="shared" si="101"/>
        <v>0</v>
      </c>
      <c r="AC188"/>
      <c r="AD188" s="65">
        <f t="shared" si="102"/>
        <v>0</v>
      </c>
      <c r="AE188" s="65">
        <f t="shared" si="103"/>
        <v>0</v>
      </c>
      <c r="AF188" s="65">
        <f t="shared" si="104"/>
        <v>0</v>
      </c>
      <c r="AG188" s="65">
        <f t="shared" si="105"/>
        <v>0</v>
      </c>
      <c r="AH188" s="65">
        <f t="shared" si="106"/>
        <v>0</v>
      </c>
      <c r="AI188" s="66">
        <f t="shared" si="107"/>
        <v>0</v>
      </c>
      <c r="AJ188" s="65">
        <f t="shared" si="156"/>
        <v>49</v>
      </c>
      <c r="AK188" s="65">
        <f t="shared" si="109"/>
        <v>-49</v>
      </c>
      <c r="AM188" s="67">
        <f t="shared" si="110"/>
        <v>0</v>
      </c>
      <c r="AN188" s="67">
        <f t="shared" si="111"/>
        <v>0</v>
      </c>
      <c r="AO188" s="67">
        <f t="shared" si="112"/>
        <v>0</v>
      </c>
      <c r="AP188" s="67">
        <f t="shared" si="113"/>
        <v>0</v>
      </c>
      <c r="AQ188" s="67">
        <f t="shared" si="114"/>
        <v>0</v>
      </c>
      <c r="AR188" s="68">
        <f t="shared" si="115"/>
        <v>0</v>
      </c>
      <c r="AT188"/>
      <c r="AU188"/>
    </row>
    <row r="189" spans="1:47" x14ac:dyDescent="0.2">
      <c r="A189" s="33" t="s">
        <v>121</v>
      </c>
      <c r="B189" s="69" t="s">
        <v>99</v>
      </c>
      <c r="C189" s="138">
        <v>92</v>
      </c>
      <c r="D189" s="65" t="s">
        <v>9</v>
      </c>
      <c r="E189" s="140">
        <v>0.34375</v>
      </c>
      <c r="F189" s="140">
        <v>0.64583333333333337</v>
      </c>
      <c r="G189" s="28">
        <v>85</v>
      </c>
      <c r="H189" s="95">
        <v>7.25</v>
      </c>
      <c r="I189" s="22"/>
      <c r="J189" s="23">
        <f t="shared" si="145"/>
        <v>0</v>
      </c>
      <c r="K189" s="62">
        <f t="shared" si="146"/>
        <v>0</v>
      </c>
      <c r="L189" s="22"/>
      <c r="M189" s="23">
        <f t="shared" si="147"/>
        <v>0</v>
      </c>
      <c r="N189" s="24">
        <f t="shared" si="148"/>
        <v>0</v>
      </c>
      <c r="O189" s="22"/>
      <c r="P189" s="23">
        <f t="shared" si="149"/>
        <v>0</v>
      </c>
      <c r="Q189" s="24">
        <f t="shared" si="150"/>
        <v>0</v>
      </c>
      <c r="R189" s="22"/>
      <c r="S189" s="23">
        <f t="shared" si="151"/>
        <v>0</v>
      </c>
      <c r="T189" s="24">
        <f t="shared" si="152"/>
        <v>0</v>
      </c>
      <c r="U189" s="22"/>
      <c r="V189" s="23">
        <f t="shared" si="153"/>
        <v>0</v>
      </c>
      <c r="W189" s="24">
        <f t="shared" si="154"/>
        <v>0</v>
      </c>
      <c r="X189" s="64">
        <f t="shared" si="97"/>
        <v>0</v>
      </c>
      <c r="Y189" s="93">
        <f t="shared" si="155"/>
        <v>0</v>
      </c>
      <c r="Z189" s="133">
        <f t="shared" si="99"/>
        <v>0</v>
      </c>
      <c r="AA189" s="71">
        <f t="shared" si="100"/>
        <v>0</v>
      </c>
      <c r="AB189" s="64">
        <f t="shared" si="101"/>
        <v>0</v>
      </c>
      <c r="AC189"/>
      <c r="AD189" s="65">
        <f t="shared" si="102"/>
        <v>0</v>
      </c>
      <c r="AE189" s="65">
        <f t="shared" si="103"/>
        <v>0</v>
      </c>
      <c r="AF189" s="65">
        <f t="shared" si="104"/>
        <v>0</v>
      </c>
      <c r="AG189" s="65">
        <f t="shared" si="105"/>
        <v>0</v>
      </c>
      <c r="AH189" s="65">
        <f t="shared" si="106"/>
        <v>0</v>
      </c>
      <c r="AI189" s="66">
        <f t="shared" si="107"/>
        <v>0</v>
      </c>
      <c r="AJ189" s="65">
        <f t="shared" si="156"/>
        <v>92</v>
      </c>
      <c r="AK189" s="65">
        <f t="shared" si="109"/>
        <v>-92</v>
      </c>
      <c r="AM189" s="67">
        <f t="shared" si="110"/>
        <v>0</v>
      </c>
      <c r="AN189" s="67">
        <f t="shared" si="111"/>
        <v>0</v>
      </c>
      <c r="AO189" s="67">
        <f t="shared" si="112"/>
        <v>0</v>
      </c>
      <c r="AP189" s="67">
        <f t="shared" si="113"/>
        <v>0</v>
      </c>
      <c r="AQ189" s="67">
        <f t="shared" si="114"/>
        <v>0</v>
      </c>
      <c r="AR189" s="68">
        <f t="shared" si="115"/>
        <v>0</v>
      </c>
      <c r="AT189"/>
      <c r="AU189"/>
    </row>
    <row r="190" spans="1:47" x14ac:dyDescent="0.2">
      <c r="A190" s="33" t="s">
        <v>123</v>
      </c>
      <c r="B190" s="69" t="s">
        <v>99</v>
      </c>
      <c r="C190" s="138">
        <v>100</v>
      </c>
      <c r="D190" s="65" t="s">
        <v>9</v>
      </c>
      <c r="E190" s="140">
        <v>0.29166666666666669</v>
      </c>
      <c r="F190" s="140">
        <v>0.8125</v>
      </c>
      <c r="G190" s="28">
        <v>380</v>
      </c>
      <c r="H190" s="95">
        <v>12.5</v>
      </c>
      <c r="I190" s="22"/>
      <c r="J190" s="23">
        <f t="shared" si="145"/>
        <v>0</v>
      </c>
      <c r="K190" s="62">
        <f t="shared" si="146"/>
        <v>0</v>
      </c>
      <c r="L190" s="22"/>
      <c r="M190" s="23">
        <f t="shared" si="147"/>
        <v>0</v>
      </c>
      <c r="N190" s="24">
        <f t="shared" si="148"/>
        <v>0</v>
      </c>
      <c r="O190" s="22"/>
      <c r="P190" s="23">
        <f t="shared" si="149"/>
        <v>0</v>
      </c>
      <c r="Q190" s="24">
        <f t="shared" si="150"/>
        <v>0</v>
      </c>
      <c r="R190" s="22"/>
      <c r="S190" s="23">
        <f t="shared" si="151"/>
        <v>0</v>
      </c>
      <c r="T190" s="24">
        <f t="shared" si="152"/>
        <v>0</v>
      </c>
      <c r="U190" s="22"/>
      <c r="V190" s="23">
        <f t="shared" si="153"/>
        <v>0</v>
      </c>
      <c r="W190" s="24">
        <f t="shared" si="154"/>
        <v>0</v>
      </c>
      <c r="X190" s="64">
        <f t="shared" si="97"/>
        <v>0</v>
      </c>
      <c r="Y190" s="93">
        <f t="shared" si="155"/>
        <v>0</v>
      </c>
      <c r="Z190" s="133">
        <f t="shared" si="99"/>
        <v>0</v>
      </c>
      <c r="AA190" s="71">
        <f t="shared" si="100"/>
        <v>0</v>
      </c>
      <c r="AB190" s="64">
        <f t="shared" si="101"/>
        <v>0</v>
      </c>
      <c r="AC190"/>
      <c r="AD190" s="65">
        <f t="shared" si="102"/>
        <v>0</v>
      </c>
      <c r="AE190" s="65">
        <f t="shared" si="103"/>
        <v>0</v>
      </c>
      <c r="AF190" s="65">
        <f t="shared" si="104"/>
        <v>0</v>
      </c>
      <c r="AG190" s="65">
        <f t="shared" si="105"/>
        <v>0</v>
      </c>
      <c r="AH190" s="65">
        <f t="shared" si="106"/>
        <v>0</v>
      </c>
      <c r="AI190" s="66">
        <f t="shared" si="107"/>
        <v>0</v>
      </c>
      <c r="AJ190" s="65">
        <f t="shared" si="156"/>
        <v>100</v>
      </c>
      <c r="AK190" s="65">
        <f t="shared" si="109"/>
        <v>-100</v>
      </c>
      <c r="AM190" s="67">
        <f t="shared" si="110"/>
        <v>0</v>
      </c>
      <c r="AN190" s="67">
        <f t="shared" si="111"/>
        <v>0</v>
      </c>
      <c r="AO190" s="67">
        <f t="shared" si="112"/>
        <v>0</v>
      </c>
      <c r="AP190" s="67">
        <f t="shared" si="113"/>
        <v>0</v>
      </c>
      <c r="AQ190" s="67">
        <f t="shared" si="114"/>
        <v>0</v>
      </c>
      <c r="AR190" s="68">
        <f t="shared" si="115"/>
        <v>0</v>
      </c>
      <c r="AT190"/>
      <c r="AU190"/>
    </row>
    <row r="191" spans="1:47" x14ac:dyDescent="0.2">
      <c r="A191" s="144" t="s">
        <v>182</v>
      </c>
      <c r="B191" s="69" t="s">
        <v>141</v>
      </c>
      <c r="C191" s="138">
        <v>50</v>
      </c>
      <c r="D191" s="65" t="s">
        <v>9</v>
      </c>
      <c r="E191" s="140">
        <v>0.3125</v>
      </c>
      <c r="F191" s="140">
        <v>0.4375</v>
      </c>
      <c r="G191" s="28">
        <v>202</v>
      </c>
      <c r="H191" s="95">
        <v>3</v>
      </c>
      <c r="I191" s="22"/>
      <c r="J191" s="23">
        <f t="shared" ref="J191:J195" si="157">$C$6*G191*I191</f>
        <v>0</v>
      </c>
      <c r="K191" s="62">
        <f t="shared" ref="K191:K195" si="158">$J$6*H191*I191</f>
        <v>0</v>
      </c>
      <c r="L191" s="22"/>
      <c r="M191" s="23">
        <f t="shared" ref="M191:M195" si="159">$C$7*G191*L191</f>
        <v>0</v>
      </c>
      <c r="N191" s="24">
        <f t="shared" ref="N191:N195" si="160">$J$6*H191*L191</f>
        <v>0</v>
      </c>
      <c r="O191" s="22"/>
      <c r="P191" s="23">
        <f t="shared" ref="P191:P195" si="161">$C$8*G191*O191</f>
        <v>0</v>
      </c>
      <c r="Q191" s="24">
        <f t="shared" ref="Q191:Q195" si="162">$J$6*H191*O191</f>
        <v>0</v>
      </c>
      <c r="R191" s="22"/>
      <c r="S191" s="23">
        <f t="shared" ref="S191:S195" si="163">$C$9*G191*R191</f>
        <v>0</v>
      </c>
      <c r="T191" s="24">
        <f t="shared" ref="T191:T195" si="164">$J$6*H191*R191</f>
        <v>0</v>
      </c>
      <c r="U191" s="22"/>
      <c r="V191" s="23">
        <f t="shared" ref="V191:V195" si="165">$C$10*G191*U191</f>
        <v>0</v>
      </c>
      <c r="W191" s="24">
        <f t="shared" ref="W191:W195" si="166">$J$6*H191*U191</f>
        <v>0</v>
      </c>
      <c r="X191" s="64">
        <f t="shared" ref="X191:X195" si="167">J191+K191+M191+N191+P191+Q191+S191+T191+V191+W191</f>
        <v>0</v>
      </c>
      <c r="Y191" s="93">
        <f t="shared" ref="Y191:Y195" si="168">IFERROR(VLOOKUP(D191,$M$6:$N$11,2,FALSE),VLOOKUP(D191,$P$6:$Q$11,2,FALSE))</f>
        <v>0</v>
      </c>
      <c r="Z191" s="133">
        <f t="shared" ref="Z191:Z195" si="169">X191*(100%-Y191)</f>
        <v>0</v>
      </c>
      <c r="AA191" s="71">
        <f t="shared" ref="AA191:AA195" si="170">AR191</f>
        <v>0</v>
      </c>
      <c r="AB191" s="64">
        <f t="shared" ref="AB191:AB195" si="171">MAX(Z191:AA191)</f>
        <v>0</v>
      </c>
      <c r="AC191"/>
      <c r="AD191" s="65">
        <f t="shared" ref="AD191:AD195" si="172">I191*20</f>
        <v>0</v>
      </c>
      <c r="AE191" s="65">
        <f t="shared" ref="AE191:AE195" si="173">L191*50</f>
        <v>0</v>
      </c>
      <c r="AF191" s="65">
        <f t="shared" ref="AF191:AF195" si="174">O191*60</f>
        <v>0</v>
      </c>
      <c r="AG191" s="65">
        <f t="shared" ref="AG191:AG195" si="175">R191*70</f>
        <v>0</v>
      </c>
      <c r="AH191" s="65">
        <f t="shared" ref="AH191:AH195" si="176">U191*92</f>
        <v>0</v>
      </c>
      <c r="AI191" s="66">
        <f t="shared" ref="AI191:AI195" si="177">SUM(AD191:AH191)</f>
        <v>0</v>
      </c>
      <c r="AJ191" s="65">
        <f t="shared" ref="AJ191:AJ195" si="178">C191</f>
        <v>50</v>
      </c>
      <c r="AK191" s="65">
        <f t="shared" ref="AK191:AK195" si="179">AI191-AJ191</f>
        <v>-50</v>
      </c>
      <c r="AM191" s="67">
        <f t="shared" ref="AM191:AM195" si="180">I191*$F$6</f>
        <v>0</v>
      </c>
      <c r="AN191" s="67">
        <f t="shared" ref="AN191:AN195" si="181">L191*$F$7</f>
        <v>0</v>
      </c>
      <c r="AO191" s="67">
        <f t="shared" ref="AO191:AO195" si="182">O191*$F$8</f>
        <v>0</v>
      </c>
      <c r="AP191" s="67">
        <f t="shared" ref="AP191:AP195" si="183">R191*$F$9</f>
        <v>0</v>
      </c>
      <c r="AQ191" s="67">
        <f t="shared" ref="AQ191:AQ195" si="184">U191*$F$10</f>
        <v>0</v>
      </c>
      <c r="AR191" s="68">
        <f t="shared" ref="AR191:AR195" si="185">SUM(AM191:AQ191)</f>
        <v>0</v>
      </c>
      <c r="AT191"/>
      <c r="AU191"/>
    </row>
    <row r="192" spans="1:47" x14ac:dyDescent="0.2">
      <c r="A192" s="116" t="s">
        <v>141</v>
      </c>
      <c r="B192" s="116" t="s">
        <v>182</v>
      </c>
      <c r="C192" s="65">
        <v>50</v>
      </c>
      <c r="D192" s="65" t="s">
        <v>9</v>
      </c>
      <c r="E192" s="141">
        <v>0.60416666666666663</v>
      </c>
      <c r="F192" s="141">
        <v>0.72916666666666663</v>
      </c>
      <c r="G192" s="65">
        <v>202</v>
      </c>
      <c r="H192" s="95">
        <v>3</v>
      </c>
      <c r="I192" s="22"/>
      <c r="J192" s="23">
        <f t="shared" si="157"/>
        <v>0</v>
      </c>
      <c r="K192" s="62">
        <f t="shared" si="158"/>
        <v>0</v>
      </c>
      <c r="L192" s="22"/>
      <c r="M192" s="23">
        <f t="shared" si="159"/>
        <v>0</v>
      </c>
      <c r="N192" s="24">
        <f t="shared" si="160"/>
        <v>0</v>
      </c>
      <c r="O192" s="22"/>
      <c r="P192" s="23">
        <f t="shared" si="161"/>
        <v>0</v>
      </c>
      <c r="Q192" s="24">
        <f t="shared" si="162"/>
        <v>0</v>
      </c>
      <c r="R192" s="22"/>
      <c r="S192" s="23">
        <f t="shared" si="163"/>
        <v>0</v>
      </c>
      <c r="T192" s="24">
        <f t="shared" si="164"/>
        <v>0</v>
      </c>
      <c r="U192" s="22"/>
      <c r="V192" s="23">
        <f t="shared" si="165"/>
        <v>0</v>
      </c>
      <c r="W192" s="24">
        <f t="shared" si="166"/>
        <v>0</v>
      </c>
      <c r="X192" s="64">
        <f t="shared" si="167"/>
        <v>0</v>
      </c>
      <c r="Y192" s="93">
        <f t="shared" si="168"/>
        <v>0</v>
      </c>
      <c r="Z192" s="133">
        <f t="shared" si="169"/>
        <v>0</v>
      </c>
      <c r="AA192" s="71">
        <f t="shared" si="170"/>
        <v>0</v>
      </c>
      <c r="AB192" s="64">
        <f t="shared" si="171"/>
        <v>0</v>
      </c>
      <c r="AC192"/>
      <c r="AD192" s="65">
        <f t="shared" si="172"/>
        <v>0</v>
      </c>
      <c r="AE192" s="65">
        <f t="shared" si="173"/>
        <v>0</v>
      </c>
      <c r="AF192" s="65">
        <f t="shared" si="174"/>
        <v>0</v>
      </c>
      <c r="AG192" s="65">
        <f t="shared" si="175"/>
        <v>0</v>
      </c>
      <c r="AH192" s="65">
        <f t="shared" si="176"/>
        <v>0</v>
      </c>
      <c r="AI192" s="66">
        <f t="shared" si="177"/>
        <v>0</v>
      </c>
      <c r="AJ192" s="65">
        <f t="shared" si="178"/>
        <v>50</v>
      </c>
      <c r="AK192" s="65">
        <f t="shared" si="179"/>
        <v>-50</v>
      </c>
      <c r="AM192" s="67">
        <f t="shared" si="180"/>
        <v>0</v>
      </c>
      <c r="AN192" s="67">
        <f t="shared" si="181"/>
        <v>0</v>
      </c>
      <c r="AO192" s="67">
        <f t="shared" si="182"/>
        <v>0</v>
      </c>
      <c r="AP192" s="67">
        <f t="shared" si="183"/>
        <v>0</v>
      </c>
      <c r="AQ192" s="67">
        <f t="shared" si="184"/>
        <v>0</v>
      </c>
      <c r="AR192" s="68">
        <f t="shared" si="185"/>
        <v>0</v>
      </c>
      <c r="AT192"/>
      <c r="AU192"/>
    </row>
    <row r="193" spans="1:47" x14ac:dyDescent="0.2">
      <c r="A193" s="116" t="s">
        <v>208</v>
      </c>
      <c r="B193" s="116" t="s">
        <v>99</v>
      </c>
      <c r="C193" s="65">
        <v>13</v>
      </c>
      <c r="D193" s="65" t="s">
        <v>9</v>
      </c>
      <c r="E193" s="141">
        <v>0.27083333333333331</v>
      </c>
      <c r="F193" s="141">
        <v>0.6875</v>
      </c>
      <c r="G193" s="65">
        <v>608</v>
      </c>
      <c r="H193" s="95">
        <v>10</v>
      </c>
      <c r="I193" s="22"/>
      <c r="J193" s="23">
        <f t="shared" si="157"/>
        <v>0</v>
      </c>
      <c r="K193" s="62">
        <f t="shared" si="158"/>
        <v>0</v>
      </c>
      <c r="L193" s="22"/>
      <c r="M193" s="23">
        <f t="shared" si="159"/>
        <v>0</v>
      </c>
      <c r="N193" s="24">
        <f t="shared" si="160"/>
        <v>0</v>
      </c>
      <c r="O193" s="22"/>
      <c r="P193" s="23">
        <f t="shared" si="161"/>
        <v>0</v>
      </c>
      <c r="Q193" s="24">
        <f t="shared" si="162"/>
        <v>0</v>
      </c>
      <c r="R193" s="22"/>
      <c r="S193" s="23">
        <f t="shared" si="163"/>
        <v>0</v>
      </c>
      <c r="T193" s="24">
        <f t="shared" si="164"/>
        <v>0</v>
      </c>
      <c r="U193" s="22"/>
      <c r="V193" s="23">
        <f t="shared" si="165"/>
        <v>0</v>
      </c>
      <c r="W193" s="24">
        <f t="shared" si="166"/>
        <v>0</v>
      </c>
      <c r="X193" s="64">
        <f t="shared" si="167"/>
        <v>0</v>
      </c>
      <c r="Y193" s="93">
        <f t="shared" si="168"/>
        <v>0</v>
      </c>
      <c r="Z193" s="133">
        <f t="shared" si="169"/>
        <v>0</v>
      </c>
      <c r="AA193" s="71">
        <f t="shared" si="170"/>
        <v>0</v>
      </c>
      <c r="AB193" s="64">
        <f t="shared" si="171"/>
        <v>0</v>
      </c>
      <c r="AC193"/>
      <c r="AD193" s="65">
        <f t="shared" si="172"/>
        <v>0</v>
      </c>
      <c r="AE193" s="65">
        <f t="shared" si="173"/>
        <v>0</v>
      </c>
      <c r="AF193" s="65">
        <f t="shared" si="174"/>
        <v>0</v>
      </c>
      <c r="AG193" s="65">
        <f t="shared" si="175"/>
        <v>0</v>
      </c>
      <c r="AH193" s="65">
        <f t="shared" si="176"/>
        <v>0</v>
      </c>
      <c r="AI193" s="66">
        <f t="shared" si="177"/>
        <v>0</v>
      </c>
      <c r="AJ193" s="65">
        <f t="shared" si="178"/>
        <v>13</v>
      </c>
      <c r="AK193" s="65">
        <f t="shared" si="179"/>
        <v>-13</v>
      </c>
      <c r="AM193" s="67">
        <f t="shared" si="180"/>
        <v>0</v>
      </c>
      <c r="AN193" s="67">
        <f t="shared" si="181"/>
        <v>0</v>
      </c>
      <c r="AO193" s="67">
        <f t="shared" si="182"/>
        <v>0</v>
      </c>
      <c r="AP193" s="67">
        <f t="shared" si="183"/>
        <v>0</v>
      </c>
      <c r="AQ193" s="67">
        <f t="shared" si="184"/>
        <v>0</v>
      </c>
      <c r="AR193" s="68">
        <f t="shared" si="185"/>
        <v>0</v>
      </c>
      <c r="AT193"/>
      <c r="AU193"/>
    </row>
    <row r="194" spans="1:47" x14ac:dyDescent="0.2">
      <c r="A194" s="116" t="s">
        <v>99</v>
      </c>
      <c r="B194" s="116" t="s">
        <v>183</v>
      </c>
      <c r="C194" s="65">
        <v>13</v>
      </c>
      <c r="D194" s="65" t="s">
        <v>9</v>
      </c>
      <c r="E194" s="141">
        <v>0.35416666666666669</v>
      </c>
      <c r="F194" s="141">
        <v>0.77083333333333337</v>
      </c>
      <c r="G194" s="65">
        <v>608</v>
      </c>
      <c r="H194" s="95">
        <v>10</v>
      </c>
      <c r="I194" s="22"/>
      <c r="J194" s="23">
        <f t="shared" si="157"/>
        <v>0</v>
      </c>
      <c r="K194" s="62">
        <f t="shared" si="158"/>
        <v>0</v>
      </c>
      <c r="L194" s="22"/>
      <c r="M194" s="23">
        <f t="shared" si="159"/>
        <v>0</v>
      </c>
      <c r="N194" s="24">
        <f t="shared" si="160"/>
        <v>0</v>
      </c>
      <c r="O194" s="22"/>
      <c r="P194" s="23">
        <f t="shared" si="161"/>
        <v>0</v>
      </c>
      <c r="Q194" s="24">
        <f t="shared" si="162"/>
        <v>0</v>
      </c>
      <c r="R194" s="22"/>
      <c r="S194" s="23">
        <f t="shared" si="163"/>
        <v>0</v>
      </c>
      <c r="T194" s="24">
        <f t="shared" si="164"/>
        <v>0</v>
      </c>
      <c r="U194" s="22"/>
      <c r="V194" s="23">
        <f t="shared" si="165"/>
        <v>0</v>
      </c>
      <c r="W194" s="24">
        <f t="shared" si="166"/>
        <v>0</v>
      </c>
      <c r="X194" s="64">
        <f t="shared" si="167"/>
        <v>0</v>
      </c>
      <c r="Y194" s="93">
        <f t="shared" si="168"/>
        <v>0</v>
      </c>
      <c r="Z194" s="133">
        <f t="shared" si="169"/>
        <v>0</v>
      </c>
      <c r="AA194" s="71">
        <f t="shared" si="170"/>
        <v>0</v>
      </c>
      <c r="AB194" s="64">
        <f t="shared" si="171"/>
        <v>0</v>
      </c>
      <c r="AC194"/>
      <c r="AD194" s="65">
        <f t="shared" si="172"/>
        <v>0</v>
      </c>
      <c r="AE194" s="65">
        <f t="shared" si="173"/>
        <v>0</v>
      </c>
      <c r="AF194" s="65">
        <f t="shared" si="174"/>
        <v>0</v>
      </c>
      <c r="AG194" s="65">
        <f t="shared" si="175"/>
        <v>0</v>
      </c>
      <c r="AH194" s="65">
        <f t="shared" si="176"/>
        <v>0</v>
      </c>
      <c r="AI194" s="66">
        <f t="shared" si="177"/>
        <v>0</v>
      </c>
      <c r="AJ194" s="65">
        <f t="shared" si="178"/>
        <v>13</v>
      </c>
      <c r="AK194" s="65">
        <f t="shared" si="179"/>
        <v>-13</v>
      </c>
      <c r="AM194" s="67">
        <f t="shared" si="180"/>
        <v>0</v>
      </c>
      <c r="AN194" s="67">
        <f t="shared" si="181"/>
        <v>0</v>
      </c>
      <c r="AO194" s="67">
        <f t="shared" si="182"/>
        <v>0</v>
      </c>
      <c r="AP194" s="67">
        <f t="shared" si="183"/>
        <v>0</v>
      </c>
      <c r="AQ194" s="67">
        <f t="shared" si="184"/>
        <v>0</v>
      </c>
      <c r="AR194" s="68">
        <f t="shared" si="185"/>
        <v>0</v>
      </c>
      <c r="AT194"/>
      <c r="AU194"/>
    </row>
    <row r="195" spans="1:47" x14ac:dyDescent="0.2">
      <c r="A195" s="33" t="s">
        <v>150</v>
      </c>
      <c r="B195" s="69" t="s">
        <v>141</v>
      </c>
      <c r="C195" s="138">
        <v>142</v>
      </c>
      <c r="D195" s="65" t="s">
        <v>9</v>
      </c>
      <c r="E195" s="140">
        <v>0.375</v>
      </c>
      <c r="F195" s="140">
        <v>0.64583333333333337</v>
      </c>
      <c r="G195" s="28">
        <v>100</v>
      </c>
      <c r="H195" s="95">
        <v>6.5</v>
      </c>
      <c r="I195" s="22"/>
      <c r="J195" s="23">
        <f t="shared" si="157"/>
        <v>0</v>
      </c>
      <c r="K195" s="62">
        <f t="shared" si="158"/>
        <v>0</v>
      </c>
      <c r="L195" s="22"/>
      <c r="M195" s="23">
        <f t="shared" si="159"/>
        <v>0</v>
      </c>
      <c r="N195" s="24">
        <f t="shared" si="160"/>
        <v>0</v>
      </c>
      <c r="O195" s="22"/>
      <c r="P195" s="23">
        <f t="shared" si="161"/>
        <v>0</v>
      </c>
      <c r="Q195" s="24">
        <f t="shared" si="162"/>
        <v>0</v>
      </c>
      <c r="R195" s="22"/>
      <c r="S195" s="23">
        <f t="shared" si="163"/>
        <v>0</v>
      </c>
      <c r="T195" s="24">
        <f t="shared" si="164"/>
        <v>0</v>
      </c>
      <c r="U195" s="22"/>
      <c r="V195" s="23">
        <f t="shared" si="165"/>
        <v>0</v>
      </c>
      <c r="W195" s="24">
        <f t="shared" si="166"/>
        <v>0</v>
      </c>
      <c r="X195" s="64">
        <f t="shared" si="167"/>
        <v>0</v>
      </c>
      <c r="Y195" s="93">
        <f t="shared" si="168"/>
        <v>0</v>
      </c>
      <c r="Z195" s="133">
        <f t="shared" si="169"/>
        <v>0</v>
      </c>
      <c r="AA195" s="71">
        <f t="shared" si="170"/>
        <v>0</v>
      </c>
      <c r="AB195" s="64">
        <f t="shared" si="171"/>
        <v>0</v>
      </c>
      <c r="AC195"/>
      <c r="AD195" s="65">
        <f t="shared" si="172"/>
        <v>0</v>
      </c>
      <c r="AE195" s="65">
        <f t="shared" si="173"/>
        <v>0</v>
      </c>
      <c r="AF195" s="65">
        <f t="shared" si="174"/>
        <v>0</v>
      </c>
      <c r="AG195" s="65">
        <f t="shared" si="175"/>
        <v>0</v>
      </c>
      <c r="AH195" s="65">
        <f t="shared" si="176"/>
        <v>0</v>
      </c>
      <c r="AI195" s="66">
        <f t="shared" si="177"/>
        <v>0</v>
      </c>
      <c r="AJ195" s="65">
        <f t="shared" si="178"/>
        <v>142</v>
      </c>
      <c r="AK195" s="65">
        <f t="shared" si="179"/>
        <v>-142</v>
      </c>
      <c r="AM195" s="67">
        <f t="shared" si="180"/>
        <v>0</v>
      </c>
      <c r="AN195" s="67">
        <f t="shared" si="181"/>
        <v>0</v>
      </c>
      <c r="AO195" s="67">
        <f t="shared" si="182"/>
        <v>0</v>
      </c>
      <c r="AP195" s="67">
        <f t="shared" si="183"/>
        <v>0</v>
      </c>
      <c r="AQ195" s="67">
        <f t="shared" si="184"/>
        <v>0</v>
      </c>
      <c r="AR195" s="68">
        <f t="shared" si="185"/>
        <v>0</v>
      </c>
      <c r="AT195"/>
      <c r="AU195"/>
    </row>
    <row r="196" spans="1:47" x14ac:dyDescent="0.2">
      <c r="A196" s="33" t="s">
        <v>110</v>
      </c>
      <c r="B196" s="69" t="s">
        <v>97</v>
      </c>
      <c r="C196" s="138">
        <v>118</v>
      </c>
      <c r="D196" s="65" t="s">
        <v>9</v>
      </c>
      <c r="E196" s="140">
        <v>0.35416666666666669</v>
      </c>
      <c r="F196" s="140">
        <v>0.6875</v>
      </c>
      <c r="G196" s="28">
        <v>150</v>
      </c>
      <c r="H196" s="95">
        <v>8</v>
      </c>
      <c r="I196" s="22"/>
      <c r="J196" s="23">
        <f t="shared" ref="J196:J227" si="186">$C$6*G196*I196</f>
        <v>0</v>
      </c>
      <c r="K196" s="62">
        <f t="shared" ref="K196:K227" si="187">$J$6*H196*I196</f>
        <v>0</v>
      </c>
      <c r="L196" s="22"/>
      <c r="M196" s="23">
        <f t="shared" ref="M196:M227" si="188">$C$7*G196*L196</f>
        <v>0</v>
      </c>
      <c r="N196" s="24">
        <f t="shared" ref="N196:N227" si="189">$J$6*H196*L196</f>
        <v>0</v>
      </c>
      <c r="O196" s="22"/>
      <c r="P196" s="23">
        <f t="shared" ref="P196:P227" si="190">$C$8*G196*O196</f>
        <v>0</v>
      </c>
      <c r="Q196" s="24">
        <f t="shared" ref="Q196:Q227" si="191">$J$6*H196*O196</f>
        <v>0</v>
      </c>
      <c r="R196" s="22"/>
      <c r="S196" s="23">
        <f t="shared" ref="S196:S227" si="192">$C$9*G196*R196</f>
        <v>0</v>
      </c>
      <c r="T196" s="24">
        <f t="shared" ref="T196:T227" si="193">$J$6*H196*R196</f>
        <v>0</v>
      </c>
      <c r="U196" s="22"/>
      <c r="V196" s="23">
        <f t="shared" ref="V196:V227" si="194">$C$10*G196*U196</f>
        <v>0</v>
      </c>
      <c r="W196" s="24">
        <f t="shared" ref="W196:W227" si="195">$J$6*H196*U196</f>
        <v>0</v>
      </c>
      <c r="X196" s="64">
        <f t="shared" si="97"/>
        <v>0</v>
      </c>
      <c r="Y196" s="93">
        <f t="shared" ref="Y196:Y227" si="196">IFERROR(VLOOKUP(D196,$M$6:$N$11,2,FALSE),VLOOKUP(D196,$P$6:$Q$11,2,FALSE))</f>
        <v>0</v>
      </c>
      <c r="Z196" s="133">
        <f t="shared" si="99"/>
        <v>0</v>
      </c>
      <c r="AA196" s="71">
        <f t="shared" si="100"/>
        <v>0</v>
      </c>
      <c r="AB196" s="64">
        <f t="shared" si="101"/>
        <v>0</v>
      </c>
      <c r="AC196"/>
      <c r="AD196" s="65">
        <f t="shared" si="102"/>
        <v>0</v>
      </c>
      <c r="AE196" s="65">
        <f t="shared" si="103"/>
        <v>0</v>
      </c>
      <c r="AF196" s="65">
        <f t="shared" si="104"/>
        <v>0</v>
      </c>
      <c r="AG196" s="65">
        <f t="shared" si="105"/>
        <v>0</v>
      </c>
      <c r="AH196" s="65">
        <f t="shared" si="106"/>
        <v>0</v>
      </c>
      <c r="AI196" s="66">
        <f t="shared" si="107"/>
        <v>0</v>
      </c>
      <c r="AJ196" s="65">
        <f t="shared" ref="AJ196:AJ227" si="197">C196</f>
        <v>118</v>
      </c>
      <c r="AK196" s="65">
        <f t="shared" si="109"/>
        <v>-118</v>
      </c>
      <c r="AM196" s="67">
        <f t="shared" si="110"/>
        <v>0</v>
      </c>
      <c r="AN196" s="67">
        <f t="shared" si="111"/>
        <v>0</v>
      </c>
      <c r="AO196" s="67">
        <f t="shared" si="112"/>
        <v>0</v>
      </c>
      <c r="AP196" s="67">
        <f t="shared" si="113"/>
        <v>0</v>
      </c>
      <c r="AQ196" s="67">
        <f t="shared" si="114"/>
        <v>0</v>
      </c>
      <c r="AR196" s="68">
        <f t="shared" si="115"/>
        <v>0</v>
      </c>
      <c r="AT196"/>
      <c r="AU196"/>
    </row>
    <row r="197" spans="1:47" x14ac:dyDescent="0.2">
      <c r="A197" s="33" t="s">
        <v>120</v>
      </c>
      <c r="B197" s="69" t="s">
        <v>99</v>
      </c>
      <c r="C197" s="138">
        <v>70</v>
      </c>
      <c r="D197" s="65" t="s">
        <v>9</v>
      </c>
      <c r="E197" s="140">
        <v>0.5</v>
      </c>
      <c r="F197" s="140">
        <v>0.66666666666666663</v>
      </c>
      <c r="G197" s="28">
        <v>30</v>
      </c>
      <c r="H197" s="95">
        <v>4</v>
      </c>
      <c r="I197" s="22"/>
      <c r="J197" s="23">
        <f t="shared" si="186"/>
        <v>0</v>
      </c>
      <c r="K197" s="62">
        <f t="shared" si="187"/>
        <v>0</v>
      </c>
      <c r="L197" s="22"/>
      <c r="M197" s="23">
        <f t="shared" si="188"/>
        <v>0</v>
      </c>
      <c r="N197" s="24">
        <f t="shared" si="189"/>
        <v>0</v>
      </c>
      <c r="O197" s="22"/>
      <c r="P197" s="23">
        <f t="shared" si="190"/>
        <v>0</v>
      </c>
      <c r="Q197" s="24">
        <f t="shared" si="191"/>
        <v>0</v>
      </c>
      <c r="R197" s="22"/>
      <c r="S197" s="23">
        <f t="shared" si="192"/>
        <v>0</v>
      </c>
      <c r="T197" s="24">
        <f t="shared" si="193"/>
        <v>0</v>
      </c>
      <c r="U197" s="22"/>
      <c r="V197" s="23">
        <f t="shared" si="194"/>
        <v>0</v>
      </c>
      <c r="W197" s="24">
        <f t="shared" si="195"/>
        <v>0</v>
      </c>
      <c r="X197" s="64">
        <f t="shared" si="97"/>
        <v>0</v>
      </c>
      <c r="Y197" s="93">
        <f t="shared" si="196"/>
        <v>0</v>
      </c>
      <c r="Z197" s="133">
        <f t="shared" si="99"/>
        <v>0</v>
      </c>
      <c r="AA197" s="71">
        <f t="shared" si="100"/>
        <v>0</v>
      </c>
      <c r="AB197" s="64">
        <f t="shared" si="101"/>
        <v>0</v>
      </c>
      <c r="AC197"/>
      <c r="AD197" s="65">
        <f t="shared" si="102"/>
        <v>0</v>
      </c>
      <c r="AE197" s="65">
        <f t="shared" si="103"/>
        <v>0</v>
      </c>
      <c r="AF197" s="65">
        <f t="shared" si="104"/>
        <v>0</v>
      </c>
      <c r="AG197" s="65">
        <f t="shared" si="105"/>
        <v>0</v>
      </c>
      <c r="AH197" s="65">
        <f t="shared" si="106"/>
        <v>0</v>
      </c>
      <c r="AI197" s="66">
        <f t="shared" si="107"/>
        <v>0</v>
      </c>
      <c r="AJ197" s="65">
        <f t="shared" si="197"/>
        <v>70</v>
      </c>
      <c r="AK197" s="65">
        <f t="shared" si="109"/>
        <v>-70</v>
      </c>
      <c r="AM197" s="67">
        <f t="shared" si="110"/>
        <v>0</v>
      </c>
      <c r="AN197" s="67">
        <f t="shared" si="111"/>
        <v>0</v>
      </c>
      <c r="AO197" s="67">
        <f t="shared" si="112"/>
        <v>0</v>
      </c>
      <c r="AP197" s="67">
        <f t="shared" si="113"/>
        <v>0</v>
      </c>
      <c r="AQ197" s="67">
        <f t="shared" si="114"/>
        <v>0</v>
      </c>
      <c r="AR197" s="68">
        <f t="shared" si="115"/>
        <v>0</v>
      </c>
      <c r="AT197"/>
      <c r="AU197"/>
    </row>
    <row r="198" spans="1:47" x14ac:dyDescent="0.2">
      <c r="A198" s="33" t="s">
        <v>112</v>
      </c>
      <c r="B198" s="69" t="s">
        <v>96</v>
      </c>
      <c r="C198" s="138">
        <v>245</v>
      </c>
      <c r="D198" s="65" t="s">
        <v>9</v>
      </c>
      <c r="E198" s="140">
        <v>0.33333333333333331</v>
      </c>
      <c r="F198" s="140">
        <v>0.70833333333333337</v>
      </c>
      <c r="G198" s="28">
        <v>175</v>
      </c>
      <c r="H198" s="95">
        <v>9</v>
      </c>
      <c r="I198" s="22"/>
      <c r="J198" s="23">
        <f t="shared" si="186"/>
        <v>0</v>
      </c>
      <c r="K198" s="62">
        <f t="shared" si="187"/>
        <v>0</v>
      </c>
      <c r="L198" s="22"/>
      <c r="M198" s="23">
        <f t="shared" si="188"/>
        <v>0</v>
      </c>
      <c r="N198" s="24">
        <f t="shared" si="189"/>
        <v>0</v>
      </c>
      <c r="O198" s="22"/>
      <c r="P198" s="23">
        <f t="shared" si="190"/>
        <v>0</v>
      </c>
      <c r="Q198" s="24">
        <f t="shared" si="191"/>
        <v>0</v>
      </c>
      <c r="R198" s="22"/>
      <c r="S198" s="23">
        <f t="shared" si="192"/>
        <v>0</v>
      </c>
      <c r="T198" s="24">
        <f t="shared" si="193"/>
        <v>0</v>
      </c>
      <c r="U198" s="22"/>
      <c r="V198" s="23">
        <f t="shared" si="194"/>
        <v>0</v>
      </c>
      <c r="W198" s="24">
        <f t="shared" si="195"/>
        <v>0</v>
      </c>
      <c r="X198" s="64">
        <f t="shared" si="97"/>
        <v>0</v>
      </c>
      <c r="Y198" s="93">
        <f t="shared" si="196"/>
        <v>0</v>
      </c>
      <c r="Z198" s="133">
        <f t="shared" si="99"/>
        <v>0</v>
      </c>
      <c r="AA198" s="71">
        <f t="shared" si="100"/>
        <v>0</v>
      </c>
      <c r="AB198" s="64">
        <f t="shared" si="101"/>
        <v>0</v>
      </c>
      <c r="AC198"/>
      <c r="AD198" s="65">
        <f t="shared" si="102"/>
        <v>0</v>
      </c>
      <c r="AE198" s="65">
        <f t="shared" si="103"/>
        <v>0</v>
      </c>
      <c r="AF198" s="65">
        <f t="shared" si="104"/>
        <v>0</v>
      </c>
      <c r="AG198" s="65">
        <f t="shared" si="105"/>
        <v>0</v>
      </c>
      <c r="AH198" s="65">
        <f t="shared" si="106"/>
        <v>0</v>
      </c>
      <c r="AI198" s="66">
        <f t="shared" si="107"/>
        <v>0</v>
      </c>
      <c r="AJ198" s="65">
        <f t="shared" si="197"/>
        <v>245</v>
      </c>
      <c r="AK198" s="65">
        <f t="shared" si="109"/>
        <v>-245</v>
      </c>
      <c r="AM198" s="67">
        <f t="shared" si="110"/>
        <v>0</v>
      </c>
      <c r="AN198" s="67">
        <f t="shared" si="111"/>
        <v>0</v>
      </c>
      <c r="AO198" s="67">
        <f t="shared" si="112"/>
        <v>0</v>
      </c>
      <c r="AP198" s="67">
        <f t="shared" si="113"/>
        <v>0</v>
      </c>
      <c r="AQ198" s="67">
        <f t="shared" si="114"/>
        <v>0</v>
      </c>
      <c r="AR198" s="68">
        <f t="shared" si="115"/>
        <v>0</v>
      </c>
      <c r="AT198"/>
      <c r="AU198"/>
    </row>
    <row r="199" spans="1:47" x14ac:dyDescent="0.2">
      <c r="A199" s="33" t="s">
        <v>110</v>
      </c>
      <c r="B199" s="69" t="s">
        <v>131</v>
      </c>
      <c r="C199" s="138">
        <v>290</v>
      </c>
      <c r="D199" s="65" t="s">
        <v>9</v>
      </c>
      <c r="E199" s="140">
        <v>0.34375</v>
      </c>
      <c r="F199" s="140">
        <v>0.75</v>
      </c>
      <c r="G199" s="28">
        <v>120</v>
      </c>
      <c r="H199" s="95">
        <v>9.75</v>
      </c>
      <c r="I199" s="22"/>
      <c r="J199" s="23">
        <f t="shared" si="186"/>
        <v>0</v>
      </c>
      <c r="K199" s="62">
        <f t="shared" si="187"/>
        <v>0</v>
      </c>
      <c r="L199" s="22"/>
      <c r="M199" s="23">
        <f t="shared" si="188"/>
        <v>0</v>
      </c>
      <c r="N199" s="24">
        <f t="shared" si="189"/>
        <v>0</v>
      </c>
      <c r="O199" s="22"/>
      <c r="P199" s="23">
        <f t="shared" si="190"/>
        <v>0</v>
      </c>
      <c r="Q199" s="24">
        <f t="shared" si="191"/>
        <v>0</v>
      </c>
      <c r="R199" s="22"/>
      <c r="S199" s="23">
        <f t="shared" si="192"/>
        <v>0</v>
      </c>
      <c r="T199" s="24">
        <f t="shared" si="193"/>
        <v>0</v>
      </c>
      <c r="U199" s="22"/>
      <c r="V199" s="23">
        <f t="shared" si="194"/>
        <v>0</v>
      </c>
      <c r="W199" s="24">
        <f t="shared" si="195"/>
        <v>0</v>
      </c>
      <c r="X199" s="64">
        <f t="shared" si="97"/>
        <v>0</v>
      </c>
      <c r="Y199" s="93">
        <f t="shared" si="196"/>
        <v>0</v>
      </c>
      <c r="Z199" s="133">
        <f t="shared" si="99"/>
        <v>0</v>
      </c>
      <c r="AA199" s="71">
        <f t="shared" si="100"/>
        <v>0</v>
      </c>
      <c r="AB199" s="64">
        <f t="shared" si="101"/>
        <v>0</v>
      </c>
      <c r="AC199"/>
      <c r="AD199" s="65">
        <f t="shared" si="102"/>
        <v>0</v>
      </c>
      <c r="AE199" s="65">
        <f t="shared" si="103"/>
        <v>0</v>
      </c>
      <c r="AF199" s="65">
        <f t="shared" si="104"/>
        <v>0</v>
      </c>
      <c r="AG199" s="65">
        <f t="shared" si="105"/>
        <v>0</v>
      </c>
      <c r="AH199" s="65">
        <f t="shared" si="106"/>
        <v>0</v>
      </c>
      <c r="AI199" s="66">
        <f t="shared" si="107"/>
        <v>0</v>
      </c>
      <c r="AJ199" s="65">
        <f t="shared" si="197"/>
        <v>290</v>
      </c>
      <c r="AK199" s="65">
        <f t="shared" si="109"/>
        <v>-290</v>
      </c>
      <c r="AM199" s="67">
        <f t="shared" si="110"/>
        <v>0</v>
      </c>
      <c r="AN199" s="67">
        <f t="shared" si="111"/>
        <v>0</v>
      </c>
      <c r="AO199" s="67">
        <f t="shared" si="112"/>
        <v>0</v>
      </c>
      <c r="AP199" s="67">
        <f t="shared" si="113"/>
        <v>0</v>
      </c>
      <c r="AQ199" s="67">
        <f t="shared" si="114"/>
        <v>0</v>
      </c>
      <c r="AR199" s="68">
        <f t="shared" si="115"/>
        <v>0</v>
      </c>
      <c r="AT199"/>
      <c r="AU199"/>
    </row>
    <row r="200" spans="1:47" x14ac:dyDescent="0.2">
      <c r="A200" s="33" t="s">
        <v>128</v>
      </c>
      <c r="B200" s="69" t="s">
        <v>94</v>
      </c>
      <c r="C200" s="138">
        <v>225</v>
      </c>
      <c r="D200" s="65" t="s">
        <v>9</v>
      </c>
      <c r="E200" s="140">
        <v>0.39583333333333331</v>
      </c>
      <c r="F200" s="140">
        <v>0.64583333333333337</v>
      </c>
      <c r="G200" s="28">
        <v>100</v>
      </c>
      <c r="H200" s="95">
        <v>6</v>
      </c>
      <c r="I200" s="22"/>
      <c r="J200" s="23">
        <f t="shared" si="186"/>
        <v>0</v>
      </c>
      <c r="K200" s="62">
        <f t="shared" si="187"/>
        <v>0</v>
      </c>
      <c r="L200" s="22"/>
      <c r="M200" s="23">
        <f t="shared" si="188"/>
        <v>0</v>
      </c>
      <c r="N200" s="24">
        <f t="shared" si="189"/>
        <v>0</v>
      </c>
      <c r="O200" s="22"/>
      <c r="P200" s="23">
        <f t="shared" si="190"/>
        <v>0</v>
      </c>
      <c r="Q200" s="24">
        <f t="shared" si="191"/>
        <v>0</v>
      </c>
      <c r="R200" s="22"/>
      <c r="S200" s="23">
        <f t="shared" si="192"/>
        <v>0</v>
      </c>
      <c r="T200" s="24">
        <f t="shared" si="193"/>
        <v>0</v>
      </c>
      <c r="U200" s="22"/>
      <c r="V200" s="23">
        <f t="shared" si="194"/>
        <v>0</v>
      </c>
      <c r="W200" s="24">
        <f t="shared" si="195"/>
        <v>0</v>
      </c>
      <c r="X200" s="64">
        <f t="shared" si="97"/>
        <v>0</v>
      </c>
      <c r="Y200" s="93">
        <f t="shared" si="196"/>
        <v>0</v>
      </c>
      <c r="Z200" s="133">
        <f t="shared" si="99"/>
        <v>0</v>
      </c>
      <c r="AA200" s="71">
        <f t="shared" si="100"/>
        <v>0</v>
      </c>
      <c r="AB200" s="64">
        <f t="shared" si="101"/>
        <v>0</v>
      </c>
      <c r="AC200"/>
      <c r="AD200" s="65">
        <f t="shared" si="102"/>
        <v>0</v>
      </c>
      <c r="AE200" s="65">
        <f t="shared" si="103"/>
        <v>0</v>
      </c>
      <c r="AF200" s="65">
        <f t="shared" si="104"/>
        <v>0</v>
      </c>
      <c r="AG200" s="65">
        <f t="shared" si="105"/>
        <v>0</v>
      </c>
      <c r="AH200" s="65">
        <f t="shared" si="106"/>
        <v>0</v>
      </c>
      <c r="AI200" s="66">
        <f t="shared" si="107"/>
        <v>0</v>
      </c>
      <c r="AJ200" s="65">
        <f t="shared" si="197"/>
        <v>225</v>
      </c>
      <c r="AK200" s="65">
        <f t="shared" si="109"/>
        <v>-225</v>
      </c>
      <c r="AM200" s="67">
        <f t="shared" si="110"/>
        <v>0</v>
      </c>
      <c r="AN200" s="67">
        <f t="shared" si="111"/>
        <v>0</v>
      </c>
      <c r="AO200" s="67">
        <f t="shared" si="112"/>
        <v>0</v>
      </c>
      <c r="AP200" s="67">
        <f t="shared" si="113"/>
        <v>0</v>
      </c>
      <c r="AQ200" s="67">
        <f t="shared" si="114"/>
        <v>0</v>
      </c>
      <c r="AR200" s="68">
        <f t="shared" si="115"/>
        <v>0</v>
      </c>
      <c r="AT200"/>
      <c r="AU200"/>
    </row>
    <row r="201" spans="1:47" x14ac:dyDescent="0.2">
      <c r="A201" s="33" t="s">
        <v>110</v>
      </c>
      <c r="B201" s="69" t="s">
        <v>99</v>
      </c>
      <c r="C201" s="138">
        <v>270</v>
      </c>
      <c r="D201" s="65" t="s">
        <v>9</v>
      </c>
      <c r="E201" s="140">
        <v>0.36458333333333331</v>
      </c>
      <c r="F201" s="140">
        <v>0.77083333333333337</v>
      </c>
      <c r="G201" s="28">
        <v>155</v>
      </c>
      <c r="H201" s="95">
        <v>9.75</v>
      </c>
      <c r="I201" s="22"/>
      <c r="J201" s="23">
        <f t="shared" si="186"/>
        <v>0</v>
      </c>
      <c r="K201" s="62">
        <f t="shared" si="187"/>
        <v>0</v>
      </c>
      <c r="L201" s="22"/>
      <c r="M201" s="23">
        <f t="shared" si="188"/>
        <v>0</v>
      </c>
      <c r="N201" s="24">
        <f t="shared" si="189"/>
        <v>0</v>
      </c>
      <c r="O201" s="22"/>
      <c r="P201" s="23">
        <f t="shared" si="190"/>
        <v>0</v>
      </c>
      <c r="Q201" s="24">
        <f t="shared" si="191"/>
        <v>0</v>
      </c>
      <c r="R201" s="22"/>
      <c r="S201" s="23">
        <f t="shared" si="192"/>
        <v>0</v>
      </c>
      <c r="T201" s="24">
        <f t="shared" si="193"/>
        <v>0</v>
      </c>
      <c r="U201" s="22"/>
      <c r="V201" s="23">
        <f t="shared" si="194"/>
        <v>0</v>
      </c>
      <c r="W201" s="24">
        <f t="shared" si="195"/>
        <v>0</v>
      </c>
      <c r="X201" s="64">
        <f t="shared" si="97"/>
        <v>0</v>
      </c>
      <c r="Y201" s="93">
        <f t="shared" si="196"/>
        <v>0</v>
      </c>
      <c r="Z201" s="133">
        <f t="shared" si="99"/>
        <v>0</v>
      </c>
      <c r="AA201" s="71">
        <f t="shared" si="100"/>
        <v>0</v>
      </c>
      <c r="AB201" s="64">
        <f t="shared" si="101"/>
        <v>0</v>
      </c>
      <c r="AC201"/>
      <c r="AD201" s="65">
        <f t="shared" si="102"/>
        <v>0</v>
      </c>
      <c r="AE201" s="65">
        <f t="shared" si="103"/>
        <v>0</v>
      </c>
      <c r="AF201" s="65">
        <f t="shared" si="104"/>
        <v>0</v>
      </c>
      <c r="AG201" s="65">
        <f t="shared" si="105"/>
        <v>0</v>
      </c>
      <c r="AH201" s="65">
        <f t="shared" si="106"/>
        <v>0</v>
      </c>
      <c r="AI201" s="66">
        <f t="shared" si="107"/>
        <v>0</v>
      </c>
      <c r="AJ201" s="65">
        <f t="shared" si="197"/>
        <v>270</v>
      </c>
      <c r="AK201" s="65">
        <f t="shared" si="109"/>
        <v>-270</v>
      </c>
      <c r="AM201" s="67">
        <f t="shared" si="110"/>
        <v>0</v>
      </c>
      <c r="AN201" s="67">
        <f t="shared" si="111"/>
        <v>0</v>
      </c>
      <c r="AO201" s="67">
        <f t="shared" si="112"/>
        <v>0</v>
      </c>
      <c r="AP201" s="67">
        <f t="shared" si="113"/>
        <v>0</v>
      </c>
      <c r="AQ201" s="67">
        <f t="shared" si="114"/>
        <v>0</v>
      </c>
      <c r="AR201" s="68">
        <f t="shared" si="115"/>
        <v>0</v>
      </c>
      <c r="AT201"/>
      <c r="AU201"/>
    </row>
    <row r="202" spans="1:47" x14ac:dyDescent="0.2">
      <c r="A202" s="33" t="s">
        <v>122</v>
      </c>
      <c r="B202" s="69" t="s">
        <v>139</v>
      </c>
      <c r="C202" s="138">
        <v>30</v>
      </c>
      <c r="D202" s="65" t="s">
        <v>9</v>
      </c>
      <c r="E202" s="140">
        <v>0.35416666666666669</v>
      </c>
      <c r="F202" s="140">
        <v>0.70833333333333337</v>
      </c>
      <c r="G202" s="28">
        <v>130</v>
      </c>
      <c r="H202" s="95">
        <v>8.5</v>
      </c>
      <c r="I202" s="22"/>
      <c r="J202" s="23">
        <f t="shared" si="186"/>
        <v>0</v>
      </c>
      <c r="K202" s="62">
        <f t="shared" si="187"/>
        <v>0</v>
      </c>
      <c r="L202" s="22"/>
      <c r="M202" s="23">
        <f t="shared" si="188"/>
        <v>0</v>
      </c>
      <c r="N202" s="24">
        <f t="shared" si="189"/>
        <v>0</v>
      </c>
      <c r="O202" s="22"/>
      <c r="P202" s="23">
        <f t="shared" si="190"/>
        <v>0</v>
      </c>
      <c r="Q202" s="24">
        <f t="shared" si="191"/>
        <v>0</v>
      </c>
      <c r="R202" s="22"/>
      <c r="S202" s="23">
        <f t="shared" si="192"/>
        <v>0</v>
      </c>
      <c r="T202" s="24">
        <f t="shared" si="193"/>
        <v>0</v>
      </c>
      <c r="U202" s="22"/>
      <c r="V202" s="23">
        <f t="shared" si="194"/>
        <v>0</v>
      </c>
      <c r="W202" s="24">
        <f t="shared" si="195"/>
        <v>0</v>
      </c>
      <c r="X202" s="64">
        <f t="shared" si="97"/>
        <v>0</v>
      </c>
      <c r="Y202" s="93">
        <f t="shared" si="196"/>
        <v>0</v>
      </c>
      <c r="Z202" s="133">
        <f t="shared" si="99"/>
        <v>0</v>
      </c>
      <c r="AA202" s="71">
        <f t="shared" si="100"/>
        <v>0</v>
      </c>
      <c r="AB202" s="64">
        <f t="shared" si="101"/>
        <v>0</v>
      </c>
      <c r="AC202"/>
      <c r="AD202" s="65">
        <f t="shared" si="102"/>
        <v>0</v>
      </c>
      <c r="AE202" s="65">
        <f t="shared" si="103"/>
        <v>0</v>
      </c>
      <c r="AF202" s="65">
        <f t="shared" si="104"/>
        <v>0</v>
      </c>
      <c r="AG202" s="65">
        <f t="shared" si="105"/>
        <v>0</v>
      </c>
      <c r="AH202" s="65">
        <f t="shared" si="106"/>
        <v>0</v>
      </c>
      <c r="AI202" s="66">
        <f t="shared" si="107"/>
        <v>0</v>
      </c>
      <c r="AJ202" s="65">
        <f t="shared" si="197"/>
        <v>30</v>
      </c>
      <c r="AK202" s="65">
        <f t="shared" si="109"/>
        <v>-30</v>
      </c>
      <c r="AM202" s="67">
        <f t="shared" si="110"/>
        <v>0</v>
      </c>
      <c r="AN202" s="67">
        <f t="shared" si="111"/>
        <v>0</v>
      </c>
      <c r="AO202" s="67">
        <f t="shared" si="112"/>
        <v>0</v>
      </c>
      <c r="AP202" s="67">
        <f t="shared" si="113"/>
        <v>0</v>
      </c>
      <c r="AQ202" s="67">
        <f t="shared" si="114"/>
        <v>0</v>
      </c>
      <c r="AR202" s="68">
        <f t="shared" si="115"/>
        <v>0</v>
      </c>
      <c r="AT202"/>
      <c r="AU202"/>
    </row>
    <row r="203" spans="1:47" x14ac:dyDescent="0.2">
      <c r="A203" s="33" t="s">
        <v>151</v>
      </c>
      <c r="B203" s="69" t="s">
        <v>161</v>
      </c>
      <c r="C203" s="138">
        <v>58</v>
      </c>
      <c r="D203" s="65" t="s">
        <v>9</v>
      </c>
      <c r="E203" s="140">
        <v>0.32291666666666669</v>
      </c>
      <c r="F203" s="140">
        <v>0.79166666666666663</v>
      </c>
      <c r="G203" s="28">
        <v>230</v>
      </c>
      <c r="H203" s="95">
        <v>11.25</v>
      </c>
      <c r="I203" s="22"/>
      <c r="J203" s="23">
        <f t="shared" si="186"/>
        <v>0</v>
      </c>
      <c r="K203" s="62">
        <f t="shared" si="187"/>
        <v>0</v>
      </c>
      <c r="L203" s="22"/>
      <c r="M203" s="23">
        <f t="shared" si="188"/>
        <v>0</v>
      </c>
      <c r="N203" s="24">
        <f t="shared" si="189"/>
        <v>0</v>
      </c>
      <c r="O203" s="22"/>
      <c r="P203" s="23">
        <f t="shared" si="190"/>
        <v>0</v>
      </c>
      <c r="Q203" s="24">
        <f t="shared" si="191"/>
        <v>0</v>
      </c>
      <c r="R203" s="22"/>
      <c r="S203" s="23">
        <f t="shared" si="192"/>
        <v>0</v>
      </c>
      <c r="T203" s="24">
        <f t="shared" si="193"/>
        <v>0</v>
      </c>
      <c r="U203" s="22"/>
      <c r="V203" s="23">
        <f t="shared" si="194"/>
        <v>0</v>
      </c>
      <c r="W203" s="24">
        <f t="shared" si="195"/>
        <v>0</v>
      </c>
      <c r="X203" s="64">
        <f t="shared" si="97"/>
        <v>0</v>
      </c>
      <c r="Y203" s="93">
        <f t="shared" si="196"/>
        <v>0</v>
      </c>
      <c r="Z203" s="133">
        <f t="shared" si="99"/>
        <v>0</v>
      </c>
      <c r="AA203" s="71">
        <f t="shared" si="100"/>
        <v>0</v>
      </c>
      <c r="AB203" s="64">
        <f t="shared" si="101"/>
        <v>0</v>
      </c>
      <c r="AC203"/>
      <c r="AD203" s="65">
        <f t="shared" si="102"/>
        <v>0</v>
      </c>
      <c r="AE203" s="65">
        <f t="shared" si="103"/>
        <v>0</v>
      </c>
      <c r="AF203" s="65">
        <f t="shared" si="104"/>
        <v>0</v>
      </c>
      <c r="AG203" s="65">
        <f t="shared" si="105"/>
        <v>0</v>
      </c>
      <c r="AH203" s="65">
        <f t="shared" si="106"/>
        <v>0</v>
      </c>
      <c r="AI203" s="66">
        <f t="shared" si="107"/>
        <v>0</v>
      </c>
      <c r="AJ203" s="65">
        <f t="shared" si="197"/>
        <v>58</v>
      </c>
      <c r="AK203" s="65">
        <f t="shared" si="109"/>
        <v>-58</v>
      </c>
      <c r="AM203" s="67">
        <f t="shared" si="110"/>
        <v>0</v>
      </c>
      <c r="AN203" s="67">
        <f t="shared" si="111"/>
        <v>0</v>
      </c>
      <c r="AO203" s="67">
        <f t="shared" si="112"/>
        <v>0</v>
      </c>
      <c r="AP203" s="67">
        <f t="shared" si="113"/>
        <v>0</v>
      </c>
      <c r="AQ203" s="67">
        <f t="shared" si="114"/>
        <v>0</v>
      </c>
      <c r="AR203" s="68">
        <f t="shared" si="115"/>
        <v>0</v>
      </c>
      <c r="AT203"/>
      <c r="AU203"/>
    </row>
    <row r="204" spans="1:47" x14ac:dyDescent="0.2">
      <c r="A204" s="33" t="s">
        <v>110</v>
      </c>
      <c r="B204" s="69" t="s">
        <v>104</v>
      </c>
      <c r="C204" s="138">
        <v>315</v>
      </c>
      <c r="D204" s="65" t="s">
        <v>12</v>
      </c>
      <c r="E204" s="140">
        <v>0.34375</v>
      </c>
      <c r="F204" s="140">
        <v>0.72916666666666663</v>
      </c>
      <c r="G204" s="28">
        <v>215</v>
      </c>
      <c r="H204" s="95">
        <v>9.25</v>
      </c>
      <c r="I204" s="22"/>
      <c r="J204" s="23">
        <f t="shared" si="186"/>
        <v>0</v>
      </c>
      <c r="K204" s="62">
        <f t="shared" si="187"/>
        <v>0</v>
      </c>
      <c r="L204" s="22"/>
      <c r="M204" s="23">
        <f t="shared" si="188"/>
        <v>0</v>
      </c>
      <c r="N204" s="24">
        <f t="shared" si="189"/>
        <v>0</v>
      </c>
      <c r="O204" s="22"/>
      <c r="P204" s="23">
        <f t="shared" si="190"/>
        <v>0</v>
      </c>
      <c r="Q204" s="24">
        <f t="shared" si="191"/>
        <v>0</v>
      </c>
      <c r="R204" s="22"/>
      <c r="S204" s="23">
        <f t="shared" si="192"/>
        <v>0</v>
      </c>
      <c r="T204" s="24">
        <f t="shared" si="193"/>
        <v>0</v>
      </c>
      <c r="U204" s="22"/>
      <c r="V204" s="23">
        <f t="shared" si="194"/>
        <v>0</v>
      </c>
      <c r="W204" s="24">
        <f t="shared" si="195"/>
        <v>0</v>
      </c>
      <c r="X204" s="64">
        <f t="shared" si="97"/>
        <v>0</v>
      </c>
      <c r="Y204" s="93">
        <f t="shared" si="196"/>
        <v>0</v>
      </c>
      <c r="Z204" s="133">
        <f t="shared" si="99"/>
        <v>0</v>
      </c>
      <c r="AA204" s="71">
        <f t="shared" si="100"/>
        <v>0</v>
      </c>
      <c r="AB204" s="64">
        <f t="shared" si="101"/>
        <v>0</v>
      </c>
      <c r="AC204"/>
      <c r="AD204" s="65">
        <f t="shared" si="102"/>
        <v>0</v>
      </c>
      <c r="AE204" s="65">
        <f t="shared" si="103"/>
        <v>0</v>
      </c>
      <c r="AF204" s="65">
        <f t="shared" si="104"/>
        <v>0</v>
      </c>
      <c r="AG204" s="65">
        <f t="shared" si="105"/>
        <v>0</v>
      </c>
      <c r="AH204" s="65">
        <f t="shared" si="106"/>
        <v>0</v>
      </c>
      <c r="AI204" s="66">
        <f t="shared" si="107"/>
        <v>0</v>
      </c>
      <c r="AJ204" s="65">
        <f t="shared" si="197"/>
        <v>315</v>
      </c>
      <c r="AK204" s="65">
        <f t="shared" si="109"/>
        <v>-315</v>
      </c>
      <c r="AM204" s="67">
        <f t="shared" si="110"/>
        <v>0</v>
      </c>
      <c r="AN204" s="67">
        <f t="shared" si="111"/>
        <v>0</v>
      </c>
      <c r="AO204" s="67">
        <f t="shared" si="112"/>
        <v>0</v>
      </c>
      <c r="AP204" s="67">
        <f t="shared" si="113"/>
        <v>0</v>
      </c>
      <c r="AQ204" s="67">
        <f t="shared" si="114"/>
        <v>0</v>
      </c>
      <c r="AR204" s="68">
        <f t="shared" si="115"/>
        <v>0</v>
      </c>
      <c r="AT204"/>
      <c r="AU204"/>
    </row>
    <row r="205" spans="1:47" x14ac:dyDescent="0.2">
      <c r="A205" s="33" t="s">
        <v>112</v>
      </c>
      <c r="B205" s="69" t="s">
        <v>96</v>
      </c>
      <c r="C205" s="138">
        <v>202</v>
      </c>
      <c r="D205" s="65" t="s">
        <v>15</v>
      </c>
      <c r="E205" s="140">
        <v>0.36458333333333331</v>
      </c>
      <c r="F205" s="140">
        <v>0.75</v>
      </c>
      <c r="G205" s="28">
        <v>175</v>
      </c>
      <c r="H205" s="95">
        <v>9.25</v>
      </c>
      <c r="I205" s="22"/>
      <c r="J205" s="23">
        <f t="shared" si="186"/>
        <v>0</v>
      </c>
      <c r="K205" s="62">
        <f t="shared" si="187"/>
        <v>0</v>
      </c>
      <c r="L205" s="22"/>
      <c r="M205" s="23">
        <f t="shared" si="188"/>
        <v>0</v>
      </c>
      <c r="N205" s="24">
        <f t="shared" si="189"/>
        <v>0</v>
      </c>
      <c r="O205" s="22"/>
      <c r="P205" s="23">
        <f t="shared" si="190"/>
        <v>0</v>
      </c>
      <c r="Q205" s="24">
        <f t="shared" si="191"/>
        <v>0</v>
      </c>
      <c r="R205" s="22"/>
      <c r="S205" s="23">
        <f t="shared" si="192"/>
        <v>0</v>
      </c>
      <c r="T205" s="24">
        <f t="shared" si="193"/>
        <v>0</v>
      </c>
      <c r="U205" s="22"/>
      <c r="V205" s="23">
        <f t="shared" si="194"/>
        <v>0</v>
      </c>
      <c r="W205" s="24">
        <f t="shared" si="195"/>
        <v>0</v>
      </c>
      <c r="X205" s="64">
        <f t="shared" si="97"/>
        <v>0</v>
      </c>
      <c r="Y205" s="93">
        <f t="shared" si="196"/>
        <v>0</v>
      </c>
      <c r="Z205" s="133">
        <f t="shared" si="99"/>
        <v>0</v>
      </c>
      <c r="AA205" s="71">
        <f t="shared" si="100"/>
        <v>0</v>
      </c>
      <c r="AB205" s="64">
        <f t="shared" si="101"/>
        <v>0</v>
      </c>
      <c r="AC205"/>
      <c r="AD205" s="65">
        <f t="shared" si="102"/>
        <v>0</v>
      </c>
      <c r="AE205" s="65">
        <f t="shared" si="103"/>
        <v>0</v>
      </c>
      <c r="AF205" s="65">
        <f t="shared" si="104"/>
        <v>0</v>
      </c>
      <c r="AG205" s="65">
        <f t="shared" si="105"/>
        <v>0</v>
      </c>
      <c r="AH205" s="65">
        <f t="shared" si="106"/>
        <v>0</v>
      </c>
      <c r="AI205" s="66">
        <f t="shared" si="107"/>
        <v>0</v>
      </c>
      <c r="AJ205" s="65">
        <f t="shared" si="197"/>
        <v>202</v>
      </c>
      <c r="AK205" s="65">
        <f t="shared" si="109"/>
        <v>-202</v>
      </c>
      <c r="AM205" s="67">
        <f t="shared" si="110"/>
        <v>0</v>
      </c>
      <c r="AN205" s="67">
        <f t="shared" si="111"/>
        <v>0</v>
      </c>
      <c r="AO205" s="67">
        <f t="shared" si="112"/>
        <v>0</v>
      </c>
      <c r="AP205" s="67">
        <f t="shared" si="113"/>
        <v>0</v>
      </c>
      <c r="AQ205" s="67">
        <f t="shared" si="114"/>
        <v>0</v>
      </c>
      <c r="AR205" s="68">
        <f t="shared" si="115"/>
        <v>0</v>
      </c>
      <c r="AT205"/>
      <c r="AU205"/>
    </row>
    <row r="206" spans="1:47" x14ac:dyDescent="0.2">
      <c r="A206" s="33" t="s">
        <v>148</v>
      </c>
      <c r="B206" s="69" t="s">
        <v>99</v>
      </c>
      <c r="C206" s="138">
        <v>21</v>
      </c>
      <c r="D206" s="65" t="s">
        <v>15</v>
      </c>
      <c r="E206" s="140">
        <v>0.33333333333333331</v>
      </c>
      <c r="F206" s="140">
        <v>0.41666666666666669</v>
      </c>
      <c r="G206" s="28">
        <v>175</v>
      </c>
      <c r="H206" s="95">
        <v>2</v>
      </c>
      <c r="I206" s="22"/>
      <c r="J206" s="23">
        <f t="shared" si="186"/>
        <v>0</v>
      </c>
      <c r="K206" s="62">
        <f t="shared" si="187"/>
        <v>0</v>
      </c>
      <c r="L206" s="22"/>
      <c r="M206" s="23">
        <f t="shared" si="188"/>
        <v>0</v>
      </c>
      <c r="N206" s="24">
        <f t="shared" si="189"/>
        <v>0</v>
      </c>
      <c r="O206" s="22"/>
      <c r="P206" s="23">
        <f t="shared" si="190"/>
        <v>0</v>
      </c>
      <c r="Q206" s="24">
        <f t="shared" si="191"/>
        <v>0</v>
      </c>
      <c r="R206" s="22"/>
      <c r="S206" s="23">
        <f t="shared" si="192"/>
        <v>0</v>
      </c>
      <c r="T206" s="24">
        <f t="shared" si="193"/>
        <v>0</v>
      </c>
      <c r="U206" s="22"/>
      <c r="V206" s="23">
        <f t="shared" si="194"/>
        <v>0</v>
      </c>
      <c r="W206" s="24">
        <f t="shared" si="195"/>
        <v>0</v>
      </c>
      <c r="X206" s="64">
        <f t="shared" si="97"/>
        <v>0</v>
      </c>
      <c r="Y206" s="93">
        <f t="shared" si="196"/>
        <v>0</v>
      </c>
      <c r="Z206" s="133">
        <f t="shared" si="99"/>
        <v>0</v>
      </c>
      <c r="AA206" s="71">
        <f t="shared" si="100"/>
        <v>0</v>
      </c>
      <c r="AB206" s="64">
        <f t="shared" si="101"/>
        <v>0</v>
      </c>
      <c r="AC206"/>
      <c r="AD206" s="65">
        <f t="shared" si="102"/>
        <v>0</v>
      </c>
      <c r="AE206" s="65">
        <f t="shared" si="103"/>
        <v>0</v>
      </c>
      <c r="AF206" s="65">
        <f t="shared" si="104"/>
        <v>0</v>
      </c>
      <c r="AG206" s="65">
        <f t="shared" si="105"/>
        <v>0</v>
      </c>
      <c r="AH206" s="65">
        <f t="shared" si="106"/>
        <v>0</v>
      </c>
      <c r="AI206" s="66">
        <f t="shared" si="107"/>
        <v>0</v>
      </c>
      <c r="AJ206" s="65">
        <f t="shared" si="197"/>
        <v>21</v>
      </c>
      <c r="AK206" s="65">
        <f t="shared" si="109"/>
        <v>-21</v>
      </c>
      <c r="AM206" s="67">
        <f t="shared" si="110"/>
        <v>0</v>
      </c>
      <c r="AN206" s="67">
        <f t="shared" si="111"/>
        <v>0</v>
      </c>
      <c r="AO206" s="67">
        <f t="shared" si="112"/>
        <v>0</v>
      </c>
      <c r="AP206" s="67">
        <f t="shared" si="113"/>
        <v>0</v>
      </c>
      <c r="AQ206" s="67">
        <f t="shared" si="114"/>
        <v>0</v>
      </c>
      <c r="AR206" s="68">
        <f t="shared" si="115"/>
        <v>0</v>
      </c>
      <c r="AT206"/>
      <c r="AU206"/>
    </row>
    <row r="207" spans="1:47" x14ac:dyDescent="0.2">
      <c r="A207" s="33" t="s">
        <v>152</v>
      </c>
      <c r="B207" s="69" t="s">
        <v>94</v>
      </c>
      <c r="C207" s="138">
        <v>80</v>
      </c>
      <c r="D207" s="65" t="s">
        <v>15</v>
      </c>
      <c r="E207" s="140">
        <v>0.4375</v>
      </c>
      <c r="F207" s="140">
        <v>0.54166666666666663</v>
      </c>
      <c r="G207" s="28">
        <v>180</v>
      </c>
      <c r="H207" s="95">
        <v>2.5</v>
      </c>
      <c r="I207" s="22"/>
      <c r="J207" s="23">
        <f t="shared" si="186"/>
        <v>0</v>
      </c>
      <c r="K207" s="62">
        <f t="shared" si="187"/>
        <v>0</v>
      </c>
      <c r="L207" s="22"/>
      <c r="M207" s="23">
        <f t="shared" si="188"/>
        <v>0</v>
      </c>
      <c r="N207" s="24">
        <f t="shared" si="189"/>
        <v>0</v>
      </c>
      <c r="O207" s="22"/>
      <c r="P207" s="23">
        <f t="shared" si="190"/>
        <v>0</v>
      </c>
      <c r="Q207" s="24">
        <f t="shared" si="191"/>
        <v>0</v>
      </c>
      <c r="R207" s="22"/>
      <c r="S207" s="23">
        <f t="shared" si="192"/>
        <v>0</v>
      </c>
      <c r="T207" s="24">
        <f t="shared" si="193"/>
        <v>0</v>
      </c>
      <c r="U207" s="22"/>
      <c r="V207" s="23">
        <f t="shared" si="194"/>
        <v>0</v>
      </c>
      <c r="W207" s="24">
        <f t="shared" si="195"/>
        <v>0</v>
      </c>
      <c r="X207" s="64">
        <f t="shared" si="97"/>
        <v>0</v>
      </c>
      <c r="Y207" s="93">
        <f t="shared" si="196"/>
        <v>0</v>
      </c>
      <c r="Z207" s="133">
        <f t="shared" si="99"/>
        <v>0</v>
      </c>
      <c r="AA207" s="71">
        <f t="shared" si="100"/>
        <v>0</v>
      </c>
      <c r="AB207" s="64">
        <f t="shared" si="101"/>
        <v>0</v>
      </c>
      <c r="AC207"/>
      <c r="AD207" s="65">
        <f t="shared" si="102"/>
        <v>0</v>
      </c>
      <c r="AE207" s="65">
        <f t="shared" si="103"/>
        <v>0</v>
      </c>
      <c r="AF207" s="65">
        <f t="shared" si="104"/>
        <v>0</v>
      </c>
      <c r="AG207" s="65">
        <f t="shared" si="105"/>
        <v>0</v>
      </c>
      <c r="AH207" s="65">
        <f t="shared" si="106"/>
        <v>0</v>
      </c>
      <c r="AI207" s="66">
        <f t="shared" si="107"/>
        <v>0</v>
      </c>
      <c r="AJ207" s="65">
        <f t="shared" si="197"/>
        <v>80</v>
      </c>
      <c r="AK207" s="65">
        <f t="shared" si="109"/>
        <v>-80</v>
      </c>
      <c r="AM207" s="67">
        <f t="shared" si="110"/>
        <v>0</v>
      </c>
      <c r="AN207" s="67">
        <f t="shared" si="111"/>
        <v>0</v>
      </c>
      <c r="AO207" s="67">
        <f t="shared" si="112"/>
        <v>0</v>
      </c>
      <c r="AP207" s="67">
        <f t="shared" si="113"/>
        <v>0</v>
      </c>
      <c r="AQ207" s="67">
        <f t="shared" si="114"/>
        <v>0</v>
      </c>
      <c r="AR207" s="68">
        <f t="shared" si="115"/>
        <v>0</v>
      </c>
      <c r="AT207"/>
      <c r="AU207"/>
    </row>
    <row r="208" spans="1:47" x14ac:dyDescent="0.2">
      <c r="A208" s="33" t="s">
        <v>99</v>
      </c>
      <c r="B208" s="69" t="s">
        <v>148</v>
      </c>
      <c r="C208" s="138">
        <v>21</v>
      </c>
      <c r="D208" s="65" t="s">
        <v>15</v>
      </c>
      <c r="E208" s="140">
        <v>0.66666666666666663</v>
      </c>
      <c r="F208" s="140">
        <v>0.75</v>
      </c>
      <c r="G208" s="28">
        <v>175</v>
      </c>
      <c r="H208" s="95">
        <v>2</v>
      </c>
      <c r="I208" s="22"/>
      <c r="J208" s="23">
        <f t="shared" si="186"/>
        <v>0</v>
      </c>
      <c r="K208" s="62">
        <f t="shared" si="187"/>
        <v>0</v>
      </c>
      <c r="L208" s="22"/>
      <c r="M208" s="23">
        <f t="shared" si="188"/>
        <v>0</v>
      </c>
      <c r="N208" s="24">
        <f t="shared" si="189"/>
        <v>0</v>
      </c>
      <c r="O208" s="22"/>
      <c r="P208" s="23">
        <f t="shared" si="190"/>
        <v>0</v>
      </c>
      <c r="Q208" s="24">
        <f t="shared" si="191"/>
        <v>0</v>
      </c>
      <c r="R208" s="22"/>
      <c r="S208" s="23">
        <f t="shared" si="192"/>
        <v>0</v>
      </c>
      <c r="T208" s="24">
        <f t="shared" si="193"/>
        <v>0</v>
      </c>
      <c r="U208" s="22"/>
      <c r="V208" s="23">
        <f t="shared" si="194"/>
        <v>0</v>
      </c>
      <c r="W208" s="24">
        <f t="shared" si="195"/>
        <v>0</v>
      </c>
      <c r="X208" s="64">
        <f t="shared" si="97"/>
        <v>0</v>
      </c>
      <c r="Y208" s="93">
        <f t="shared" si="196"/>
        <v>0</v>
      </c>
      <c r="Z208" s="133">
        <f t="shared" si="99"/>
        <v>0</v>
      </c>
      <c r="AA208" s="71">
        <f t="shared" si="100"/>
        <v>0</v>
      </c>
      <c r="AB208" s="64">
        <f t="shared" si="101"/>
        <v>0</v>
      </c>
      <c r="AC208"/>
      <c r="AD208" s="65">
        <f t="shared" si="102"/>
        <v>0</v>
      </c>
      <c r="AE208" s="65">
        <f t="shared" si="103"/>
        <v>0</v>
      </c>
      <c r="AF208" s="65">
        <f t="shared" si="104"/>
        <v>0</v>
      </c>
      <c r="AG208" s="65">
        <f t="shared" si="105"/>
        <v>0</v>
      </c>
      <c r="AH208" s="65">
        <f t="shared" si="106"/>
        <v>0</v>
      </c>
      <c r="AI208" s="66">
        <f t="shared" si="107"/>
        <v>0</v>
      </c>
      <c r="AJ208" s="65">
        <f t="shared" si="197"/>
        <v>21</v>
      </c>
      <c r="AK208" s="65">
        <f t="shared" si="109"/>
        <v>-21</v>
      </c>
      <c r="AM208" s="67">
        <f t="shared" si="110"/>
        <v>0</v>
      </c>
      <c r="AN208" s="67">
        <f t="shared" si="111"/>
        <v>0</v>
      </c>
      <c r="AO208" s="67">
        <f t="shared" si="112"/>
        <v>0</v>
      </c>
      <c r="AP208" s="67">
        <f t="shared" si="113"/>
        <v>0</v>
      </c>
      <c r="AQ208" s="67">
        <f t="shared" si="114"/>
        <v>0</v>
      </c>
      <c r="AR208" s="68">
        <f t="shared" si="115"/>
        <v>0</v>
      </c>
      <c r="AT208"/>
      <c r="AU208"/>
    </row>
    <row r="209" spans="1:47" x14ac:dyDescent="0.2">
      <c r="A209" s="33" t="s">
        <v>153</v>
      </c>
      <c r="B209" s="69" t="s">
        <v>94</v>
      </c>
      <c r="C209" s="138">
        <v>74</v>
      </c>
      <c r="D209" s="65" t="s">
        <v>15</v>
      </c>
      <c r="E209" s="140">
        <v>0.35416666666666669</v>
      </c>
      <c r="F209" s="140">
        <v>0.60416666666666663</v>
      </c>
      <c r="G209" s="28">
        <v>400</v>
      </c>
      <c r="H209" s="95">
        <v>6</v>
      </c>
      <c r="I209" s="22"/>
      <c r="J209" s="23">
        <f t="shared" si="186"/>
        <v>0</v>
      </c>
      <c r="K209" s="62">
        <f t="shared" si="187"/>
        <v>0</v>
      </c>
      <c r="L209" s="22"/>
      <c r="M209" s="23">
        <f t="shared" si="188"/>
        <v>0</v>
      </c>
      <c r="N209" s="24">
        <f t="shared" si="189"/>
        <v>0</v>
      </c>
      <c r="O209" s="22"/>
      <c r="P209" s="23">
        <f t="shared" si="190"/>
        <v>0</v>
      </c>
      <c r="Q209" s="24">
        <f t="shared" si="191"/>
        <v>0</v>
      </c>
      <c r="R209" s="22"/>
      <c r="S209" s="23">
        <f t="shared" si="192"/>
        <v>0</v>
      </c>
      <c r="T209" s="24">
        <f t="shared" si="193"/>
        <v>0</v>
      </c>
      <c r="U209" s="22"/>
      <c r="V209" s="23">
        <f t="shared" si="194"/>
        <v>0</v>
      </c>
      <c r="W209" s="24">
        <f t="shared" si="195"/>
        <v>0</v>
      </c>
      <c r="X209" s="64">
        <f t="shared" si="97"/>
        <v>0</v>
      </c>
      <c r="Y209" s="93">
        <f t="shared" si="196"/>
        <v>0</v>
      </c>
      <c r="Z209" s="133">
        <f t="shared" si="99"/>
        <v>0</v>
      </c>
      <c r="AA209" s="71">
        <f t="shared" si="100"/>
        <v>0</v>
      </c>
      <c r="AB209" s="64">
        <f t="shared" si="101"/>
        <v>0</v>
      </c>
      <c r="AC209"/>
      <c r="AD209" s="65">
        <f t="shared" si="102"/>
        <v>0</v>
      </c>
      <c r="AE209" s="65">
        <f t="shared" si="103"/>
        <v>0</v>
      </c>
      <c r="AF209" s="65">
        <f t="shared" si="104"/>
        <v>0</v>
      </c>
      <c r="AG209" s="65">
        <f t="shared" si="105"/>
        <v>0</v>
      </c>
      <c r="AH209" s="65">
        <f t="shared" si="106"/>
        <v>0</v>
      </c>
      <c r="AI209" s="66">
        <f t="shared" si="107"/>
        <v>0</v>
      </c>
      <c r="AJ209" s="65">
        <f t="shared" si="197"/>
        <v>74</v>
      </c>
      <c r="AK209" s="65">
        <f t="shared" si="109"/>
        <v>-74</v>
      </c>
      <c r="AM209" s="67">
        <f t="shared" si="110"/>
        <v>0</v>
      </c>
      <c r="AN209" s="67">
        <f t="shared" si="111"/>
        <v>0</v>
      </c>
      <c r="AO209" s="67">
        <f t="shared" si="112"/>
        <v>0</v>
      </c>
      <c r="AP209" s="67">
        <f t="shared" si="113"/>
        <v>0</v>
      </c>
      <c r="AQ209" s="67">
        <f t="shared" si="114"/>
        <v>0</v>
      </c>
      <c r="AR209" s="68">
        <f t="shared" si="115"/>
        <v>0</v>
      </c>
      <c r="AT209"/>
      <c r="AU209"/>
    </row>
    <row r="210" spans="1:47" x14ac:dyDescent="0.2">
      <c r="A210" s="33" t="s">
        <v>94</v>
      </c>
      <c r="B210" s="69" t="s">
        <v>115</v>
      </c>
      <c r="C210" s="138">
        <v>53</v>
      </c>
      <c r="D210" s="65" t="s">
        <v>15</v>
      </c>
      <c r="E210" s="140">
        <v>0.4375</v>
      </c>
      <c r="F210" s="140">
        <v>0.64583333333333337</v>
      </c>
      <c r="G210" s="28">
        <v>360</v>
      </c>
      <c r="H210" s="95">
        <v>5</v>
      </c>
      <c r="I210" s="22"/>
      <c r="J210" s="23">
        <f t="shared" si="186"/>
        <v>0</v>
      </c>
      <c r="K210" s="62">
        <f t="shared" si="187"/>
        <v>0</v>
      </c>
      <c r="L210" s="22"/>
      <c r="M210" s="23">
        <f t="shared" si="188"/>
        <v>0</v>
      </c>
      <c r="N210" s="24">
        <f t="shared" si="189"/>
        <v>0</v>
      </c>
      <c r="O210" s="22"/>
      <c r="P210" s="23">
        <f t="shared" si="190"/>
        <v>0</v>
      </c>
      <c r="Q210" s="24">
        <f t="shared" si="191"/>
        <v>0</v>
      </c>
      <c r="R210" s="22"/>
      <c r="S210" s="23">
        <f t="shared" si="192"/>
        <v>0</v>
      </c>
      <c r="T210" s="24">
        <f t="shared" si="193"/>
        <v>0</v>
      </c>
      <c r="U210" s="22"/>
      <c r="V210" s="23">
        <f t="shared" si="194"/>
        <v>0</v>
      </c>
      <c r="W210" s="24">
        <f t="shared" si="195"/>
        <v>0</v>
      </c>
      <c r="X210" s="64">
        <f t="shared" si="97"/>
        <v>0</v>
      </c>
      <c r="Y210" s="93">
        <f t="shared" si="196"/>
        <v>0</v>
      </c>
      <c r="Z210" s="133">
        <f t="shared" si="99"/>
        <v>0</v>
      </c>
      <c r="AA210" s="71">
        <f t="shared" si="100"/>
        <v>0</v>
      </c>
      <c r="AB210" s="64">
        <f t="shared" si="101"/>
        <v>0</v>
      </c>
      <c r="AC210"/>
      <c r="AD210" s="65">
        <f t="shared" si="102"/>
        <v>0</v>
      </c>
      <c r="AE210" s="65">
        <f t="shared" si="103"/>
        <v>0</v>
      </c>
      <c r="AF210" s="65">
        <f t="shared" si="104"/>
        <v>0</v>
      </c>
      <c r="AG210" s="65">
        <f t="shared" si="105"/>
        <v>0</v>
      </c>
      <c r="AH210" s="65">
        <f t="shared" si="106"/>
        <v>0</v>
      </c>
      <c r="AI210" s="66">
        <f t="shared" si="107"/>
        <v>0</v>
      </c>
      <c r="AJ210" s="65">
        <f t="shared" si="197"/>
        <v>53</v>
      </c>
      <c r="AK210" s="65">
        <f t="shared" si="109"/>
        <v>-53</v>
      </c>
      <c r="AM210" s="67">
        <f t="shared" si="110"/>
        <v>0</v>
      </c>
      <c r="AN210" s="67">
        <f t="shared" si="111"/>
        <v>0</v>
      </c>
      <c r="AO210" s="67">
        <f t="shared" si="112"/>
        <v>0</v>
      </c>
      <c r="AP210" s="67">
        <f t="shared" si="113"/>
        <v>0</v>
      </c>
      <c r="AQ210" s="67">
        <f t="shared" si="114"/>
        <v>0</v>
      </c>
      <c r="AR210" s="68">
        <f t="shared" si="115"/>
        <v>0</v>
      </c>
      <c r="AT210"/>
      <c r="AU210"/>
    </row>
    <row r="211" spans="1:47" x14ac:dyDescent="0.2">
      <c r="A211" s="33" t="s">
        <v>94</v>
      </c>
      <c r="B211" s="69" t="s">
        <v>152</v>
      </c>
      <c r="C211" s="138">
        <v>80</v>
      </c>
      <c r="D211" s="65" t="s">
        <v>15</v>
      </c>
      <c r="E211" s="140">
        <v>0.36458333333333331</v>
      </c>
      <c r="F211" s="140">
        <v>0.46875</v>
      </c>
      <c r="G211" s="28">
        <v>180</v>
      </c>
      <c r="H211" s="95">
        <v>2.5</v>
      </c>
      <c r="I211" s="22"/>
      <c r="J211" s="23">
        <f t="shared" si="186"/>
        <v>0</v>
      </c>
      <c r="K211" s="62">
        <f t="shared" si="187"/>
        <v>0</v>
      </c>
      <c r="L211" s="22"/>
      <c r="M211" s="23">
        <f t="shared" si="188"/>
        <v>0</v>
      </c>
      <c r="N211" s="24">
        <f t="shared" si="189"/>
        <v>0</v>
      </c>
      <c r="O211" s="22"/>
      <c r="P211" s="23">
        <f t="shared" si="190"/>
        <v>0</v>
      </c>
      <c r="Q211" s="24">
        <f t="shared" si="191"/>
        <v>0</v>
      </c>
      <c r="R211" s="22"/>
      <c r="S211" s="23">
        <f t="shared" si="192"/>
        <v>0</v>
      </c>
      <c r="T211" s="24">
        <f t="shared" si="193"/>
        <v>0</v>
      </c>
      <c r="U211" s="22"/>
      <c r="V211" s="23">
        <f t="shared" si="194"/>
        <v>0</v>
      </c>
      <c r="W211" s="24">
        <f t="shared" si="195"/>
        <v>0</v>
      </c>
      <c r="X211" s="64">
        <f t="shared" si="97"/>
        <v>0</v>
      </c>
      <c r="Y211" s="93">
        <f t="shared" si="196"/>
        <v>0</v>
      </c>
      <c r="Z211" s="133">
        <f t="shared" si="99"/>
        <v>0</v>
      </c>
      <c r="AA211" s="71">
        <f t="shared" si="100"/>
        <v>0</v>
      </c>
      <c r="AB211" s="64">
        <f t="shared" si="101"/>
        <v>0</v>
      </c>
      <c r="AC211"/>
      <c r="AD211" s="65">
        <f t="shared" si="102"/>
        <v>0</v>
      </c>
      <c r="AE211" s="65">
        <f t="shared" si="103"/>
        <v>0</v>
      </c>
      <c r="AF211" s="65">
        <f t="shared" si="104"/>
        <v>0</v>
      </c>
      <c r="AG211" s="65">
        <f t="shared" si="105"/>
        <v>0</v>
      </c>
      <c r="AH211" s="65">
        <f t="shared" si="106"/>
        <v>0</v>
      </c>
      <c r="AI211" s="66">
        <f t="shared" si="107"/>
        <v>0</v>
      </c>
      <c r="AJ211" s="65">
        <f t="shared" si="197"/>
        <v>80</v>
      </c>
      <c r="AK211" s="65">
        <f t="shared" si="109"/>
        <v>-80</v>
      </c>
      <c r="AM211" s="67">
        <f t="shared" si="110"/>
        <v>0</v>
      </c>
      <c r="AN211" s="67">
        <f t="shared" si="111"/>
        <v>0</v>
      </c>
      <c r="AO211" s="67">
        <f t="shared" si="112"/>
        <v>0</v>
      </c>
      <c r="AP211" s="67">
        <f t="shared" si="113"/>
        <v>0</v>
      </c>
      <c r="AQ211" s="67">
        <f t="shared" si="114"/>
        <v>0</v>
      </c>
      <c r="AR211" s="68">
        <f t="shared" si="115"/>
        <v>0</v>
      </c>
      <c r="AT211"/>
      <c r="AU211"/>
    </row>
    <row r="212" spans="1:47" x14ac:dyDescent="0.2">
      <c r="A212" s="33" t="s">
        <v>94</v>
      </c>
      <c r="B212" s="69" t="s">
        <v>153</v>
      </c>
      <c r="C212" s="138">
        <v>74</v>
      </c>
      <c r="D212" s="65" t="s">
        <v>15</v>
      </c>
      <c r="E212" s="140">
        <v>0.375</v>
      </c>
      <c r="F212" s="140">
        <v>0.625</v>
      </c>
      <c r="G212" s="28">
        <v>400</v>
      </c>
      <c r="H212" s="95">
        <v>6</v>
      </c>
      <c r="I212" s="22"/>
      <c r="J212" s="23">
        <f t="shared" si="186"/>
        <v>0</v>
      </c>
      <c r="K212" s="62">
        <f t="shared" si="187"/>
        <v>0</v>
      </c>
      <c r="L212" s="22"/>
      <c r="M212" s="23">
        <f t="shared" si="188"/>
        <v>0</v>
      </c>
      <c r="N212" s="24">
        <f t="shared" si="189"/>
        <v>0</v>
      </c>
      <c r="O212" s="22"/>
      <c r="P212" s="23">
        <f t="shared" si="190"/>
        <v>0</v>
      </c>
      <c r="Q212" s="24">
        <f t="shared" si="191"/>
        <v>0</v>
      </c>
      <c r="R212" s="22"/>
      <c r="S212" s="23">
        <f t="shared" si="192"/>
        <v>0</v>
      </c>
      <c r="T212" s="24">
        <f t="shared" si="193"/>
        <v>0</v>
      </c>
      <c r="U212" s="22"/>
      <c r="V212" s="23">
        <f t="shared" si="194"/>
        <v>0</v>
      </c>
      <c r="W212" s="24">
        <f t="shared" si="195"/>
        <v>0</v>
      </c>
      <c r="X212" s="64">
        <f t="shared" si="97"/>
        <v>0</v>
      </c>
      <c r="Y212" s="93">
        <f t="shared" si="196"/>
        <v>0</v>
      </c>
      <c r="Z212" s="133">
        <f t="shared" si="99"/>
        <v>0</v>
      </c>
      <c r="AA212" s="71">
        <f t="shared" si="100"/>
        <v>0</v>
      </c>
      <c r="AB212" s="64">
        <f t="shared" si="101"/>
        <v>0</v>
      </c>
      <c r="AC212"/>
      <c r="AD212" s="65">
        <f t="shared" si="102"/>
        <v>0</v>
      </c>
      <c r="AE212" s="65">
        <f t="shared" si="103"/>
        <v>0</v>
      </c>
      <c r="AF212" s="65">
        <f t="shared" si="104"/>
        <v>0</v>
      </c>
      <c r="AG212" s="65">
        <f t="shared" si="105"/>
        <v>0</v>
      </c>
      <c r="AH212" s="65">
        <f t="shared" si="106"/>
        <v>0</v>
      </c>
      <c r="AI212" s="66">
        <f t="shared" si="107"/>
        <v>0</v>
      </c>
      <c r="AJ212" s="65">
        <f t="shared" si="197"/>
        <v>74</v>
      </c>
      <c r="AK212" s="65">
        <f t="shared" si="109"/>
        <v>-74</v>
      </c>
      <c r="AM212" s="67">
        <f t="shared" si="110"/>
        <v>0</v>
      </c>
      <c r="AN212" s="67">
        <f t="shared" si="111"/>
        <v>0</v>
      </c>
      <c r="AO212" s="67">
        <f t="shared" si="112"/>
        <v>0</v>
      </c>
      <c r="AP212" s="67">
        <f t="shared" si="113"/>
        <v>0</v>
      </c>
      <c r="AQ212" s="67">
        <f t="shared" si="114"/>
        <v>0</v>
      </c>
      <c r="AR212" s="68">
        <f t="shared" si="115"/>
        <v>0</v>
      </c>
      <c r="AT212"/>
      <c r="AU212"/>
    </row>
    <row r="213" spans="1:47" x14ac:dyDescent="0.2">
      <c r="A213" s="33" t="s">
        <v>100</v>
      </c>
      <c r="B213" s="69" t="s">
        <v>99</v>
      </c>
      <c r="C213" s="138">
        <v>50</v>
      </c>
      <c r="D213" s="65" t="s">
        <v>15</v>
      </c>
      <c r="E213" s="140">
        <v>0.38541666666666669</v>
      </c>
      <c r="F213" s="140">
        <v>0.58333333333333337</v>
      </c>
      <c r="G213" s="28">
        <v>20</v>
      </c>
      <c r="H213" s="95">
        <v>3.75</v>
      </c>
      <c r="I213" s="22"/>
      <c r="J213" s="23">
        <f t="shared" si="186"/>
        <v>0</v>
      </c>
      <c r="K213" s="62">
        <f t="shared" si="187"/>
        <v>0</v>
      </c>
      <c r="L213" s="22"/>
      <c r="M213" s="23">
        <f t="shared" si="188"/>
        <v>0</v>
      </c>
      <c r="N213" s="24">
        <f t="shared" si="189"/>
        <v>0</v>
      </c>
      <c r="O213" s="22"/>
      <c r="P213" s="23">
        <f t="shared" si="190"/>
        <v>0</v>
      </c>
      <c r="Q213" s="24">
        <f t="shared" si="191"/>
        <v>0</v>
      </c>
      <c r="R213" s="22"/>
      <c r="S213" s="23">
        <f t="shared" si="192"/>
        <v>0</v>
      </c>
      <c r="T213" s="24">
        <f t="shared" si="193"/>
        <v>0</v>
      </c>
      <c r="U213" s="22"/>
      <c r="V213" s="23">
        <f t="shared" si="194"/>
        <v>0</v>
      </c>
      <c r="W213" s="24">
        <f t="shared" si="195"/>
        <v>0</v>
      </c>
      <c r="X213" s="64">
        <f t="shared" si="97"/>
        <v>0</v>
      </c>
      <c r="Y213" s="93">
        <f t="shared" si="196"/>
        <v>0</v>
      </c>
      <c r="Z213" s="133">
        <f t="shared" si="99"/>
        <v>0</v>
      </c>
      <c r="AA213" s="71">
        <f t="shared" si="100"/>
        <v>0</v>
      </c>
      <c r="AB213" s="64">
        <f t="shared" si="101"/>
        <v>0</v>
      </c>
      <c r="AC213"/>
      <c r="AD213" s="65">
        <f t="shared" si="102"/>
        <v>0</v>
      </c>
      <c r="AE213" s="65">
        <f t="shared" si="103"/>
        <v>0</v>
      </c>
      <c r="AF213" s="65">
        <f t="shared" si="104"/>
        <v>0</v>
      </c>
      <c r="AG213" s="65">
        <f t="shared" si="105"/>
        <v>0</v>
      </c>
      <c r="AH213" s="65">
        <f t="shared" si="106"/>
        <v>0</v>
      </c>
      <c r="AI213" s="66">
        <f t="shared" si="107"/>
        <v>0</v>
      </c>
      <c r="AJ213" s="65">
        <f t="shared" si="197"/>
        <v>50</v>
      </c>
      <c r="AK213" s="65">
        <f t="shared" si="109"/>
        <v>-50</v>
      </c>
      <c r="AM213" s="67">
        <f t="shared" si="110"/>
        <v>0</v>
      </c>
      <c r="AN213" s="67">
        <f t="shared" si="111"/>
        <v>0</v>
      </c>
      <c r="AO213" s="67">
        <f t="shared" si="112"/>
        <v>0</v>
      </c>
      <c r="AP213" s="67">
        <f t="shared" si="113"/>
        <v>0</v>
      </c>
      <c r="AQ213" s="67">
        <f t="shared" si="114"/>
        <v>0</v>
      </c>
      <c r="AR213" s="68">
        <f t="shared" si="115"/>
        <v>0</v>
      </c>
      <c r="AT213"/>
      <c r="AU213"/>
    </row>
    <row r="214" spans="1:47" x14ac:dyDescent="0.2">
      <c r="A214" s="33" t="s">
        <v>154</v>
      </c>
      <c r="B214" s="69" t="s">
        <v>94</v>
      </c>
      <c r="C214" s="138">
        <v>25</v>
      </c>
      <c r="D214" s="65" t="s">
        <v>15</v>
      </c>
      <c r="E214" s="140">
        <v>0.35416666666666669</v>
      </c>
      <c r="F214" s="140">
        <v>0.70833333333333337</v>
      </c>
      <c r="G214" s="28">
        <v>50</v>
      </c>
      <c r="H214" s="95">
        <v>9.5</v>
      </c>
      <c r="I214" s="22"/>
      <c r="J214" s="23">
        <f t="shared" si="186"/>
        <v>0</v>
      </c>
      <c r="K214" s="62">
        <f t="shared" si="187"/>
        <v>0</v>
      </c>
      <c r="L214" s="22"/>
      <c r="M214" s="23">
        <f t="shared" si="188"/>
        <v>0</v>
      </c>
      <c r="N214" s="24">
        <f t="shared" si="189"/>
        <v>0</v>
      </c>
      <c r="O214" s="22"/>
      <c r="P214" s="23">
        <f t="shared" si="190"/>
        <v>0</v>
      </c>
      <c r="Q214" s="24">
        <f t="shared" si="191"/>
        <v>0</v>
      </c>
      <c r="R214" s="22"/>
      <c r="S214" s="23">
        <f t="shared" si="192"/>
        <v>0</v>
      </c>
      <c r="T214" s="24">
        <f t="shared" si="193"/>
        <v>0</v>
      </c>
      <c r="U214" s="22"/>
      <c r="V214" s="23">
        <f t="shared" si="194"/>
        <v>0</v>
      </c>
      <c r="W214" s="24">
        <f t="shared" si="195"/>
        <v>0</v>
      </c>
      <c r="X214" s="64">
        <f t="shared" si="97"/>
        <v>0</v>
      </c>
      <c r="Y214" s="93">
        <f t="shared" si="196"/>
        <v>0</v>
      </c>
      <c r="Z214" s="133">
        <f t="shared" si="99"/>
        <v>0</v>
      </c>
      <c r="AA214" s="71">
        <f t="shared" si="100"/>
        <v>0</v>
      </c>
      <c r="AB214" s="64">
        <f t="shared" si="101"/>
        <v>0</v>
      </c>
      <c r="AC214"/>
      <c r="AD214" s="65">
        <f t="shared" si="102"/>
        <v>0</v>
      </c>
      <c r="AE214" s="65">
        <f t="shared" si="103"/>
        <v>0</v>
      </c>
      <c r="AF214" s="65">
        <f t="shared" si="104"/>
        <v>0</v>
      </c>
      <c r="AG214" s="65">
        <f t="shared" si="105"/>
        <v>0</v>
      </c>
      <c r="AH214" s="65">
        <f t="shared" si="106"/>
        <v>0</v>
      </c>
      <c r="AI214" s="66">
        <f t="shared" si="107"/>
        <v>0</v>
      </c>
      <c r="AJ214" s="65">
        <f t="shared" si="197"/>
        <v>25</v>
      </c>
      <c r="AK214" s="65">
        <f t="shared" si="109"/>
        <v>-25</v>
      </c>
      <c r="AM214" s="67">
        <f t="shared" si="110"/>
        <v>0</v>
      </c>
      <c r="AN214" s="67">
        <f t="shared" si="111"/>
        <v>0</v>
      </c>
      <c r="AO214" s="67">
        <f t="shared" si="112"/>
        <v>0</v>
      </c>
      <c r="AP214" s="67">
        <f t="shared" si="113"/>
        <v>0</v>
      </c>
      <c r="AQ214" s="67">
        <f t="shared" si="114"/>
        <v>0</v>
      </c>
      <c r="AR214" s="68">
        <f t="shared" si="115"/>
        <v>0</v>
      </c>
      <c r="AT214"/>
      <c r="AU214"/>
    </row>
    <row r="215" spans="1:47" x14ac:dyDescent="0.2">
      <c r="A215" s="33" t="s">
        <v>103</v>
      </c>
      <c r="B215" s="69" t="s">
        <v>94</v>
      </c>
      <c r="C215" s="138">
        <v>151</v>
      </c>
      <c r="D215" s="65" t="s">
        <v>15</v>
      </c>
      <c r="E215" s="140">
        <v>0.29166666666666669</v>
      </c>
      <c r="F215" s="140">
        <v>0.8125</v>
      </c>
      <c r="G215" s="28">
        <v>380</v>
      </c>
      <c r="H215" s="95">
        <v>12.5</v>
      </c>
      <c r="I215" s="22"/>
      <c r="J215" s="23">
        <f t="shared" si="186"/>
        <v>0</v>
      </c>
      <c r="K215" s="62">
        <f t="shared" si="187"/>
        <v>0</v>
      </c>
      <c r="L215" s="22"/>
      <c r="M215" s="23">
        <f t="shared" si="188"/>
        <v>0</v>
      </c>
      <c r="N215" s="24">
        <f t="shared" si="189"/>
        <v>0</v>
      </c>
      <c r="O215" s="22"/>
      <c r="P215" s="23">
        <f t="shared" si="190"/>
        <v>0</v>
      </c>
      <c r="Q215" s="24">
        <f t="shared" si="191"/>
        <v>0</v>
      </c>
      <c r="R215" s="22"/>
      <c r="S215" s="23">
        <f t="shared" si="192"/>
        <v>0</v>
      </c>
      <c r="T215" s="24">
        <f t="shared" si="193"/>
        <v>0</v>
      </c>
      <c r="U215" s="22"/>
      <c r="V215" s="23">
        <f t="shared" si="194"/>
        <v>0</v>
      </c>
      <c r="W215" s="24">
        <f t="shared" si="195"/>
        <v>0</v>
      </c>
      <c r="X215" s="64">
        <f t="shared" si="97"/>
        <v>0</v>
      </c>
      <c r="Y215" s="93">
        <f t="shared" si="196"/>
        <v>0</v>
      </c>
      <c r="Z215" s="133">
        <f t="shared" si="99"/>
        <v>0</v>
      </c>
      <c r="AA215" s="71">
        <f t="shared" si="100"/>
        <v>0</v>
      </c>
      <c r="AB215" s="64">
        <f t="shared" si="101"/>
        <v>0</v>
      </c>
      <c r="AC215"/>
      <c r="AD215" s="65">
        <f t="shared" si="102"/>
        <v>0</v>
      </c>
      <c r="AE215" s="65">
        <f t="shared" si="103"/>
        <v>0</v>
      </c>
      <c r="AF215" s="65">
        <f t="shared" si="104"/>
        <v>0</v>
      </c>
      <c r="AG215" s="65">
        <f t="shared" si="105"/>
        <v>0</v>
      </c>
      <c r="AH215" s="65">
        <f t="shared" si="106"/>
        <v>0</v>
      </c>
      <c r="AI215" s="66">
        <f t="shared" si="107"/>
        <v>0</v>
      </c>
      <c r="AJ215" s="65">
        <f t="shared" si="197"/>
        <v>151</v>
      </c>
      <c r="AK215" s="65">
        <f t="shared" si="109"/>
        <v>-151</v>
      </c>
      <c r="AM215" s="67">
        <f t="shared" si="110"/>
        <v>0</v>
      </c>
      <c r="AN215" s="67">
        <f t="shared" si="111"/>
        <v>0</v>
      </c>
      <c r="AO215" s="67">
        <f t="shared" si="112"/>
        <v>0</v>
      </c>
      <c r="AP215" s="67">
        <f t="shared" si="113"/>
        <v>0</v>
      </c>
      <c r="AQ215" s="67">
        <f t="shared" si="114"/>
        <v>0</v>
      </c>
      <c r="AR215" s="68">
        <f t="shared" si="115"/>
        <v>0</v>
      </c>
      <c r="AT215"/>
      <c r="AU215"/>
    </row>
    <row r="216" spans="1:47" x14ac:dyDescent="0.2">
      <c r="A216" s="33" t="s">
        <v>94</v>
      </c>
      <c r="B216" s="69" t="s">
        <v>143</v>
      </c>
      <c r="C216" s="138">
        <v>28</v>
      </c>
      <c r="D216" s="65" t="s">
        <v>15</v>
      </c>
      <c r="E216" s="140">
        <v>0.39583333333333331</v>
      </c>
      <c r="F216" s="140">
        <v>0.54166666666666663</v>
      </c>
      <c r="G216" s="28">
        <v>15</v>
      </c>
      <c r="H216" s="95">
        <v>3.5</v>
      </c>
      <c r="I216" s="22"/>
      <c r="J216" s="23">
        <f t="shared" si="186"/>
        <v>0</v>
      </c>
      <c r="K216" s="62">
        <f t="shared" si="187"/>
        <v>0</v>
      </c>
      <c r="L216" s="22"/>
      <c r="M216" s="23">
        <f t="shared" si="188"/>
        <v>0</v>
      </c>
      <c r="N216" s="24">
        <f t="shared" si="189"/>
        <v>0</v>
      </c>
      <c r="O216" s="22"/>
      <c r="P216" s="23">
        <f t="shared" si="190"/>
        <v>0</v>
      </c>
      <c r="Q216" s="24">
        <f t="shared" si="191"/>
        <v>0</v>
      </c>
      <c r="R216" s="22"/>
      <c r="S216" s="23">
        <f t="shared" si="192"/>
        <v>0</v>
      </c>
      <c r="T216" s="24">
        <f t="shared" si="193"/>
        <v>0</v>
      </c>
      <c r="U216" s="22"/>
      <c r="V216" s="23">
        <f t="shared" si="194"/>
        <v>0</v>
      </c>
      <c r="W216" s="24">
        <f t="shared" si="195"/>
        <v>0</v>
      </c>
      <c r="X216" s="64">
        <f t="shared" si="97"/>
        <v>0</v>
      </c>
      <c r="Y216" s="93">
        <f t="shared" si="196"/>
        <v>0</v>
      </c>
      <c r="Z216" s="133">
        <f t="shared" si="99"/>
        <v>0</v>
      </c>
      <c r="AA216" s="71">
        <f t="shared" si="100"/>
        <v>0</v>
      </c>
      <c r="AB216" s="64">
        <f t="shared" si="101"/>
        <v>0</v>
      </c>
      <c r="AC216"/>
      <c r="AD216" s="65">
        <f t="shared" si="102"/>
        <v>0</v>
      </c>
      <c r="AE216" s="65">
        <f t="shared" si="103"/>
        <v>0</v>
      </c>
      <c r="AF216" s="65">
        <f t="shared" si="104"/>
        <v>0</v>
      </c>
      <c r="AG216" s="65">
        <f t="shared" si="105"/>
        <v>0</v>
      </c>
      <c r="AH216" s="65">
        <f t="shared" si="106"/>
        <v>0</v>
      </c>
      <c r="AI216" s="66">
        <f t="shared" si="107"/>
        <v>0</v>
      </c>
      <c r="AJ216" s="65">
        <f t="shared" si="197"/>
        <v>28</v>
      </c>
      <c r="AK216" s="65">
        <f t="shared" si="109"/>
        <v>-28</v>
      </c>
      <c r="AM216" s="67">
        <f t="shared" si="110"/>
        <v>0</v>
      </c>
      <c r="AN216" s="67">
        <f t="shared" si="111"/>
        <v>0</v>
      </c>
      <c r="AO216" s="67">
        <f t="shared" si="112"/>
        <v>0</v>
      </c>
      <c r="AP216" s="67">
        <f t="shared" si="113"/>
        <v>0</v>
      </c>
      <c r="AQ216" s="67">
        <f t="shared" si="114"/>
        <v>0</v>
      </c>
      <c r="AR216" s="68">
        <f t="shared" si="115"/>
        <v>0</v>
      </c>
      <c r="AT216"/>
      <c r="AU216"/>
    </row>
    <row r="217" spans="1:47" x14ac:dyDescent="0.2">
      <c r="A217" s="33" t="s">
        <v>155</v>
      </c>
      <c r="B217" s="69" t="s">
        <v>99</v>
      </c>
      <c r="C217" s="138">
        <v>40</v>
      </c>
      <c r="D217" s="65" t="s">
        <v>15</v>
      </c>
      <c r="E217" s="140">
        <v>0.375</v>
      </c>
      <c r="F217" s="140">
        <v>0.6875</v>
      </c>
      <c r="G217" s="28">
        <v>200</v>
      </c>
      <c r="H217" s="95">
        <v>7.5</v>
      </c>
      <c r="I217" s="22"/>
      <c r="J217" s="23">
        <f t="shared" si="186"/>
        <v>0</v>
      </c>
      <c r="K217" s="62">
        <f t="shared" si="187"/>
        <v>0</v>
      </c>
      <c r="L217" s="22"/>
      <c r="M217" s="23">
        <f t="shared" si="188"/>
        <v>0</v>
      </c>
      <c r="N217" s="24">
        <f t="shared" si="189"/>
        <v>0</v>
      </c>
      <c r="O217" s="22"/>
      <c r="P217" s="23">
        <f t="shared" si="190"/>
        <v>0</v>
      </c>
      <c r="Q217" s="24">
        <f t="shared" si="191"/>
        <v>0</v>
      </c>
      <c r="R217" s="22"/>
      <c r="S217" s="23">
        <f t="shared" si="192"/>
        <v>0</v>
      </c>
      <c r="T217" s="24">
        <f t="shared" si="193"/>
        <v>0</v>
      </c>
      <c r="U217" s="22"/>
      <c r="V217" s="23">
        <f t="shared" si="194"/>
        <v>0</v>
      </c>
      <c r="W217" s="24">
        <f t="shared" si="195"/>
        <v>0</v>
      </c>
      <c r="X217" s="64">
        <f t="shared" si="97"/>
        <v>0</v>
      </c>
      <c r="Y217" s="93">
        <f t="shared" si="196"/>
        <v>0</v>
      </c>
      <c r="Z217" s="133">
        <f t="shared" si="99"/>
        <v>0</v>
      </c>
      <c r="AA217" s="71">
        <f t="shared" si="100"/>
        <v>0</v>
      </c>
      <c r="AB217" s="64">
        <f t="shared" si="101"/>
        <v>0</v>
      </c>
      <c r="AC217"/>
      <c r="AD217" s="65">
        <f t="shared" si="102"/>
        <v>0</v>
      </c>
      <c r="AE217" s="65">
        <f t="shared" si="103"/>
        <v>0</v>
      </c>
      <c r="AF217" s="65">
        <f t="shared" si="104"/>
        <v>0</v>
      </c>
      <c r="AG217" s="65">
        <f t="shared" si="105"/>
        <v>0</v>
      </c>
      <c r="AH217" s="65">
        <f t="shared" si="106"/>
        <v>0</v>
      </c>
      <c r="AI217" s="66">
        <f t="shared" si="107"/>
        <v>0</v>
      </c>
      <c r="AJ217" s="65">
        <f t="shared" si="197"/>
        <v>40</v>
      </c>
      <c r="AK217" s="65">
        <f t="shared" si="109"/>
        <v>-40</v>
      </c>
      <c r="AM217" s="67">
        <f t="shared" si="110"/>
        <v>0</v>
      </c>
      <c r="AN217" s="67">
        <f t="shared" si="111"/>
        <v>0</v>
      </c>
      <c r="AO217" s="67">
        <f t="shared" si="112"/>
        <v>0</v>
      </c>
      <c r="AP217" s="67">
        <f t="shared" si="113"/>
        <v>0</v>
      </c>
      <c r="AQ217" s="67">
        <f t="shared" si="114"/>
        <v>0</v>
      </c>
      <c r="AR217" s="68">
        <f t="shared" si="115"/>
        <v>0</v>
      </c>
      <c r="AT217"/>
      <c r="AU217"/>
    </row>
    <row r="218" spans="1:47" x14ac:dyDescent="0.2">
      <c r="A218" s="33" t="s">
        <v>110</v>
      </c>
      <c r="B218" s="69" t="s">
        <v>99</v>
      </c>
      <c r="C218" s="138">
        <v>783</v>
      </c>
      <c r="D218" s="65" t="s">
        <v>15</v>
      </c>
      <c r="E218" s="140">
        <v>0.375</v>
      </c>
      <c r="F218" s="140">
        <v>0.6875</v>
      </c>
      <c r="G218" s="28">
        <v>160</v>
      </c>
      <c r="H218" s="95">
        <v>7.5</v>
      </c>
      <c r="I218" s="22"/>
      <c r="J218" s="23">
        <f t="shared" si="186"/>
        <v>0</v>
      </c>
      <c r="K218" s="62">
        <f t="shared" si="187"/>
        <v>0</v>
      </c>
      <c r="L218" s="22"/>
      <c r="M218" s="23">
        <f t="shared" si="188"/>
        <v>0</v>
      </c>
      <c r="N218" s="24">
        <f t="shared" si="189"/>
        <v>0</v>
      </c>
      <c r="O218" s="22"/>
      <c r="P218" s="23">
        <f t="shared" si="190"/>
        <v>0</v>
      </c>
      <c r="Q218" s="24">
        <f t="shared" si="191"/>
        <v>0</v>
      </c>
      <c r="R218" s="22"/>
      <c r="S218" s="23">
        <f t="shared" si="192"/>
        <v>0</v>
      </c>
      <c r="T218" s="24">
        <f t="shared" si="193"/>
        <v>0</v>
      </c>
      <c r="U218" s="22"/>
      <c r="V218" s="23">
        <f t="shared" si="194"/>
        <v>0</v>
      </c>
      <c r="W218" s="24">
        <f t="shared" si="195"/>
        <v>0</v>
      </c>
      <c r="X218" s="64">
        <f t="shared" si="97"/>
        <v>0</v>
      </c>
      <c r="Y218" s="93">
        <f t="shared" si="196"/>
        <v>0</v>
      </c>
      <c r="Z218" s="133">
        <f t="shared" si="99"/>
        <v>0</v>
      </c>
      <c r="AA218" s="71">
        <f t="shared" si="100"/>
        <v>0</v>
      </c>
      <c r="AB218" s="64">
        <f t="shared" si="101"/>
        <v>0</v>
      </c>
      <c r="AC218"/>
      <c r="AD218" s="65">
        <f t="shared" si="102"/>
        <v>0</v>
      </c>
      <c r="AE218" s="65">
        <f t="shared" si="103"/>
        <v>0</v>
      </c>
      <c r="AF218" s="65">
        <f t="shared" si="104"/>
        <v>0</v>
      </c>
      <c r="AG218" s="65">
        <f t="shared" si="105"/>
        <v>0</v>
      </c>
      <c r="AH218" s="65">
        <f t="shared" si="106"/>
        <v>0</v>
      </c>
      <c r="AI218" s="66">
        <f t="shared" si="107"/>
        <v>0</v>
      </c>
      <c r="AJ218" s="65">
        <f t="shared" si="197"/>
        <v>783</v>
      </c>
      <c r="AK218" s="65">
        <f t="shared" si="109"/>
        <v>-783</v>
      </c>
      <c r="AM218" s="67">
        <f t="shared" si="110"/>
        <v>0</v>
      </c>
      <c r="AN218" s="67">
        <f t="shared" si="111"/>
        <v>0</v>
      </c>
      <c r="AO218" s="67">
        <f t="shared" si="112"/>
        <v>0</v>
      </c>
      <c r="AP218" s="67">
        <f t="shared" si="113"/>
        <v>0</v>
      </c>
      <c r="AQ218" s="67">
        <f t="shared" si="114"/>
        <v>0</v>
      </c>
      <c r="AR218" s="68">
        <f t="shared" si="115"/>
        <v>0</v>
      </c>
      <c r="AT218"/>
      <c r="AU218"/>
    </row>
    <row r="219" spans="1:47" x14ac:dyDescent="0.2">
      <c r="A219" s="33" t="s">
        <v>115</v>
      </c>
      <c r="B219" s="69" t="s">
        <v>94</v>
      </c>
      <c r="C219" s="138">
        <v>53</v>
      </c>
      <c r="D219" s="65" t="s">
        <v>15</v>
      </c>
      <c r="E219" s="140">
        <v>0.34375</v>
      </c>
      <c r="F219" s="140">
        <v>0.55208333333333337</v>
      </c>
      <c r="G219" s="28">
        <v>360</v>
      </c>
      <c r="H219" s="95">
        <v>5</v>
      </c>
      <c r="I219" s="22"/>
      <c r="J219" s="23">
        <f t="shared" si="186"/>
        <v>0</v>
      </c>
      <c r="K219" s="62">
        <f t="shared" si="187"/>
        <v>0</v>
      </c>
      <c r="L219" s="22"/>
      <c r="M219" s="23">
        <f t="shared" si="188"/>
        <v>0</v>
      </c>
      <c r="N219" s="24">
        <f t="shared" si="189"/>
        <v>0</v>
      </c>
      <c r="O219" s="22"/>
      <c r="P219" s="23">
        <f t="shared" si="190"/>
        <v>0</v>
      </c>
      <c r="Q219" s="24">
        <f t="shared" si="191"/>
        <v>0</v>
      </c>
      <c r="R219" s="22"/>
      <c r="S219" s="23">
        <f t="shared" si="192"/>
        <v>0</v>
      </c>
      <c r="T219" s="24">
        <f t="shared" si="193"/>
        <v>0</v>
      </c>
      <c r="U219" s="22"/>
      <c r="V219" s="23">
        <f t="shared" si="194"/>
        <v>0</v>
      </c>
      <c r="W219" s="24">
        <f t="shared" si="195"/>
        <v>0</v>
      </c>
      <c r="X219" s="64">
        <f t="shared" si="97"/>
        <v>0</v>
      </c>
      <c r="Y219" s="93">
        <f t="shared" si="196"/>
        <v>0</v>
      </c>
      <c r="Z219" s="133">
        <f t="shared" si="99"/>
        <v>0</v>
      </c>
      <c r="AA219" s="71">
        <f t="shared" si="100"/>
        <v>0</v>
      </c>
      <c r="AB219" s="64">
        <f t="shared" si="101"/>
        <v>0</v>
      </c>
      <c r="AC219"/>
      <c r="AD219" s="65">
        <f t="shared" si="102"/>
        <v>0</v>
      </c>
      <c r="AE219" s="65">
        <f t="shared" si="103"/>
        <v>0</v>
      </c>
      <c r="AF219" s="65">
        <f t="shared" si="104"/>
        <v>0</v>
      </c>
      <c r="AG219" s="65">
        <f t="shared" si="105"/>
        <v>0</v>
      </c>
      <c r="AH219" s="65">
        <f t="shared" si="106"/>
        <v>0</v>
      </c>
      <c r="AI219" s="66">
        <f t="shared" si="107"/>
        <v>0</v>
      </c>
      <c r="AJ219" s="65">
        <f t="shared" si="197"/>
        <v>53</v>
      </c>
      <c r="AK219" s="65">
        <f t="shared" si="109"/>
        <v>-53</v>
      </c>
      <c r="AM219" s="67">
        <f t="shared" si="110"/>
        <v>0</v>
      </c>
      <c r="AN219" s="67">
        <f t="shared" si="111"/>
        <v>0</v>
      </c>
      <c r="AO219" s="67">
        <f t="shared" si="112"/>
        <v>0</v>
      </c>
      <c r="AP219" s="67">
        <f t="shared" si="113"/>
        <v>0</v>
      </c>
      <c r="AQ219" s="67">
        <f t="shared" si="114"/>
        <v>0</v>
      </c>
      <c r="AR219" s="68">
        <f t="shared" si="115"/>
        <v>0</v>
      </c>
      <c r="AT219"/>
      <c r="AU219"/>
    </row>
    <row r="220" spans="1:47" x14ac:dyDescent="0.2">
      <c r="A220" s="33" t="s">
        <v>93</v>
      </c>
      <c r="B220" s="69" t="s">
        <v>99</v>
      </c>
      <c r="C220" s="138">
        <v>33</v>
      </c>
      <c r="D220" s="65" t="s">
        <v>15</v>
      </c>
      <c r="E220" s="140">
        <v>0.28125</v>
      </c>
      <c r="F220" s="140">
        <v>0.9375</v>
      </c>
      <c r="G220" s="28">
        <v>300</v>
      </c>
      <c r="H220" s="95">
        <v>15.75</v>
      </c>
      <c r="I220" s="22"/>
      <c r="J220" s="23">
        <f t="shared" si="186"/>
        <v>0</v>
      </c>
      <c r="K220" s="62">
        <f t="shared" si="187"/>
        <v>0</v>
      </c>
      <c r="L220" s="22"/>
      <c r="M220" s="23">
        <f t="shared" si="188"/>
        <v>0</v>
      </c>
      <c r="N220" s="24">
        <f t="shared" si="189"/>
        <v>0</v>
      </c>
      <c r="O220" s="22"/>
      <c r="P220" s="23">
        <f t="shared" si="190"/>
        <v>0</v>
      </c>
      <c r="Q220" s="24">
        <f t="shared" si="191"/>
        <v>0</v>
      </c>
      <c r="R220" s="22"/>
      <c r="S220" s="23">
        <f t="shared" si="192"/>
        <v>0</v>
      </c>
      <c r="T220" s="24">
        <f t="shared" si="193"/>
        <v>0</v>
      </c>
      <c r="U220" s="22"/>
      <c r="V220" s="23">
        <f t="shared" si="194"/>
        <v>0</v>
      </c>
      <c r="W220" s="24">
        <f t="shared" si="195"/>
        <v>0</v>
      </c>
      <c r="X220" s="64">
        <f t="shared" si="97"/>
        <v>0</v>
      </c>
      <c r="Y220" s="93">
        <f t="shared" si="196"/>
        <v>0</v>
      </c>
      <c r="Z220" s="133">
        <f t="shared" si="99"/>
        <v>0</v>
      </c>
      <c r="AA220" s="71">
        <f t="shared" si="100"/>
        <v>0</v>
      </c>
      <c r="AB220" s="64">
        <f t="shared" si="101"/>
        <v>0</v>
      </c>
      <c r="AC220"/>
      <c r="AD220" s="65">
        <f t="shared" si="102"/>
        <v>0</v>
      </c>
      <c r="AE220" s="65">
        <f t="shared" si="103"/>
        <v>0</v>
      </c>
      <c r="AF220" s="65">
        <f t="shared" si="104"/>
        <v>0</v>
      </c>
      <c r="AG220" s="65">
        <f t="shared" si="105"/>
        <v>0</v>
      </c>
      <c r="AH220" s="65">
        <f t="shared" si="106"/>
        <v>0</v>
      </c>
      <c r="AI220" s="66">
        <f t="shared" si="107"/>
        <v>0</v>
      </c>
      <c r="AJ220" s="65">
        <f t="shared" si="197"/>
        <v>33</v>
      </c>
      <c r="AK220" s="65">
        <f t="shared" si="109"/>
        <v>-33</v>
      </c>
      <c r="AM220" s="67">
        <f t="shared" si="110"/>
        <v>0</v>
      </c>
      <c r="AN220" s="67">
        <f t="shared" si="111"/>
        <v>0</v>
      </c>
      <c r="AO220" s="67">
        <f t="shared" si="112"/>
        <v>0</v>
      </c>
      <c r="AP220" s="67">
        <f t="shared" si="113"/>
        <v>0</v>
      </c>
      <c r="AQ220" s="67">
        <f t="shared" si="114"/>
        <v>0</v>
      </c>
      <c r="AR220" s="68">
        <f t="shared" si="115"/>
        <v>0</v>
      </c>
      <c r="AT220"/>
      <c r="AU220"/>
    </row>
    <row r="221" spans="1:47" x14ac:dyDescent="0.2">
      <c r="A221" s="33" t="s">
        <v>94</v>
      </c>
      <c r="B221" s="69" t="s">
        <v>130</v>
      </c>
      <c r="C221" s="138">
        <v>28</v>
      </c>
      <c r="D221" s="65" t="s">
        <v>15</v>
      </c>
      <c r="E221" s="140">
        <v>0.38541666666666669</v>
      </c>
      <c r="F221" s="140">
        <v>0.52083333333333337</v>
      </c>
      <c r="G221" s="28">
        <v>25</v>
      </c>
      <c r="H221" s="95">
        <v>3.25</v>
      </c>
      <c r="I221" s="22"/>
      <c r="J221" s="23">
        <f t="shared" si="186"/>
        <v>0</v>
      </c>
      <c r="K221" s="62">
        <f t="shared" si="187"/>
        <v>0</v>
      </c>
      <c r="L221" s="22"/>
      <c r="M221" s="23">
        <f t="shared" si="188"/>
        <v>0</v>
      </c>
      <c r="N221" s="24">
        <f t="shared" si="189"/>
        <v>0</v>
      </c>
      <c r="O221" s="22"/>
      <c r="P221" s="23">
        <f t="shared" si="190"/>
        <v>0</v>
      </c>
      <c r="Q221" s="24">
        <f t="shared" si="191"/>
        <v>0</v>
      </c>
      <c r="R221" s="22"/>
      <c r="S221" s="23">
        <f t="shared" si="192"/>
        <v>0</v>
      </c>
      <c r="T221" s="24">
        <f t="shared" si="193"/>
        <v>0</v>
      </c>
      <c r="U221" s="22"/>
      <c r="V221" s="23">
        <f t="shared" si="194"/>
        <v>0</v>
      </c>
      <c r="W221" s="24">
        <f t="shared" si="195"/>
        <v>0</v>
      </c>
      <c r="X221" s="64">
        <f t="shared" ref="X221:X290" si="198">J221+K221+M221+N221+P221+Q221+S221+T221+V221+W221</f>
        <v>0</v>
      </c>
      <c r="Y221" s="93">
        <f t="shared" si="196"/>
        <v>0</v>
      </c>
      <c r="Z221" s="133">
        <f t="shared" ref="Z221:Z290" si="199">X221*(100%-Y221)</f>
        <v>0</v>
      </c>
      <c r="AA221" s="71">
        <f t="shared" ref="AA221:AA290" si="200">AR221</f>
        <v>0</v>
      </c>
      <c r="AB221" s="64">
        <f t="shared" ref="AB221:AB290" si="201">MAX(Z221:AA221)</f>
        <v>0</v>
      </c>
      <c r="AC221"/>
      <c r="AD221" s="65">
        <f t="shared" ref="AD221:AD290" si="202">I221*20</f>
        <v>0</v>
      </c>
      <c r="AE221" s="65">
        <f t="shared" ref="AE221:AE290" si="203">L221*50</f>
        <v>0</v>
      </c>
      <c r="AF221" s="65">
        <f t="shared" ref="AF221:AF290" si="204">O221*60</f>
        <v>0</v>
      </c>
      <c r="AG221" s="65">
        <f t="shared" ref="AG221:AG290" si="205">R221*70</f>
        <v>0</v>
      </c>
      <c r="AH221" s="65">
        <f t="shared" ref="AH221:AH290" si="206">U221*92</f>
        <v>0</v>
      </c>
      <c r="AI221" s="66">
        <f t="shared" ref="AI221:AI290" si="207">SUM(AD221:AH221)</f>
        <v>0</v>
      </c>
      <c r="AJ221" s="65">
        <f t="shared" si="197"/>
        <v>28</v>
      </c>
      <c r="AK221" s="65">
        <f t="shared" ref="AK221:AK290" si="208">AI221-AJ221</f>
        <v>-28</v>
      </c>
      <c r="AM221" s="67">
        <f t="shared" ref="AM221:AM290" si="209">I221*$F$6</f>
        <v>0</v>
      </c>
      <c r="AN221" s="67">
        <f t="shared" ref="AN221:AN290" si="210">L221*$F$7</f>
        <v>0</v>
      </c>
      <c r="AO221" s="67">
        <f t="shared" ref="AO221:AO290" si="211">O221*$F$8</f>
        <v>0</v>
      </c>
      <c r="AP221" s="67">
        <f t="shared" ref="AP221:AP290" si="212">R221*$F$9</f>
        <v>0</v>
      </c>
      <c r="AQ221" s="67">
        <f t="shared" ref="AQ221:AQ290" si="213">U221*$F$10</f>
        <v>0</v>
      </c>
      <c r="AR221" s="68">
        <f t="shared" ref="AR221:AR290" si="214">SUM(AM221:AQ221)</f>
        <v>0</v>
      </c>
      <c r="AT221"/>
      <c r="AU221"/>
    </row>
    <row r="222" spans="1:47" x14ac:dyDescent="0.2">
      <c r="A222" s="33" t="s">
        <v>94</v>
      </c>
      <c r="B222" s="69" t="s">
        <v>130</v>
      </c>
      <c r="C222" s="138">
        <v>28</v>
      </c>
      <c r="D222" s="65" t="s">
        <v>15</v>
      </c>
      <c r="E222" s="140">
        <v>0.38541666666666669</v>
      </c>
      <c r="F222" s="140">
        <v>0.52083333333333337</v>
      </c>
      <c r="G222" s="28">
        <v>25</v>
      </c>
      <c r="H222" s="95">
        <v>3.25</v>
      </c>
      <c r="I222" s="22"/>
      <c r="J222" s="23">
        <f t="shared" si="186"/>
        <v>0</v>
      </c>
      <c r="K222" s="62">
        <f t="shared" si="187"/>
        <v>0</v>
      </c>
      <c r="L222" s="22"/>
      <c r="M222" s="23">
        <f t="shared" si="188"/>
        <v>0</v>
      </c>
      <c r="N222" s="24">
        <f t="shared" si="189"/>
        <v>0</v>
      </c>
      <c r="O222" s="22"/>
      <c r="P222" s="23">
        <f t="shared" si="190"/>
        <v>0</v>
      </c>
      <c r="Q222" s="24">
        <f t="shared" si="191"/>
        <v>0</v>
      </c>
      <c r="R222" s="22"/>
      <c r="S222" s="23">
        <f t="shared" si="192"/>
        <v>0</v>
      </c>
      <c r="T222" s="24">
        <f t="shared" si="193"/>
        <v>0</v>
      </c>
      <c r="U222" s="22"/>
      <c r="V222" s="23">
        <f t="shared" si="194"/>
        <v>0</v>
      </c>
      <c r="W222" s="24">
        <f t="shared" si="195"/>
        <v>0</v>
      </c>
      <c r="X222" s="64">
        <f t="shared" si="198"/>
        <v>0</v>
      </c>
      <c r="Y222" s="93">
        <f t="shared" si="196"/>
        <v>0</v>
      </c>
      <c r="Z222" s="133">
        <f t="shared" si="199"/>
        <v>0</v>
      </c>
      <c r="AA222" s="71">
        <f t="shared" si="200"/>
        <v>0</v>
      </c>
      <c r="AB222" s="64">
        <f t="shared" si="201"/>
        <v>0</v>
      </c>
      <c r="AC222"/>
      <c r="AD222" s="65">
        <f t="shared" si="202"/>
        <v>0</v>
      </c>
      <c r="AE222" s="65">
        <f t="shared" si="203"/>
        <v>0</v>
      </c>
      <c r="AF222" s="65">
        <f t="shared" si="204"/>
        <v>0</v>
      </c>
      <c r="AG222" s="65">
        <f t="shared" si="205"/>
        <v>0</v>
      </c>
      <c r="AH222" s="65">
        <f t="shared" si="206"/>
        <v>0</v>
      </c>
      <c r="AI222" s="66">
        <f t="shared" si="207"/>
        <v>0</v>
      </c>
      <c r="AJ222" s="65">
        <f t="shared" si="197"/>
        <v>28</v>
      </c>
      <c r="AK222" s="65">
        <f t="shared" si="208"/>
        <v>-28</v>
      </c>
      <c r="AM222" s="67">
        <f t="shared" si="209"/>
        <v>0</v>
      </c>
      <c r="AN222" s="67">
        <f t="shared" si="210"/>
        <v>0</v>
      </c>
      <c r="AO222" s="67">
        <f t="shared" si="211"/>
        <v>0</v>
      </c>
      <c r="AP222" s="67">
        <f t="shared" si="212"/>
        <v>0</v>
      </c>
      <c r="AQ222" s="67">
        <f t="shared" si="213"/>
        <v>0</v>
      </c>
      <c r="AR222" s="68">
        <f t="shared" si="214"/>
        <v>0</v>
      </c>
      <c r="AT222"/>
      <c r="AU222"/>
    </row>
    <row r="223" spans="1:47" x14ac:dyDescent="0.2">
      <c r="A223" s="33" t="s">
        <v>94</v>
      </c>
      <c r="B223" s="69" t="s">
        <v>130</v>
      </c>
      <c r="C223" s="138">
        <v>28</v>
      </c>
      <c r="D223" s="65" t="s">
        <v>15</v>
      </c>
      <c r="E223" s="140">
        <v>0.38541666666666669</v>
      </c>
      <c r="F223" s="140">
        <v>0.52083333333333337</v>
      </c>
      <c r="G223" s="28">
        <v>15</v>
      </c>
      <c r="H223" s="95">
        <v>3.25</v>
      </c>
      <c r="I223" s="22"/>
      <c r="J223" s="23">
        <f t="shared" si="186"/>
        <v>0</v>
      </c>
      <c r="K223" s="62">
        <f t="shared" si="187"/>
        <v>0</v>
      </c>
      <c r="L223" s="22"/>
      <c r="M223" s="23">
        <f t="shared" si="188"/>
        <v>0</v>
      </c>
      <c r="N223" s="24">
        <f t="shared" si="189"/>
        <v>0</v>
      </c>
      <c r="O223" s="22"/>
      <c r="P223" s="23">
        <f t="shared" si="190"/>
        <v>0</v>
      </c>
      <c r="Q223" s="24">
        <f t="shared" si="191"/>
        <v>0</v>
      </c>
      <c r="R223" s="22"/>
      <c r="S223" s="23">
        <f t="shared" si="192"/>
        <v>0</v>
      </c>
      <c r="T223" s="24">
        <f t="shared" si="193"/>
        <v>0</v>
      </c>
      <c r="U223" s="22"/>
      <c r="V223" s="23">
        <f t="shared" si="194"/>
        <v>0</v>
      </c>
      <c r="W223" s="24">
        <f t="shared" si="195"/>
        <v>0</v>
      </c>
      <c r="X223" s="64">
        <f t="shared" si="198"/>
        <v>0</v>
      </c>
      <c r="Y223" s="93">
        <f t="shared" si="196"/>
        <v>0</v>
      </c>
      <c r="Z223" s="133">
        <f t="shared" si="199"/>
        <v>0</v>
      </c>
      <c r="AA223" s="71">
        <f t="shared" si="200"/>
        <v>0</v>
      </c>
      <c r="AB223" s="64">
        <f t="shared" si="201"/>
        <v>0</v>
      </c>
      <c r="AC223"/>
      <c r="AD223" s="65">
        <f t="shared" si="202"/>
        <v>0</v>
      </c>
      <c r="AE223" s="65">
        <f t="shared" si="203"/>
        <v>0</v>
      </c>
      <c r="AF223" s="65">
        <f t="shared" si="204"/>
        <v>0</v>
      </c>
      <c r="AG223" s="65">
        <f t="shared" si="205"/>
        <v>0</v>
      </c>
      <c r="AH223" s="65">
        <f t="shared" si="206"/>
        <v>0</v>
      </c>
      <c r="AI223" s="66">
        <f t="shared" si="207"/>
        <v>0</v>
      </c>
      <c r="AJ223" s="65">
        <f t="shared" si="197"/>
        <v>28</v>
      </c>
      <c r="AK223" s="65">
        <f t="shared" si="208"/>
        <v>-28</v>
      </c>
      <c r="AM223" s="67">
        <f t="shared" si="209"/>
        <v>0</v>
      </c>
      <c r="AN223" s="67">
        <f t="shared" si="210"/>
        <v>0</v>
      </c>
      <c r="AO223" s="67">
        <f t="shared" si="211"/>
        <v>0</v>
      </c>
      <c r="AP223" s="67">
        <f t="shared" si="212"/>
        <v>0</v>
      </c>
      <c r="AQ223" s="67">
        <f t="shared" si="213"/>
        <v>0</v>
      </c>
      <c r="AR223" s="68">
        <f t="shared" si="214"/>
        <v>0</v>
      </c>
      <c r="AT223"/>
      <c r="AU223"/>
    </row>
    <row r="224" spans="1:47" x14ac:dyDescent="0.2">
      <c r="A224" s="33" t="s">
        <v>94</v>
      </c>
      <c r="B224" s="69" t="s">
        <v>130</v>
      </c>
      <c r="C224" s="138">
        <v>28</v>
      </c>
      <c r="D224" s="65" t="s">
        <v>15</v>
      </c>
      <c r="E224" s="140">
        <v>0.38541666666666669</v>
      </c>
      <c r="F224" s="140">
        <v>0.52083333333333337</v>
      </c>
      <c r="G224" s="28">
        <v>25</v>
      </c>
      <c r="H224" s="95">
        <v>3.25</v>
      </c>
      <c r="I224" s="22"/>
      <c r="J224" s="23">
        <f t="shared" si="186"/>
        <v>0</v>
      </c>
      <c r="K224" s="62">
        <f t="shared" si="187"/>
        <v>0</v>
      </c>
      <c r="L224" s="22"/>
      <c r="M224" s="23">
        <f t="shared" si="188"/>
        <v>0</v>
      </c>
      <c r="N224" s="24">
        <f t="shared" si="189"/>
        <v>0</v>
      </c>
      <c r="O224" s="22"/>
      <c r="P224" s="23">
        <f t="shared" si="190"/>
        <v>0</v>
      </c>
      <c r="Q224" s="24">
        <f t="shared" si="191"/>
        <v>0</v>
      </c>
      <c r="R224" s="22"/>
      <c r="S224" s="23">
        <f t="shared" si="192"/>
        <v>0</v>
      </c>
      <c r="T224" s="24">
        <f t="shared" si="193"/>
        <v>0</v>
      </c>
      <c r="U224" s="22"/>
      <c r="V224" s="23">
        <f t="shared" si="194"/>
        <v>0</v>
      </c>
      <c r="W224" s="24">
        <f t="shared" si="195"/>
        <v>0</v>
      </c>
      <c r="X224" s="64">
        <f t="shared" si="198"/>
        <v>0</v>
      </c>
      <c r="Y224" s="93">
        <f t="shared" si="196"/>
        <v>0</v>
      </c>
      <c r="Z224" s="133">
        <f t="shared" si="199"/>
        <v>0</v>
      </c>
      <c r="AA224" s="71">
        <f t="shared" si="200"/>
        <v>0</v>
      </c>
      <c r="AB224" s="64">
        <f t="shared" si="201"/>
        <v>0</v>
      </c>
      <c r="AC224"/>
      <c r="AD224" s="65">
        <f t="shared" si="202"/>
        <v>0</v>
      </c>
      <c r="AE224" s="65">
        <f t="shared" si="203"/>
        <v>0</v>
      </c>
      <c r="AF224" s="65">
        <f t="shared" si="204"/>
        <v>0</v>
      </c>
      <c r="AG224" s="65">
        <f t="shared" si="205"/>
        <v>0</v>
      </c>
      <c r="AH224" s="65">
        <f t="shared" si="206"/>
        <v>0</v>
      </c>
      <c r="AI224" s="66">
        <f t="shared" si="207"/>
        <v>0</v>
      </c>
      <c r="AJ224" s="65">
        <f t="shared" si="197"/>
        <v>28</v>
      </c>
      <c r="AK224" s="65">
        <f t="shared" si="208"/>
        <v>-28</v>
      </c>
      <c r="AM224" s="67">
        <f t="shared" si="209"/>
        <v>0</v>
      </c>
      <c r="AN224" s="67">
        <f t="shared" si="210"/>
        <v>0</v>
      </c>
      <c r="AO224" s="67">
        <f t="shared" si="211"/>
        <v>0</v>
      </c>
      <c r="AP224" s="67">
        <f t="shared" si="212"/>
        <v>0</v>
      </c>
      <c r="AQ224" s="67">
        <f t="shared" si="213"/>
        <v>0</v>
      </c>
      <c r="AR224" s="68">
        <f t="shared" si="214"/>
        <v>0</v>
      </c>
      <c r="AT224"/>
      <c r="AU224"/>
    </row>
    <row r="225" spans="1:47" x14ac:dyDescent="0.2">
      <c r="A225" s="33" t="s">
        <v>94</v>
      </c>
      <c r="B225" s="69" t="s">
        <v>130</v>
      </c>
      <c r="C225" s="138">
        <v>28</v>
      </c>
      <c r="D225" s="65" t="s">
        <v>15</v>
      </c>
      <c r="E225" s="140">
        <v>0.38541666666666669</v>
      </c>
      <c r="F225" s="140">
        <v>0.52083333333333337</v>
      </c>
      <c r="G225" s="28">
        <v>25</v>
      </c>
      <c r="H225" s="95">
        <v>3.25</v>
      </c>
      <c r="I225" s="22"/>
      <c r="J225" s="23">
        <f t="shared" si="186"/>
        <v>0</v>
      </c>
      <c r="K225" s="62">
        <f t="shared" si="187"/>
        <v>0</v>
      </c>
      <c r="L225" s="22"/>
      <c r="M225" s="23">
        <f t="shared" si="188"/>
        <v>0</v>
      </c>
      <c r="N225" s="24">
        <f t="shared" si="189"/>
        <v>0</v>
      </c>
      <c r="O225" s="22"/>
      <c r="P225" s="23">
        <f t="shared" si="190"/>
        <v>0</v>
      </c>
      <c r="Q225" s="24">
        <f t="shared" si="191"/>
        <v>0</v>
      </c>
      <c r="R225" s="22"/>
      <c r="S225" s="23">
        <f t="shared" si="192"/>
        <v>0</v>
      </c>
      <c r="T225" s="24">
        <f t="shared" si="193"/>
        <v>0</v>
      </c>
      <c r="U225" s="22"/>
      <c r="V225" s="23">
        <f t="shared" si="194"/>
        <v>0</v>
      </c>
      <c r="W225" s="24">
        <f t="shared" si="195"/>
        <v>0</v>
      </c>
      <c r="X225" s="64">
        <f t="shared" si="198"/>
        <v>0</v>
      </c>
      <c r="Y225" s="93">
        <f t="shared" si="196"/>
        <v>0</v>
      </c>
      <c r="Z225" s="133">
        <f t="shared" si="199"/>
        <v>0</v>
      </c>
      <c r="AA225" s="71">
        <f t="shared" si="200"/>
        <v>0</v>
      </c>
      <c r="AB225" s="64">
        <f t="shared" si="201"/>
        <v>0</v>
      </c>
      <c r="AC225"/>
      <c r="AD225" s="65">
        <f t="shared" si="202"/>
        <v>0</v>
      </c>
      <c r="AE225" s="65">
        <f t="shared" si="203"/>
        <v>0</v>
      </c>
      <c r="AF225" s="65">
        <f t="shared" si="204"/>
        <v>0</v>
      </c>
      <c r="AG225" s="65">
        <f t="shared" si="205"/>
        <v>0</v>
      </c>
      <c r="AH225" s="65">
        <f t="shared" si="206"/>
        <v>0</v>
      </c>
      <c r="AI225" s="66">
        <f t="shared" si="207"/>
        <v>0</v>
      </c>
      <c r="AJ225" s="65">
        <f t="shared" si="197"/>
        <v>28</v>
      </c>
      <c r="AK225" s="65">
        <f t="shared" si="208"/>
        <v>-28</v>
      </c>
      <c r="AM225" s="67">
        <f t="shared" si="209"/>
        <v>0</v>
      </c>
      <c r="AN225" s="67">
        <f t="shared" si="210"/>
        <v>0</v>
      </c>
      <c r="AO225" s="67">
        <f t="shared" si="211"/>
        <v>0</v>
      </c>
      <c r="AP225" s="67">
        <f t="shared" si="212"/>
        <v>0</v>
      </c>
      <c r="AQ225" s="67">
        <f t="shared" si="213"/>
        <v>0</v>
      </c>
      <c r="AR225" s="68">
        <f t="shared" si="214"/>
        <v>0</v>
      </c>
      <c r="AT225"/>
      <c r="AU225"/>
    </row>
    <row r="226" spans="1:47" x14ac:dyDescent="0.2">
      <c r="A226" s="33" t="s">
        <v>94</v>
      </c>
      <c r="B226" s="69" t="s">
        <v>131</v>
      </c>
      <c r="C226" s="138">
        <v>28</v>
      </c>
      <c r="D226" s="65" t="s">
        <v>15</v>
      </c>
      <c r="E226" s="140">
        <v>0.39583333333333331</v>
      </c>
      <c r="F226" s="140">
        <v>0.54166666666666663</v>
      </c>
      <c r="G226" s="28">
        <v>15</v>
      </c>
      <c r="H226" s="95">
        <v>3.5</v>
      </c>
      <c r="I226" s="22"/>
      <c r="J226" s="23">
        <f t="shared" si="186"/>
        <v>0</v>
      </c>
      <c r="K226" s="62">
        <f t="shared" si="187"/>
        <v>0</v>
      </c>
      <c r="L226" s="22"/>
      <c r="M226" s="23">
        <f t="shared" si="188"/>
        <v>0</v>
      </c>
      <c r="N226" s="24">
        <f t="shared" si="189"/>
        <v>0</v>
      </c>
      <c r="O226" s="22"/>
      <c r="P226" s="23">
        <f t="shared" si="190"/>
        <v>0</v>
      </c>
      <c r="Q226" s="24">
        <f t="shared" si="191"/>
        <v>0</v>
      </c>
      <c r="R226" s="22"/>
      <c r="S226" s="23">
        <f t="shared" si="192"/>
        <v>0</v>
      </c>
      <c r="T226" s="24">
        <f t="shared" si="193"/>
        <v>0</v>
      </c>
      <c r="U226" s="22"/>
      <c r="V226" s="23">
        <f t="shared" si="194"/>
        <v>0</v>
      </c>
      <c r="W226" s="24">
        <f t="shared" si="195"/>
        <v>0</v>
      </c>
      <c r="X226" s="64">
        <f t="shared" si="198"/>
        <v>0</v>
      </c>
      <c r="Y226" s="93">
        <f t="shared" si="196"/>
        <v>0</v>
      </c>
      <c r="Z226" s="133">
        <f t="shared" si="199"/>
        <v>0</v>
      </c>
      <c r="AA226" s="71">
        <f t="shared" si="200"/>
        <v>0</v>
      </c>
      <c r="AB226" s="64">
        <f t="shared" si="201"/>
        <v>0</v>
      </c>
      <c r="AC226"/>
      <c r="AD226" s="65">
        <f t="shared" si="202"/>
        <v>0</v>
      </c>
      <c r="AE226" s="65">
        <f t="shared" si="203"/>
        <v>0</v>
      </c>
      <c r="AF226" s="65">
        <f t="shared" si="204"/>
        <v>0</v>
      </c>
      <c r="AG226" s="65">
        <f t="shared" si="205"/>
        <v>0</v>
      </c>
      <c r="AH226" s="65">
        <f t="shared" si="206"/>
        <v>0</v>
      </c>
      <c r="AI226" s="66">
        <f t="shared" si="207"/>
        <v>0</v>
      </c>
      <c r="AJ226" s="65">
        <f t="shared" si="197"/>
        <v>28</v>
      </c>
      <c r="AK226" s="65">
        <f t="shared" si="208"/>
        <v>-28</v>
      </c>
      <c r="AM226" s="67">
        <f t="shared" si="209"/>
        <v>0</v>
      </c>
      <c r="AN226" s="67">
        <f t="shared" si="210"/>
        <v>0</v>
      </c>
      <c r="AO226" s="67">
        <f t="shared" si="211"/>
        <v>0</v>
      </c>
      <c r="AP226" s="67">
        <f t="shared" si="212"/>
        <v>0</v>
      </c>
      <c r="AQ226" s="67">
        <f t="shared" si="213"/>
        <v>0</v>
      </c>
      <c r="AR226" s="68">
        <f t="shared" si="214"/>
        <v>0</v>
      </c>
      <c r="AT226"/>
      <c r="AU226"/>
    </row>
    <row r="227" spans="1:47" x14ac:dyDescent="0.2">
      <c r="A227" s="33" t="s">
        <v>94</v>
      </c>
      <c r="B227" s="69" t="s">
        <v>130</v>
      </c>
      <c r="C227" s="138">
        <v>28</v>
      </c>
      <c r="D227" s="65" t="s">
        <v>15</v>
      </c>
      <c r="E227" s="140">
        <v>0.38541666666666669</v>
      </c>
      <c r="F227" s="140">
        <v>0.52083333333333337</v>
      </c>
      <c r="G227" s="28">
        <v>25</v>
      </c>
      <c r="H227" s="95">
        <v>3.25</v>
      </c>
      <c r="I227" s="22"/>
      <c r="J227" s="23">
        <f t="shared" si="186"/>
        <v>0</v>
      </c>
      <c r="K227" s="62">
        <f t="shared" si="187"/>
        <v>0</v>
      </c>
      <c r="L227" s="22"/>
      <c r="M227" s="23">
        <f t="shared" si="188"/>
        <v>0</v>
      </c>
      <c r="N227" s="24">
        <f t="shared" si="189"/>
        <v>0</v>
      </c>
      <c r="O227" s="22"/>
      <c r="P227" s="23">
        <f t="shared" si="190"/>
        <v>0</v>
      </c>
      <c r="Q227" s="24">
        <f t="shared" si="191"/>
        <v>0</v>
      </c>
      <c r="R227" s="22"/>
      <c r="S227" s="23">
        <f t="shared" si="192"/>
        <v>0</v>
      </c>
      <c r="T227" s="24">
        <f t="shared" si="193"/>
        <v>0</v>
      </c>
      <c r="U227" s="22"/>
      <c r="V227" s="23">
        <f t="shared" si="194"/>
        <v>0</v>
      </c>
      <c r="W227" s="24">
        <f t="shared" si="195"/>
        <v>0</v>
      </c>
      <c r="X227" s="64">
        <f t="shared" si="198"/>
        <v>0</v>
      </c>
      <c r="Y227" s="93">
        <f t="shared" si="196"/>
        <v>0</v>
      </c>
      <c r="Z227" s="133">
        <f t="shared" si="199"/>
        <v>0</v>
      </c>
      <c r="AA227" s="71">
        <f t="shared" si="200"/>
        <v>0</v>
      </c>
      <c r="AB227" s="64">
        <f t="shared" si="201"/>
        <v>0</v>
      </c>
      <c r="AC227"/>
      <c r="AD227" s="65">
        <f t="shared" si="202"/>
        <v>0</v>
      </c>
      <c r="AE227" s="65">
        <f t="shared" si="203"/>
        <v>0</v>
      </c>
      <c r="AF227" s="65">
        <f t="shared" si="204"/>
        <v>0</v>
      </c>
      <c r="AG227" s="65">
        <f t="shared" si="205"/>
        <v>0</v>
      </c>
      <c r="AH227" s="65">
        <f t="shared" si="206"/>
        <v>0</v>
      </c>
      <c r="AI227" s="66">
        <f t="shared" si="207"/>
        <v>0</v>
      </c>
      <c r="AJ227" s="65">
        <f t="shared" si="197"/>
        <v>28</v>
      </c>
      <c r="AK227" s="65">
        <f t="shared" si="208"/>
        <v>-28</v>
      </c>
      <c r="AM227" s="67">
        <f t="shared" si="209"/>
        <v>0</v>
      </c>
      <c r="AN227" s="67">
        <f t="shared" si="210"/>
        <v>0</v>
      </c>
      <c r="AO227" s="67">
        <f t="shared" si="211"/>
        <v>0</v>
      </c>
      <c r="AP227" s="67">
        <f t="shared" si="212"/>
        <v>0</v>
      </c>
      <c r="AQ227" s="67">
        <f t="shared" si="213"/>
        <v>0</v>
      </c>
      <c r="AR227" s="68">
        <f t="shared" si="214"/>
        <v>0</v>
      </c>
      <c r="AT227"/>
      <c r="AU227"/>
    </row>
    <row r="228" spans="1:47" x14ac:dyDescent="0.2">
      <c r="A228" s="33" t="s">
        <v>144</v>
      </c>
      <c r="B228" s="69" t="s">
        <v>99</v>
      </c>
      <c r="C228" s="138">
        <v>50</v>
      </c>
      <c r="D228" s="65" t="s">
        <v>15</v>
      </c>
      <c r="E228" s="140">
        <v>0.34375</v>
      </c>
      <c r="F228" s="140">
        <v>0.66666666666666663</v>
      </c>
      <c r="G228" s="28">
        <v>200</v>
      </c>
      <c r="H228" s="95">
        <v>7.75</v>
      </c>
      <c r="I228" s="22"/>
      <c r="J228" s="23">
        <f t="shared" ref="J228:J245" si="215">$C$6*G228*I228</f>
        <v>0</v>
      </c>
      <c r="K228" s="62">
        <f t="shared" ref="K228:K245" si="216">$J$6*H228*I228</f>
        <v>0</v>
      </c>
      <c r="L228" s="22"/>
      <c r="M228" s="23">
        <f t="shared" ref="M228:M245" si="217">$C$7*G228*L228</f>
        <v>0</v>
      </c>
      <c r="N228" s="24">
        <f t="shared" ref="N228:N245" si="218">$J$6*H228*L228</f>
        <v>0</v>
      </c>
      <c r="O228" s="22"/>
      <c r="P228" s="23">
        <f t="shared" ref="P228:P245" si="219">$C$8*G228*O228</f>
        <v>0</v>
      </c>
      <c r="Q228" s="24">
        <f t="shared" ref="Q228:Q245" si="220">$J$6*H228*O228</f>
        <v>0</v>
      </c>
      <c r="R228" s="22"/>
      <c r="S228" s="23">
        <f t="shared" ref="S228:S245" si="221">$C$9*G228*R228</f>
        <v>0</v>
      </c>
      <c r="T228" s="24">
        <f t="shared" ref="T228:T245" si="222">$J$6*H228*R228</f>
        <v>0</v>
      </c>
      <c r="U228" s="22"/>
      <c r="V228" s="23">
        <f t="shared" ref="V228:V245" si="223">$C$10*G228*U228</f>
        <v>0</v>
      </c>
      <c r="W228" s="24">
        <f t="shared" ref="W228:W245" si="224">$J$6*H228*U228</f>
        <v>0</v>
      </c>
      <c r="X228" s="64">
        <f t="shared" si="198"/>
        <v>0</v>
      </c>
      <c r="Y228" s="93">
        <f t="shared" ref="Y228:Y245" si="225">IFERROR(VLOOKUP(D228,$M$6:$N$11,2,FALSE),VLOOKUP(D228,$P$6:$Q$11,2,FALSE))</f>
        <v>0</v>
      </c>
      <c r="Z228" s="133">
        <f t="shared" si="199"/>
        <v>0</v>
      </c>
      <c r="AA228" s="71">
        <f t="shared" si="200"/>
        <v>0</v>
      </c>
      <c r="AB228" s="64">
        <f t="shared" si="201"/>
        <v>0</v>
      </c>
      <c r="AC228"/>
      <c r="AD228" s="65">
        <f t="shared" si="202"/>
        <v>0</v>
      </c>
      <c r="AE228" s="65">
        <f t="shared" si="203"/>
        <v>0</v>
      </c>
      <c r="AF228" s="65">
        <f t="shared" si="204"/>
        <v>0</v>
      </c>
      <c r="AG228" s="65">
        <f t="shared" si="205"/>
        <v>0</v>
      </c>
      <c r="AH228" s="65">
        <f t="shared" si="206"/>
        <v>0</v>
      </c>
      <c r="AI228" s="66">
        <f t="shared" si="207"/>
        <v>0</v>
      </c>
      <c r="AJ228" s="65">
        <f t="shared" ref="AJ228:AJ245" si="226">C228</f>
        <v>50</v>
      </c>
      <c r="AK228" s="65">
        <f t="shared" si="208"/>
        <v>-50</v>
      </c>
      <c r="AM228" s="67">
        <f t="shared" si="209"/>
        <v>0</v>
      </c>
      <c r="AN228" s="67">
        <f t="shared" si="210"/>
        <v>0</v>
      </c>
      <c r="AO228" s="67">
        <f t="shared" si="211"/>
        <v>0</v>
      </c>
      <c r="AP228" s="67">
        <f t="shared" si="212"/>
        <v>0</v>
      </c>
      <c r="AQ228" s="67">
        <f t="shared" si="213"/>
        <v>0</v>
      </c>
      <c r="AR228" s="68">
        <f t="shared" si="214"/>
        <v>0</v>
      </c>
      <c r="AT228"/>
      <c r="AU228"/>
    </row>
    <row r="229" spans="1:47" x14ac:dyDescent="0.2">
      <c r="A229" s="33" t="s">
        <v>94</v>
      </c>
      <c r="B229" s="69" t="s">
        <v>130</v>
      </c>
      <c r="C229" s="138">
        <v>28</v>
      </c>
      <c r="D229" s="65" t="s">
        <v>15</v>
      </c>
      <c r="E229" s="140">
        <v>0.38541666666666669</v>
      </c>
      <c r="F229" s="140">
        <v>0.52083333333333337</v>
      </c>
      <c r="G229" s="28">
        <v>25</v>
      </c>
      <c r="H229" s="95">
        <v>3.25</v>
      </c>
      <c r="I229" s="22"/>
      <c r="J229" s="23">
        <f t="shared" si="215"/>
        <v>0</v>
      </c>
      <c r="K229" s="62">
        <f t="shared" si="216"/>
        <v>0</v>
      </c>
      <c r="L229" s="22"/>
      <c r="M229" s="23">
        <f t="shared" si="217"/>
        <v>0</v>
      </c>
      <c r="N229" s="24">
        <f t="shared" si="218"/>
        <v>0</v>
      </c>
      <c r="O229" s="22"/>
      <c r="P229" s="23">
        <f t="shared" si="219"/>
        <v>0</v>
      </c>
      <c r="Q229" s="24">
        <f t="shared" si="220"/>
        <v>0</v>
      </c>
      <c r="R229" s="22"/>
      <c r="S229" s="23">
        <f t="shared" si="221"/>
        <v>0</v>
      </c>
      <c r="T229" s="24">
        <f t="shared" si="222"/>
        <v>0</v>
      </c>
      <c r="U229" s="22"/>
      <c r="V229" s="23">
        <f t="shared" si="223"/>
        <v>0</v>
      </c>
      <c r="W229" s="24">
        <f t="shared" si="224"/>
        <v>0</v>
      </c>
      <c r="X229" s="64">
        <f t="shared" si="198"/>
        <v>0</v>
      </c>
      <c r="Y229" s="93">
        <f t="shared" si="225"/>
        <v>0</v>
      </c>
      <c r="Z229" s="133">
        <f t="shared" si="199"/>
        <v>0</v>
      </c>
      <c r="AA229" s="71">
        <f t="shared" si="200"/>
        <v>0</v>
      </c>
      <c r="AB229" s="64">
        <f t="shared" si="201"/>
        <v>0</v>
      </c>
      <c r="AC229"/>
      <c r="AD229" s="65">
        <f t="shared" si="202"/>
        <v>0</v>
      </c>
      <c r="AE229" s="65">
        <f t="shared" si="203"/>
        <v>0</v>
      </c>
      <c r="AF229" s="65">
        <f t="shared" si="204"/>
        <v>0</v>
      </c>
      <c r="AG229" s="65">
        <f t="shared" si="205"/>
        <v>0</v>
      </c>
      <c r="AH229" s="65">
        <f t="shared" si="206"/>
        <v>0</v>
      </c>
      <c r="AI229" s="66">
        <f t="shared" si="207"/>
        <v>0</v>
      </c>
      <c r="AJ229" s="65">
        <f t="shared" si="226"/>
        <v>28</v>
      </c>
      <c r="AK229" s="65">
        <f t="shared" si="208"/>
        <v>-28</v>
      </c>
      <c r="AM229" s="67">
        <f t="shared" si="209"/>
        <v>0</v>
      </c>
      <c r="AN229" s="67">
        <f t="shared" si="210"/>
        <v>0</v>
      </c>
      <c r="AO229" s="67">
        <f t="shared" si="211"/>
        <v>0</v>
      </c>
      <c r="AP229" s="67">
        <f t="shared" si="212"/>
        <v>0</v>
      </c>
      <c r="AQ229" s="67">
        <f t="shared" si="213"/>
        <v>0</v>
      </c>
      <c r="AR229" s="68">
        <f t="shared" si="214"/>
        <v>0</v>
      </c>
      <c r="AT229"/>
      <c r="AU229"/>
    </row>
    <row r="230" spans="1:47" x14ac:dyDescent="0.2">
      <c r="A230" s="33" t="s">
        <v>94</v>
      </c>
      <c r="B230" s="69" t="s">
        <v>131</v>
      </c>
      <c r="C230" s="138">
        <v>28</v>
      </c>
      <c r="D230" s="65" t="s">
        <v>15</v>
      </c>
      <c r="E230" s="140">
        <v>0.39583333333333331</v>
      </c>
      <c r="F230" s="140">
        <v>0.54166666666666663</v>
      </c>
      <c r="G230" s="28">
        <v>15</v>
      </c>
      <c r="H230" s="95">
        <v>3.5</v>
      </c>
      <c r="I230" s="22"/>
      <c r="J230" s="23">
        <f t="shared" si="215"/>
        <v>0</v>
      </c>
      <c r="K230" s="62">
        <f t="shared" si="216"/>
        <v>0</v>
      </c>
      <c r="L230" s="22"/>
      <c r="M230" s="23">
        <f t="shared" si="217"/>
        <v>0</v>
      </c>
      <c r="N230" s="24">
        <f t="shared" si="218"/>
        <v>0</v>
      </c>
      <c r="O230" s="22"/>
      <c r="P230" s="23">
        <f t="shared" si="219"/>
        <v>0</v>
      </c>
      <c r="Q230" s="24">
        <f t="shared" si="220"/>
        <v>0</v>
      </c>
      <c r="R230" s="22"/>
      <c r="S230" s="23">
        <f t="shared" si="221"/>
        <v>0</v>
      </c>
      <c r="T230" s="24">
        <f t="shared" si="222"/>
        <v>0</v>
      </c>
      <c r="U230" s="22"/>
      <c r="V230" s="23">
        <f t="shared" si="223"/>
        <v>0</v>
      </c>
      <c r="W230" s="24">
        <f t="shared" si="224"/>
        <v>0</v>
      </c>
      <c r="X230" s="64">
        <f t="shared" si="198"/>
        <v>0</v>
      </c>
      <c r="Y230" s="93">
        <f t="shared" si="225"/>
        <v>0</v>
      </c>
      <c r="Z230" s="133">
        <f t="shared" si="199"/>
        <v>0</v>
      </c>
      <c r="AA230" s="71">
        <f t="shared" si="200"/>
        <v>0</v>
      </c>
      <c r="AB230" s="64">
        <f t="shared" si="201"/>
        <v>0</v>
      </c>
      <c r="AC230"/>
      <c r="AD230" s="65">
        <f t="shared" si="202"/>
        <v>0</v>
      </c>
      <c r="AE230" s="65">
        <f t="shared" si="203"/>
        <v>0</v>
      </c>
      <c r="AF230" s="65">
        <f t="shared" si="204"/>
        <v>0</v>
      </c>
      <c r="AG230" s="65">
        <f t="shared" si="205"/>
        <v>0</v>
      </c>
      <c r="AH230" s="65">
        <f t="shared" si="206"/>
        <v>0</v>
      </c>
      <c r="AI230" s="66">
        <f t="shared" si="207"/>
        <v>0</v>
      </c>
      <c r="AJ230" s="65">
        <f t="shared" si="226"/>
        <v>28</v>
      </c>
      <c r="AK230" s="65">
        <f t="shared" si="208"/>
        <v>-28</v>
      </c>
      <c r="AM230" s="67">
        <f t="shared" si="209"/>
        <v>0</v>
      </c>
      <c r="AN230" s="67">
        <f t="shared" si="210"/>
        <v>0</v>
      </c>
      <c r="AO230" s="67">
        <f t="shared" si="211"/>
        <v>0</v>
      </c>
      <c r="AP230" s="67">
        <f t="shared" si="212"/>
        <v>0</v>
      </c>
      <c r="AQ230" s="67">
        <f t="shared" si="213"/>
        <v>0</v>
      </c>
      <c r="AR230" s="68">
        <f t="shared" si="214"/>
        <v>0</v>
      </c>
      <c r="AT230"/>
      <c r="AU230"/>
    </row>
    <row r="231" spans="1:47" x14ac:dyDescent="0.2">
      <c r="A231" s="33" t="s">
        <v>121</v>
      </c>
      <c r="B231" s="69" t="s">
        <v>99</v>
      </c>
      <c r="C231" s="138">
        <v>50</v>
      </c>
      <c r="D231" s="65" t="s">
        <v>15</v>
      </c>
      <c r="E231" s="140">
        <v>0.35416666666666669</v>
      </c>
      <c r="F231" s="140">
        <v>0.66666666666666663</v>
      </c>
      <c r="G231" s="28">
        <v>75</v>
      </c>
      <c r="H231" s="95">
        <v>7.5</v>
      </c>
      <c r="I231" s="22"/>
      <c r="J231" s="23">
        <f t="shared" si="215"/>
        <v>0</v>
      </c>
      <c r="K231" s="62">
        <f t="shared" si="216"/>
        <v>0</v>
      </c>
      <c r="L231" s="22"/>
      <c r="M231" s="23">
        <f t="shared" si="217"/>
        <v>0</v>
      </c>
      <c r="N231" s="24">
        <f t="shared" si="218"/>
        <v>0</v>
      </c>
      <c r="O231" s="22"/>
      <c r="P231" s="23">
        <f t="shared" si="219"/>
        <v>0</v>
      </c>
      <c r="Q231" s="24">
        <f t="shared" si="220"/>
        <v>0</v>
      </c>
      <c r="R231" s="22"/>
      <c r="S231" s="23">
        <f t="shared" si="221"/>
        <v>0</v>
      </c>
      <c r="T231" s="24">
        <f t="shared" si="222"/>
        <v>0</v>
      </c>
      <c r="U231" s="22"/>
      <c r="V231" s="23">
        <f t="shared" si="223"/>
        <v>0</v>
      </c>
      <c r="W231" s="24">
        <f t="shared" si="224"/>
        <v>0</v>
      </c>
      <c r="X231" s="64">
        <f t="shared" si="198"/>
        <v>0</v>
      </c>
      <c r="Y231" s="93">
        <f t="shared" si="225"/>
        <v>0</v>
      </c>
      <c r="Z231" s="133">
        <f t="shared" si="199"/>
        <v>0</v>
      </c>
      <c r="AA231" s="71">
        <f t="shared" si="200"/>
        <v>0</v>
      </c>
      <c r="AB231" s="64">
        <f t="shared" si="201"/>
        <v>0</v>
      </c>
      <c r="AC231"/>
      <c r="AD231" s="65">
        <f t="shared" si="202"/>
        <v>0</v>
      </c>
      <c r="AE231" s="65">
        <f t="shared" si="203"/>
        <v>0</v>
      </c>
      <c r="AF231" s="65">
        <f t="shared" si="204"/>
        <v>0</v>
      </c>
      <c r="AG231" s="65">
        <f t="shared" si="205"/>
        <v>0</v>
      </c>
      <c r="AH231" s="65">
        <f t="shared" si="206"/>
        <v>0</v>
      </c>
      <c r="AI231" s="66">
        <f t="shared" si="207"/>
        <v>0</v>
      </c>
      <c r="AJ231" s="65">
        <f t="shared" si="226"/>
        <v>50</v>
      </c>
      <c r="AK231" s="65">
        <f t="shared" si="208"/>
        <v>-50</v>
      </c>
      <c r="AM231" s="67">
        <f t="shared" si="209"/>
        <v>0</v>
      </c>
      <c r="AN231" s="67">
        <f t="shared" si="210"/>
        <v>0</v>
      </c>
      <c r="AO231" s="67">
        <f t="shared" si="211"/>
        <v>0</v>
      </c>
      <c r="AP231" s="67">
        <f t="shared" si="212"/>
        <v>0</v>
      </c>
      <c r="AQ231" s="67">
        <f t="shared" si="213"/>
        <v>0</v>
      </c>
      <c r="AR231" s="68">
        <f t="shared" si="214"/>
        <v>0</v>
      </c>
      <c r="AT231"/>
      <c r="AU231"/>
    </row>
    <row r="232" spans="1:47" x14ac:dyDescent="0.2">
      <c r="A232" s="33" t="s">
        <v>104</v>
      </c>
      <c r="B232" s="69" t="s">
        <v>104</v>
      </c>
      <c r="C232" s="138">
        <v>19</v>
      </c>
      <c r="D232" s="65" t="s">
        <v>18</v>
      </c>
      <c r="E232" s="140">
        <v>0.35416666666666669</v>
      </c>
      <c r="F232" s="140">
        <v>0.54166666666666663</v>
      </c>
      <c r="G232" s="28">
        <v>20</v>
      </c>
      <c r="H232" s="95">
        <v>4.5</v>
      </c>
      <c r="I232" s="22"/>
      <c r="J232" s="23">
        <f t="shared" si="215"/>
        <v>0</v>
      </c>
      <c r="K232" s="62">
        <f t="shared" si="216"/>
        <v>0</v>
      </c>
      <c r="L232" s="22"/>
      <c r="M232" s="23">
        <f t="shared" si="217"/>
        <v>0</v>
      </c>
      <c r="N232" s="24">
        <f t="shared" si="218"/>
        <v>0</v>
      </c>
      <c r="O232" s="22"/>
      <c r="P232" s="23">
        <f t="shared" si="219"/>
        <v>0</v>
      </c>
      <c r="Q232" s="24">
        <f t="shared" si="220"/>
        <v>0</v>
      </c>
      <c r="R232" s="22"/>
      <c r="S232" s="23">
        <f t="shared" si="221"/>
        <v>0</v>
      </c>
      <c r="T232" s="24">
        <f t="shared" si="222"/>
        <v>0</v>
      </c>
      <c r="U232" s="22"/>
      <c r="V232" s="23">
        <f t="shared" si="223"/>
        <v>0</v>
      </c>
      <c r="W232" s="24">
        <f t="shared" si="224"/>
        <v>0</v>
      </c>
      <c r="X232" s="64">
        <f t="shared" si="198"/>
        <v>0</v>
      </c>
      <c r="Y232" s="93">
        <f t="shared" si="225"/>
        <v>0</v>
      </c>
      <c r="Z232" s="133">
        <f t="shared" si="199"/>
        <v>0</v>
      </c>
      <c r="AA232" s="71">
        <f t="shared" si="200"/>
        <v>0</v>
      </c>
      <c r="AB232" s="64">
        <f t="shared" si="201"/>
        <v>0</v>
      </c>
      <c r="AC232"/>
      <c r="AD232" s="65">
        <f t="shared" si="202"/>
        <v>0</v>
      </c>
      <c r="AE232" s="65">
        <f t="shared" si="203"/>
        <v>0</v>
      </c>
      <c r="AF232" s="65">
        <f t="shared" si="204"/>
        <v>0</v>
      </c>
      <c r="AG232" s="65">
        <f t="shared" si="205"/>
        <v>0</v>
      </c>
      <c r="AH232" s="65">
        <f t="shared" si="206"/>
        <v>0</v>
      </c>
      <c r="AI232" s="66">
        <f t="shared" si="207"/>
        <v>0</v>
      </c>
      <c r="AJ232" s="65">
        <f t="shared" si="226"/>
        <v>19</v>
      </c>
      <c r="AK232" s="65">
        <f t="shared" si="208"/>
        <v>-19</v>
      </c>
      <c r="AM232" s="67">
        <f t="shared" si="209"/>
        <v>0</v>
      </c>
      <c r="AN232" s="67">
        <f t="shared" si="210"/>
        <v>0</v>
      </c>
      <c r="AO232" s="67">
        <f t="shared" si="211"/>
        <v>0</v>
      </c>
      <c r="AP232" s="67">
        <f t="shared" si="212"/>
        <v>0</v>
      </c>
      <c r="AQ232" s="67">
        <f t="shared" si="213"/>
        <v>0</v>
      </c>
      <c r="AR232" s="68">
        <f t="shared" si="214"/>
        <v>0</v>
      </c>
      <c r="AT232"/>
      <c r="AU232"/>
    </row>
    <row r="233" spans="1:47" x14ac:dyDescent="0.2">
      <c r="A233" s="33" t="s">
        <v>102</v>
      </c>
      <c r="B233" s="69" t="s">
        <v>99</v>
      </c>
      <c r="C233" s="138">
        <v>60</v>
      </c>
      <c r="D233" s="65" t="s">
        <v>18</v>
      </c>
      <c r="E233" s="140">
        <v>0.5</v>
      </c>
      <c r="F233" s="140">
        <v>0.6875</v>
      </c>
      <c r="G233" s="28">
        <v>175</v>
      </c>
      <c r="H233" s="95">
        <v>4.5</v>
      </c>
      <c r="I233" s="22"/>
      <c r="J233" s="23">
        <f t="shared" si="215"/>
        <v>0</v>
      </c>
      <c r="K233" s="62">
        <f t="shared" si="216"/>
        <v>0</v>
      </c>
      <c r="L233" s="22"/>
      <c r="M233" s="23">
        <f t="shared" si="217"/>
        <v>0</v>
      </c>
      <c r="N233" s="24">
        <f t="shared" si="218"/>
        <v>0</v>
      </c>
      <c r="O233" s="22"/>
      <c r="P233" s="23">
        <f t="shared" si="219"/>
        <v>0</v>
      </c>
      <c r="Q233" s="24">
        <f t="shared" si="220"/>
        <v>0</v>
      </c>
      <c r="R233" s="22"/>
      <c r="S233" s="23">
        <f t="shared" si="221"/>
        <v>0</v>
      </c>
      <c r="T233" s="24">
        <f t="shared" si="222"/>
        <v>0</v>
      </c>
      <c r="U233" s="22"/>
      <c r="V233" s="23">
        <f t="shared" si="223"/>
        <v>0</v>
      </c>
      <c r="W233" s="24">
        <f t="shared" si="224"/>
        <v>0</v>
      </c>
      <c r="X233" s="64">
        <f t="shared" si="198"/>
        <v>0</v>
      </c>
      <c r="Y233" s="93">
        <f t="shared" si="225"/>
        <v>0</v>
      </c>
      <c r="Z233" s="133">
        <f t="shared" si="199"/>
        <v>0</v>
      </c>
      <c r="AA233" s="71">
        <f t="shared" si="200"/>
        <v>0</v>
      </c>
      <c r="AB233" s="64">
        <f t="shared" si="201"/>
        <v>0</v>
      </c>
      <c r="AC233"/>
      <c r="AD233" s="65">
        <f t="shared" si="202"/>
        <v>0</v>
      </c>
      <c r="AE233" s="65">
        <f t="shared" si="203"/>
        <v>0</v>
      </c>
      <c r="AF233" s="65">
        <f t="shared" si="204"/>
        <v>0</v>
      </c>
      <c r="AG233" s="65">
        <f t="shared" si="205"/>
        <v>0</v>
      </c>
      <c r="AH233" s="65">
        <f t="shared" si="206"/>
        <v>0</v>
      </c>
      <c r="AI233" s="66">
        <f t="shared" si="207"/>
        <v>0</v>
      </c>
      <c r="AJ233" s="65">
        <f t="shared" si="226"/>
        <v>60</v>
      </c>
      <c r="AK233" s="65">
        <f t="shared" si="208"/>
        <v>-60</v>
      </c>
      <c r="AM233" s="67">
        <f t="shared" si="209"/>
        <v>0</v>
      </c>
      <c r="AN233" s="67">
        <f t="shared" si="210"/>
        <v>0</v>
      </c>
      <c r="AO233" s="67">
        <f t="shared" si="211"/>
        <v>0</v>
      </c>
      <c r="AP233" s="67">
        <f t="shared" si="212"/>
        <v>0</v>
      </c>
      <c r="AQ233" s="67">
        <f t="shared" si="213"/>
        <v>0</v>
      </c>
      <c r="AR233" s="68">
        <f t="shared" si="214"/>
        <v>0</v>
      </c>
      <c r="AT233"/>
      <c r="AU233"/>
    </row>
    <row r="234" spans="1:47" x14ac:dyDescent="0.2">
      <c r="A234" s="33" t="s">
        <v>102</v>
      </c>
      <c r="B234" s="69" t="s">
        <v>99</v>
      </c>
      <c r="C234" s="138">
        <v>45</v>
      </c>
      <c r="D234" s="65" t="s">
        <v>18</v>
      </c>
      <c r="E234" s="140">
        <v>0.5</v>
      </c>
      <c r="F234" s="140">
        <v>0.6875</v>
      </c>
      <c r="G234" s="28">
        <v>175</v>
      </c>
      <c r="H234" s="95">
        <v>4.5</v>
      </c>
      <c r="I234" s="22"/>
      <c r="J234" s="23">
        <f t="shared" si="215"/>
        <v>0</v>
      </c>
      <c r="K234" s="62">
        <f t="shared" si="216"/>
        <v>0</v>
      </c>
      <c r="L234" s="22"/>
      <c r="M234" s="23">
        <f t="shared" si="217"/>
        <v>0</v>
      </c>
      <c r="N234" s="24">
        <f t="shared" si="218"/>
        <v>0</v>
      </c>
      <c r="O234" s="22"/>
      <c r="P234" s="23">
        <f t="shared" si="219"/>
        <v>0</v>
      </c>
      <c r="Q234" s="24">
        <f t="shared" si="220"/>
        <v>0</v>
      </c>
      <c r="R234" s="22"/>
      <c r="S234" s="23">
        <f t="shared" si="221"/>
        <v>0</v>
      </c>
      <c r="T234" s="24">
        <f t="shared" si="222"/>
        <v>0</v>
      </c>
      <c r="U234" s="22"/>
      <c r="V234" s="23">
        <f t="shared" si="223"/>
        <v>0</v>
      </c>
      <c r="W234" s="24">
        <f t="shared" si="224"/>
        <v>0</v>
      </c>
      <c r="X234" s="64">
        <f t="shared" si="198"/>
        <v>0</v>
      </c>
      <c r="Y234" s="93">
        <f t="shared" si="225"/>
        <v>0</v>
      </c>
      <c r="Z234" s="133">
        <f t="shared" si="199"/>
        <v>0</v>
      </c>
      <c r="AA234" s="71">
        <f t="shared" si="200"/>
        <v>0</v>
      </c>
      <c r="AB234" s="64">
        <f t="shared" si="201"/>
        <v>0</v>
      </c>
      <c r="AC234"/>
      <c r="AD234" s="65">
        <f t="shared" si="202"/>
        <v>0</v>
      </c>
      <c r="AE234" s="65">
        <f t="shared" si="203"/>
        <v>0</v>
      </c>
      <c r="AF234" s="65">
        <f t="shared" si="204"/>
        <v>0</v>
      </c>
      <c r="AG234" s="65">
        <f t="shared" si="205"/>
        <v>0</v>
      </c>
      <c r="AH234" s="65">
        <f t="shared" si="206"/>
        <v>0</v>
      </c>
      <c r="AI234" s="66">
        <f t="shared" si="207"/>
        <v>0</v>
      </c>
      <c r="AJ234" s="65">
        <f t="shared" si="226"/>
        <v>45</v>
      </c>
      <c r="AK234" s="65">
        <f t="shared" si="208"/>
        <v>-45</v>
      </c>
      <c r="AM234" s="67">
        <f t="shared" si="209"/>
        <v>0</v>
      </c>
      <c r="AN234" s="67">
        <f t="shared" si="210"/>
        <v>0</v>
      </c>
      <c r="AO234" s="67">
        <f t="shared" si="211"/>
        <v>0</v>
      </c>
      <c r="AP234" s="67">
        <f t="shared" si="212"/>
        <v>0</v>
      </c>
      <c r="AQ234" s="67">
        <f t="shared" si="213"/>
        <v>0</v>
      </c>
      <c r="AR234" s="68">
        <f t="shared" si="214"/>
        <v>0</v>
      </c>
      <c r="AT234"/>
      <c r="AU234"/>
    </row>
    <row r="235" spans="1:47" x14ac:dyDescent="0.2">
      <c r="A235" s="33" t="s">
        <v>142</v>
      </c>
      <c r="B235" s="69" t="s">
        <v>134</v>
      </c>
      <c r="C235" s="138">
        <v>195</v>
      </c>
      <c r="D235" s="65" t="s">
        <v>18</v>
      </c>
      <c r="E235" s="140">
        <v>0.32291666666666669</v>
      </c>
      <c r="F235" s="140">
        <v>0.75</v>
      </c>
      <c r="G235" s="28">
        <v>360</v>
      </c>
      <c r="H235" s="95">
        <v>10.25</v>
      </c>
      <c r="I235" s="22"/>
      <c r="J235" s="23">
        <f t="shared" si="215"/>
        <v>0</v>
      </c>
      <c r="K235" s="62">
        <f t="shared" si="216"/>
        <v>0</v>
      </c>
      <c r="L235" s="22"/>
      <c r="M235" s="23">
        <f t="shared" si="217"/>
        <v>0</v>
      </c>
      <c r="N235" s="24">
        <f t="shared" si="218"/>
        <v>0</v>
      </c>
      <c r="O235" s="22"/>
      <c r="P235" s="23">
        <f t="shared" si="219"/>
        <v>0</v>
      </c>
      <c r="Q235" s="24">
        <f t="shared" si="220"/>
        <v>0</v>
      </c>
      <c r="R235" s="22"/>
      <c r="S235" s="23">
        <f t="shared" si="221"/>
        <v>0</v>
      </c>
      <c r="T235" s="24">
        <f t="shared" si="222"/>
        <v>0</v>
      </c>
      <c r="U235" s="22"/>
      <c r="V235" s="23">
        <f t="shared" si="223"/>
        <v>0</v>
      </c>
      <c r="W235" s="24">
        <f t="shared" si="224"/>
        <v>0</v>
      </c>
      <c r="X235" s="64">
        <f t="shared" si="198"/>
        <v>0</v>
      </c>
      <c r="Y235" s="93">
        <f t="shared" si="225"/>
        <v>0</v>
      </c>
      <c r="Z235" s="133">
        <f t="shared" si="199"/>
        <v>0</v>
      </c>
      <c r="AA235" s="71">
        <f t="shared" si="200"/>
        <v>0</v>
      </c>
      <c r="AB235" s="64">
        <f t="shared" si="201"/>
        <v>0</v>
      </c>
      <c r="AC235"/>
      <c r="AD235" s="65">
        <f t="shared" si="202"/>
        <v>0</v>
      </c>
      <c r="AE235" s="65">
        <f t="shared" si="203"/>
        <v>0</v>
      </c>
      <c r="AF235" s="65">
        <f t="shared" si="204"/>
        <v>0</v>
      </c>
      <c r="AG235" s="65">
        <f t="shared" si="205"/>
        <v>0</v>
      </c>
      <c r="AH235" s="65">
        <f t="shared" si="206"/>
        <v>0</v>
      </c>
      <c r="AI235" s="66">
        <f t="shared" si="207"/>
        <v>0</v>
      </c>
      <c r="AJ235" s="65">
        <f t="shared" si="226"/>
        <v>195</v>
      </c>
      <c r="AK235" s="65">
        <f t="shared" si="208"/>
        <v>-195</v>
      </c>
      <c r="AM235" s="67">
        <f t="shared" si="209"/>
        <v>0</v>
      </c>
      <c r="AN235" s="67">
        <f t="shared" si="210"/>
        <v>0</v>
      </c>
      <c r="AO235" s="67">
        <f t="shared" si="211"/>
        <v>0</v>
      </c>
      <c r="AP235" s="67">
        <f t="shared" si="212"/>
        <v>0</v>
      </c>
      <c r="AQ235" s="67">
        <f t="shared" si="213"/>
        <v>0</v>
      </c>
      <c r="AR235" s="68">
        <f t="shared" si="214"/>
        <v>0</v>
      </c>
      <c r="AT235"/>
      <c r="AU235"/>
    </row>
    <row r="236" spans="1:47" x14ac:dyDescent="0.2">
      <c r="A236" s="33" t="s">
        <v>94</v>
      </c>
      <c r="B236" s="69" t="s">
        <v>130</v>
      </c>
      <c r="C236" s="138">
        <v>28</v>
      </c>
      <c r="D236" s="65" t="s">
        <v>18</v>
      </c>
      <c r="E236" s="140">
        <v>0.35416666666666669</v>
      </c>
      <c r="F236" s="140">
        <v>0.5</v>
      </c>
      <c r="G236" s="28">
        <v>20</v>
      </c>
      <c r="H236" s="95">
        <v>3.5</v>
      </c>
      <c r="I236" s="22"/>
      <c r="J236" s="23">
        <f t="shared" si="215"/>
        <v>0</v>
      </c>
      <c r="K236" s="62">
        <f t="shared" si="216"/>
        <v>0</v>
      </c>
      <c r="L236" s="22"/>
      <c r="M236" s="23">
        <f t="shared" si="217"/>
        <v>0</v>
      </c>
      <c r="N236" s="24">
        <f t="shared" si="218"/>
        <v>0</v>
      </c>
      <c r="O236" s="22"/>
      <c r="P236" s="23">
        <f t="shared" si="219"/>
        <v>0</v>
      </c>
      <c r="Q236" s="24">
        <f t="shared" si="220"/>
        <v>0</v>
      </c>
      <c r="R236" s="22"/>
      <c r="S236" s="23">
        <f t="shared" si="221"/>
        <v>0</v>
      </c>
      <c r="T236" s="24">
        <f t="shared" si="222"/>
        <v>0</v>
      </c>
      <c r="U236" s="22"/>
      <c r="V236" s="23">
        <f t="shared" si="223"/>
        <v>0</v>
      </c>
      <c r="W236" s="24">
        <f t="shared" si="224"/>
        <v>0</v>
      </c>
      <c r="X236" s="64">
        <f t="shared" si="198"/>
        <v>0</v>
      </c>
      <c r="Y236" s="93">
        <f t="shared" si="225"/>
        <v>0</v>
      </c>
      <c r="Z236" s="133">
        <f t="shared" si="199"/>
        <v>0</v>
      </c>
      <c r="AA236" s="71">
        <f t="shared" si="200"/>
        <v>0</v>
      </c>
      <c r="AB236" s="64">
        <f t="shared" si="201"/>
        <v>0</v>
      </c>
      <c r="AC236"/>
      <c r="AD236" s="65">
        <f t="shared" si="202"/>
        <v>0</v>
      </c>
      <c r="AE236" s="65">
        <f t="shared" si="203"/>
        <v>0</v>
      </c>
      <c r="AF236" s="65">
        <f t="shared" si="204"/>
        <v>0</v>
      </c>
      <c r="AG236" s="65">
        <f t="shared" si="205"/>
        <v>0</v>
      </c>
      <c r="AH236" s="65">
        <f t="shared" si="206"/>
        <v>0</v>
      </c>
      <c r="AI236" s="66">
        <f t="shared" si="207"/>
        <v>0</v>
      </c>
      <c r="AJ236" s="65">
        <f t="shared" si="226"/>
        <v>28</v>
      </c>
      <c r="AK236" s="65">
        <f t="shared" si="208"/>
        <v>-28</v>
      </c>
      <c r="AM236" s="67">
        <f t="shared" si="209"/>
        <v>0</v>
      </c>
      <c r="AN236" s="67">
        <f t="shared" si="210"/>
        <v>0</v>
      </c>
      <c r="AO236" s="67">
        <f t="shared" si="211"/>
        <v>0</v>
      </c>
      <c r="AP236" s="67">
        <f t="shared" si="212"/>
        <v>0</v>
      </c>
      <c r="AQ236" s="67">
        <f t="shared" si="213"/>
        <v>0</v>
      </c>
      <c r="AR236" s="68">
        <f t="shared" si="214"/>
        <v>0</v>
      </c>
      <c r="AT236"/>
      <c r="AU236"/>
    </row>
    <row r="237" spans="1:47" x14ac:dyDescent="0.2">
      <c r="A237" s="33" t="s">
        <v>99</v>
      </c>
      <c r="B237" s="69" t="s">
        <v>141</v>
      </c>
      <c r="C237" s="138">
        <v>29</v>
      </c>
      <c r="D237" s="65" t="s">
        <v>18</v>
      </c>
      <c r="E237" s="140">
        <v>0.36458333333333331</v>
      </c>
      <c r="F237" s="140">
        <v>0.63541666666666663</v>
      </c>
      <c r="G237" s="28">
        <v>30</v>
      </c>
      <c r="H237" s="95">
        <v>6.5</v>
      </c>
      <c r="I237" s="22"/>
      <c r="J237" s="23">
        <f t="shared" si="215"/>
        <v>0</v>
      </c>
      <c r="K237" s="62">
        <f t="shared" si="216"/>
        <v>0</v>
      </c>
      <c r="L237" s="22"/>
      <c r="M237" s="23">
        <f t="shared" si="217"/>
        <v>0</v>
      </c>
      <c r="N237" s="24">
        <f t="shared" si="218"/>
        <v>0</v>
      </c>
      <c r="O237" s="22"/>
      <c r="P237" s="23">
        <f t="shared" si="219"/>
        <v>0</v>
      </c>
      <c r="Q237" s="24">
        <f t="shared" si="220"/>
        <v>0</v>
      </c>
      <c r="R237" s="22"/>
      <c r="S237" s="23">
        <f t="shared" si="221"/>
        <v>0</v>
      </c>
      <c r="T237" s="24">
        <f t="shared" si="222"/>
        <v>0</v>
      </c>
      <c r="U237" s="22"/>
      <c r="V237" s="23">
        <f t="shared" si="223"/>
        <v>0</v>
      </c>
      <c r="W237" s="24">
        <f t="shared" si="224"/>
        <v>0</v>
      </c>
      <c r="X237" s="64">
        <f t="shared" si="198"/>
        <v>0</v>
      </c>
      <c r="Y237" s="93">
        <f t="shared" si="225"/>
        <v>0</v>
      </c>
      <c r="Z237" s="133">
        <f t="shared" si="199"/>
        <v>0</v>
      </c>
      <c r="AA237" s="71">
        <f t="shared" si="200"/>
        <v>0</v>
      </c>
      <c r="AB237" s="64">
        <f t="shared" si="201"/>
        <v>0</v>
      </c>
      <c r="AC237"/>
      <c r="AD237" s="65">
        <f t="shared" si="202"/>
        <v>0</v>
      </c>
      <c r="AE237" s="65">
        <f t="shared" si="203"/>
        <v>0</v>
      </c>
      <c r="AF237" s="65">
        <f t="shared" si="204"/>
        <v>0</v>
      </c>
      <c r="AG237" s="65">
        <f t="shared" si="205"/>
        <v>0</v>
      </c>
      <c r="AH237" s="65">
        <f t="shared" si="206"/>
        <v>0</v>
      </c>
      <c r="AI237" s="66">
        <f t="shared" si="207"/>
        <v>0</v>
      </c>
      <c r="AJ237" s="65">
        <f t="shared" si="226"/>
        <v>29</v>
      </c>
      <c r="AK237" s="65">
        <f t="shared" si="208"/>
        <v>-29</v>
      </c>
      <c r="AM237" s="67">
        <f t="shared" si="209"/>
        <v>0</v>
      </c>
      <c r="AN237" s="67">
        <f t="shared" si="210"/>
        <v>0</v>
      </c>
      <c r="AO237" s="67">
        <f t="shared" si="211"/>
        <v>0</v>
      </c>
      <c r="AP237" s="67">
        <f t="shared" si="212"/>
        <v>0</v>
      </c>
      <c r="AQ237" s="67">
        <f t="shared" si="213"/>
        <v>0</v>
      </c>
      <c r="AR237" s="68">
        <f t="shared" si="214"/>
        <v>0</v>
      </c>
      <c r="AT237"/>
      <c r="AU237"/>
    </row>
    <row r="238" spans="1:47" x14ac:dyDescent="0.2">
      <c r="A238" s="33" t="s">
        <v>98</v>
      </c>
      <c r="B238" s="69" t="s">
        <v>96</v>
      </c>
      <c r="C238" s="138">
        <v>110</v>
      </c>
      <c r="D238" s="65" t="s">
        <v>18</v>
      </c>
      <c r="E238" s="140">
        <v>0.35416666666666669</v>
      </c>
      <c r="F238" s="140">
        <v>0.54166666666666663</v>
      </c>
      <c r="G238" s="28">
        <v>150</v>
      </c>
      <c r="H238" s="95">
        <v>4.5</v>
      </c>
      <c r="I238" s="22"/>
      <c r="J238" s="23">
        <f t="shared" si="215"/>
        <v>0</v>
      </c>
      <c r="K238" s="62">
        <f t="shared" si="216"/>
        <v>0</v>
      </c>
      <c r="L238" s="22"/>
      <c r="M238" s="23">
        <f t="shared" si="217"/>
        <v>0</v>
      </c>
      <c r="N238" s="24">
        <f t="shared" si="218"/>
        <v>0</v>
      </c>
      <c r="O238" s="22"/>
      <c r="P238" s="23">
        <f t="shared" si="219"/>
        <v>0</v>
      </c>
      <c r="Q238" s="24">
        <f t="shared" si="220"/>
        <v>0</v>
      </c>
      <c r="R238" s="22"/>
      <c r="S238" s="23">
        <f t="shared" si="221"/>
        <v>0</v>
      </c>
      <c r="T238" s="24">
        <f t="shared" si="222"/>
        <v>0</v>
      </c>
      <c r="U238" s="22"/>
      <c r="V238" s="23">
        <f t="shared" si="223"/>
        <v>0</v>
      </c>
      <c r="W238" s="24">
        <f t="shared" si="224"/>
        <v>0</v>
      </c>
      <c r="X238" s="64">
        <f t="shared" si="198"/>
        <v>0</v>
      </c>
      <c r="Y238" s="93">
        <f t="shared" si="225"/>
        <v>0</v>
      </c>
      <c r="Z238" s="133">
        <f t="shared" si="199"/>
        <v>0</v>
      </c>
      <c r="AA238" s="71">
        <f t="shared" si="200"/>
        <v>0</v>
      </c>
      <c r="AB238" s="64">
        <f t="shared" si="201"/>
        <v>0</v>
      </c>
      <c r="AC238"/>
      <c r="AD238" s="65">
        <f t="shared" si="202"/>
        <v>0</v>
      </c>
      <c r="AE238" s="65">
        <f t="shared" si="203"/>
        <v>0</v>
      </c>
      <c r="AF238" s="65">
        <f t="shared" si="204"/>
        <v>0</v>
      </c>
      <c r="AG238" s="65">
        <f t="shared" si="205"/>
        <v>0</v>
      </c>
      <c r="AH238" s="65">
        <f t="shared" si="206"/>
        <v>0</v>
      </c>
      <c r="AI238" s="66">
        <f t="shared" si="207"/>
        <v>0</v>
      </c>
      <c r="AJ238" s="65">
        <f t="shared" si="226"/>
        <v>110</v>
      </c>
      <c r="AK238" s="65">
        <f t="shared" si="208"/>
        <v>-110</v>
      </c>
      <c r="AM238" s="67">
        <f t="shared" si="209"/>
        <v>0</v>
      </c>
      <c r="AN238" s="67">
        <f t="shared" si="210"/>
        <v>0</v>
      </c>
      <c r="AO238" s="67">
        <f t="shared" si="211"/>
        <v>0</v>
      </c>
      <c r="AP238" s="67">
        <f t="shared" si="212"/>
        <v>0</v>
      </c>
      <c r="AQ238" s="67">
        <f t="shared" si="213"/>
        <v>0</v>
      </c>
      <c r="AR238" s="68">
        <f t="shared" si="214"/>
        <v>0</v>
      </c>
      <c r="AT238"/>
      <c r="AU238"/>
    </row>
    <row r="239" spans="1:47" x14ac:dyDescent="0.2">
      <c r="A239" s="33" t="s">
        <v>98</v>
      </c>
      <c r="B239" s="69" t="s">
        <v>96</v>
      </c>
      <c r="C239" s="138">
        <v>165</v>
      </c>
      <c r="D239" s="65" t="s">
        <v>18</v>
      </c>
      <c r="E239" s="140">
        <v>0.5</v>
      </c>
      <c r="F239" s="140">
        <v>0.70833333333333337</v>
      </c>
      <c r="G239" s="28">
        <v>150</v>
      </c>
      <c r="H239" s="95">
        <v>5</v>
      </c>
      <c r="I239" s="22"/>
      <c r="J239" s="23">
        <f t="shared" si="215"/>
        <v>0</v>
      </c>
      <c r="K239" s="62">
        <f t="shared" si="216"/>
        <v>0</v>
      </c>
      <c r="L239" s="22"/>
      <c r="M239" s="23">
        <f t="shared" si="217"/>
        <v>0</v>
      </c>
      <c r="N239" s="24">
        <f t="shared" si="218"/>
        <v>0</v>
      </c>
      <c r="O239" s="22"/>
      <c r="P239" s="23">
        <f t="shared" si="219"/>
        <v>0</v>
      </c>
      <c r="Q239" s="24">
        <f t="shared" si="220"/>
        <v>0</v>
      </c>
      <c r="R239" s="22"/>
      <c r="S239" s="23">
        <f t="shared" si="221"/>
        <v>0</v>
      </c>
      <c r="T239" s="24">
        <f t="shared" si="222"/>
        <v>0</v>
      </c>
      <c r="U239" s="22"/>
      <c r="V239" s="23">
        <f t="shared" si="223"/>
        <v>0</v>
      </c>
      <c r="W239" s="24">
        <f t="shared" si="224"/>
        <v>0</v>
      </c>
      <c r="X239" s="64">
        <f t="shared" si="198"/>
        <v>0</v>
      </c>
      <c r="Y239" s="93">
        <f t="shared" si="225"/>
        <v>0</v>
      </c>
      <c r="Z239" s="133">
        <f t="shared" si="199"/>
        <v>0</v>
      </c>
      <c r="AA239" s="71">
        <f t="shared" si="200"/>
        <v>0</v>
      </c>
      <c r="AB239" s="64">
        <f t="shared" si="201"/>
        <v>0</v>
      </c>
      <c r="AC239"/>
      <c r="AD239" s="65">
        <f t="shared" si="202"/>
        <v>0</v>
      </c>
      <c r="AE239" s="65">
        <f t="shared" si="203"/>
        <v>0</v>
      </c>
      <c r="AF239" s="65">
        <f t="shared" si="204"/>
        <v>0</v>
      </c>
      <c r="AG239" s="65">
        <f t="shared" si="205"/>
        <v>0</v>
      </c>
      <c r="AH239" s="65">
        <f t="shared" si="206"/>
        <v>0</v>
      </c>
      <c r="AI239" s="66">
        <f t="shared" si="207"/>
        <v>0</v>
      </c>
      <c r="AJ239" s="65">
        <f t="shared" si="226"/>
        <v>165</v>
      </c>
      <c r="AK239" s="65">
        <f t="shared" si="208"/>
        <v>-165</v>
      </c>
      <c r="AM239" s="67">
        <f t="shared" si="209"/>
        <v>0</v>
      </c>
      <c r="AN239" s="67">
        <f t="shared" si="210"/>
        <v>0</v>
      </c>
      <c r="AO239" s="67">
        <f t="shared" si="211"/>
        <v>0</v>
      </c>
      <c r="AP239" s="67">
        <f t="shared" si="212"/>
        <v>0</v>
      </c>
      <c r="AQ239" s="67">
        <f t="shared" si="213"/>
        <v>0</v>
      </c>
      <c r="AR239" s="68">
        <f t="shared" si="214"/>
        <v>0</v>
      </c>
      <c r="AT239"/>
      <c r="AU239"/>
    </row>
    <row r="240" spans="1:47" x14ac:dyDescent="0.2">
      <c r="A240" s="33" t="s">
        <v>94</v>
      </c>
      <c r="B240" s="69" t="s">
        <v>130</v>
      </c>
      <c r="C240" s="138">
        <v>28</v>
      </c>
      <c r="D240" s="65" t="s">
        <v>18</v>
      </c>
      <c r="E240" s="140">
        <v>0.35416666666666669</v>
      </c>
      <c r="F240" s="140">
        <v>0.5</v>
      </c>
      <c r="G240" s="28">
        <v>20</v>
      </c>
      <c r="H240" s="95">
        <v>3.5</v>
      </c>
      <c r="I240" s="22"/>
      <c r="J240" s="23">
        <f t="shared" si="215"/>
        <v>0</v>
      </c>
      <c r="K240" s="62">
        <f t="shared" si="216"/>
        <v>0</v>
      </c>
      <c r="L240" s="22"/>
      <c r="M240" s="23">
        <f t="shared" si="217"/>
        <v>0</v>
      </c>
      <c r="N240" s="24">
        <f t="shared" si="218"/>
        <v>0</v>
      </c>
      <c r="O240" s="22"/>
      <c r="P240" s="23">
        <f t="shared" si="219"/>
        <v>0</v>
      </c>
      <c r="Q240" s="24">
        <f t="shared" si="220"/>
        <v>0</v>
      </c>
      <c r="R240" s="22"/>
      <c r="S240" s="23">
        <f t="shared" si="221"/>
        <v>0</v>
      </c>
      <c r="T240" s="24">
        <f t="shared" si="222"/>
        <v>0</v>
      </c>
      <c r="U240" s="22"/>
      <c r="V240" s="23">
        <f t="shared" si="223"/>
        <v>0</v>
      </c>
      <c r="W240" s="24">
        <f t="shared" si="224"/>
        <v>0</v>
      </c>
      <c r="X240" s="64">
        <f t="shared" si="198"/>
        <v>0</v>
      </c>
      <c r="Y240" s="93">
        <f t="shared" si="225"/>
        <v>0</v>
      </c>
      <c r="Z240" s="133">
        <f t="shared" si="199"/>
        <v>0</v>
      </c>
      <c r="AA240" s="71">
        <f t="shared" si="200"/>
        <v>0</v>
      </c>
      <c r="AB240" s="64">
        <f t="shared" si="201"/>
        <v>0</v>
      </c>
      <c r="AC240"/>
      <c r="AD240" s="65">
        <f t="shared" si="202"/>
        <v>0</v>
      </c>
      <c r="AE240" s="65">
        <f t="shared" si="203"/>
        <v>0</v>
      </c>
      <c r="AF240" s="65">
        <f t="shared" si="204"/>
        <v>0</v>
      </c>
      <c r="AG240" s="65">
        <f t="shared" si="205"/>
        <v>0</v>
      </c>
      <c r="AH240" s="65">
        <f t="shared" si="206"/>
        <v>0</v>
      </c>
      <c r="AI240" s="66">
        <f t="shared" si="207"/>
        <v>0</v>
      </c>
      <c r="AJ240" s="65">
        <f t="shared" si="226"/>
        <v>28</v>
      </c>
      <c r="AK240" s="65">
        <f t="shared" si="208"/>
        <v>-28</v>
      </c>
      <c r="AM240" s="67">
        <f t="shared" si="209"/>
        <v>0</v>
      </c>
      <c r="AN240" s="67">
        <f t="shared" si="210"/>
        <v>0</v>
      </c>
      <c r="AO240" s="67">
        <f t="shared" si="211"/>
        <v>0</v>
      </c>
      <c r="AP240" s="67">
        <f t="shared" si="212"/>
        <v>0</v>
      </c>
      <c r="AQ240" s="67">
        <f t="shared" si="213"/>
        <v>0</v>
      </c>
      <c r="AR240" s="68">
        <f t="shared" si="214"/>
        <v>0</v>
      </c>
      <c r="AT240"/>
      <c r="AU240"/>
    </row>
    <row r="241" spans="1:47" x14ac:dyDescent="0.2">
      <c r="A241" s="33" t="s">
        <v>118</v>
      </c>
      <c r="B241" s="69" t="s">
        <v>96</v>
      </c>
      <c r="C241" s="138">
        <v>134</v>
      </c>
      <c r="D241" s="65" t="s">
        <v>18</v>
      </c>
      <c r="E241" s="140">
        <v>0.33333333333333331</v>
      </c>
      <c r="F241" s="140">
        <v>0.75</v>
      </c>
      <c r="G241" s="28">
        <v>380</v>
      </c>
      <c r="H241" s="95">
        <v>10</v>
      </c>
      <c r="I241" s="22"/>
      <c r="J241" s="23">
        <f t="shared" si="215"/>
        <v>0</v>
      </c>
      <c r="K241" s="62">
        <f t="shared" si="216"/>
        <v>0</v>
      </c>
      <c r="L241" s="22"/>
      <c r="M241" s="23">
        <f t="shared" si="217"/>
        <v>0</v>
      </c>
      <c r="N241" s="24">
        <f t="shared" si="218"/>
        <v>0</v>
      </c>
      <c r="O241" s="22"/>
      <c r="P241" s="23">
        <f t="shared" si="219"/>
        <v>0</v>
      </c>
      <c r="Q241" s="24">
        <f t="shared" si="220"/>
        <v>0</v>
      </c>
      <c r="R241" s="22"/>
      <c r="S241" s="23">
        <f t="shared" si="221"/>
        <v>0</v>
      </c>
      <c r="T241" s="24">
        <f t="shared" si="222"/>
        <v>0</v>
      </c>
      <c r="U241" s="22"/>
      <c r="V241" s="23">
        <f t="shared" si="223"/>
        <v>0</v>
      </c>
      <c r="W241" s="24">
        <f t="shared" si="224"/>
        <v>0</v>
      </c>
      <c r="X241" s="64">
        <f t="shared" si="198"/>
        <v>0</v>
      </c>
      <c r="Y241" s="93">
        <f t="shared" si="225"/>
        <v>0</v>
      </c>
      <c r="Z241" s="133">
        <f t="shared" si="199"/>
        <v>0</v>
      </c>
      <c r="AA241" s="71">
        <f t="shared" si="200"/>
        <v>0</v>
      </c>
      <c r="AB241" s="64">
        <f t="shared" si="201"/>
        <v>0</v>
      </c>
      <c r="AC241"/>
      <c r="AD241" s="65">
        <f t="shared" si="202"/>
        <v>0</v>
      </c>
      <c r="AE241" s="65">
        <f t="shared" si="203"/>
        <v>0</v>
      </c>
      <c r="AF241" s="65">
        <f t="shared" si="204"/>
        <v>0</v>
      </c>
      <c r="AG241" s="65">
        <f t="shared" si="205"/>
        <v>0</v>
      </c>
      <c r="AH241" s="65">
        <f t="shared" si="206"/>
        <v>0</v>
      </c>
      <c r="AI241" s="66">
        <f t="shared" si="207"/>
        <v>0</v>
      </c>
      <c r="AJ241" s="65">
        <f t="shared" si="226"/>
        <v>134</v>
      </c>
      <c r="AK241" s="65">
        <f t="shared" si="208"/>
        <v>-134</v>
      </c>
      <c r="AM241" s="67">
        <f t="shared" si="209"/>
        <v>0</v>
      </c>
      <c r="AN241" s="67">
        <f t="shared" si="210"/>
        <v>0</v>
      </c>
      <c r="AO241" s="67">
        <f t="shared" si="211"/>
        <v>0</v>
      </c>
      <c r="AP241" s="67">
        <f t="shared" si="212"/>
        <v>0</v>
      </c>
      <c r="AQ241" s="67">
        <f t="shared" si="213"/>
        <v>0</v>
      </c>
      <c r="AR241" s="68">
        <f t="shared" si="214"/>
        <v>0</v>
      </c>
      <c r="AT241"/>
      <c r="AU241"/>
    </row>
    <row r="242" spans="1:47" x14ac:dyDescent="0.2">
      <c r="A242" s="33" t="s">
        <v>93</v>
      </c>
      <c r="B242" s="69" t="s">
        <v>99</v>
      </c>
      <c r="C242" s="138">
        <v>50</v>
      </c>
      <c r="D242" s="65" t="s">
        <v>18</v>
      </c>
      <c r="E242" s="140">
        <v>0.30208333333333331</v>
      </c>
      <c r="F242" s="140">
        <v>0.71875</v>
      </c>
      <c r="G242" s="28">
        <v>340</v>
      </c>
      <c r="H242" s="95">
        <v>10</v>
      </c>
      <c r="I242" s="22"/>
      <c r="J242" s="23">
        <f t="shared" si="215"/>
        <v>0</v>
      </c>
      <c r="K242" s="62">
        <f t="shared" si="216"/>
        <v>0</v>
      </c>
      <c r="L242" s="22"/>
      <c r="M242" s="23">
        <f t="shared" si="217"/>
        <v>0</v>
      </c>
      <c r="N242" s="24">
        <f t="shared" si="218"/>
        <v>0</v>
      </c>
      <c r="O242" s="22"/>
      <c r="P242" s="23">
        <f t="shared" si="219"/>
        <v>0</v>
      </c>
      <c r="Q242" s="24">
        <f t="shared" si="220"/>
        <v>0</v>
      </c>
      <c r="R242" s="22"/>
      <c r="S242" s="23">
        <f t="shared" si="221"/>
        <v>0</v>
      </c>
      <c r="T242" s="24">
        <f t="shared" si="222"/>
        <v>0</v>
      </c>
      <c r="U242" s="22"/>
      <c r="V242" s="23">
        <f t="shared" si="223"/>
        <v>0</v>
      </c>
      <c r="W242" s="24">
        <f t="shared" si="224"/>
        <v>0</v>
      </c>
      <c r="X242" s="64">
        <f t="shared" si="198"/>
        <v>0</v>
      </c>
      <c r="Y242" s="93">
        <f t="shared" si="225"/>
        <v>0</v>
      </c>
      <c r="Z242" s="133">
        <f t="shared" si="199"/>
        <v>0</v>
      </c>
      <c r="AA242" s="71">
        <f t="shared" si="200"/>
        <v>0</v>
      </c>
      <c r="AB242" s="64">
        <f t="shared" si="201"/>
        <v>0</v>
      </c>
      <c r="AC242"/>
      <c r="AD242" s="65">
        <f t="shared" si="202"/>
        <v>0</v>
      </c>
      <c r="AE242" s="65">
        <f t="shared" si="203"/>
        <v>0</v>
      </c>
      <c r="AF242" s="65">
        <f t="shared" si="204"/>
        <v>0</v>
      </c>
      <c r="AG242" s="65">
        <f t="shared" si="205"/>
        <v>0</v>
      </c>
      <c r="AH242" s="65">
        <f t="shared" si="206"/>
        <v>0</v>
      </c>
      <c r="AI242" s="66">
        <f t="shared" si="207"/>
        <v>0</v>
      </c>
      <c r="AJ242" s="65">
        <f t="shared" si="226"/>
        <v>50</v>
      </c>
      <c r="AK242" s="65">
        <f t="shared" si="208"/>
        <v>-50</v>
      </c>
      <c r="AM242" s="67">
        <f t="shared" si="209"/>
        <v>0</v>
      </c>
      <c r="AN242" s="67">
        <f t="shared" si="210"/>
        <v>0</v>
      </c>
      <c r="AO242" s="67">
        <f t="shared" si="211"/>
        <v>0</v>
      </c>
      <c r="AP242" s="67">
        <f t="shared" si="212"/>
        <v>0</v>
      </c>
      <c r="AQ242" s="67">
        <f t="shared" si="213"/>
        <v>0</v>
      </c>
      <c r="AR242" s="68">
        <f t="shared" si="214"/>
        <v>0</v>
      </c>
      <c r="AT242"/>
      <c r="AU242"/>
    </row>
    <row r="243" spans="1:47" x14ac:dyDescent="0.2">
      <c r="A243" s="33" t="s">
        <v>115</v>
      </c>
      <c r="B243" s="69" t="s">
        <v>99</v>
      </c>
      <c r="C243" s="138">
        <v>55</v>
      </c>
      <c r="D243" s="65" t="s">
        <v>18</v>
      </c>
      <c r="E243" s="140">
        <v>0.3125</v>
      </c>
      <c r="F243" s="140">
        <v>0.52083333333333337</v>
      </c>
      <c r="G243" s="28">
        <v>300</v>
      </c>
      <c r="H243" s="95">
        <v>5</v>
      </c>
      <c r="I243" s="22"/>
      <c r="J243" s="23">
        <f t="shared" si="215"/>
        <v>0</v>
      </c>
      <c r="K243" s="62">
        <f t="shared" si="216"/>
        <v>0</v>
      </c>
      <c r="L243" s="22"/>
      <c r="M243" s="23">
        <f t="shared" si="217"/>
        <v>0</v>
      </c>
      <c r="N243" s="24">
        <f t="shared" si="218"/>
        <v>0</v>
      </c>
      <c r="O243" s="22"/>
      <c r="P243" s="23">
        <f t="shared" si="219"/>
        <v>0</v>
      </c>
      <c r="Q243" s="24">
        <f t="shared" si="220"/>
        <v>0</v>
      </c>
      <c r="R243" s="22"/>
      <c r="S243" s="23">
        <f t="shared" si="221"/>
        <v>0</v>
      </c>
      <c r="T243" s="24">
        <f t="shared" si="222"/>
        <v>0</v>
      </c>
      <c r="U243" s="22"/>
      <c r="V243" s="23">
        <f t="shared" si="223"/>
        <v>0</v>
      </c>
      <c r="W243" s="24">
        <f t="shared" si="224"/>
        <v>0</v>
      </c>
      <c r="X243" s="64">
        <f t="shared" si="198"/>
        <v>0</v>
      </c>
      <c r="Y243" s="93">
        <f t="shared" si="225"/>
        <v>0</v>
      </c>
      <c r="Z243" s="133">
        <f t="shared" si="199"/>
        <v>0</v>
      </c>
      <c r="AA243" s="71">
        <f t="shared" si="200"/>
        <v>0</v>
      </c>
      <c r="AB243" s="64">
        <f t="shared" si="201"/>
        <v>0</v>
      </c>
      <c r="AC243"/>
      <c r="AD243" s="65">
        <f t="shared" si="202"/>
        <v>0</v>
      </c>
      <c r="AE243" s="65">
        <f t="shared" si="203"/>
        <v>0</v>
      </c>
      <c r="AF243" s="65">
        <f t="shared" si="204"/>
        <v>0</v>
      </c>
      <c r="AG243" s="65">
        <f t="shared" si="205"/>
        <v>0</v>
      </c>
      <c r="AH243" s="65">
        <f t="shared" si="206"/>
        <v>0</v>
      </c>
      <c r="AI243" s="66">
        <f t="shared" si="207"/>
        <v>0</v>
      </c>
      <c r="AJ243" s="65">
        <f t="shared" si="226"/>
        <v>55</v>
      </c>
      <c r="AK243" s="65">
        <f t="shared" si="208"/>
        <v>-55</v>
      </c>
      <c r="AM243" s="67">
        <f t="shared" si="209"/>
        <v>0</v>
      </c>
      <c r="AN243" s="67">
        <f t="shared" si="210"/>
        <v>0</v>
      </c>
      <c r="AO243" s="67">
        <f t="shared" si="211"/>
        <v>0</v>
      </c>
      <c r="AP243" s="67">
        <f t="shared" si="212"/>
        <v>0</v>
      </c>
      <c r="AQ243" s="67">
        <f t="shared" si="213"/>
        <v>0</v>
      </c>
      <c r="AR243" s="68">
        <f t="shared" si="214"/>
        <v>0</v>
      </c>
      <c r="AT243"/>
      <c r="AU243"/>
    </row>
    <row r="244" spans="1:47" x14ac:dyDescent="0.2">
      <c r="A244" s="33" t="s">
        <v>123</v>
      </c>
      <c r="B244" s="69" t="s">
        <v>94</v>
      </c>
      <c r="C244" s="138">
        <v>201</v>
      </c>
      <c r="D244" s="65" t="s">
        <v>18</v>
      </c>
      <c r="E244" s="140">
        <v>0.3125</v>
      </c>
      <c r="F244" s="140">
        <v>0.79166666666666663</v>
      </c>
      <c r="G244" s="28">
        <v>400</v>
      </c>
      <c r="H244" s="95">
        <v>11.5</v>
      </c>
      <c r="I244" s="22"/>
      <c r="J244" s="23">
        <f t="shared" si="215"/>
        <v>0</v>
      </c>
      <c r="K244" s="62">
        <f t="shared" si="216"/>
        <v>0</v>
      </c>
      <c r="L244" s="22"/>
      <c r="M244" s="23">
        <f t="shared" si="217"/>
        <v>0</v>
      </c>
      <c r="N244" s="24">
        <f t="shared" si="218"/>
        <v>0</v>
      </c>
      <c r="O244" s="22"/>
      <c r="P244" s="23">
        <f t="shared" si="219"/>
        <v>0</v>
      </c>
      <c r="Q244" s="24">
        <f t="shared" si="220"/>
        <v>0</v>
      </c>
      <c r="R244" s="22"/>
      <c r="S244" s="23">
        <f t="shared" si="221"/>
        <v>0</v>
      </c>
      <c r="T244" s="24">
        <f t="shared" si="222"/>
        <v>0</v>
      </c>
      <c r="U244" s="22"/>
      <c r="V244" s="23">
        <f t="shared" si="223"/>
        <v>0</v>
      </c>
      <c r="W244" s="24">
        <f t="shared" si="224"/>
        <v>0</v>
      </c>
      <c r="X244" s="64">
        <f t="shared" si="198"/>
        <v>0</v>
      </c>
      <c r="Y244" s="93">
        <f t="shared" si="225"/>
        <v>0</v>
      </c>
      <c r="Z244" s="133">
        <f t="shared" si="199"/>
        <v>0</v>
      </c>
      <c r="AA244" s="71">
        <f t="shared" si="200"/>
        <v>0</v>
      </c>
      <c r="AB244" s="64">
        <f t="shared" si="201"/>
        <v>0</v>
      </c>
      <c r="AC244"/>
      <c r="AD244" s="65">
        <f t="shared" si="202"/>
        <v>0</v>
      </c>
      <c r="AE244" s="65">
        <f t="shared" si="203"/>
        <v>0</v>
      </c>
      <c r="AF244" s="65">
        <f t="shared" si="204"/>
        <v>0</v>
      </c>
      <c r="AG244" s="65">
        <f t="shared" si="205"/>
        <v>0</v>
      </c>
      <c r="AH244" s="65">
        <f t="shared" si="206"/>
        <v>0</v>
      </c>
      <c r="AI244" s="66">
        <f t="shared" si="207"/>
        <v>0</v>
      </c>
      <c r="AJ244" s="65">
        <f t="shared" si="226"/>
        <v>201</v>
      </c>
      <c r="AK244" s="65">
        <f t="shared" si="208"/>
        <v>-201</v>
      </c>
      <c r="AM244" s="67">
        <f t="shared" si="209"/>
        <v>0</v>
      </c>
      <c r="AN244" s="67">
        <f t="shared" si="210"/>
        <v>0</v>
      </c>
      <c r="AO244" s="67">
        <f t="shared" si="211"/>
        <v>0</v>
      </c>
      <c r="AP244" s="67">
        <f t="shared" si="212"/>
        <v>0</v>
      </c>
      <c r="AQ244" s="67">
        <f t="shared" si="213"/>
        <v>0</v>
      </c>
      <c r="AR244" s="68">
        <f t="shared" si="214"/>
        <v>0</v>
      </c>
      <c r="AT244"/>
      <c r="AU244"/>
    </row>
    <row r="245" spans="1:47" x14ac:dyDescent="0.2">
      <c r="A245" s="33" t="s">
        <v>123</v>
      </c>
      <c r="B245" s="69" t="s">
        <v>94</v>
      </c>
      <c r="C245" s="138">
        <v>59</v>
      </c>
      <c r="D245" s="65" t="s">
        <v>18</v>
      </c>
      <c r="E245" s="140">
        <v>0.29166666666666669</v>
      </c>
      <c r="F245" s="140">
        <v>0.75</v>
      </c>
      <c r="G245" s="28">
        <v>320</v>
      </c>
      <c r="H245" s="95">
        <v>11</v>
      </c>
      <c r="I245" s="22"/>
      <c r="J245" s="23">
        <f t="shared" si="215"/>
        <v>0</v>
      </c>
      <c r="K245" s="62">
        <f t="shared" si="216"/>
        <v>0</v>
      </c>
      <c r="L245" s="22"/>
      <c r="M245" s="23">
        <f t="shared" si="217"/>
        <v>0</v>
      </c>
      <c r="N245" s="24">
        <f t="shared" si="218"/>
        <v>0</v>
      </c>
      <c r="O245" s="22"/>
      <c r="P245" s="23">
        <f t="shared" si="219"/>
        <v>0</v>
      </c>
      <c r="Q245" s="24">
        <f t="shared" si="220"/>
        <v>0</v>
      </c>
      <c r="R245" s="22"/>
      <c r="S245" s="23">
        <f t="shared" si="221"/>
        <v>0</v>
      </c>
      <c r="T245" s="24">
        <f t="shared" si="222"/>
        <v>0</v>
      </c>
      <c r="U245" s="22"/>
      <c r="V245" s="23">
        <f t="shared" si="223"/>
        <v>0</v>
      </c>
      <c r="W245" s="24">
        <f t="shared" si="224"/>
        <v>0</v>
      </c>
      <c r="X245" s="64">
        <f t="shared" si="198"/>
        <v>0</v>
      </c>
      <c r="Y245" s="93">
        <f t="shared" si="225"/>
        <v>0</v>
      </c>
      <c r="Z245" s="133">
        <f t="shared" si="199"/>
        <v>0</v>
      </c>
      <c r="AA245" s="71">
        <f t="shared" si="200"/>
        <v>0</v>
      </c>
      <c r="AB245" s="64">
        <f t="shared" si="201"/>
        <v>0</v>
      </c>
      <c r="AC245"/>
      <c r="AD245" s="65">
        <f t="shared" si="202"/>
        <v>0</v>
      </c>
      <c r="AE245" s="65">
        <f t="shared" si="203"/>
        <v>0</v>
      </c>
      <c r="AF245" s="65">
        <f t="shared" si="204"/>
        <v>0</v>
      </c>
      <c r="AG245" s="65">
        <f t="shared" si="205"/>
        <v>0</v>
      </c>
      <c r="AH245" s="65">
        <f t="shared" si="206"/>
        <v>0</v>
      </c>
      <c r="AI245" s="66">
        <f t="shared" si="207"/>
        <v>0</v>
      </c>
      <c r="AJ245" s="65">
        <f t="shared" si="226"/>
        <v>59</v>
      </c>
      <c r="AK245" s="65">
        <f t="shared" si="208"/>
        <v>-59</v>
      </c>
      <c r="AM245" s="67">
        <f t="shared" si="209"/>
        <v>0</v>
      </c>
      <c r="AN245" s="67">
        <f t="shared" si="210"/>
        <v>0</v>
      </c>
      <c r="AO245" s="67">
        <f t="shared" si="211"/>
        <v>0</v>
      </c>
      <c r="AP245" s="67">
        <f t="shared" si="212"/>
        <v>0</v>
      </c>
      <c r="AQ245" s="67">
        <f t="shared" si="213"/>
        <v>0</v>
      </c>
      <c r="AR245" s="68">
        <f t="shared" si="214"/>
        <v>0</v>
      </c>
      <c r="AT245"/>
      <c r="AU245"/>
    </row>
    <row r="246" spans="1:47" x14ac:dyDescent="0.2">
      <c r="A246" s="33" t="s">
        <v>93</v>
      </c>
      <c r="B246" s="69" t="s">
        <v>99</v>
      </c>
      <c r="C246" s="138">
        <v>27</v>
      </c>
      <c r="D246" s="65" t="s">
        <v>18</v>
      </c>
      <c r="E246" s="140">
        <v>0.33333333333333331</v>
      </c>
      <c r="F246" s="140">
        <v>0.5</v>
      </c>
      <c r="G246" s="28">
        <v>322</v>
      </c>
      <c r="H246" s="95">
        <v>4</v>
      </c>
      <c r="I246" s="22"/>
      <c r="J246" s="23">
        <f t="shared" ref="J246:J251" si="227">$C$6*G246*I246</f>
        <v>0</v>
      </c>
      <c r="K246" s="62">
        <f t="shared" ref="K246:K251" si="228">$J$6*H246*I246</f>
        <v>0</v>
      </c>
      <c r="L246" s="22"/>
      <c r="M246" s="23">
        <f t="shared" ref="M246:M251" si="229">$C$7*G246*L246</f>
        <v>0</v>
      </c>
      <c r="N246" s="24">
        <f t="shared" ref="N246:N251" si="230">$J$6*H246*L246</f>
        <v>0</v>
      </c>
      <c r="O246" s="22"/>
      <c r="P246" s="23">
        <f t="shared" ref="P246:P251" si="231">$C$8*G246*O246</f>
        <v>0</v>
      </c>
      <c r="Q246" s="24">
        <f t="shared" ref="Q246:Q251" si="232">$J$6*H246*O246</f>
        <v>0</v>
      </c>
      <c r="R246" s="22"/>
      <c r="S246" s="23">
        <f t="shared" ref="S246:S251" si="233">$C$9*G246*R246</f>
        <v>0</v>
      </c>
      <c r="T246" s="24">
        <f t="shared" ref="T246:T251" si="234">$J$6*H246*R246</f>
        <v>0</v>
      </c>
      <c r="U246" s="22"/>
      <c r="V246" s="23">
        <f t="shared" ref="V246:V251" si="235">$C$10*G246*U246</f>
        <v>0</v>
      </c>
      <c r="W246" s="24">
        <f t="shared" ref="W246:W251" si="236">$J$6*H246*U246</f>
        <v>0</v>
      </c>
      <c r="X246" s="64">
        <f t="shared" ref="X246:X251" si="237">J246+K246+M246+N246+P246+Q246+S246+T246+V246+W246</f>
        <v>0</v>
      </c>
      <c r="Y246" s="93">
        <f t="shared" ref="Y246:Y251" si="238">IFERROR(VLOOKUP(D246,$M$6:$N$11,2,FALSE),VLOOKUP(D246,$P$6:$Q$11,2,FALSE))</f>
        <v>0</v>
      </c>
      <c r="Z246" s="133">
        <f t="shared" ref="Z246:Z251" si="239">X246*(100%-Y246)</f>
        <v>0</v>
      </c>
      <c r="AA246" s="71">
        <f t="shared" ref="AA246:AA251" si="240">AR246</f>
        <v>0</v>
      </c>
      <c r="AB246" s="64">
        <f t="shared" ref="AB246:AB251" si="241">MAX(Z246:AA246)</f>
        <v>0</v>
      </c>
      <c r="AC246"/>
      <c r="AD246" s="65">
        <f t="shared" ref="AD246:AD251" si="242">I246*20</f>
        <v>0</v>
      </c>
      <c r="AE246" s="65">
        <f t="shared" ref="AE246:AE251" si="243">L246*50</f>
        <v>0</v>
      </c>
      <c r="AF246" s="65">
        <f t="shared" ref="AF246:AF251" si="244">O246*60</f>
        <v>0</v>
      </c>
      <c r="AG246" s="65">
        <f t="shared" ref="AG246:AG251" si="245">R246*70</f>
        <v>0</v>
      </c>
      <c r="AH246" s="65">
        <f t="shared" ref="AH246:AH251" si="246">U246*92</f>
        <v>0</v>
      </c>
      <c r="AI246" s="66">
        <f t="shared" ref="AI246:AI251" si="247">SUM(AD246:AH246)</f>
        <v>0</v>
      </c>
      <c r="AJ246" s="65">
        <f t="shared" ref="AJ246:AJ251" si="248">C246</f>
        <v>27</v>
      </c>
      <c r="AK246" s="65">
        <f t="shared" ref="AK246:AK251" si="249">AI246-AJ246</f>
        <v>-27</v>
      </c>
      <c r="AM246" s="67">
        <f t="shared" ref="AM246:AM251" si="250">I246*$F$6</f>
        <v>0</v>
      </c>
      <c r="AN246" s="67">
        <f t="shared" ref="AN246:AN251" si="251">L246*$F$7</f>
        <v>0</v>
      </c>
      <c r="AO246" s="67">
        <f t="shared" ref="AO246:AO251" si="252">O246*$F$8</f>
        <v>0</v>
      </c>
      <c r="AP246" s="67">
        <f t="shared" ref="AP246:AP251" si="253">R246*$F$9</f>
        <v>0</v>
      </c>
      <c r="AQ246" s="67">
        <f t="shared" ref="AQ246:AQ251" si="254">U246*$F$10</f>
        <v>0</v>
      </c>
      <c r="AR246" s="68">
        <f t="shared" ref="AR246:AR251" si="255">SUM(AM246:AQ246)</f>
        <v>0</v>
      </c>
      <c r="AT246"/>
      <c r="AU246"/>
    </row>
    <row r="247" spans="1:47" x14ac:dyDescent="0.2">
      <c r="A247" s="116" t="s">
        <v>99</v>
      </c>
      <c r="B247" s="116" t="s">
        <v>93</v>
      </c>
      <c r="C247" s="65">
        <v>27</v>
      </c>
      <c r="D247" s="65" t="s">
        <v>18</v>
      </c>
      <c r="E247" s="141">
        <v>0.66666666666666663</v>
      </c>
      <c r="F247" s="141">
        <v>0.83333333333333337</v>
      </c>
      <c r="G247" s="65">
        <v>322</v>
      </c>
      <c r="H247" s="95">
        <v>4</v>
      </c>
      <c r="I247" s="22"/>
      <c r="J247" s="23">
        <f t="shared" si="227"/>
        <v>0</v>
      </c>
      <c r="K247" s="62">
        <f t="shared" si="228"/>
        <v>0</v>
      </c>
      <c r="L247" s="22"/>
      <c r="M247" s="23">
        <f t="shared" si="229"/>
        <v>0</v>
      </c>
      <c r="N247" s="24">
        <f t="shared" si="230"/>
        <v>0</v>
      </c>
      <c r="O247" s="22"/>
      <c r="P247" s="23">
        <f t="shared" si="231"/>
        <v>0</v>
      </c>
      <c r="Q247" s="24">
        <f t="shared" si="232"/>
        <v>0</v>
      </c>
      <c r="R247" s="22"/>
      <c r="S247" s="23">
        <f t="shared" si="233"/>
        <v>0</v>
      </c>
      <c r="T247" s="24">
        <f t="shared" si="234"/>
        <v>0</v>
      </c>
      <c r="U247" s="22"/>
      <c r="V247" s="23">
        <f t="shared" si="235"/>
        <v>0</v>
      </c>
      <c r="W247" s="24">
        <f t="shared" si="236"/>
        <v>0</v>
      </c>
      <c r="X247" s="64">
        <f t="shared" si="237"/>
        <v>0</v>
      </c>
      <c r="Y247" s="93">
        <f t="shared" si="238"/>
        <v>0</v>
      </c>
      <c r="Z247" s="133">
        <f t="shared" si="239"/>
        <v>0</v>
      </c>
      <c r="AA247" s="71">
        <f t="shared" si="240"/>
        <v>0</v>
      </c>
      <c r="AB247" s="64">
        <f t="shared" si="241"/>
        <v>0</v>
      </c>
      <c r="AC247"/>
      <c r="AD247" s="65">
        <f t="shared" si="242"/>
        <v>0</v>
      </c>
      <c r="AE247" s="65">
        <f t="shared" si="243"/>
        <v>0</v>
      </c>
      <c r="AF247" s="65">
        <f t="shared" si="244"/>
        <v>0</v>
      </c>
      <c r="AG247" s="65">
        <f t="shared" si="245"/>
        <v>0</v>
      </c>
      <c r="AH247" s="65">
        <f t="shared" si="246"/>
        <v>0</v>
      </c>
      <c r="AI247" s="66">
        <f t="shared" si="247"/>
        <v>0</v>
      </c>
      <c r="AJ247" s="65">
        <f t="shared" si="248"/>
        <v>27</v>
      </c>
      <c r="AK247" s="65">
        <f t="shared" si="249"/>
        <v>-27</v>
      </c>
      <c r="AM247" s="67">
        <f t="shared" si="250"/>
        <v>0</v>
      </c>
      <c r="AN247" s="67">
        <f t="shared" si="251"/>
        <v>0</v>
      </c>
      <c r="AO247" s="67">
        <f t="shared" si="252"/>
        <v>0</v>
      </c>
      <c r="AP247" s="67">
        <f t="shared" si="253"/>
        <v>0</v>
      </c>
      <c r="AQ247" s="67">
        <f t="shared" si="254"/>
        <v>0</v>
      </c>
      <c r="AR247" s="68">
        <f t="shared" si="255"/>
        <v>0</v>
      </c>
      <c r="AT247"/>
      <c r="AU247"/>
    </row>
    <row r="248" spans="1:47" x14ac:dyDescent="0.2">
      <c r="A248" s="116" t="s">
        <v>93</v>
      </c>
      <c r="B248" s="116" t="s">
        <v>96</v>
      </c>
      <c r="C248" s="65">
        <v>31</v>
      </c>
      <c r="D248" s="65" t="s">
        <v>18</v>
      </c>
      <c r="E248" s="141">
        <v>0.35416666666666669</v>
      </c>
      <c r="F248" s="141">
        <v>0.54166666666666663</v>
      </c>
      <c r="G248" s="65">
        <v>344</v>
      </c>
      <c r="H248" s="95">
        <v>4.5</v>
      </c>
      <c r="I248" s="22"/>
      <c r="J248" s="23">
        <f t="shared" si="227"/>
        <v>0</v>
      </c>
      <c r="K248" s="62">
        <f t="shared" si="228"/>
        <v>0</v>
      </c>
      <c r="L248" s="22"/>
      <c r="M248" s="23">
        <f t="shared" si="229"/>
        <v>0</v>
      </c>
      <c r="N248" s="24">
        <f t="shared" si="230"/>
        <v>0</v>
      </c>
      <c r="O248" s="22"/>
      <c r="P248" s="23">
        <f t="shared" si="231"/>
        <v>0</v>
      </c>
      <c r="Q248" s="24">
        <f t="shared" si="232"/>
        <v>0</v>
      </c>
      <c r="R248" s="22"/>
      <c r="S248" s="23">
        <f t="shared" si="233"/>
        <v>0</v>
      </c>
      <c r="T248" s="24">
        <f t="shared" si="234"/>
        <v>0</v>
      </c>
      <c r="U248" s="22"/>
      <c r="V248" s="23">
        <f t="shared" si="235"/>
        <v>0</v>
      </c>
      <c r="W248" s="24">
        <f t="shared" si="236"/>
        <v>0</v>
      </c>
      <c r="X248" s="64">
        <f t="shared" si="237"/>
        <v>0</v>
      </c>
      <c r="Y248" s="93">
        <f t="shared" si="238"/>
        <v>0</v>
      </c>
      <c r="Z248" s="133">
        <f t="shared" si="239"/>
        <v>0</v>
      </c>
      <c r="AA248" s="71">
        <f t="shared" si="240"/>
        <v>0</v>
      </c>
      <c r="AB248" s="64">
        <f t="shared" si="241"/>
        <v>0</v>
      </c>
      <c r="AC248"/>
      <c r="AD248" s="65">
        <f t="shared" si="242"/>
        <v>0</v>
      </c>
      <c r="AE248" s="65">
        <f t="shared" si="243"/>
        <v>0</v>
      </c>
      <c r="AF248" s="65">
        <f t="shared" si="244"/>
        <v>0</v>
      </c>
      <c r="AG248" s="65">
        <f t="shared" si="245"/>
        <v>0</v>
      </c>
      <c r="AH248" s="65">
        <f t="shared" si="246"/>
        <v>0</v>
      </c>
      <c r="AI248" s="66">
        <f t="shared" si="247"/>
        <v>0</v>
      </c>
      <c r="AJ248" s="65">
        <f t="shared" si="248"/>
        <v>31</v>
      </c>
      <c r="AK248" s="65">
        <f t="shared" si="249"/>
        <v>-31</v>
      </c>
      <c r="AM248" s="67">
        <f t="shared" si="250"/>
        <v>0</v>
      </c>
      <c r="AN248" s="67">
        <f t="shared" si="251"/>
        <v>0</v>
      </c>
      <c r="AO248" s="67">
        <f t="shared" si="252"/>
        <v>0</v>
      </c>
      <c r="AP248" s="67">
        <f t="shared" si="253"/>
        <v>0</v>
      </c>
      <c r="AQ248" s="67">
        <f t="shared" si="254"/>
        <v>0</v>
      </c>
      <c r="AR248" s="68">
        <f t="shared" si="255"/>
        <v>0</v>
      </c>
      <c r="AT248"/>
      <c r="AU248"/>
    </row>
    <row r="249" spans="1:47" x14ac:dyDescent="0.2">
      <c r="A249" s="116" t="s">
        <v>96</v>
      </c>
      <c r="B249" s="116" t="s">
        <v>93</v>
      </c>
      <c r="C249" s="65">
        <v>31</v>
      </c>
      <c r="D249" s="65" t="s">
        <v>18</v>
      </c>
      <c r="E249" s="141">
        <v>0.60416666666666663</v>
      </c>
      <c r="F249" s="141">
        <v>0.79166666666666663</v>
      </c>
      <c r="G249" s="65">
        <v>344</v>
      </c>
      <c r="H249" s="95">
        <v>4.5</v>
      </c>
      <c r="I249" s="22"/>
      <c r="J249" s="23">
        <f t="shared" si="227"/>
        <v>0</v>
      </c>
      <c r="K249" s="62">
        <f t="shared" si="228"/>
        <v>0</v>
      </c>
      <c r="L249" s="22"/>
      <c r="M249" s="23">
        <f t="shared" si="229"/>
        <v>0</v>
      </c>
      <c r="N249" s="24">
        <f t="shared" si="230"/>
        <v>0</v>
      </c>
      <c r="O249" s="22"/>
      <c r="P249" s="23">
        <f t="shared" si="231"/>
        <v>0</v>
      </c>
      <c r="Q249" s="24">
        <f t="shared" si="232"/>
        <v>0</v>
      </c>
      <c r="R249" s="22"/>
      <c r="S249" s="23">
        <f t="shared" si="233"/>
        <v>0</v>
      </c>
      <c r="T249" s="24">
        <f t="shared" si="234"/>
        <v>0</v>
      </c>
      <c r="U249" s="22"/>
      <c r="V249" s="23">
        <f t="shared" si="235"/>
        <v>0</v>
      </c>
      <c r="W249" s="24">
        <f t="shared" si="236"/>
        <v>0</v>
      </c>
      <c r="X249" s="64">
        <f t="shared" si="237"/>
        <v>0</v>
      </c>
      <c r="Y249" s="93">
        <f t="shared" si="238"/>
        <v>0</v>
      </c>
      <c r="Z249" s="133">
        <f t="shared" si="239"/>
        <v>0</v>
      </c>
      <c r="AA249" s="71">
        <f t="shared" si="240"/>
        <v>0</v>
      </c>
      <c r="AB249" s="64">
        <f t="shared" si="241"/>
        <v>0</v>
      </c>
      <c r="AC249"/>
      <c r="AD249" s="65">
        <f t="shared" si="242"/>
        <v>0</v>
      </c>
      <c r="AE249" s="65">
        <f t="shared" si="243"/>
        <v>0</v>
      </c>
      <c r="AF249" s="65">
        <f t="shared" si="244"/>
        <v>0</v>
      </c>
      <c r="AG249" s="65">
        <f t="shared" si="245"/>
        <v>0</v>
      </c>
      <c r="AH249" s="65">
        <f t="shared" si="246"/>
        <v>0</v>
      </c>
      <c r="AI249" s="66">
        <f t="shared" si="247"/>
        <v>0</v>
      </c>
      <c r="AJ249" s="65">
        <f t="shared" si="248"/>
        <v>31</v>
      </c>
      <c r="AK249" s="65">
        <f t="shared" si="249"/>
        <v>-31</v>
      </c>
      <c r="AM249" s="67">
        <f t="shared" si="250"/>
        <v>0</v>
      </c>
      <c r="AN249" s="67">
        <f t="shared" si="251"/>
        <v>0</v>
      </c>
      <c r="AO249" s="67">
        <f t="shared" si="252"/>
        <v>0</v>
      </c>
      <c r="AP249" s="67">
        <f t="shared" si="253"/>
        <v>0</v>
      </c>
      <c r="AQ249" s="67">
        <f t="shared" si="254"/>
        <v>0</v>
      </c>
      <c r="AR249" s="68">
        <f t="shared" si="255"/>
        <v>0</v>
      </c>
      <c r="AT249"/>
      <c r="AU249"/>
    </row>
    <row r="250" spans="1:47" x14ac:dyDescent="0.2">
      <c r="A250" s="33" t="s">
        <v>209</v>
      </c>
      <c r="B250" s="69" t="s">
        <v>99</v>
      </c>
      <c r="C250" s="138">
        <v>24</v>
      </c>
      <c r="D250" s="65" t="s">
        <v>18</v>
      </c>
      <c r="E250" s="140">
        <v>0.33333333333333331</v>
      </c>
      <c r="F250" s="140">
        <v>0.5</v>
      </c>
      <c r="G250" s="28">
        <v>254</v>
      </c>
      <c r="H250" s="95">
        <v>4</v>
      </c>
      <c r="I250" s="22"/>
      <c r="J250" s="23">
        <f t="shared" si="227"/>
        <v>0</v>
      </c>
      <c r="K250" s="62">
        <f t="shared" si="228"/>
        <v>0</v>
      </c>
      <c r="L250" s="22"/>
      <c r="M250" s="23">
        <f t="shared" si="229"/>
        <v>0</v>
      </c>
      <c r="N250" s="24">
        <f t="shared" si="230"/>
        <v>0</v>
      </c>
      <c r="O250" s="22"/>
      <c r="P250" s="23">
        <f t="shared" si="231"/>
        <v>0</v>
      </c>
      <c r="Q250" s="24">
        <f t="shared" si="232"/>
        <v>0</v>
      </c>
      <c r="R250" s="22"/>
      <c r="S250" s="23">
        <f t="shared" si="233"/>
        <v>0</v>
      </c>
      <c r="T250" s="24">
        <f t="shared" si="234"/>
        <v>0</v>
      </c>
      <c r="U250" s="22"/>
      <c r="V250" s="23">
        <f t="shared" si="235"/>
        <v>0</v>
      </c>
      <c r="W250" s="24">
        <f t="shared" si="236"/>
        <v>0</v>
      </c>
      <c r="X250" s="64">
        <f t="shared" si="237"/>
        <v>0</v>
      </c>
      <c r="Y250" s="93">
        <f t="shared" si="238"/>
        <v>0</v>
      </c>
      <c r="Z250" s="133">
        <f t="shared" si="239"/>
        <v>0</v>
      </c>
      <c r="AA250" s="71">
        <f t="shared" si="240"/>
        <v>0</v>
      </c>
      <c r="AB250" s="64">
        <f t="shared" si="241"/>
        <v>0</v>
      </c>
      <c r="AC250"/>
      <c r="AD250" s="65">
        <f t="shared" si="242"/>
        <v>0</v>
      </c>
      <c r="AE250" s="65">
        <f t="shared" si="243"/>
        <v>0</v>
      </c>
      <c r="AF250" s="65">
        <f t="shared" si="244"/>
        <v>0</v>
      </c>
      <c r="AG250" s="65">
        <f t="shared" si="245"/>
        <v>0</v>
      </c>
      <c r="AH250" s="65">
        <f t="shared" si="246"/>
        <v>0</v>
      </c>
      <c r="AI250" s="66">
        <f t="shared" si="247"/>
        <v>0</v>
      </c>
      <c r="AJ250" s="65">
        <f t="shared" si="248"/>
        <v>24</v>
      </c>
      <c r="AK250" s="65">
        <f t="shared" si="249"/>
        <v>-24</v>
      </c>
      <c r="AM250" s="67">
        <f t="shared" si="250"/>
        <v>0</v>
      </c>
      <c r="AN250" s="67">
        <f t="shared" si="251"/>
        <v>0</v>
      </c>
      <c r="AO250" s="67">
        <f t="shared" si="252"/>
        <v>0</v>
      </c>
      <c r="AP250" s="67">
        <f t="shared" si="253"/>
        <v>0</v>
      </c>
      <c r="AQ250" s="67">
        <f t="shared" si="254"/>
        <v>0</v>
      </c>
      <c r="AR250" s="68">
        <f t="shared" si="255"/>
        <v>0</v>
      </c>
      <c r="AT250"/>
      <c r="AU250"/>
    </row>
    <row r="251" spans="1:47" x14ac:dyDescent="0.2">
      <c r="A251" s="116" t="s">
        <v>99</v>
      </c>
      <c r="B251" s="116" t="s">
        <v>184</v>
      </c>
      <c r="C251" s="65">
        <v>24</v>
      </c>
      <c r="D251" s="65" t="s">
        <v>18</v>
      </c>
      <c r="E251" s="141">
        <v>0.58333333333333337</v>
      </c>
      <c r="F251" s="141">
        <v>0.75</v>
      </c>
      <c r="G251" s="65">
        <v>254</v>
      </c>
      <c r="H251" s="95">
        <v>4</v>
      </c>
      <c r="I251" s="22"/>
      <c r="J251" s="23">
        <f t="shared" si="227"/>
        <v>0</v>
      </c>
      <c r="K251" s="62">
        <f t="shared" si="228"/>
        <v>0</v>
      </c>
      <c r="L251" s="22"/>
      <c r="M251" s="23">
        <f t="shared" si="229"/>
        <v>0</v>
      </c>
      <c r="N251" s="24">
        <f t="shared" si="230"/>
        <v>0</v>
      </c>
      <c r="O251" s="22"/>
      <c r="P251" s="23">
        <f t="shared" si="231"/>
        <v>0</v>
      </c>
      <c r="Q251" s="24">
        <f t="shared" si="232"/>
        <v>0</v>
      </c>
      <c r="R251" s="22"/>
      <c r="S251" s="23">
        <f t="shared" si="233"/>
        <v>0</v>
      </c>
      <c r="T251" s="24">
        <f t="shared" si="234"/>
        <v>0</v>
      </c>
      <c r="U251" s="22"/>
      <c r="V251" s="23">
        <f t="shared" si="235"/>
        <v>0</v>
      </c>
      <c r="W251" s="24">
        <f t="shared" si="236"/>
        <v>0</v>
      </c>
      <c r="X251" s="64">
        <f t="shared" si="237"/>
        <v>0</v>
      </c>
      <c r="Y251" s="93">
        <f t="shared" si="238"/>
        <v>0</v>
      </c>
      <c r="Z251" s="133">
        <f t="shared" si="239"/>
        <v>0</v>
      </c>
      <c r="AA251" s="71">
        <f t="shared" si="240"/>
        <v>0</v>
      </c>
      <c r="AB251" s="64">
        <f t="shared" si="241"/>
        <v>0</v>
      </c>
      <c r="AC251"/>
      <c r="AD251" s="65">
        <f t="shared" si="242"/>
        <v>0</v>
      </c>
      <c r="AE251" s="65">
        <f t="shared" si="243"/>
        <v>0</v>
      </c>
      <c r="AF251" s="65">
        <f t="shared" si="244"/>
        <v>0</v>
      </c>
      <c r="AG251" s="65">
        <f t="shared" si="245"/>
        <v>0</v>
      </c>
      <c r="AH251" s="65">
        <f t="shared" si="246"/>
        <v>0</v>
      </c>
      <c r="AI251" s="66">
        <f t="shared" si="247"/>
        <v>0</v>
      </c>
      <c r="AJ251" s="65">
        <f t="shared" si="248"/>
        <v>24</v>
      </c>
      <c r="AK251" s="65">
        <f t="shared" si="249"/>
        <v>-24</v>
      </c>
      <c r="AM251" s="67">
        <f t="shared" si="250"/>
        <v>0</v>
      </c>
      <c r="AN251" s="67">
        <f t="shared" si="251"/>
        <v>0</v>
      </c>
      <c r="AO251" s="67">
        <f t="shared" si="252"/>
        <v>0</v>
      </c>
      <c r="AP251" s="67">
        <f t="shared" si="253"/>
        <v>0</v>
      </c>
      <c r="AQ251" s="67">
        <f t="shared" si="254"/>
        <v>0</v>
      </c>
      <c r="AR251" s="68">
        <f t="shared" si="255"/>
        <v>0</v>
      </c>
      <c r="AT251"/>
      <c r="AU251"/>
    </row>
    <row r="252" spans="1:47" x14ac:dyDescent="0.2">
      <c r="A252" s="33" t="s">
        <v>93</v>
      </c>
      <c r="B252" s="69" t="s">
        <v>99</v>
      </c>
      <c r="C252" s="138">
        <v>50</v>
      </c>
      <c r="D252" s="65" t="s">
        <v>18</v>
      </c>
      <c r="E252" s="140">
        <v>0.3125</v>
      </c>
      <c r="F252" s="140">
        <v>0.72916666666666663</v>
      </c>
      <c r="G252" s="28">
        <v>340</v>
      </c>
      <c r="H252" s="95">
        <v>10</v>
      </c>
      <c r="I252" s="22"/>
      <c r="J252" s="23">
        <f t="shared" ref="J252:J283" si="256">$C$6*G252*I252</f>
        <v>0</v>
      </c>
      <c r="K252" s="62">
        <f t="shared" ref="K252:K283" si="257">$J$6*H252*I252</f>
        <v>0</v>
      </c>
      <c r="L252" s="22"/>
      <c r="M252" s="23">
        <f t="shared" ref="M252:M283" si="258">$C$7*G252*L252</f>
        <v>0</v>
      </c>
      <c r="N252" s="24">
        <f t="shared" ref="N252:N283" si="259">$J$6*H252*L252</f>
        <v>0</v>
      </c>
      <c r="O252" s="22"/>
      <c r="P252" s="23">
        <f t="shared" ref="P252:P283" si="260">$C$8*G252*O252</f>
        <v>0</v>
      </c>
      <c r="Q252" s="24">
        <f t="shared" ref="Q252:Q283" si="261">$J$6*H252*O252</f>
        <v>0</v>
      </c>
      <c r="R252" s="22"/>
      <c r="S252" s="23">
        <f t="shared" ref="S252:S283" si="262">$C$9*G252*R252</f>
        <v>0</v>
      </c>
      <c r="T252" s="24">
        <f t="shared" ref="T252:T283" si="263">$J$6*H252*R252</f>
        <v>0</v>
      </c>
      <c r="U252" s="22"/>
      <c r="V252" s="23">
        <f t="shared" ref="V252:V283" si="264">$C$10*G252*U252</f>
        <v>0</v>
      </c>
      <c r="W252" s="24">
        <f t="shared" ref="W252:W283" si="265">$J$6*H252*U252</f>
        <v>0</v>
      </c>
      <c r="X252" s="64">
        <f t="shared" si="198"/>
        <v>0</v>
      </c>
      <c r="Y252" s="93">
        <f t="shared" ref="Y252:Y283" si="266">IFERROR(VLOOKUP(D252,$M$6:$N$11,2,FALSE),VLOOKUP(D252,$P$6:$Q$11,2,FALSE))</f>
        <v>0</v>
      </c>
      <c r="Z252" s="133">
        <f t="shared" si="199"/>
        <v>0</v>
      </c>
      <c r="AA252" s="71">
        <f t="shared" si="200"/>
        <v>0</v>
      </c>
      <c r="AB252" s="64">
        <f t="shared" si="201"/>
        <v>0</v>
      </c>
      <c r="AC252"/>
      <c r="AD252" s="65">
        <f t="shared" si="202"/>
        <v>0</v>
      </c>
      <c r="AE252" s="65">
        <f t="shared" si="203"/>
        <v>0</v>
      </c>
      <c r="AF252" s="65">
        <f t="shared" si="204"/>
        <v>0</v>
      </c>
      <c r="AG252" s="65">
        <f t="shared" si="205"/>
        <v>0</v>
      </c>
      <c r="AH252" s="65">
        <f t="shared" si="206"/>
        <v>0</v>
      </c>
      <c r="AI252" s="66">
        <f t="shared" si="207"/>
        <v>0</v>
      </c>
      <c r="AJ252" s="65">
        <f t="shared" ref="AJ252:AJ283" si="267">C252</f>
        <v>50</v>
      </c>
      <c r="AK252" s="65">
        <f t="shared" si="208"/>
        <v>-50</v>
      </c>
      <c r="AM252" s="67">
        <f t="shared" si="209"/>
        <v>0</v>
      </c>
      <c r="AN252" s="67">
        <f t="shared" si="210"/>
        <v>0</v>
      </c>
      <c r="AO252" s="67">
        <f t="shared" si="211"/>
        <v>0</v>
      </c>
      <c r="AP252" s="67">
        <f t="shared" si="212"/>
        <v>0</v>
      </c>
      <c r="AQ252" s="67">
        <f t="shared" si="213"/>
        <v>0</v>
      </c>
      <c r="AR252" s="68">
        <f t="shared" si="214"/>
        <v>0</v>
      </c>
      <c r="AT252"/>
      <c r="AU252"/>
    </row>
    <row r="253" spans="1:47" x14ac:dyDescent="0.2">
      <c r="A253" s="33" t="s">
        <v>99</v>
      </c>
      <c r="B253" s="69" t="s">
        <v>115</v>
      </c>
      <c r="C253" s="138">
        <v>55</v>
      </c>
      <c r="D253" s="65" t="s">
        <v>18</v>
      </c>
      <c r="E253" s="140">
        <v>0.5</v>
      </c>
      <c r="F253" s="140">
        <v>0.70833333333333337</v>
      </c>
      <c r="G253" s="28">
        <v>300</v>
      </c>
      <c r="H253" s="95">
        <v>5</v>
      </c>
      <c r="I253" s="22"/>
      <c r="J253" s="23">
        <f t="shared" si="256"/>
        <v>0</v>
      </c>
      <c r="K253" s="62">
        <f t="shared" si="257"/>
        <v>0</v>
      </c>
      <c r="L253" s="22"/>
      <c r="M253" s="23">
        <f t="shared" si="258"/>
        <v>0</v>
      </c>
      <c r="N253" s="24">
        <f t="shared" si="259"/>
        <v>0</v>
      </c>
      <c r="O253" s="22"/>
      <c r="P253" s="23">
        <f t="shared" si="260"/>
        <v>0</v>
      </c>
      <c r="Q253" s="24">
        <f t="shared" si="261"/>
        <v>0</v>
      </c>
      <c r="R253" s="22"/>
      <c r="S253" s="23">
        <f t="shared" si="262"/>
        <v>0</v>
      </c>
      <c r="T253" s="24">
        <f t="shared" si="263"/>
        <v>0</v>
      </c>
      <c r="U253" s="22"/>
      <c r="V253" s="23">
        <f t="shared" si="264"/>
        <v>0</v>
      </c>
      <c r="W253" s="24">
        <f t="shared" si="265"/>
        <v>0</v>
      </c>
      <c r="X253" s="64">
        <f t="shared" si="198"/>
        <v>0</v>
      </c>
      <c r="Y253" s="93">
        <f t="shared" si="266"/>
        <v>0</v>
      </c>
      <c r="Z253" s="133">
        <f t="shared" si="199"/>
        <v>0</v>
      </c>
      <c r="AA253" s="71">
        <f t="shared" si="200"/>
        <v>0</v>
      </c>
      <c r="AB253" s="64">
        <f t="shared" si="201"/>
        <v>0</v>
      </c>
      <c r="AC253"/>
      <c r="AD253" s="65">
        <f t="shared" si="202"/>
        <v>0</v>
      </c>
      <c r="AE253" s="65">
        <f t="shared" si="203"/>
        <v>0</v>
      </c>
      <c r="AF253" s="65">
        <f t="shared" si="204"/>
        <v>0</v>
      </c>
      <c r="AG253" s="65">
        <f t="shared" si="205"/>
        <v>0</v>
      </c>
      <c r="AH253" s="65">
        <f t="shared" si="206"/>
        <v>0</v>
      </c>
      <c r="AI253" s="66">
        <f t="shared" si="207"/>
        <v>0</v>
      </c>
      <c r="AJ253" s="65">
        <f t="shared" si="267"/>
        <v>55</v>
      </c>
      <c r="AK253" s="65">
        <f t="shared" si="208"/>
        <v>-55</v>
      </c>
      <c r="AM253" s="67">
        <f t="shared" si="209"/>
        <v>0</v>
      </c>
      <c r="AN253" s="67">
        <f t="shared" si="210"/>
        <v>0</v>
      </c>
      <c r="AO253" s="67">
        <f t="shared" si="211"/>
        <v>0</v>
      </c>
      <c r="AP253" s="67">
        <f t="shared" si="212"/>
        <v>0</v>
      </c>
      <c r="AQ253" s="67">
        <f t="shared" si="213"/>
        <v>0</v>
      </c>
      <c r="AR253" s="68">
        <f t="shared" si="214"/>
        <v>0</v>
      </c>
      <c r="AT253"/>
      <c r="AU253"/>
    </row>
    <row r="254" spans="1:47" x14ac:dyDescent="0.2">
      <c r="A254" s="33" t="s">
        <v>123</v>
      </c>
      <c r="B254" s="69" t="s">
        <v>94</v>
      </c>
      <c r="C254" s="138">
        <v>188</v>
      </c>
      <c r="D254" s="65" t="s">
        <v>18</v>
      </c>
      <c r="E254" s="140">
        <v>0.3125</v>
      </c>
      <c r="F254" s="140">
        <v>0.79166666666666663</v>
      </c>
      <c r="G254" s="28">
        <v>400</v>
      </c>
      <c r="H254" s="95">
        <v>11.5</v>
      </c>
      <c r="I254" s="22"/>
      <c r="J254" s="23">
        <f t="shared" si="256"/>
        <v>0</v>
      </c>
      <c r="K254" s="62">
        <f t="shared" si="257"/>
        <v>0</v>
      </c>
      <c r="L254" s="22"/>
      <c r="M254" s="23">
        <f t="shared" si="258"/>
        <v>0</v>
      </c>
      <c r="N254" s="24">
        <f t="shared" si="259"/>
        <v>0</v>
      </c>
      <c r="O254" s="22"/>
      <c r="P254" s="23">
        <f t="shared" si="260"/>
        <v>0</v>
      </c>
      <c r="Q254" s="24">
        <f t="shared" si="261"/>
        <v>0</v>
      </c>
      <c r="R254" s="22"/>
      <c r="S254" s="23">
        <f t="shared" si="262"/>
        <v>0</v>
      </c>
      <c r="T254" s="24">
        <f t="shared" si="263"/>
        <v>0</v>
      </c>
      <c r="U254" s="22"/>
      <c r="V254" s="23">
        <f t="shared" si="264"/>
        <v>0</v>
      </c>
      <c r="W254" s="24">
        <f t="shared" si="265"/>
        <v>0</v>
      </c>
      <c r="X254" s="64">
        <f t="shared" si="198"/>
        <v>0</v>
      </c>
      <c r="Y254" s="93">
        <f t="shared" si="266"/>
        <v>0</v>
      </c>
      <c r="Z254" s="133">
        <f t="shared" si="199"/>
        <v>0</v>
      </c>
      <c r="AA254" s="71">
        <f t="shared" si="200"/>
        <v>0</v>
      </c>
      <c r="AB254" s="64">
        <f t="shared" si="201"/>
        <v>0</v>
      </c>
      <c r="AC254"/>
      <c r="AD254" s="65">
        <f t="shared" si="202"/>
        <v>0</v>
      </c>
      <c r="AE254" s="65">
        <f t="shared" si="203"/>
        <v>0</v>
      </c>
      <c r="AF254" s="65">
        <f t="shared" si="204"/>
        <v>0</v>
      </c>
      <c r="AG254" s="65">
        <f t="shared" si="205"/>
        <v>0</v>
      </c>
      <c r="AH254" s="65">
        <f t="shared" si="206"/>
        <v>0</v>
      </c>
      <c r="AI254" s="66">
        <f t="shared" si="207"/>
        <v>0</v>
      </c>
      <c r="AJ254" s="65">
        <f t="shared" si="267"/>
        <v>188</v>
      </c>
      <c r="AK254" s="65">
        <f t="shared" si="208"/>
        <v>-188</v>
      </c>
      <c r="AM254" s="67">
        <f t="shared" si="209"/>
        <v>0</v>
      </c>
      <c r="AN254" s="67">
        <f t="shared" si="210"/>
        <v>0</v>
      </c>
      <c r="AO254" s="67">
        <f t="shared" si="211"/>
        <v>0</v>
      </c>
      <c r="AP254" s="67">
        <f t="shared" si="212"/>
        <v>0</v>
      </c>
      <c r="AQ254" s="67">
        <f t="shared" si="213"/>
        <v>0</v>
      </c>
      <c r="AR254" s="68">
        <f t="shared" si="214"/>
        <v>0</v>
      </c>
      <c r="AT254"/>
      <c r="AU254"/>
    </row>
    <row r="255" spans="1:47" x14ac:dyDescent="0.2">
      <c r="A255" s="33" t="s">
        <v>94</v>
      </c>
      <c r="B255" s="69" t="s">
        <v>143</v>
      </c>
      <c r="C255" s="138">
        <v>28</v>
      </c>
      <c r="D255" s="65" t="s">
        <v>18</v>
      </c>
      <c r="E255" s="140">
        <v>0.52083333333333337</v>
      </c>
      <c r="F255" s="140">
        <v>0.66666666666666663</v>
      </c>
      <c r="G255" s="28">
        <v>20</v>
      </c>
      <c r="H255" s="95">
        <v>3.5</v>
      </c>
      <c r="I255" s="22"/>
      <c r="J255" s="23">
        <f t="shared" si="256"/>
        <v>0</v>
      </c>
      <c r="K255" s="62">
        <f t="shared" si="257"/>
        <v>0</v>
      </c>
      <c r="L255" s="22"/>
      <c r="M255" s="23">
        <f t="shared" si="258"/>
        <v>0</v>
      </c>
      <c r="N255" s="24">
        <f t="shared" si="259"/>
        <v>0</v>
      </c>
      <c r="O255" s="22"/>
      <c r="P255" s="23">
        <f t="shared" si="260"/>
        <v>0</v>
      </c>
      <c r="Q255" s="24">
        <f t="shared" si="261"/>
        <v>0</v>
      </c>
      <c r="R255" s="22"/>
      <c r="S255" s="23">
        <f t="shared" si="262"/>
        <v>0</v>
      </c>
      <c r="T255" s="24">
        <f t="shared" si="263"/>
        <v>0</v>
      </c>
      <c r="U255" s="22"/>
      <c r="V255" s="23">
        <f t="shared" si="264"/>
        <v>0</v>
      </c>
      <c r="W255" s="24">
        <f t="shared" si="265"/>
        <v>0</v>
      </c>
      <c r="X255" s="64">
        <f t="shared" si="198"/>
        <v>0</v>
      </c>
      <c r="Y255" s="93">
        <f t="shared" si="266"/>
        <v>0</v>
      </c>
      <c r="Z255" s="133">
        <f t="shared" si="199"/>
        <v>0</v>
      </c>
      <c r="AA255" s="71">
        <f t="shared" si="200"/>
        <v>0</v>
      </c>
      <c r="AB255" s="64">
        <f t="shared" si="201"/>
        <v>0</v>
      </c>
      <c r="AC255"/>
      <c r="AD255" s="65">
        <f t="shared" si="202"/>
        <v>0</v>
      </c>
      <c r="AE255" s="65">
        <f t="shared" si="203"/>
        <v>0</v>
      </c>
      <c r="AF255" s="65">
        <f t="shared" si="204"/>
        <v>0</v>
      </c>
      <c r="AG255" s="65">
        <f t="shared" si="205"/>
        <v>0</v>
      </c>
      <c r="AH255" s="65">
        <f t="shared" si="206"/>
        <v>0</v>
      </c>
      <c r="AI255" s="66">
        <f t="shared" si="207"/>
        <v>0</v>
      </c>
      <c r="AJ255" s="65">
        <f t="shared" si="267"/>
        <v>28</v>
      </c>
      <c r="AK255" s="65">
        <f t="shared" si="208"/>
        <v>-28</v>
      </c>
      <c r="AM255" s="67">
        <f t="shared" si="209"/>
        <v>0</v>
      </c>
      <c r="AN255" s="67">
        <f t="shared" si="210"/>
        <v>0</v>
      </c>
      <c r="AO255" s="67">
        <f t="shared" si="211"/>
        <v>0</v>
      </c>
      <c r="AP255" s="67">
        <f t="shared" si="212"/>
        <v>0</v>
      </c>
      <c r="AQ255" s="67">
        <f t="shared" si="213"/>
        <v>0</v>
      </c>
      <c r="AR255" s="68">
        <f t="shared" si="214"/>
        <v>0</v>
      </c>
      <c r="AT255"/>
      <c r="AU255"/>
    </row>
    <row r="256" spans="1:47" x14ac:dyDescent="0.2">
      <c r="A256" s="33" t="s">
        <v>93</v>
      </c>
      <c r="B256" s="69" t="s">
        <v>99</v>
      </c>
      <c r="C256" s="138">
        <v>50</v>
      </c>
      <c r="D256" s="65" t="s">
        <v>18</v>
      </c>
      <c r="E256" s="140">
        <v>0.29166666666666669</v>
      </c>
      <c r="F256" s="140">
        <v>0.70833333333333337</v>
      </c>
      <c r="G256" s="28">
        <v>340</v>
      </c>
      <c r="H256" s="95">
        <v>10</v>
      </c>
      <c r="I256" s="22"/>
      <c r="J256" s="23">
        <f t="shared" si="256"/>
        <v>0</v>
      </c>
      <c r="K256" s="62">
        <f t="shared" si="257"/>
        <v>0</v>
      </c>
      <c r="L256" s="22"/>
      <c r="M256" s="23">
        <f t="shared" si="258"/>
        <v>0</v>
      </c>
      <c r="N256" s="24">
        <f t="shared" si="259"/>
        <v>0</v>
      </c>
      <c r="O256" s="22"/>
      <c r="P256" s="23">
        <f t="shared" si="260"/>
        <v>0</v>
      </c>
      <c r="Q256" s="24">
        <f t="shared" si="261"/>
        <v>0</v>
      </c>
      <c r="R256" s="22"/>
      <c r="S256" s="23">
        <f t="shared" si="262"/>
        <v>0</v>
      </c>
      <c r="T256" s="24">
        <f t="shared" si="263"/>
        <v>0</v>
      </c>
      <c r="U256" s="22"/>
      <c r="V256" s="23">
        <f t="shared" si="264"/>
        <v>0</v>
      </c>
      <c r="W256" s="24">
        <f t="shared" si="265"/>
        <v>0</v>
      </c>
      <c r="X256" s="64">
        <f t="shared" si="198"/>
        <v>0</v>
      </c>
      <c r="Y256" s="93">
        <f t="shared" si="266"/>
        <v>0</v>
      </c>
      <c r="Z256" s="133">
        <f t="shared" si="199"/>
        <v>0</v>
      </c>
      <c r="AA256" s="71">
        <f t="shared" si="200"/>
        <v>0</v>
      </c>
      <c r="AB256" s="64">
        <f t="shared" si="201"/>
        <v>0</v>
      </c>
      <c r="AC256"/>
      <c r="AD256" s="65">
        <f t="shared" si="202"/>
        <v>0</v>
      </c>
      <c r="AE256" s="65">
        <f t="shared" si="203"/>
        <v>0</v>
      </c>
      <c r="AF256" s="65">
        <f t="shared" si="204"/>
        <v>0</v>
      </c>
      <c r="AG256" s="65">
        <f t="shared" si="205"/>
        <v>0</v>
      </c>
      <c r="AH256" s="65">
        <f t="shared" si="206"/>
        <v>0</v>
      </c>
      <c r="AI256" s="66">
        <f t="shared" si="207"/>
        <v>0</v>
      </c>
      <c r="AJ256" s="65">
        <f t="shared" si="267"/>
        <v>50</v>
      </c>
      <c r="AK256" s="65">
        <f t="shared" si="208"/>
        <v>-50</v>
      </c>
      <c r="AM256" s="67">
        <f t="shared" si="209"/>
        <v>0</v>
      </c>
      <c r="AN256" s="67">
        <f t="shared" si="210"/>
        <v>0</v>
      </c>
      <c r="AO256" s="67">
        <f t="shared" si="211"/>
        <v>0</v>
      </c>
      <c r="AP256" s="67">
        <f t="shared" si="212"/>
        <v>0</v>
      </c>
      <c r="AQ256" s="67">
        <f t="shared" si="213"/>
        <v>0</v>
      </c>
      <c r="AR256" s="68">
        <f t="shared" si="214"/>
        <v>0</v>
      </c>
      <c r="AT256"/>
      <c r="AU256"/>
    </row>
    <row r="257" spans="1:47" x14ac:dyDescent="0.2">
      <c r="A257" s="33" t="s">
        <v>156</v>
      </c>
      <c r="B257" s="69" t="s">
        <v>94</v>
      </c>
      <c r="C257" s="138">
        <v>92</v>
      </c>
      <c r="D257" s="65" t="s">
        <v>18</v>
      </c>
      <c r="E257" s="140">
        <v>0.30208333333333331</v>
      </c>
      <c r="F257" s="140">
        <v>0.77083333333333337</v>
      </c>
      <c r="G257" s="28">
        <v>400</v>
      </c>
      <c r="H257" s="95">
        <v>11.25</v>
      </c>
      <c r="I257" s="22"/>
      <c r="J257" s="23">
        <f t="shared" si="256"/>
        <v>0</v>
      </c>
      <c r="K257" s="62">
        <f t="shared" si="257"/>
        <v>0</v>
      </c>
      <c r="L257" s="22"/>
      <c r="M257" s="23">
        <f t="shared" si="258"/>
        <v>0</v>
      </c>
      <c r="N257" s="24">
        <f t="shared" si="259"/>
        <v>0</v>
      </c>
      <c r="O257" s="22"/>
      <c r="P257" s="23">
        <f t="shared" si="260"/>
        <v>0</v>
      </c>
      <c r="Q257" s="24">
        <f t="shared" si="261"/>
        <v>0</v>
      </c>
      <c r="R257" s="22"/>
      <c r="S257" s="23">
        <f t="shared" si="262"/>
        <v>0</v>
      </c>
      <c r="T257" s="24">
        <f t="shared" si="263"/>
        <v>0</v>
      </c>
      <c r="U257" s="22"/>
      <c r="V257" s="23">
        <f t="shared" si="264"/>
        <v>0</v>
      </c>
      <c r="W257" s="24">
        <f t="shared" si="265"/>
        <v>0</v>
      </c>
      <c r="X257" s="64">
        <f t="shared" si="198"/>
        <v>0</v>
      </c>
      <c r="Y257" s="93">
        <f t="shared" si="266"/>
        <v>0</v>
      </c>
      <c r="Z257" s="133">
        <f t="shared" si="199"/>
        <v>0</v>
      </c>
      <c r="AA257" s="71">
        <f t="shared" si="200"/>
        <v>0</v>
      </c>
      <c r="AB257" s="64">
        <f t="shared" si="201"/>
        <v>0</v>
      </c>
      <c r="AC257"/>
      <c r="AD257" s="65">
        <f t="shared" si="202"/>
        <v>0</v>
      </c>
      <c r="AE257" s="65">
        <f t="shared" si="203"/>
        <v>0</v>
      </c>
      <c r="AF257" s="65">
        <f t="shared" si="204"/>
        <v>0</v>
      </c>
      <c r="AG257" s="65">
        <f t="shared" si="205"/>
        <v>0</v>
      </c>
      <c r="AH257" s="65">
        <f t="shared" si="206"/>
        <v>0</v>
      </c>
      <c r="AI257" s="66">
        <f t="shared" si="207"/>
        <v>0</v>
      </c>
      <c r="AJ257" s="65">
        <f t="shared" si="267"/>
        <v>92</v>
      </c>
      <c r="AK257" s="65">
        <f t="shared" si="208"/>
        <v>-92</v>
      </c>
      <c r="AM257" s="67">
        <f t="shared" si="209"/>
        <v>0</v>
      </c>
      <c r="AN257" s="67">
        <f t="shared" si="210"/>
        <v>0</v>
      </c>
      <c r="AO257" s="67">
        <f t="shared" si="211"/>
        <v>0</v>
      </c>
      <c r="AP257" s="67">
        <f t="shared" si="212"/>
        <v>0</v>
      </c>
      <c r="AQ257" s="67">
        <f t="shared" si="213"/>
        <v>0</v>
      </c>
      <c r="AR257" s="68">
        <f t="shared" si="214"/>
        <v>0</v>
      </c>
      <c r="AT257"/>
      <c r="AU257"/>
    </row>
    <row r="258" spans="1:47" x14ac:dyDescent="0.2">
      <c r="A258" s="33" t="s">
        <v>94</v>
      </c>
      <c r="B258" s="69" t="s">
        <v>168</v>
      </c>
      <c r="C258" s="138">
        <v>28</v>
      </c>
      <c r="D258" s="65" t="s">
        <v>18</v>
      </c>
      <c r="E258" s="140">
        <v>0.36458333333333331</v>
      </c>
      <c r="F258" s="140">
        <v>0.5</v>
      </c>
      <c r="G258" s="28">
        <v>15</v>
      </c>
      <c r="H258" s="95">
        <v>3.25</v>
      </c>
      <c r="I258" s="22"/>
      <c r="J258" s="23">
        <f t="shared" si="256"/>
        <v>0</v>
      </c>
      <c r="K258" s="62">
        <f t="shared" si="257"/>
        <v>0</v>
      </c>
      <c r="L258" s="22"/>
      <c r="M258" s="23">
        <f t="shared" si="258"/>
        <v>0</v>
      </c>
      <c r="N258" s="24">
        <f t="shared" si="259"/>
        <v>0</v>
      </c>
      <c r="O258" s="22"/>
      <c r="P258" s="23">
        <f t="shared" si="260"/>
        <v>0</v>
      </c>
      <c r="Q258" s="24">
        <f t="shared" si="261"/>
        <v>0</v>
      </c>
      <c r="R258" s="22"/>
      <c r="S258" s="23">
        <f t="shared" si="262"/>
        <v>0</v>
      </c>
      <c r="T258" s="24">
        <f t="shared" si="263"/>
        <v>0</v>
      </c>
      <c r="U258" s="22"/>
      <c r="V258" s="23">
        <f t="shared" si="264"/>
        <v>0</v>
      </c>
      <c r="W258" s="24">
        <f t="shared" si="265"/>
        <v>0</v>
      </c>
      <c r="X258" s="64">
        <f t="shared" si="198"/>
        <v>0</v>
      </c>
      <c r="Y258" s="93">
        <f t="shared" si="266"/>
        <v>0</v>
      </c>
      <c r="Z258" s="133">
        <f t="shared" si="199"/>
        <v>0</v>
      </c>
      <c r="AA258" s="71">
        <f t="shared" si="200"/>
        <v>0</v>
      </c>
      <c r="AB258" s="64">
        <f t="shared" si="201"/>
        <v>0</v>
      </c>
      <c r="AC258"/>
      <c r="AD258" s="65">
        <f t="shared" si="202"/>
        <v>0</v>
      </c>
      <c r="AE258" s="65">
        <f t="shared" si="203"/>
        <v>0</v>
      </c>
      <c r="AF258" s="65">
        <f t="shared" si="204"/>
        <v>0</v>
      </c>
      <c r="AG258" s="65">
        <f t="shared" si="205"/>
        <v>0</v>
      </c>
      <c r="AH258" s="65">
        <f t="shared" si="206"/>
        <v>0</v>
      </c>
      <c r="AI258" s="66">
        <f t="shared" si="207"/>
        <v>0</v>
      </c>
      <c r="AJ258" s="65">
        <f t="shared" si="267"/>
        <v>28</v>
      </c>
      <c r="AK258" s="65">
        <f t="shared" si="208"/>
        <v>-28</v>
      </c>
      <c r="AM258" s="67">
        <f t="shared" si="209"/>
        <v>0</v>
      </c>
      <c r="AN258" s="67">
        <f t="shared" si="210"/>
        <v>0</v>
      </c>
      <c r="AO258" s="67">
        <f t="shared" si="211"/>
        <v>0</v>
      </c>
      <c r="AP258" s="67">
        <f t="shared" si="212"/>
        <v>0</v>
      </c>
      <c r="AQ258" s="67">
        <f t="shared" si="213"/>
        <v>0</v>
      </c>
      <c r="AR258" s="68">
        <f t="shared" si="214"/>
        <v>0</v>
      </c>
      <c r="AT258"/>
      <c r="AU258"/>
    </row>
    <row r="259" spans="1:47" x14ac:dyDescent="0.2">
      <c r="A259" s="33" t="s">
        <v>96</v>
      </c>
      <c r="B259" s="69" t="s">
        <v>141</v>
      </c>
      <c r="C259" s="138">
        <v>130</v>
      </c>
      <c r="D259" s="65" t="s">
        <v>18</v>
      </c>
      <c r="E259" s="140">
        <v>0.36458333333333331</v>
      </c>
      <c r="F259" s="140">
        <v>0.5</v>
      </c>
      <c r="G259" s="28">
        <v>80</v>
      </c>
      <c r="H259" s="95">
        <v>3.25</v>
      </c>
      <c r="I259" s="22"/>
      <c r="J259" s="23">
        <f t="shared" si="256"/>
        <v>0</v>
      </c>
      <c r="K259" s="62">
        <f t="shared" si="257"/>
        <v>0</v>
      </c>
      <c r="L259" s="22"/>
      <c r="M259" s="23">
        <f t="shared" si="258"/>
        <v>0</v>
      </c>
      <c r="N259" s="24">
        <f t="shared" si="259"/>
        <v>0</v>
      </c>
      <c r="O259" s="22"/>
      <c r="P259" s="23">
        <f t="shared" si="260"/>
        <v>0</v>
      </c>
      <c r="Q259" s="24">
        <f t="shared" si="261"/>
        <v>0</v>
      </c>
      <c r="R259" s="22"/>
      <c r="S259" s="23">
        <f t="shared" si="262"/>
        <v>0</v>
      </c>
      <c r="T259" s="24">
        <f t="shared" si="263"/>
        <v>0</v>
      </c>
      <c r="U259" s="22"/>
      <c r="V259" s="23">
        <f t="shared" si="264"/>
        <v>0</v>
      </c>
      <c r="W259" s="24">
        <f t="shared" si="265"/>
        <v>0</v>
      </c>
      <c r="X259" s="64">
        <f t="shared" si="198"/>
        <v>0</v>
      </c>
      <c r="Y259" s="93">
        <f t="shared" si="266"/>
        <v>0</v>
      </c>
      <c r="Z259" s="133">
        <f t="shared" si="199"/>
        <v>0</v>
      </c>
      <c r="AA259" s="71">
        <f t="shared" si="200"/>
        <v>0</v>
      </c>
      <c r="AB259" s="64">
        <f t="shared" si="201"/>
        <v>0</v>
      </c>
      <c r="AC259"/>
      <c r="AD259" s="65">
        <f t="shared" si="202"/>
        <v>0</v>
      </c>
      <c r="AE259" s="65">
        <f t="shared" si="203"/>
        <v>0</v>
      </c>
      <c r="AF259" s="65">
        <f t="shared" si="204"/>
        <v>0</v>
      </c>
      <c r="AG259" s="65">
        <f t="shared" si="205"/>
        <v>0</v>
      </c>
      <c r="AH259" s="65">
        <f t="shared" si="206"/>
        <v>0</v>
      </c>
      <c r="AI259" s="66">
        <f t="shared" si="207"/>
        <v>0</v>
      </c>
      <c r="AJ259" s="65">
        <f t="shared" si="267"/>
        <v>130</v>
      </c>
      <c r="AK259" s="65">
        <f t="shared" si="208"/>
        <v>-130</v>
      </c>
      <c r="AM259" s="67">
        <f t="shared" si="209"/>
        <v>0</v>
      </c>
      <c r="AN259" s="67">
        <f t="shared" si="210"/>
        <v>0</v>
      </c>
      <c r="AO259" s="67">
        <f t="shared" si="211"/>
        <v>0</v>
      </c>
      <c r="AP259" s="67">
        <f t="shared" si="212"/>
        <v>0</v>
      </c>
      <c r="AQ259" s="67">
        <f t="shared" si="213"/>
        <v>0</v>
      </c>
      <c r="AR259" s="68">
        <f t="shared" si="214"/>
        <v>0</v>
      </c>
      <c r="AT259"/>
      <c r="AU259"/>
    </row>
    <row r="260" spans="1:47" x14ac:dyDescent="0.2">
      <c r="A260" s="33" t="s">
        <v>93</v>
      </c>
      <c r="B260" s="69" t="s">
        <v>99</v>
      </c>
      <c r="C260" s="138">
        <v>50</v>
      </c>
      <c r="D260" s="65" t="s">
        <v>18</v>
      </c>
      <c r="E260" s="140">
        <v>0.34375</v>
      </c>
      <c r="F260" s="140">
        <v>0.76041666666666663</v>
      </c>
      <c r="G260" s="28">
        <v>340</v>
      </c>
      <c r="H260" s="95">
        <v>10</v>
      </c>
      <c r="I260" s="22"/>
      <c r="J260" s="23">
        <f t="shared" si="256"/>
        <v>0</v>
      </c>
      <c r="K260" s="62">
        <f t="shared" si="257"/>
        <v>0</v>
      </c>
      <c r="L260" s="22"/>
      <c r="M260" s="23">
        <f t="shared" si="258"/>
        <v>0</v>
      </c>
      <c r="N260" s="24">
        <f t="shared" si="259"/>
        <v>0</v>
      </c>
      <c r="O260" s="22"/>
      <c r="P260" s="23">
        <f t="shared" si="260"/>
        <v>0</v>
      </c>
      <c r="Q260" s="24">
        <f t="shared" si="261"/>
        <v>0</v>
      </c>
      <c r="R260" s="22"/>
      <c r="S260" s="23">
        <f t="shared" si="262"/>
        <v>0</v>
      </c>
      <c r="T260" s="24">
        <f t="shared" si="263"/>
        <v>0</v>
      </c>
      <c r="U260" s="22"/>
      <c r="V260" s="23">
        <f t="shared" si="264"/>
        <v>0</v>
      </c>
      <c r="W260" s="24">
        <f t="shared" si="265"/>
        <v>0</v>
      </c>
      <c r="X260" s="64">
        <f t="shared" si="198"/>
        <v>0</v>
      </c>
      <c r="Y260" s="93">
        <f t="shared" si="266"/>
        <v>0</v>
      </c>
      <c r="Z260" s="133">
        <f t="shared" si="199"/>
        <v>0</v>
      </c>
      <c r="AA260" s="71">
        <f t="shared" si="200"/>
        <v>0</v>
      </c>
      <c r="AB260" s="64">
        <f t="shared" si="201"/>
        <v>0</v>
      </c>
      <c r="AC260"/>
      <c r="AD260" s="65">
        <f t="shared" si="202"/>
        <v>0</v>
      </c>
      <c r="AE260" s="65">
        <f t="shared" si="203"/>
        <v>0</v>
      </c>
      <c r="AF260" s="65">
        <f t="shared" si="204"/>
        <v>0</v>
      </c>
      <c r="AG260" s="65">
        <f t="shared" si="205"/>
        <v>0</v>
      </c>
      <c r="AH260" s="65">
        <f t="shared" si="206"/>
        <v>0</v>
      </c>
      <c r="AI260" s="66">
        <f t="shared" si="207"/>
        <v>0</v>
      </c>
      <c r="AJ260" s="65">
        <f t="shared" si="267"/>
        <v>50</v>
      </c>
      <c r="AK260" s="65">
        <f t="shared" si="208"/>
        <v>-50</v>
      </c>
      <c r="AM260" s="67">
        <f t="shared" si="209"/>
        <v>0</v>
      </c>
      <c r="AN260" s="67">
        <f t="shared" si="210"/>
        <v>0</v>
      </c>
      <c r="AO260" s="67">
        <f t="shared" si="211"/>
        <v>0</v>
      </c>
      <c r="AP260" s="67">
        <f t="shared" si="212"/>
        <v>0</v>
      </c>
      <c r="AQ260" s="67">
        <f t="shared" si="213"/>
        <v>0</v>
      </c>
      <c r="AR260" s="68">
        <f t="shared" si="214"/>
        <v>0</v>
      </c>
      <c r="AT260"/>
      <c r="AU260"/>
    </row>
    <row r="261" spans="1:47" x14ac:dyDescent="0.2">
      <c r="A261" s="33" t="s">
        <v>102</v>
      </c>
      <c r="B261" s="69" t="s">
        <v>99</v>
      </c>
      <c r="C261" s="138">
        <v>48</v>
      </c>
      <c r="D261" s="65" t="s">
        <v>18</v>
      </c>
      <c r="E261" s="140">
        <v>0.36458333333333331</v>
      </c>
      <c r="F261" s="140">
        <v>0.6875</v>
      </c>
      <c r="G261" s="28">
        <v>75</v>
      </c>
      <c r="H261" s="95">
        <v>7.75</v>
      </c>
      <c r="I261" s="22"/>
      <c r="J261" s="23">
        <f t="shared" si="256"/>
        <v>0</v>
      </c>
      <c r="K261" s="62">
        <f t="shared" si="257"/>
        <v>0</v>
      </c>
      <c r="L261" s="22"/>
      <c r="M261" s="23">
        <f t="shared" si="258"/>
        <v>0</v>
      </c>
      <c r="N261" s="24">
        <f t="shared" si="259"/>
        <v>0</v>
      </c>
      <c r="O261" s="22"/>
      <c r="P261" s="23">
        <f t="shared" si="260"/>
        <v>0</v>
      </c>
      <c r="Q261" s="24">
        <f t="shared" si="261"/>
        <v>0</v>
      </c>
      <c r="R261" s="22"/>
      <c r="S261" s="23">
        <f t="shared" si="262"/>
        <v>0</v>
      </c>
      <c r="T261" s="24">
        <f t="shared" si="263"/>
        <v>0</v>
      </c>
      <c r="U261" s="22"/>
      <c r="V261" s="23">
        <f t="shared" si="264"/>
        <v>0</v>
      </c>
      <c r="W261" s="24">
        <f t="shared" si="265"/>
        <v>0</v>
      </c>
      <c r="X261" s="64">
        <f t="shared" si="198"/>
        <v>0</v>
      </c>
      <c r="Y261" s="93">
        <f t="shared" si="266"/>
        <v>0</v>
      </c>
      <c r="Z261" s="133">
        <f t="shared" si="199"/>
        <v>0</v>
      </c>
      <c r="AA261" s="71">
        <f t="shared" si="200"/>
        <v>0</v>
      </c>
      <c r="AB261" s="64">
        <f t="shared" si="201"/>
        <v>0</v>
      </c>
      <c r="AC261"/>
      <c r="AD261" s="65">
        <f t="shared" si="202"/>
        <v>0</v>
      </c>
      <c r="AE261" s="65">
        <f t="shared" si="203"/>
        <v>0</v>
      </c>
      <c r="AF261" s="65">
        <f t="shared" si="204"/>
        <v>0</v>
      </c>
      <c r="AG261" s="65">
        <f t="shared" si="205"/>
        <v>0</v>
      </c>
      <c r="AH261" s="65">
        <f t="shared" si="206"/>
        <v>0</v>
      </c>
      <c r="AI261" s="66">
        <f t="shared" si="207"/>
        <v>0</v>
      </c>
      <c r="AJ261" s="65">
        <f t="shared" si="267"/>
        <v>48</v>
      </c>
      <c r="AK261" s="65">
        <f t="shared" si="208"/>
        <v>-48</v>
      </c>
      <c r="AM261" s="67">
        <f t="shared" si="209"/>
        <v>0</v>
      </c>
      <c r="AN261" s="67">
        <f t="shared" si="210"/>
        <v>0</v>
      </c>
      <c r="AO261" s="67">
        <f t="shared" si="211"/>
        <v>0</v>
      </c>
      <c r="AP261" s="67">
        <f t="shared" si="212"/>
        <v>0</v>
      </c>
      <c r="AQ261" s="67">
        <f t="shared" si="213"/>
        <v>0</v>
      </c>
      <c r="AR261" s="68">
        <f t="shared" si="214"/>
        <v>0</v>
      </c>
      <c r="AT261"/>
      <c r="AU261"/>
    </row>
    <row r="262" spans="1:47" x14ac:dyDescent="0.2">
      <c r="A262" s="33" t="s">
        <v>94</v>
      </c>
      <c r="B262" s="69" t="s">
        <v>130</v>
      </c>
      <c r="C262" s="138">
        <v>28</v>
      </c>
      <c r="D262" s="65" t="s">
        <v>18</v>
      </c>
      <c r="E262" s="140">
        <v>0.53125</v>
      </c>
      <c r="F262" s="140">
        <v>0.66666666666666663</v>
      </c>
      <c r="G262" s="28">
        <v>25</v>
      </c>
      <c r="H262" s="95">
        <v>3.25</v>
      </c>
      <c r="I262" s="22"/>
      <c r="J262" s="23">
        <f t="shared" si="256"/>
        <v>0</v>
      </c>
      <c r="K262" s="62">
        <f t="shared" si="257"/>
        <v>0</v>
      </c>
      <c r="L262" s="22"/>
      <c r="M262" s="23">
        <f t="shared" si="258"/>
        <v>0</v>
      </c>
      <c r="N262" s="24">
        <f t="shared" si="259"/>
        <v>0</v>
      </c>
      <c r="O262" s="22"/>
      <c r="P262" s="23">
        <f t="shared" si="260"/>
        <v>0</v>
      </c>
      <c r="Q262" s="24">
        <f t="shared" si="261"/>
        <v>0</v>
      </c>
      <c r="R262" s="22"/>
      <c r="S262" s="23">
        <f t="shared" si="262"/>
        <v>0</v>
      </c>
      <c r="T262" s="24">
        <f t="shared" si="263"/>
        <v>0</v>
      </c>
      <c r="U262" s="22"/>
      <c r="V262" s="23">
        <f t="shared" si="264"/>
        <v>0</v>
      </c>
      <c r="W262" s="24">
        <f t="shared" si="265"/>
        <v>0</v>
      </c>
      <c r="X262" s="64">
        <f t="shared" si="198"/>
        <v>0</v>
      </c>
      <c r="Y262" s="93">
        <f t="shared" si="266"/>
        <v>0</v>
      </c>
      <c r="Z262" s="133">
        <f t="shared" si="199"/>
        <v>0</v>
      </c>
      <c r="AA262" s="71">
        <f t="shared" si="200"/>
        <v>0</v>
      </c>
      <c r="AB262" s="64">
        <f t="shared" si="201"/>
        <v>0</v>
      </c>
      <c r="AC262"/>
      <c r="AD262" s="65">
        <f t="shared" si="202"/>
        <v>0</v>
      </c>
      <c r="AE262" s="65">
        <f t="shared" si="203"/>
        <v>0</v>
      </c>
      <c r="AF262" s="65">
        <f t="shared" si="204"/>
        <v>0</v>
      </c>
      <c r="AG262" s="65">
        <f t="shared" si="205"/>
        <v>0</v>
      </c>
      <c r="AH262" s="65">
        <f t="shared" si="206"/>
        <v>0</v>
      </c>
      <c r="AI262" s="66">
        <f t="shared" si="207"/>
        <v>0</v>
      </c>
      <c r="AJ262" s="65">
        <f t="shared" si="267"/>
        <v>28</v>
      </c>
      <c r="AK262" s="65">
        <f t="shared" si="208"/>
        <v>-28</v>
      </c>
      <c r="AM262" s="67">
        <f t="shared" si="209"/>
        <v>0</v>
      </c>
      <c r="AN262" s="67">
        <f t="shared" si="210"/>
        <v>0</v>
      </c>
      <c r="AO262" s="67">
        <f t="shared" si="211"/>
        <v>0</v>
      </c>
      <c r="AP262" s="67">
        <f t="shared" si="212"/>
        <v>0</v>
      </c>
      <c r="AQ262" s="67">
        <f t="shared" si="213"/>
        <v>0</v>
      </c>
      <c r="AR262" s="68">
        <f t="shared" si="214"/>
        <v>0</v>
      </c>
      <c r="AT262"/>
      <c r="AU262"/>
    </row>
    <row r="263" spans="1:47" x14ac:dyDescent="0.2">
      <c r="A263" s="33" t="s">
        <v>118</v>
      </c>
      <c r="B263" s="69" t="s">
        <v>96</v>
      </c>
      <c r="C263" s="138">
        <v>80</v>
      </c>
      <c r="D263" s="65" t="s">
        <v>18</v>
      </c>
      <c r="E263" s="140">
        <v>0.3125</v>
      </c>
      <c r="F263" s="140">
        <v>0.79166666666666663</v>
      </c>
      <c r="G263" s="28">
        <v>400</v>
      </c>
      <c r="H263" s="95">
        <v>11.5</v>
      </c>
      <c r="I263" s="22"/>
      <c r="J263" s="23">
        <f t="shared" si="256"/>
        <v>0</v>
      </c>
      <c r="K263" s="62">
        <f t="shared" si="257"/>
        <v>0</v>
      </c>
      <c r="L263" s="22"/>
      <c r="M263" s="23">
        <f t="shared" si="258"/>
        <v>0</v>
      </c>
      <c r="N263" s="24">
        <f t="shared" si="259"/>
        <v>0</v>
      </c>
      <c r="O263" s="22"/>
      <c r="P263" s="23">
        <f t="shared" si="260"/>
        <v>0</v>
      </c>
      <c r="Q263" s="24">
        <f t="shared" si="261"/>
        <v>0</v>
      </c>
      <c r="R263" s="22"/>
      <c r="S263" s="23">
        <f t="shared" si="262"/>
        <v>0</v>
      </c>
      <c r="T263" s="24">
        <f t="shared" si="263"/>
        <v>0</v>
      </c>
      <c r="U263" s="22"/>
      <c r="V263" s="23">
        <f t="shared" si="264"/>
        <v>0</v>
      </c>
      <c r="W263" s="24">
        <f t="shared" si="265"/>
        <v>0</v>
      </c>
      <c r="X263" s="64">
        <f t="shared" si="198"/>
        <v>0</v>
      </c>
      <c r="Y263" s="93">
        <f t="shared" si="266"/>
        <v>0</v>
      </c>
      <c r="Z263" s="133">
        <f t="shared" si="199"/>
        <v>0</v>
      </c>
      <c r="AA263" s="71">
        <f t="shared" si="200"/>
        <v>0</v>
      </c>
      <c r="AB263" s="64">
        <f t="shared" si="201"/>
        <v>0</v>
      </c>
      <c r="AC263"/>
      <c r="AD263" s="65">
        <f t="shared" si="202"/>
        <v>0</v>
      </c>
      <c r="AE263" s="65">
        <f t="shared" si="203"/>
        <v>0</v>
      </c>
      <c r="AF263" s="65">
        <f t="shared" si="204"/>
        <v>0</v>
      </c>
      <c r="AG263" s="65">
        <f t="shared" si="205"/>
        <v>0</v>
      </c>
      <c r="AH263" s="65">
        <f t="shared" si="206"/>
        <v>0</v>
      </c>
      <c r="AI263" s="66">
        <f t="shared" si="207"/>
        <v>0</v>
      </c>
      <c r="AJ263" s="65">
        <f t="shared" si="267"/>
        <v>80</v>
      </c>
      <c r="AK263" s="65">
        <f t="shared" si="208"/>
        <v>-80</v>
      </c>
      <c r="AM263" s="67">
        <f t="shared" si="209"/>
        <v>0</v>
      </c>
      <c r="AN263" s="67">
        <f t="shared" si="210"/>
        <v>0</v>
      </c>
      <c r="AO263" s="67">
        <f t="shared" si="211"/>
        <v>0</v>
      </c>
      <c r="AP263" s="67">
        <f t="shared" si="212"/>
        <v>0</v>
      </c>
      <c r="AQ263" s="67">
        <f t="shared" si="213"/>
        <v>0</v>
      </c>
      <c r="AR263" s="68">
        <f t="shared" si="214"/>
        <v>0</v>
      </c>
      <c r="AT263"/>
      <c r="AU263"/>
    </row>
    <row r="264" spans="1:47" x14ac:dyDescent="0.2">
      <c r="A264" s="33" t="s">
        <v>94</v>
      </c>
      <c r="B264" s="69" t="s">
        <v>139</v>
      </c>
      <c r="C264" s="138">
        <v>28</v>
      </c>
      <c r="D264" s="65" t="s">
        <v>18</v>
      </c>
      <c r="E264" s="140">
        <v>0.36458333333333331</v>
      </c>
      <c r="F264" s="140">
        <v>0.5</v>
      </c>
      <c r="G264" s="28">
        <v>20</v>
      </c>
      <c r="H264" s="95">
        <v>3.25</v>
      </c>
      <c r="I264" s="22"/>
      <c r="J264" s="23">
        <f t="shared" si="256"/>
        <v>0</v>
      </c>
      <c r="K264" s="62">
        <f t="shared" si="257"/>
        <v>0</v>
      </c>
      <c r="L264" s="22"/>
      <c r="M264" s="23">
        <f t="shared" si="258"/>
        <v>0</v>
      </c>
      <c r="N264" s="24">
        <f t="shared" si="259"/>
        <v>0</v>
      </c>
      <c r="O264" s="22"/>
      <c r="P264" s="23">
        <f t="shared" si="260"/>
        <v>0</v>
      </c>
      <c r="Q264" s="24">
        <f t="shared" si="261"/>
        <v>0</v>
      </c>
      <c r="R264" s="22"/>
      <c r="S264" s="23">
        <f t="shared" si="262"/>
        <v>0</v>
      </c>
      <c r="T264" s="24">
        <f t="shared" si="263"/>
        <v>0</v>
      </c>
      <c r="U264" s="22"/>
      <c r="V264" s="23">
        <f t="shared" si="264"/>
        <v>0</v>
      </c>
      <c r="W264" s="24">
        <f t="shared" si="265"/>
        <v>0</v>
      </c>
      <c r="X264" s="64">
        <f t="shared" si="198"/>
        <v>0</v>
      </c>
      <c r="Y264" s="93">
        <f t="shared" si="266"/>
        <v>0</v>
      </c>
      <c r="Z264" s="133">
        <f t="shared" si="199"/>
        <v>0</v>
      </c>
      <c r="AA264" s="71">
        <f t="shared" si="200"/>
        <v>0</v>
      </c>
      <c r="AB264" s="64">
        <f t="shared" si="201"/>
        <v>0</v>
      </c>
      <c r="AC264"/>
      <c r="AD264" s="65">
        <f t="shared" si="202"/>
        <v>0</v>
      </c>
      <c r="AE264" s="65">
        <f t="shared" si="203"/>
        <v>0</v>
      </c>
      <c r="AF264" s="65">
        <f t="shared" si="204"/>
        <v>0</v>
      </c>
      <c r="AG264" s="65">
        <f t="shared" si="205"/>
        <v>0</v>
      </c>
      <c r="AH264" s="65">
        <f t="shared" si="206"/>
        <v>0</v>
      </c>
      <c r="AI264" s="66">
        <f t="shared" si="207"/>
        <v>0</v>
      </c>
      <c r="AJ264" s="65">
        <f t="shared" si="267"/>
        <v>28</v>
      </c>
      <c r="AK264" s="65">
        <f t="shared" si="208"/>
        <v>-28</v>
      </c>
      <c r="AM264" s="67">
        <f t="shared" si="209"/>
        <v>0</v>
      </c>
      <c r="AN264" s="67">
        <f t="shared" si="210"/>
        <v>0</v>
      </c>
      <c r="AO264" s="67">
        <f t="shared" si="211"/>
        <v>0</v>
      </c>
      <c r="AP264" s="67">
        <f t="shared" si="212"/>
        <v>0</v>
      </c>
      <c r="AQ264" s="67">
        <f t="shared" si="213"/>
        <v>0</v>
      </c>
      <c r="AR264" s="68">
        <f t="shared" si="214"/>
        <v>0</v>
      </c>
      <c r="AT264"/>
      <c r="AU264"/>
    </row>
    <row r="265" spans="1:47" x14ac:dyDescent="0.2">
      <c r="A265" s="33" t="s">
        <v>141</v>
      </c>
      <c r="B265" s="69" t="s">
        <v>169</v>
      </c>
      <c r="C265" s="138">
        <v>52</v>
      </c>
      <c r="D265" s="65" t="s">
        <v>18</v>
      </c>
      <c r="E265" s="140">
        <v>0.52083333333333337</v>
      </c>
      <c r="F265" s="140">
        <v>0.66666666666666663</v>
      </c>
      <c r="G265" s="28">
        <v>25</v>
      </c>
      <c r="H265" s="95">
        <v>3.5</v>
      </c>
      <c r="I265" s="22"/>
      <c r="J265" s="23">
        <f t="shared" si="256"/>
        <v>0</v>
      </c>
      <c r="K265" s="62">
        <f t="shared" si="257"/>
        <v>0</v>
      </c>
      <c r="L265" s="22"/>
      <c r="M265" s="23">
        <f t="shared" si="258"/>
        <v>0</v>
      </c>
      <c r="N265" s="24">
        <f t="shared" si="259"/>
        <v>0</v>
      </c>
      <c r="O265" s="22"/>
      <c r="P265" s="23">
        <f t="shared" si="260"/>
        <v>0</v>
      </c>
      <c r="Q265" s="24">
        <f t="shared" si="261"/>
        <v>0</v>
      </c>
      <c r="R265" s="22"/>
      <c r="S265" s="23">
        <f t="shared" si="262"/>
        <v>0</v>
      </c>
      <c r="T265" s="24">
        <f t="shared" si="263"/>
        <v>0</v>
      </c>
      <c r="U265" s="22"/>
      <c r="V265" s="23">
        <f t="shared" si="264"/>
        <v>0</v>
      </c>
      <c r="W265" s="24">
        <f t="shared" si="265"/>
        <v>0</v>
      </c>
      <c r="X265" s="64">
        <f t="shared" si="198"/>
        <v>0</v>
      </c>
      <c r="Y265" s="93">
        <f t="shared" si="266"/>
        <v>0</v>
      </c>
      <c r="Z265" s="133">
        <f t="shared" si="199"/>
        <v>0</v>
      </c>
      <c r="AA265" s="71">
        <f t="shared" si="200"/>
        <v>0</v>
      </c>
      <c r="AB265" s="64">
        <f t="shared" si="201"/>
        <v>0</v>
      </c>
      <c r="AC265"/>
      <c r="AD265" s="65">
        <f t="shared" si="202"/>
        <v>0</v>
      </c>
      <c r="AE265" s="65">
        <f t="shared" si="203"/>
        <v>0</v>
      </c>
      <c r="AF265" s="65">
        <f t="shared" si="204"/>
        <v>0</v>
      </c>
      <c r="AG265" s="65">
        <f t="shared" si="205"/>
        <v>0</v>
      </c>
      <c r="AH265" s="65">
        <f t="shared" si="206"/>
        <v>0</v>
      </c>
      <c r="AI265" s="66">
        <f t="shared" si="207"/>
        <v>0</v>
      </c>
      <c r="AJ265" s="65">
        <f t="shared" si="267"/>
        <v>52</v>
      </c>
      <c r="AK265" s="65">
        <f t="shared" si="208"/>
        <v>-52</v>
      </c>
      <c r="AM265" s="67">
        <f t="shared" si="209"/>
        <v>0</v>
      </c>
      <c r="AN265" s="67">
        <f t="shared" si="210"/>
        <v>0</v>
      </c>
      <c r="AO265" s="67">
        <f t="shared" si="211"/>
        <v>0</v>
      </c>
      <c r="AP265" s="67">
        <f t="shared" si="212"/>
        <v>0</v>
      </c>
      <c r="AQ265" s="67">
        <f t="shared" si="213"/>
        <v>0</v>
      </c>
      <c r="AR265" s="68">
        <f t="shared" si="214"/>
        <v>0</v>
      </c>
      <c r="AT265"/>
      <c r="AU265"/>
    </row>
    <row r="266" spans="1:47" x14ac:dyDescent="0.2">
      <c r="A266" s="33" t="s">
        <v>141</v>
      </c>
      <c r="B266" s="69" t="s">
        <v>170</v>
      </c>
      <c r="C266" s="138">
        <v>46</v>
      </c>
      <c r="D266" s="65" t="s">
        <v>18</v>
      </c>
      <c r="E266" s="140">
        <v>0.52083333333333337</v>
      </c>
      <c r="F266" s="140">
        <v>0.66666666666666663</v>
      </c>
      <c r="G266" s="28">
        <v>25</v>
      </c>
      <c r="H266" s="95">
        <v>3.5</v>
      </c>
      <c r="I266" s="22"/>
      <c r="J266" s="23">
        <f t="shared" si="256"/>
        <v>0</v>
      </c>
      <c r="K266" s="62">
        <f t="shared" si="257"/>
        <v>0</v>
      </c>
      <c r="L266" s="22"/>
      <c r="M266" s="23">
        <f t="shared" si="258"/>
        <v>0</v>
      </c>
      <c r="N266" s="24">
        <f t="shared" si="259"/>
        <v>0</v>
      </c>
      <c r="O266" s="22"/>
      <c r="P266" s="23">
        <f t="shared" si="260"/>
        <v>0</v>
      </c>
      <c r="Q266" s="24">
        <f t="shared" si="261"/>
        <v>0</v>
      </c>
      <c r="R266" s="22"/>
      <c r="S266" s="23">
        <f t="shared" si="262"/>
        <v>0</v>
      </c>
      <c r="T266" s="24">
        <f t="shared" si="263"/>
        <v>0</v>
      </c>
      <c r="U266" s="22"/>
      <c r="V266" s="23">
        <f t="shared" si="264"/>
        <v>0</v>
      </c>
      <c r="W266" s="24">
        <f t="shared" si="265"/>
        <v>0</v>
      </c>
      <c r="X266" s="64">
        <f t="shared" si="198"/>
        <v>0</v>
      </c>
      <c r="Y266" s="93">
        <f t="shared" si="266"/>
        <v>0</v>
      </c>
      <c r="Z266" s="133">
        <f t="shared" si="199"/>
        <v>0</v>
      </c>
      <c r="AA266" s="71">
        <f t="shared" si="200"/>
        <v>0</v>
      </c>
      <c r="AB266" s="64">
        <f t="shared" si="201"/>
        <v>0</v>
      </c>
      <c r="AC266"/>
      <c r="AD266" s="65">
        <f t="shared" si="202"/>
        <v>0</v>
      </c>
      <c r="AE266" s="65">
        <f t="shared" si="203"/>
        <v>0</v>
      </c>
      <c r="AF266" s="65">
        <f t="shared" si="204"/>
        <v>0</v>
      </c>
      <c r="AG266" s="65">
        <f t="shared" si="205"/>
        <v>0</v>
      </c>
      <c r="AH266" s="65">
        <f t="shared" si="206"/>
        <v>0</v>
      </c>
      <c r="AI266" s="66">
        <f t="shared" si="207"/>
        <v>0</v>
      </c>
      <c r="AJ266" s="65">
        <f t="shared" si="267"/>
        <v>46</v>
      </c>
      <c r="AK266" s="65">
        <f t="shared" si="208"/>
        <v>-46</v>
      </c>
      <c r="AM266" s="67">
        <f t="shared" si="209"/>
        <v>0</v>
      </c>
      <c r="AN266" s="67">
        <f t="shared" si="210"/>
        <v>0</v>
      </c>
      <c r="AO266" s="67">
        <f t="shared" si="211"/>
        <v>0</v>
      </c>
      <c r="AP266" s="67">
        <f t="shared" si="212"/>
        <v>0</v>
      </c>
      <c r="AQ266" s="67">
        <f t="shared" si="213"/>
        <v>0</v>
      </c>
      <c r="AR266" s="68">
        <f t="shared" si="214"/>
        <v>0</v>
      </c>
      <c r="AT266"/>
      <c r="AU266"/>
    </row>
    <row r="267" spans="1:47" x14ac:dyDescent="0.2">
      <c r="A267" s="33" t="s">
        <v>141</v>
      </c>
      <c r="B267" s="69" t="s">
        <v>171</v>
      </c>
      <c r="C267" s="138">
        <v>48</v>
      </c>
      <c r="D267" s="65" t="s">
        <v>18</v>
      </c>
      <c r="E267" s="140">
        <v>0.52083333333333337</v>
      </c>
      <c r="F267" s="140">
        <v>0.66666666666666663</v>
      </c>
      <c r="G267" s="28">
        <v>40</v>
      </c>
      <c r="H267" s="95">
        <v>3.5</v>
      </c>
      <c r="I267" s="22"/>
      <c r="J267" s="23">
        <f t="shared" si="256"/>
        <v>0</v>
      </c>
      <c r="K267" s="62">
        <f t="shared" si="257"/>
        <v>0</v>
      </c>
      <c r="L267" s="22"/>
      <c r="M267" s="23">
        <f t="shared" si="258"/>
        <v>0</v>
      </c>
      <c r="N267" s="24">
        <f t="shared" si="259"/>
        <v>0</v>
      </c>
      <c r="O267" s="22"/>
      <c r="P267" s="23">
        <f t="shared" si="260"/>
        <v>0</v>
      </c>
      <c r="Q267" s="24">
        <f t="shared" si="261"/>
        <v>0</v>
      </c>
      <c r="R267" s="22"/>
      <c r="S267" s="23">
        <f t="shared" si="262"/>
        <v>0</v>
      </c>
      <c r="T267" s="24">
        <f t="shared" si="263"/>
        <v>0</v>
      </c>
      <c r="U267" s="22"/>
      <c r="V267" s="23">
        <f t="shared" si="264"/>
        <v>0</v>
      </c>
      <c r="W267" s="24">
        <f t="shared" si="265"/>
        <v>0</v>
      </c>
      <c r="X267" s="64">
        <f t="shared" si="198"/>
        <v>0</v>
      </c>
      <c r="Y267" s="93">
        <f t="shared" si="266"/>
        <v>0</v>
      </c>
      <c r="Z267" s="133">
        <f t="shared" si="199"/>
        <v>0</v>
      </c>
      <c r="AA267" s="71">
        <f t="shared" si="200"/>
        <v>0</v>
      </c>
      <c r="AB267" s="64">
        <f t="shared" si="201"/>
        <v>0</v>
      </c>
      <c r="AC267"/>
      <c r="AD267" s="65">
        <f t="shared" si="202"/>
        <v>0</v>
      </c>
      <c r="AE267" s="65">
        <f t="shared" si="203"/>
        <v>0</v>
      </c>
      <c r="AF267" s="65">
        <f t="shared" si="204"/>
        <v>0</v>
      </c>
      <c r="AG267" s="65">
        <f t="shared" si="205"/>
        <v>0</v>
      </c>
      <c r="AH267" s="65">
        <f t="shared" si="206"/>
        <v>0</v>
      </c>
      <c r="AI267" s="66">
        <f t="shared" si="207"/>
        <v>0</v>
      </c>
      <c r="AJ267" s="65">
        <f t="shared" si="267"/>
        <v>48</v>
      </c>
      <c r="AK267" s="65">
        <f t="shared" si="208"/>
        <v>-48</v>
      </c>
      <c r="AM267" s="67">
        <f t="shared" si="209"/>
        <v>0</v>
      </c>
      <c r="AN267" s="67">
        <f t="shared" si="210"/>
        <v>0</v>
      </c>
      <c r="AO267" s="67">
        <f t="shared" si="211"/>
        <v>0</v>
      </c>
      <c r="AP267" s="67">
        <f t="shared" si="212"/>
        <v>0</v>
      </c>
      <c r="AQ267" s="67">
        <f t="shared" si="213"/>
        <v>0</v>
      </c>
      <c r="AR267" s="68">
        <f t="shared" si="214"/>
        <v>0</v>
      </c>
      <c r="AT267"/>
      <c r="AU267"/>
    </row>
    <row r="268" spans="1:47" x14ac:dyDescent="0.2">
      <c r="A268" s="33" t="s">
        <v>141</v>
      </c>
      <c r="B268" s="69" t="s">
        <v>172</v>
      </c>
      <c r="C268" s="138">
        <v>44</v>
      </c>
      <c r="D268" s="65" t="s">
        <v>18</v>
      </c>
      <c r="E268" s="140">
        <v>0.52083333333333337</v>
      </c>
      <c r="F268" s="140">
        <v>0.66666666666666663</v>
      </c>
      <c r="G268" s="28">
        <v>20</v>
      </c>
      <c r="H268" s="95">
        <v>3.5</v>
      </c>
      <c r="I268" s="22"/>
      <c r="J268" s="23">
        <f t="shared" si="256"/>
        <v>0</v>
      </c>
      <c r="K268" s="62">
        <f t="shared" si="257"/>
        <v>0</v>
      </c>
      <c r="L268" s="22"/>
      <c r="M268" s="23">
        <f t="shared" si="258"/>
        <v>0</v>
      </c>
      <c r="N268" s="24">
        <f t="shared" si="259"/>
        <v>0</v>
      </c>
      <c r="O268" s="22"/>
      <c r="P268" s="23">
        <f t="shared" si="260"/>
        <v>0</v>
      </c>
      <c r="Q268" s="24">
        <f t="shared" si="261"/>
        <v>0</v>
      </c>
      <c r="R268" s="22"/>
      <c r="S268" s="23">
        <f t="shared" si="262"/>
        <v>0</v>
      </c>
      <c r="T268" s="24">
        <f t="shared" si="263"/>
        <v>0</v>
      </c>
      <c r="U268" s="22"/>
      <c r="V268" s="23">
        <f t="shared" si="264"/>
        <v>0</v>
      </c>
      <c r="W268" s="24">
        <f t="shared" si="265"/>
        <v>0</v>
      </c>
      <c r="X268" s="64">
        <f t="shared" si="198"/>
        <v>0</v>
      </c>
      <c r="Y268" s="93">
        <f t="shared" si="266"/>
        <v>0</v>
      </c>
      <c r="Z268" s="133">
        <f t="shared" si="199"/>
        <v>0</v>
      </c>
      <c r="AA268" s="71">
        <f t="shared" si="200"/>
        <v>0</v>
      </c>
      <c r="AB268" s="64">
        <f t="shared" si="201"/>
        <v>0</v>
      </c>
      <c r="AC268"/>
      <c r="AD268" s="65">
        <f t="shared" si="202"/>
        <v>0</v>
      </c>
      <c r="AE268" s="65">
        <f t="shared" si="203"/>
        <v>0</v>
      </c>
      <c r="AF268" s="65">
        <f t="shared" si="204"/>
        <v>0</v>
      </c>
      <c r="AG268" s="65">
        <f t="shared" si="205"/>
        <v>0</v>
      </c>
      <c r="AH268" s="65">
        <f t="shared" si="206"/>
        <v>0</v>
      </c>
      <c r="AI268" s="66">
        <f t="shared" si="207"/>
        <v>0</v>
      </c>
      <c r="AJ268" s="65">
        <f t="shared" si="267"/>
        <v>44</v>
      </c>
      <c r="AK268" s="65">
        <f t="shared" si="208"/>
        <v>-44</v>
      </c>
      <c r="AM268" s="67">
        <f t="shared" si="209"/>
        <v>0</v>
      </c>
      <c r="AN268" s="67">
        <f t="shared" si="210"/>
        <v>0</v>
      </c>
      <c r="AO268" s="67">
        <f t="shared" si="211"/>
        <v>0</v>
      </c>
      <c r="AP268" s="67">
        <f t="shared" si="212"/>
        <v>0</v>
      </c>
      <c r="AQ268" s="67">
        <f t="shared" si="213"/>
        <v>0</v>
      </c>
      <c r="AR268" s="68">
        <f t="shared" si="214"/>
        <v>0</v>
      </c>
      <c r="AT268"/>
      <c r="AU268"/>
    </row>
    <row r="269" spans="1:47" x14ac:dyDescent="0.2">
      <c r="A269" s="33" t="s">
        <v>98</v>
      </c>
      <c r="B269" s="69" t="s">
        <v>99</v>
      </c>
      <c r="C269" s="138">
        <v>49</v>
      </c>
      <c r="D269" s="65" t="s">
        <v>18</v>
      </c>
      <c r="E269" s="140">
        <v>0.40625</v>
      </c>
      <c r="F269" s="140">
        <v>0.59375</v>
      </c>
      <c r="G269" s="28">
        <v>140</v>
      </c>
      <c r="H269" s="95">
        <v>4.5</v>
      </c>
      <c r="I269" s="22"/>
      <c r="J269" s="23">
        <f t="shared" si="256"/>
        <v>0</v>
      </c>
      <c r="K269" s="62">
        <f t="shared" si="257"/>
        <v>0</v>
      </c>
      <c r="L269" s="22"/>
      <c r="M269" s="23">
        <f t="shared" si="258"/>
        <v>0</v>
      </c>
      <c r="N269" s="24">
        <f t="shared" si="259"/>
        <v>0</v>
      </c>
      <c r="O269" s="22"/>
      <c r="P269" s="23">
        <f t="shared" si="260"/>
        <v>0</v>
      </c>
      <c r="Q269" s="24">
        <f t="shared" si="261"/>
        <v>0</v>
      </c>
      <c r="R269" s="22"/>
      <c r="S269" s="23">
        <f t="shared" si="262"/>
        <v>0</v>
      </c>
      <c r="T269" s="24">
        <f t="shared" si="263"/>
        <v>0</v>
      </c>
      <c r="U269" s="22"/>
      <c r="V269" s="23">
        <f t="shared" si="264"/>
        <v>0</v>
      </c>
      <c r="W269" s="24">
        <f t="shared" si="265"/>
        <v>0</v>
      </c>
      <c r="X269" s="64">
        <f t="shared" si="198"/>
        <v>0</v>
      </c>
      <c r="Y269" s="93">
        <f t="shared" si="266"/>
        <v>0</v>
      </c>
      <c r="Z269" s="133">
        <f t="shared" si="199"/>
        <v>0</v>
      </c>
      <c r="AA269" s="71">
        <f t="shared" si="200"/>
        <v>0</v>
      </c>
      <c r="AB269" s="64">
        <f t="shared" si="201"/>
        <v>0</v>
      </c>
      <c r="AC269"/>
      <c r="AD269" s="65">
        <f t="shared" si="202"/>
        <v>0</v>
      </c>
      <c r="AE269" s="65">
        <f t="shared" si="203"/>
        <v>0</v>
      </c>
      <c r="AF269" s="65">
        <f t="shared" si="204"/>
        <v>0</v>
      </c>
      <c r="AG269" s="65">
        <f t="shared" si="205"/>
        <v>0</v>
      </c>
      <c r="AH269" s="65">
        <f t="shared" si="206"/>
        <v>0</v>
      </c>
      <c r="AI269" s="66">
        <f t="shared" si="207"/>
        <v>0</v>
      </c>
      <c r="AJ269" s="65">
        <f t="shared" si="267"/>
        <v>49</v>
      </c>
      <c r="AK269" s="65">
        <f t="shared" si="208"/>
        <v>-49</v>
      </c>
      <c r="AM269" s="67">
        <f t="shared" si="209"/>
        <v>0</v>
      </c>
      <c r="AN269" s="67">
        <f t="shared" si="210"/>
        <v>0</v>
      </c>
      <c r="AO269" s="67">
        <f t="shared" si="211"/>
        <v>0</v>
      </c>
      <c r="AP269" s="67">
        <f t="shared" si="212"/>
        <v>0</v>
      </c>
      <c r="AQ269" s="67">
        <f t="shared" si="213"/>
        <v>0</v>
      </c>
      <c r="AR269" s="68">
        <f t="shared" si="214"/>
        <v>0</v>
      </c>
      <c r="AT269"/>
      <c r="AU269"/>
    </row>
    <row r="270" spans="1:47" x14ac:dyDescent="0.2">
      <c r="A270" s="33" t="s">
        <v>96</v>
      </c>
      <c r="B270" s="69" t="s">
        <v>96</v>
      </c>
      <c r="C270" s="138">
        <v>49</v>
      </c>
      <c r="D270" s="65" t="s">
        <v>18</v>
      </c>
      <c r="E270" s="140">
        <v>0.36458333333333331</v>
      </c>
      <c r="F270" s="140">
        <v>0.5</v>
      </c>
      <c r="G270" s="28">
        <v>10</v>
      </c>
      <c r="H270" s="95">
        <v>3.25</v>
      </c>
      <c r="I270" s="22"/>
      <c r="J270" s="23">
        <f t="shared" si="256"/>
        <v>0</v>
      </c>
      <c r="K270" s="62">
        <f t="shared" si="257"/>
        <v>0</v>
      </c>
      <c r="L270" s="22"/>
      <c r="M270" s="23">
        <f t="shared" si="258"/>
        <v>0</v>
      </c>
      <c r="N270" s="24">
        <f t="shared" si="259"/>
        <v>0</v>
      </c>
      <c r="O270" s="22"/>
      <c r="P270" s="23">
        <f t="shared" si="260"/>
        <v>0</v>
      </c>
      <c r="Q270" s="24">
        <f t="shared" si="261"/>
        <v>0</v>
      </c>
      <c r="R270" s="22"/>
      <c r="S270" s="23">
        <f t="shared" si="262"/>
        <v>0</v>
      </c>
      <c r="T270" s="24">
        <f t="shared" si="263"/>
        <v>0</v>
      </c>
      <c r="U270" s="22"/>
      <c r="V270" s="23">
        <f t="shared" si="264"/>
        <v>0</v>
      </c>
      <c r="W270" s="24">
        <f t="shared" si="265"/>
        <v>0</v>
      </c>
      <c r="X270" s="64">
        <f t="shared" si="198"/>
        <v>0</v>
      </c>
      <c r="Y270" s="93">
        <f t="shared" si="266"/>
        <v>0</v>
      </c>
      <c r="Z270" s="133">
        <f t="shared" si="199"/>
        <v>0</v>
      </c>
      <c r="AA270" s="71">
        <f t="shared" si="200"/>
        <v>0</v>
      </c>
      <c r="AB270" s="64">
        <f t="shared" si="201"/>
        <v>0</v>
      </c>
      <c r="AC270"/>
      <c r="AD270" s="65">
        <f t="shared" si="202"/>
        <v>0</v>
      </c>
      <c r="AE270" s="65">
        <f t="shared" si="203"/>
        <v>0</v>
      </c>
      <c r="AF270" s="65">
        <f t="shared" si="204"/>
        <v>0</v>
      </c>
      <c r="AG270" s="65">
        <f t="shared" si="205"/>
        <v>0</v>
      </c>
      <c r="AH270" s="65">
        <f t="shared" si="206"/>
        <v>0</v>
      </c>
      <c r="AI270" s="66">
        <f t="shared" si="207"/>
        <v>0</v>
      </c>
      <c r="AJ270" s="65">
        <f t="shared" si="267"/>
        <v>49</v>
      </c>
      <c r="AK270" s="65">
        <f t="shared" si="208"/>
        <v>-49</v>
      </c>
      <c r="AM270" s="67">
        <f t="shared" si="209"/>
        <v>0</v>
      </c>
      <c r="AN270" s="67">
        <f t="shared" si="210"/>
        <v>0</v>
      </c>
      <c r="AO270" s="67">
        <f t="shared" si="211"/>
        <v>0</v>
      </c>
      <c r="AP270" s="67">
        <f t="shared" si="212"/>
        <v>0</v>
      </c>
      <c r="AQ270" s="67">
        <f t="shared" si="213"/>
        <v>0</v>
      </c>
      <c r="AR270" s="68">
        <f t="shared" si="214"/>
        <v>0</v>
      </c>
      <c r="AT270"/>
      <c r="AU270"/>
    </row>
    <row r="271" spans="1:47" x14ac:dyDescent="0.2">
      <c r="A271" s="33" t="s">
        <v>157</v>
      </c>
      <c r="B271" s="69" t="s">
        <v>134</v>
      </c>
      <c r="C271" s="138">
        <v>70</v>
      </c>
      <c r="D271" s="65" t="s">
        <v>18</v>
      </c>
      <c r="E271" s="140">
        <v>0.375</v>
      </c>
      <c r="F271" s="140">
        <v>0.52083333333333337</v>
      </c>
      <c r="G271" s="28">
        <v>95</v>
      </c>
      <c r="H271" s="95">
        <v>3.5</v>
      </c>
      <c r="I271" s="22"/>
      <c r="J271" s="23">
        <f t="shared" si="256"/>
        <v>0</v>
      </c>
      <c r="K271" s="62">
        <f t="shared" si="257"/>
        <v>0</v>
      </c>
      <c r="L271" s="22"/>
      <c r="M271" s="23">
        <f t="shared" si="258"/>
        <v>0</v>
      </c>
      <c r="N271" s="24">
        <f t="shared" si="259"/>
        <v>0</v>
      </c>
      <c r="O271" s="22"/>
      <c r="P271" s="23">
        <f t="shared" si="260"/>
        <v>0</v>
      </c>
      <c r="Q271" s="24">
        <f t="shared" si="261"/>
        <v>0</v>
      </c>
      <c r="R271" s="22"/>
      <c r="S271" s="23">
        <f t="shared" si="262"/>
        <v>0</v>
      </c>
      <c r="T271" s="24">
        <f t="shared" si="263"/>
        <v>0</v>
      </c>
      <c r="U271" s="22"/>
      <c r="V271" s="23">
        <f t="shared" si="264"/>
        <v>0</v>
      </c>
      <c r="W271" s="24">
        <f t="shared" si="265"/>
        <v>0</v>
      </c>
      <c r="X271" s="64">
        <f t="shared" si="198"/>
        <v>0</v>
      </c>
      <c r="Y271" s="93">
        <f t="shared" si="266"/>
        <v>0</v>
      </c>
      <c r="Z271" s="133">
        <f t="shared" si="199"/>
        <v>0</v>
      </c>
      <c r="AA271" s="71">
        <f t="shared" si="200"/>
        <v>0</v>
      </c>
      <c r="AB271" s="64">
        <f t="shared" si="201"/>
        <v>0</v>
      </c>
      <c r="AC271"/>
      <c r="AD271" s="65">
        <f t="shared" si="202"/>
        <v>0</v>
      </c>
      <c r="AE271" s="65">
        <f t="shared" si="203"/>
        <v>0</v>
      </c>
      <c r="AF271" s="65">
        <f t="shared" si="204"/>
        <v>0</v>
      </c>
      <c r="AG271" s="65">
        <f t="shared" si="205"/>
        <v>0</v>
      </c>
      <c r="AH271" s="65">
        <f t="shared" si="206"/>
        <v>0</v>
      </c>
      <c r="AI271" s="66">
        <f t="shared" si="207"/>
        <v>0</v>
      </c>
      <c r="AJ271" s="65">
        <f t="shared" si="267"/>
        <v>70</v>
      </c>
      <c r="AK271" s="65">
        <f t="shared" si="208"/>
        <v>-70</v>
      </c>
      <c r="AM271" s="67">
        <f t="shared" si="209"/>
        <v>0</v>
      </c>
      <c r="AN271" s="67">
        <f t="shared" si="210"/>
        <v>0</v>
      </c>
      <c r="AO271" s="67">
        <f t="shared" si="211"/>
        <v>0</v>
      </c>
      <c r="AP271" s="67">
        <f t="shared" si="212"/>
        <v>0</v>
      </c>
      <c r="AQ271" s="67">
        <f t="shared" si="213"/>
        <v>0</v>
      </c>
      <c r="AR271" s="68">
        <f t="shared" si="214"/>
        <v>0</v>
      </c>
      <c r="AT271"/>
      <c r="AU271"/>
    </row>
    <row r="272" spans="1:47" x14ac:dyDescent="0.2">
      <c r="A272" s="33" t="s">
        <v>158</v>
      </c>
      <c r="B272" s="69" t="s">
        <v>104</v>
      </c>
      <c r="C272" s="138">
        <v>100</v>
      </c>
      <c r="D272" s="65" t="s">
        <v>21</v>
      </c>
      <c r="E272" s="140">
        <v>0.25</v>
      </c>
      <c r="F272" s="140">
        <v>0.875</v>
      </c>
      <c r="G272" s="28">
        <v>650</v>
      </c>
      <c r="H272" s="95">
        <v>15</v>
      </c>
      <c r="I272" s="22"/>
      <c r="J272" s="23">
        <f t="shared" si="256"/>
        <v>0</v>
      </c>
      <c r="K272" s="62">
        <f t="shared" si="257"/>
        <v>0</v>
      </c>
      <c r="L272" s="22"/>
      <c r="M272" s="23">
        <f t="shared" si="258"/>
        <v>0</v>
      </c>
      <c r="N272" s="24">
        <f t="shared" si="259"/>
        <v>0</v>
      </c>
      <c r="O272" s="22"/>
      <c r="P272" s="23">
        <f t="shared" si="260"/>
        <v>0</v>
      </c>
      <c r="Q272" s="24">
        <f t="shared" si="261"/>
        <v>0</v>
      </c>
      <c r="R272" s="22"/>
      <c r="S272" s="23">
        <f t="shared" si="262"/>
        <v>0</v>
      </c>
      <c r="T272" s="24">
        <f t="shared" si="263"/>
        <v>0</v>
      </c>
      <c r="U272" s="22"/>
      <c r="V272" s="23">
        <f t="shared" si="264"/>
        <v>0</v>
      </c>
      <c r="W272" s="24">
        <f t="shared" si="265"/>
        <v>0</v>
      </c>
      <c r="X272" s="64">
        <f t="shared" si="198"/>
        <v>0</v>
      </c>
      <c r="Y272" s="93">
        <f t="shared" si="266"/>
        <v>0</v>
      </c>
      <c r="Z272" s="133">
        <f t="shared" si="199"/>
        <v>0</v>
      </c>
      <c r="AA272" s="71">
        <f t="shared" si="200"/>
        <v>0</v>
      </c>
      <c r="AB272" s="64">
        <f t="shared" si="201"/>
        <v>0</v>
      </c>
      <c r="AC272"/>
      <c r="AD272" s="65">
        <f t="shared" si="202"/>
        <v>0</v>
      </c>
      <c r="AE272" s="65">
        <f t="shared" si="203"/>
        <v>0</v>
      </c>
      <c r="AF272" s="65">
        <f t="shared" si="204"/>
        <v>0</v>
      </c>
      <c r="AG272" s="65">
        <f t="shared" si="205"/>
        <v>0</v>
      </c>
      <c r="AH272" s="65">
        <f t="shared" si="206"/>
        <v>0</v>
      </c>
      <c r="AI272" s="66">
        <f t="shared" si="207"/>
        <v>0</v>
      </c>
      <c r="AJ272" s="65">
        <f t="shared" si="267"/>
        <v>100</v>
      </c>
      <c r="AK272" s="65">
        <f t="shared" si="208"/>
        <v>-100</v>
      </c>
      <c r="AM272" s="67">
        <f t="shared" si="209"/>
        <v>0</v>
      </c>
      <c r="AN272" s="67">
        <f t="shared" si="210"/>
        <v>0</v>
      </c>
      <c r="AO272" s="67">
        <f t="shared" si="211"/>
        <v>0</v>
      </c>
      <c r="AP272" s="67">
        <f t="shared" si="212"/>
        <v>0</v>
      </c>
      <c r="AQ272" s="67">
        <f t="shared" si="213"/>
        <v>0</v>
      </c>
      <c r="AR272" s="68">
        <f t="shared" si="214"/>
        <v>0</v>
      </c>
      <c r="AT272"/>
      <c r="AU272"/>
    </row>
    <row r="273" spans="1:47" x14ac:dyDescent="0.2">
      <c r="A273" s="33" t="s">
        <v>123</v>
      </c>
      <c r="B273" s="69" t="s">
        <v>94</v>
      </c>
      <c r="C273" s="138">
        <v>60</v>
      </c>
      <c r="D273" s="65" t="s">
        <v>21</v>
      </c>
      <c r="E273" s="140">
        <v>0.30208333333333331</v>
      </c>
      <c r="F273" s="140">
        <v>0.84375</v>
      </c>
      <c r="G273" s="28">
        <v>425</v>
      </c>
      <c r="H273" s="95">
        <v>13</v>
      </c>
      <c r="I273" s="22"/>
      <c r="J273" s="23">
        <f t="shared" si="256"/>
        <v>0</v>
      </c>
      <c r="K273" s="62">
        <f t="shared" si="257"/>
        <v>0</v>
      </c>
      <c r="L273" s="22"/>
      <c r="M273" s="23">
        <f t="shared" si="258"/>
        <v>0</v>
      </c>
      <c r="N273" s="24">
        <f t="shared" si="259"/>
        <v>0</v>
      </c>
      <c r="O273" s="22"/>
      <c r="P273" s="23">
        <f t="shared" si="260"/>
        <v>0</v>
      </c>
      <c r="Q273" s="24">
        <f t="shared" si="261"/>
        <v>0</v>
      </c>
      <c r="R273" s="22"/>
      <c r="S273" s="23">
        <f t="shared" si="262"/>
        <v>0</v>
      </c>
      <c r="T273" s="24">
        <f t="shared" si="263"/>
        <v>0</v>
      </c>
      <c r="U273" s="22"/>
      <c r="V273" s="23">
        <f t="shared" si="264"/>
        <v>0</v>
      </c>
      <c r="W273" s="24">
        <f t="shared" si="265"/>
        <v>0</v>
      </c>
      <c r="X273" s="64">
        <f t="shared" si="198"/>
        <v>0</v>
      </c>
      <c r="Y273" s="93">
        <f t="shared" si="266"/>
        <v>0</v>
      </c>
      <c r="Z273" s="133">
        <f t="shared" si="199"/>
        <v>0</v>
      </c>
      <c r="AA273" s="71">
        <f t="shared" si="200"/>
        <v>0</v>
      </c>
      <c r="AB273" s="64">
        <f t="shared" si="201"/>
        <v>0</v>
      </c>
      <c r="AC273"/>
      <c r="AD273" s="65">
        <f t="shared" si="202"/>
        <v>0</v>
      </c>
      <c r="AE273" s="65">
        <f t="shared" si="203"/>
        <v>0</v>
      </c>
      <c r="AF273" s="65">
        <f t="shared" si="204"/>
        <v>0</v>
      </c>
      <c r="AG273" s="65">
        <f t="shared" si="205"/>
        <v>0</v>
      </c>
      <c r="AH273" s="65">
        <f t="shared" si="206"/>
        <v>0</v>
      </c>
      <c r="AI273" s="66">
        <f t="shared" si="207"/>
        <v>0</v>
      </c>
      <c r="AJ273" s="65">
        <f t="shared" si="267"/>
        <v>60</v>
      </c>
      <c r="AK273" s="65">
        <f t="shared" si="208"/>
        <v>-60</v>
      </c>
      <c r="AM273" s="67">
        <f t="shared" si="209"/>
        <v>0</v>
      </c>
      <c r="AN273" s="67">
        <f t="shared" si="210"/>
        <v>0</v>
      </c>
      <c r="AO273" s="67">
        <f t="shared" si="211"/>
        <v>0</v>
      </c>
      <c r="AP273" s="67">
        <f t="shared" si="212"/>
        <v>0</v>
      </c>
      <c r="AQ273" s="67">
        <f t="shared" si="213"/>
        <v>0</v>
      </c>
      <c r="AR273" s="68">
        <f t="shared" si="214"/>
        <v>0</v>
      </c>
      <c r="AT273"/>
      <c r="AU273"/>
    </row>
    <row r="274" spans="1:47" x14ac:dyDescent="0.2">
      <c r="A274" s="33" t="s">
        <v>99</v>
      </c>
      <c r="B274" s="69" t="s">
        <v>173</v>
      </c>
      <c r="C274" s="138">
        <v>39</v>
      </c>
      <c r="D274" s="65" t="s">
        <v>21</v>
      </c>
      <c r="E274" s="140">
        <v>0.34375</v>
      </c>
      <c r="F274" s="140">
        <v>0.58333333333333337</v>
      </c>
      <c r="G274" s="28">
        <v>20</v>
      </c>
      <c r="H274" s="95">
        <v>5.75</v>
      </c>
      <c r="I274" s="22"/>
      <c r="J274" s="23">
        <f t="shared" si="256"/>
        <v>0</v>
      </c>
      <c r="K274" s="62">
        <f t="shared" si="257"/>
        <v>0</v>
      </c>
      <c r="L274" s="22"/>
      <c r="M274" s="23">
        <f t="shared" si="258"/>
        <v>0</v>
      </c>
      <c r="N274" s="24">
        <f t="shared" si="259"/>
        <v>0</v>
      </c>
      <c r="O274" s="22"/>
      <c r="P274" s="23">
        <f t="shared" si="260"/>
        <v>0</v>
      </c>
      <c r="Q274" s="24">
        <f t="shared" si="261"/>
        <v>0</v>
      </c>
      <c r="R274" s="22"/>
      <c r="S274" s="23">
        <f t="shared" si="262"/>
        <v>0</v>
      </c>
      <c r="T274" s="24">
        <f t="shared" si="263"/>
        <v>0</v>
      </c>
      <c r="U274" s="22"/>
      <c r="V274" s="23">
        <f t="shared" si="264"/>
        <v>0</v>
      </c>
      <c r="W274" s="24">
        <f t="shared" si="265"/>
        <v>0</v>
      </c>
      <c r="X274" s="64">
        <f t="shared" si="198"/>
        <v>0</v>
      </c>
      <c r="Y274" s="93">
        <f t="shared" si="266"/>
        <v>0</v>
      </c>
      <c r="Z274" s="133">
        <f t="shared" si="199"/>
        <v>0</v>
      </c>
      <c r="AA274" s="71">
        <f t="shared" si="200"/>
        <v>0</v>
      </c>
      <c r="AB274" s="64">
        <f t="shared" si="201"/>
        <v>0</v>
      </c>
      <c r="AC274"/>
      <c r="AD274" s="65">
        <f t="shared" si="202"/>
        <v>0</v>
      </c>
      <c r="AE274" s="65">
        <f t="shared" si="203"/>
        <v>0</v>
      </c>
      <c r="AF274" s="65">
        <f t="shared" si="204"/>
        <v>0</v>
      </c>
      <c r="AG274" s="65">
        <f t="shared" si="205"/>
        <v>0</v>
      </c>
      <c r="AH274" s="65">
        <f t="shared" si="206"/>
        <v>0</v>
      </c>
      <c r="AI274" s="66">
        <f t="shared" si="207"/>
        <v>0</v>
      </c>
      <c r="AJ274" s="65">
        <f t="shared" si="267"/>
        <v>39</v>
      </c>
      <c r="AK274" s="65">
        <f t="shared" si="208"/>
        <v>-39</v>
      </c>
      <c r="AM274" s="67">
        <f t="shared" si="209"/>
        <v>0</v>
      </c>
      <c r="AN274" s="67">
        <f t="shared" si="210"/>
        <v>0</v>
      </c>
      <c r="AO274" s="67">
        <f t="shared" si="211"/>
        <v>0</v>
      </c>
      <c r="AP274" s="67">
        <f t="shared" si="212"/>
        <v>0</v>
      </c>
      <c r="AQ274" s="67">
        <f t="shared" si="213"/>
        <v>0</v>
      </c>
      <c r="AR274" s="68">
        <f t="shared" si="214"/>
        <v>0</v>
      </c>
      <c r="AT274"/>
      <c r="AU274"/>
    </row>
    <row r="275" spans="1:47" x14ac:dyDescent="0.2">
      <c r="A275" s="33" t="s">
        <v>99</v>
      </c>
      <c r="B275" s="69" t="s">
        <v>99</v>
      </c>
      <c r="C275" s="138">
        <v>28</v>
      </c>
      <c r="D275" s="65" t="s">
        <v>21</v>
      </c>
      <c r="E275" s="140">
        <v>0.375</v>
      </c>
      <c r="F275" s="140">
        <v>0.60416666666666663</v>
      </c>
      <c r="G275" s="28">
        <v>15</v>
      </c>
      <c r="H275" s="95">
        <v>5.5</v>
      </c>
      <c r="I275" s="22"/>
      <c r="J275" s="23">
        <f t="shared" si="256"/>
        <v>0</v>
      </c>
      <c r="K275" s="62">
        <f t="shared" si="257"/>
        <v>0</v>
      </c>
      <c r="L275" s="22"/>
      <c r="M275" s="23">
        <f t="shared" si="258"/>
        <v>0</v>
      </c>
      <c r="N275" s="24">
        <f t="shared" si="259"/>
        <v>0</v>
      </c>
      <c r="O275" s="22"/>
      <c r="P275" s="23">
        <f t="shared" si="260"/>
        <v>0</v>
      </c>
      <c r="Q275" s="24">
        <f t="shared" si="261"/>
        <v>0</v>
      </c>
      <c r="R275" s="22"/>
      <c r="S275" s="23">
        <f t="shared" si="262"/>
        <v>0</v>
      </c>
      <c r="T275" s="24">
        <f t="shared" si="263"/>
        <v>0</v>
      </c>
      <c r="U275" s="22"/>
      <c r="V275" s="23">
        <f t="shared" si="264"/>
        <v>0</v>
      </c>
      <c r="W275" s="24">
        <f t="shared" si="265"/>
        <v>0</v>
      </c>
      <c r="X275" s="64">
        <f t="shared" si="198"/>
        <v>0</v>
      </c>
      <c r="Y275" s="93">
        <f t="shared" si="266"/>
        <v>0</v>
      </c>
      <c r="Z275" s="133">
        <f t="shared" si="199"/>
        <v>0</v>
      </c>
      <c r="AA275" s="71">
        <f t="shared" si="200"/>
        <v>0</v>
      </c>
      <c r="AB275" s="64">
        <f t="shared" si="201"/>
        <v>0</v>
      </c>
      <c r="AC275"/>
      <c r="AD275" s="65">
        <f t="shared" si="202"/>
        <v>0</v>
      </c>
      <c r="AE275" s="65">
        <f t="shared" si="203"/>
        <v>0</v>
      </c>
      <c r="AF275" s="65">
        <f t="shared" si="204"/>
        <v>0</v>
      </c>
      <c r="AG275" s="65">
        <f t="shared" si="205"/>
        <v>0</v>
      </c>
      <c r="AH275" s="65">
        <f t="shared" si="206"/>
        <v>0</v>
      </c>
      <c r="AI275" s="66">
        <f t="shared" si="207"/>
        <v>0</v>
      </c>
      <c r="AJ275" s="65">
        <f t="shared" si="267"/>
        <v>28</v>
      </c>
      <c r="AK275" s="65">
        <f t="shared" si="208"/>
        <v>-28</v>
      </c>
      <c r="AM275" s="67">
        <f t="shared" si="209"/>
        <v>0</v>
      </c>
      <c r="AN275" s="67">
        <f t="shared" si="210"/>
        <v>0</v>
      </c>
      <c r="AO275" s="67">
        <f t="shared" si="211"/>
        <v>0</v>
      </c>
      <c r="AP275" s="67">
        <f t="shared" si="212"/>
        <v>0</v>
      </c>
      <c r="AQ275" s="67">
        <f t="shared" si="213"/>
        <v>0</v>
      </c>
      <c r="AR275" s="68">
        <f t="shared" si="214"/>
        <v>0</v>
      </c>
      <c r="AT275"/>
      <c r="AU275"/>
    </row>
    <row r="276" spans="1:47" x14ac:dyDescent="0.2">
      <c r="A276" s="33" t="s">
        <v>99</v>
      </c>
      <c r="B276" s="69" t="s">
        <v>161</v>
      </c>
      <c r="C276" s="138">
        <v>45</v>
      </c>
      <c r="D276" s="65" t="s">
        <v>21</v>
      </c>
      <c r="E276" s="140">
        <v>0.36458333333333331</v>
      </c>
      <c r="F276" s="140">
        <v>0.5625</v>
      </c>
      <c r="G276" s="28">
        <v>20</v>
      </c>
      <c r="H276" s="95">
        <v>4.75</v>
      </c>
      <c r="I276" s="22"/>
      <c r="J276" s="23">
        <f t="shared" si="256"/>
        <v>0</v>
      </c>
      <c r="K276" s="62">
        <f t="shared" si="257"/>
        <v>0</v>
      </c>
      <c r="L276" s="22"/>
      <c r="M276" s="23">
        <f t="shared" si="258"/>
        <v>0</v>
      </c>
      <c r="N276" s="24">
        <f t="shared" si="259"/>
        <v>0</v>
      </c>
      <c r="O276" s="22"/>
      <c r="P276" s="23">
        <f t="shared" si="260"/>
        <v>0</v>
      </c>
      <c r="Q276" s="24">
        <f t="shared" si="261"/>
        <v>0</v>
      </c>
      <c r="R276" s="22"/>
      <c r="S276" s="23">
        <f t="shared" si="262"/>
        <v>0</v>
      </c>
      <c r="T276" s="24">
        <f t="shared" si="263"/>
        <v>0</v>
      </c>
      <c r="U276" s="22"/>
      <c r="V276" s="23">
        <f t="shared" si="264"/>
        <v>0</v>
      </c>
      <c r="W276" s="24">
        <f t="shared" si="265"/>
        <v>0</v>
      </c>
      <c r="X276" s="64">
        <f t="shared" si="198"/>
        <v>0</v>
      </c>
      <c r="Y276" s="93">
        <f t="shared" si="266"/>
        <v>0</v>
      </c>
      <c r="Z276" s="133">
        <f t="shared" si="199"/>
        <v>0</v>
      </c>
      <c r="AA276" s="71">
        <f t="shared" si="200"/>
        <v>0</v>
      </c>
      <c r="AB276" s="64">
        <f t="shared" si="201"/>
        <v>0</v>
      </c>
      <c r="AC276"/>
      <c r="AD276" s="65">
        <f t="shared" si="202"/>
        <v>0</v>
      </c>
      <c r="AE276" s="65">
        <f t="shared" si="203"/>
        <v>0</v>
      </c>
      <c r="AF276" s="65">
        <f t="shared" si="204"/>
        <v>0</v>
      </c>
      <c r="AG276" s="65">
        <f t="shared" si="205"/>
        <v>0</v>
      </c>
      <c r="AH276" s="65">
        <f t="shared" si="206"/>
        <v>0</v>
      </c>
      <c r="AI276" s="66">
        <f t="shared" si="207"/>
        <v>0</v>
      </c>
      <c r="AJ276" s="65">
        <f t="shared" si="267"/>
        <v>45</v>
      </c>
      <c r="AK276" s="65">
        <f t="shared" si="208"/>
        <v>-45</v>
      </c>
      <c r="AM276" s="67">
        <f t="shared" si="209"/>
        <v>0</v>
      </c>
      <c r="AN276" s="67">
        <f t="shared" si="210"/>
        <v>0</v>
      </c>
      <c r="AO276" s="67">
        <f t="shared" si="211"/>
        <v>0</v>
      </c>
      <c r="AP276" s="67">
        <f t="shared" si="212"/>
        <v>0</v>
      </c>
      <c r="AQ276" s="67">
        <f t="shared" si="213"/>
        <v>0</v>
      </c>
      <c r="AR276" s="68">
        <f t="shared" si="214"/>
        <v>0</v>
      </c>
      <c r="AT276"/>
      <c r="AU276"/>
    </row>
    <row r="277" spans="1:47" x14ac:dyDescent="0.2">
      <c r="A277" s="33" t="s">
        <v>158</v>
      </c>
      <c r="B277" s="69" t="s">
        <v>104</v>
      </c>
      <c r="C277" s="138">
        <v>104</v>
      </c>
      <c r="D277" s="65" t="s">
        <v>21</v>
      </c>
      <c r="E277" s="140">
        <v>0.25</v>
      </c>
      <c r="F277" s="140">
        <v>0.875</v>
      </c>
      <c r="G277" s="28">
        <v>650</v>
      </c>
      <c r="H277" s="95">
        <v>15</v>
      </c>
      <c r="I277" s="22"/>
      <c r="J277" s="23">
        <f t="shared" si="256"/>
        <v>0</v>
      </c>
      <c r="K277" s="62">
        <f t="shared" si="257"/>
        <v>0</v>
      </c>
      <c r="L277" s="22"/>
      <c r="M277" s="23">
        <f t="shared" si="258"/>
        <v>0</v>
      </c>
      <c r="N277" s="24">
        <f t="shared" si="259"/>
        <v>0</v>
      </c>
      <c r="O277" s="22"/>
      <c r="P277" s="23">
        <f t="shared" si="260"/>
        <v>0</v>
      </c>
      <c r="Q277" s="24">
        <f t="shared" si="261"/>
        <v>0</v>
      </c>
      <c r="R277" s="22"/>
      <c r="S277" s="23">
        <f t="shared" si="262"/>
        <v>0</v>
      </c>
      <c r="T277" s="24">
        <f t="shared" si="263"/>
        <v>0</v>
      </c>
      <c r="U277" s="22"/>
      <c r="V277" s="23">
        <f t="shared" si="264"/>
        <v>0</v>
      </c>
      <c r="W277" s="24">
        <f t="shared" si="265"/>
        <v>0</v>
      </c>
      <c r="X277" s="64">
        <f t="shared" si="198"/>
        <v>0</v>
      </c>
      <c r="Y277" s="93">
        <f t="shared" si="266"/>
        <v>0</v>
      </c>
      <c r="Z277" s="133">
        <f t="shared" si="199"/>
        <v>0</v>
      </c>
      <c r="AA277" s="71">
        <f t="shared" si="200"/>
        <v>0</v>
      </c>
      <c r="AB277" s="64">
        <f t="shared" si="201"/>
        <v>0</v>
      </c>
      <c r="AC277"/>
      <c r="AD277" s="65">
        <f t="shared" si="202"/>
        <v>0</v>
      </c>
      <c r="AE277" s="65">
        <f t="shared" si="203"/>
        <v>0</v>
      </c>
      <c r="AF277" s="65">
        <f t="shared" si="204"/>
        <v>0</v>
      </c>
      <c r="AG277" s="65">
        <f t="shared" si="205"/>
        <v>0</v>
      </c>
      <c r="AH277" s="65">
        <f t="shared" si="206"/>
        <v>0</v>
      </c>
      <c r="AI277" s="66">
        <f t="shared" si="207"/>
        <v>0</v>
      </c>
      <c r="AJ277" s="65">
        <f t="shared" si="267"/>
        <v>104</v>
      </c>
      <c r="AK277" s="65">
        <f t="shared" si="208"/>
        <v>-104</v>
      </c>
      <c r="AM277" s="67">
        <f t="shared" si="209"/>
        <v>0</v>
      </c>
      <c r="AN277" s="67">
        <f t="shared" si="210"/>
        <v>0</v>
      </c>
      <c r="AO277" s="67">
        <f t="shared" si="211"/>
        <v>0</v>
      </c>
      <c r="AP277" s="67">
        <f t="shared" si="212"/>
        <v>0</v>
      </c>
      <c r="AQ277" s="67">
        <f t="shared" si="213"/>
        <v>0</v>
      </c>
      <c r="AR277" s="68">
        <f t="shared" si="214"/>
        <v>0</v>
      </c>
      <c r="AT277"/>
      <c r="AU277"/>
    </row>
    <row r="278" spans="1:47" x14ac:dyDescent="0.2">
      <c r="A278" s="33" t="s">
        <v>103</v>
      </c>
      <c r="B278" s="69" t="s">
        <v>94</v>
      </c>
      <c r="C278" s="138">
        <v>180</v>
      </c>
      <c r="D278" s="65" t="s">
        <v>21</v>
      </c>
      <c r="E278" s="140">
        <v>0.30208333333333331</v>
      </c>
      <c r="F278" s="140">
        <v>0.84375</v>
      </c>
      <c r="G278" s="28">
        <v>380</v>
      </c>
      <c r="H278" s="95">
        <v>12.5</v>
      </c>
      <c r="I278" s="22"/>
      <c r="J278" s="23">
        <f t="shared" si="256"/>
        <v>0</v>
      </c>
      <c r="K278" s="62">
        <f t="shared" si="257"/>
        <v>0</v>
      </c>
      <c r="L278" s="22"/>
      <c r="M278" s="23">
        <f t="shared" si="258"/>
        <v>0</v>
      </c>
      <c r="N278" s="24">
        <f t="shared" si="259"/>
        <v>0</v>
      </c>
      <c r="O278" s="22"/>
      <c r="P278" s="23">
        <f t="shared" si="260"/>
        <v>0</v>
      </c>
      <c r="Q278" s="24">
        <f t="shared" si="261"/>
        <v>0</v>
      </c>
      <c r="R278" s="22"/>
      <c r="S278" s="23">
        <f t="shared" si="262"/>
        <v>0</v>
      </c>
      <c r="T278" s="24">
        <f t="shared" si="263"/>
        <v>0</v>
      </c>
      <c r="U278" s="22"/>
      <c r="V278" s="23">
        <f t="shared" si="264"/>
        <v>0</v>
      </c>
      <c r="W278" s="24">
        <f t="shared" si="265"/>
        <v>0</v>
      </c>
      <c r="X278" s="64">
        <f t="shared" si="198"/>
        <v>0</v>
      </c>
      <c r="Y278" s="93">
        <f t="shared" si="266"/>
        <v>0</v>
      </c>
      <c r="Z278" s="133">
        <f t="shared" si="199"/>
        <v>0</v>
      </c>
      <c r="AA278" s="71">
        <f t="shared" si="200"/>
        <v>0</v>
      </c>
      <c r="AB278" s="64">
        <f t="shared" si="201"/>
        <v>0</v>
      </c>
      <c r="AC278"/>
      <c r="AD278" s="65">
        <f t="shared" si="202"/>
        <v>0</v>
      </c>
      <c r="AE278" s="65">
        <f t="shared" si="203"/>
        <v>0</v>
      </c>
      <c r="AF278" s="65">
        <f t="shared" si="204"/>
        <v>0</v>
      </c>
      <c r="AG278" s="65">
        <f t="shared" si="205"/>
        <v>0</v>
      </c>
      <c r="AH278" s="65">
        <f t="shared" si="206"/>
        <v>0</v>
      </c>
      <c r="AI278" s="66">
        <f t="shared" si="207"/>
        <v>0</v>
      </c>
      <c r="AJ278" s="65">
        <f t="shared" si="267"/>
        <v>180</v>
      </c>
      <c r="AK278" s="65">
        <f t="shared" si="208"/>
        <v>-180</v>
      </c>
      <c r="AM278" s="67">
        <f t="shared" si="209"/>
        <v>0</v>
      </c>
      <c r="AN278" s="67">
        <f t="shared" si="210"/>
        <v>0</v>
      </c>
      <c r="AO278" s="67">
        <f t="shared" si="211"/>
        <v>0</v>
      </c>
      <c r="AP278" s="67">
        <f t="shared" si="212"/>
        <v>0</v>
      </c>
      <c r="AQ278" s="67">
        <f t="shared" si="213"/>
        <v>0</v>
      </c>
      <c r="AR278" s="68">
        <f t="shared" si="214"/>
        <v>0</v>
      </c>
      <c r="AT278"/>
      <c r="AU278"/>
    </row>
    <row r="279" spans="1:47" x14ac:dyDescent="0.2">
      <c r="A279" s="33" t="s">
        <v>99</v>
      </c>
      <c r="B279" s="69" t="s">
        <v>161</v>
      </c>
      <c r="C279" s="138">
        <v>43</v>
      </c>
      <c r="D279" s="65" t="s">
        <v>21</v>
      </c>
      <c r="E279" s="140">
        <v>0.34375</v>
      </c>
      <c r="F279" s="140">
        <v>0.58333333333333337</v>
      </c>
      <c r="G279" s="28">
        <v>20</v>
      </c>
      <c r="H279" s="95">
        <v>5.75</v>
      </c>
      <c r="I279" s="22"/>
      <c r="J279" s="23">
        <f t="shared" si="256"/>
        <v>0</v>
      </c>
      <c r="K279" s="62">
        <f t="shared" si="257"/>
        <v>0</v>
      </c>
      <c r="L279" s="22"/>
      <c r="M279" s="23">
        <f t="shared" si="258"/>
        <v>0</v>
      </c>
      <c r="N279" s="24">
        <f t="shared" si="259"/>
        <v>0</v>
      </c>
      <c r="O279" s="22"/>
      <c r="P279" s="23">
        <f t="shared" si="260"/>
        <v>0</v>
      </c>
      <c r="Q279" s="24">
        <f t="shared" si="261"/>
        <v>0</v>
      </c>
      <c r="R279" s="22"/>
      <c r="S279" s="23">
        <f t="shared" si="262"/>
        <v>0</v>
      </c>
      <c r="T279" s="24">
        <f t="shared" si="263"/>
        <v>0</v>
      </c>
      <c r="U279" s="22"/>
      <c r="V279" s="23">
        <f t="shared" si="264"/>
        <v>0</v>
      </c>
      <c r="W279" s="24">
        <f t="shared" si="265"/>
        <v>0</v>
      </c>
      <c r="X279" s="64">
        <f t="shared" si="198"/>
        <v>0</v>
      </c>
      <c r="Y279" s="93">
        <f t="shared" si="266"/>
        <v>0</v>
      </c>
      <c r="Z279" s="133">
        <f t="shared" si="199"/>
        <v>0</v>
      </c>
      <c r="AA279" s="71">
        <f t="shared" si="200"/>
        <v>0</v>
      </c>
      <c r="AB279" s="64">
        <f t="shared" si="201"/>
        <v>0</v>
      </c>
      <c r="AC279"/>
      <c r="AD279" s="65">
        <f t="shared" si="202"/>
        <v>0</v>
      </c>
      <c r="AE279" s="65">
        <f t="shared" si="203"/>
        <v>0</v>
      </c>
      <c r="AF279" s="65">
        <f t="shared" si="204"/>
        <v>0</v>
      </c>
      <c r="AG279" s="65">
        <f t="shared" si="205"/>
        <v>0</v>
      </c>
      <c r="AH279" s="65">
        <f t="shared" si="206"/>
        <v>0</v>
      </c>
      <c r="AI279" s="66">
        <f t="shared" si="207"/>
        <v>0</v>
      </c>
      <c r="AJ279" s="65">
        <f t="shared" si="267"/>
        <v>43</v>
      </c>
      <c r="AK279" s="65">
        <f t="shared" si="208"/>
        <v>-43</v>
      </c>
      <c r="AM279" s="67">
        <f t="shared" si="209"/>
        <v>0</v>
      </c>
      <c r="AN279" s="67">
        <f t="shared" si="210"/>
        <v>0</v>
      </c>
      <c r="AO279" s="67">
        <f t="shared" si="211"/>
        <v>0</v>
      </c>
      <c r="AP279" s="67">
        <f t="shared" si="212"/>
        <v>0</v>
      </c>
      <c r="AQ279" s="67">
        <f t="shared" si="213"/>
        <v>0</v>
      </c>
      <c r="AR279" s="68">
        <f t="shared" si="214"/>
        <v>0</v>
      </c>
      <c r="AT279"/>
      <c r="AU279"/>
    </row>
    <row r="280" spans="1:47" x14ac:dyDescent="0.2">
      <c r="A280" s="33" t="s">
        <v>99</v>
      </c>
      <c r="B280" s="69" t="s">
        <v>99</v>
      </c>
      <c r="C280" s="138">
        <v>89</v>
      </c>
      <c r="D280" s="65" t="s">
        <v>21</v>
      </c>
      <c r="E280" s="140">
        <v>0.35416666666666669</v>
      </c>
      <c r="F280" s="140">
        <v>0.58333333333333337</v>
      </c>
      <c r="G280" s="28">
        <v>10</v>
      </c>
      <c r="H280" s="95">
        <v>5.5</v>
      </c>
      <c r="I280" s="22"/>
      <c r="J280" s="23">
        <f t="shared" si="256"/>
        <v>0</v>
      </c>
      <c r="K280" s="62">
        <f t="shared" si="257"/>
        <v>0</v>
      </c>
      <c r="L280" s="22"/>
      <c r="M280" s="23">
        <f t="shared" si="258"/>
        <v>0</v>
      </c>
      <c r="N280" s="24">
        <f t="shared" si="259"/>
        <v>0</v>
      </c>
      <c r="O280" s="22"/>
      <c r="P280" s="23">
        <f t="shared" si="260"/>
        <v>0</v>
      </c>
      <c r="Q280" s="24">
        <f t="shared" si="261"/>
        <v>0</v>
      </c>
      <c r="R280" s="22"/>
      <c r="S280" s="23">
        <f t="shared" si="262"/>
        <v>0</v>
      </c>
      <c r="T280" s="24">
        <f t="shared" si="263"/>
        <v>0</v>
      </c>
      <c r="U280" s="22"/>
      <c r="V280" s="23">
        <f t="shared" si="264"/>
        <v>0</v>
      </c>
      <c r="W280" s="24">
        <f t="shared" si="265"/>
        <v>0</v>
      </c>
      <c r="X280" s="64">
        <f t="shared" si="198"/>
        <v>0</v>
      </c>
      <c r="Y280" s="93">
        <f t="shared" si="266"/>
        <v>0</v>
      </c>
      <c r="Z280" s="133">
        <f t="shared" si="199"/>
        <v>0</v>
      </c>
      <c r="AA280" s="71">
        <f t="shared" si="200"/>
        <v>0</v>
      </c>
      <c r="AB280" s="64">
        <f t="shared" si="201"/>
        <v>0</v>
      </c>
      <c r="AC280"/>
      <c r="AD280" s="65">
        <f t="shared" si="202"/>
        <v>0</v>
      </c>
      <c r="AE280" s="65">
        <f t="shared" si="203"/>
        <v>0</v>
      </c>
      <c r="AF280" s="65">
        <f t="shared" si="204"/>
        <v>0</v>
      </c>
      <c r="AG280" s="65">
        <f t="shared" si="205"/>
        <v>0</v>
      </c>
      <c r="AH280" s="65">
        <f t="shared" si="206"/>
        <v>0</v>
      </c>
      <c r="AI280" s="66">
        <f t="shared" si="207"/>
        <v>0</v>
      </c>
      <c r="AJ280" s="65">
        <f t="shared" si="267"/>
        <v>89</v>
      </c>
      <c r="AK280" s="65">
        <f t="shared" si="208"/>
        <v>-89</v>
      </c>
      <c r="AM280" s="67">
        <f t="shared" si="209"/>
        <v>0</v>
      </c>
      <c r="AN280" s="67">
        <f t="shared" si="210"/>
        <v>0</v>
      </c>
      <c r="AO280" s="67">
        <f t="shared" si="211"/>
        <v>0</v>
      </c>
      <c r="AP280" s="67">
        <f t="shared" si="212"/>
        <v>0</v>
      </c>
      <c r="AQ280" s="67">
        <f t="shared" si="213"/>
        <v>0</v>
      </c>
      <c r="AR280" s="68">
        <f t="shared" si="214"/>
        <v>0</v>
      </c>
      <c r="AT280"/>
      <c r="AU280"/>
    </row>
    <row r="281" spans="1:47" x14ac:dyDescent="0.2">
      <c r="A281" s="33" t="s">
        <v>99</v>
      </c>
      <c r="B281" s="69" t="s">
        <v>99</v>
      </c>
      <c r="C281" s="138">
        <v>72</v>
      </c>
      <c r="D281" s="65" t="s">
        <v>21</v>
      </c>
      <c r="E281" s="140">
        <v>0.38541666666666669</v>
      </c>
      <c r="F281" s="140">
        <v>0.60416666666666663</v>
      </c>
      <c r="G281" s="28">
        <v>10</v>
      </c>
      <c r="H281" s="95">
        <v>5.25</v>
      </c>
      <c r="I281" s="22"/>
      <c r="J281" s="23">
        <f t="shared" si="256"/>
        <v>0</v>
      </c>
      <c r="K281" s="62">
        <f t="shared" si="257"/>
        <v>0</v>
      </c>
      <c r="L281" s="22"/>
      <c r="M281" s="23">
        <f t="shared" si="258"/>
        <v>0</v>
      </c>
      <c r="N281" s="24">
        <f t="shared" si="259"/>
        <v>0</v>
      </c>
      <c r="O281" s="22"/>
      <c r="P281" s="23">
        <f t="shared" si="260"/>
        <v>0</v>
      </c>
      <c r="Q281" s="24">
        <f t="shared" si="261"/>
        <v>0</v>
      </c>
      <c r="R281" s="22"/>
      <c r="S281" s="23">
        <f t="shared" si="262"/>
        <v>0</v>
      </c>
      <c r="T281" s="24">
        <f t="shared" si="263"/>
        <v>0</v>
      </c>
      <c r="U281" s="22"/>
      <c r="V281" s="23">
        <f t="shared" si="264"/>
        <v>0</v>
      </c>
      <c r="W281" s="24">
        <f t="shared" si="265"/>
        <v>0</v>
      </c>
      <c r="X281" s="64">
        <f t="shared" si="198"/>
        <v>0</v>
      </c>
      <c r="Y281" s="93">
        <f t="shared" si="266"/>
        <v>0</v>
      </c>
      <c r="Z281" s="133">
        <f t="shared" si="199"/>
        <v>0</v>
      </c>
      <c r="AA281" s="71">
        <f t="shared" si="200"/>
        <v>0</v>
      </c>
      <c r="AB281" s="64">
        <f t="shared" si="201"/>
        <v>0</v>
      </c>
      <c r="AC281"/>
      <c r="AD281" s="65">
        <f t="shared" si="202"/>
        <v>0</v>
      </c>
      <c r="AE281" s="65">
        <f t="shared" si="203"/>
        <v>0</v>
      </c>
      <c r="AF281" s="65">
        <f t="shared" si="204"/>
        <v>0</v>
      </c>
      <c r="AG281" s="65">
        <f t="shared" si="205"/>
        <v>0</v>
      </c>
      <c r="AH281" s="65">
        <f t="shared" si="206"/>
        <v>0</v>
      </c>
      <c r="AI281" s="66">
        <f t="shared" si="207"/>
        <v>0</v>
      </c>
      <c r="AJ281" s="65">
        <f t="shared" si="267"/>
        <v>72</v>
      </c>
      <c r="AK281" s="65">
        <f t="shared" si="208"/>
        <v>-72</v>
      </c>
      <c r="AM281" s="67">
        <f t="shared" si="209"/>
        <v>0</v>
      </c>
      <c r="AN281" s="67">
        <f t="shared" si="210"/>
        <v>0</v>
      </c>
      <c r="AO281" s="67">
        <f t="shared" si="211"/>
        <v>0</v>
      </c>
      <c r="AP281" s="67">
        <f t="shared" si="212"/>
        <v>0</v>
      </c>
      <c r="AQ281" s="67">
        <f t="shared" si="213"/>
        <v>0</v>
      </c>
      <c r="AR281" s="68">
        <f t="shared" si="214"/>
        <v>0</v>
      </c>
      <c r="AT281"/>
      <c r="AU281"/>
    </row>
    <row r="282" spans="1:47" x14ac:dyDescent="0.2">
      <c r="A282" s="33" t="s">
        <v>99</v>
      </c>
      <c r="B282" s="69" t="s">
        <v>174</v>
      </c>
      <c r="C282" s="138">
        <v>49</v>
      </c>
      <c r="D282" s="65" t="s">
        <v>21</v>
      </c>
      <c r="E282" s="140">
        <v>0.5</v>
      </c>
      <c r="F282" s="140">
        <v>0.72916666666666663</v>
      </c>
      <c r="G282" s="28">
        <v>20</v>
      </c>
      <c r="H282" s="95">
        <v>5.5</v>
      </c>
      <c r="I282" s="22"/>
      <c r="J282" s="23">
        <f t="shared" si="256"/>
        <v>0</v>
      </c>
      <c r="K282" s="62">
        <f t="shared" si="257"/>
        <v>0</v>
      </c>
      <c r="L282" s="22"/>
      <c r="M282" s="23">
        <f t="shared" si="258"/>
        <v>0</v>
      </c>
      <c r="N282" s="24">
        <f t="shared" si="259"/>
        <v>0</v>
      </c>
      <c r="O282" s="22"/>
      <c r="P282" s="23">
        <f t="shared" si="260"/>
        <v>0</v>
      </c>
      <c r="Q282" s="24">
        <f t="shared" si="261"/>
        <v>0</v>
      </c>
      <c r="R282" s="22"/>
      <c r="S282" s="23">
        <f t="shared" si="262"/>
        <v>0</v>
      </c>
      <c r="T282" s="24">
        <f t="shared" si="263"/>
        <v>0</v>
      </c>
      <c r="U282" s="22"/>
      <c r="V282" s="23">
        <f t="shared" si="264"/>
        <v>0</v>
      </c>
      <c r="W282" s="24">
        <f t="shared" si="265"/>
        <v>0</v>
      </c>
      <c r="X282" s="64">
        <f t="shared" si="198"/>
        <v>0</v>
      </c>
      <c r="Y282" s="93">
        <f t="shared" si="266"/>
        <v>0</v>
      </c>
      <c r="Z282" s="133">
        <f t="shared" si="199"/>
        <v>0</v>
      </c>
      <c r="AA282" s="71">
        <f t="shared" si="200"/>
        <v>0</v>
      </c>
      <c r="AB282" s="64">
        <f t="shared" si="201"/>
        <v>0</v>
      </c>
      <c r="AC282"/>
      <c r="AD282" s="65">
        <f t="shared" si="202"/>
        <v>0</v>
      </c>
      <c r="AE282" s="65">
        <f t="shared" si="203"/>
        <v>0</v>
      </c>
      <c r="AF282" s="65">
        <f t="shared" si="204"/>
        <v>0</v>
      </c>
      <c r="AG282" s="65">
        <f t="shared" si="205"/>
        <v>0</v>
      </c>
      <c r="AH282" s="65">
        <f t="shared" si="206"/>
        <v>0</v>
      </c>
      <c r="AI282" s="66">
        <f t="shared" si="207"/>
        <v>0</v>
      </c>
      <c r="AJ282" s="65">
        <f t="shared" si="267"/>
        <v>49</v>
      </c>
      <c r="AK282" s="65">
        <f t="shared" si="208"/>
        <v>-49</v>
      </c>
      <c r="AM282" s="67">
        <f t="shared" si="209"/>
        <v>0</v>
      </c>
      <c r="AN282" s="67">
        <f t="shared" si="210"/>
        <v>0</v>
      </c>
      <c r="AO282" s="67">
        <f t="shared" si="211"/>
        <v>0</v>
      </c>
      <c r="AP282" s="67">
        <f t="shared" si="212"/>
        <v>0</v>
      </c>
      <c r="AQ282" s="67">
        <f t="shared" si="213"/>
        <v>0</v>
      </c>
      <c r="AR282" s="68">
        <f t="shared" si="214"/>
        <v>0</v>
      </c>
      <c r="AT282"/>
      <c r="AU282"/>
    </row>
    <row r="283" spans="1:47" x14ac:dyDescent="0.2">
      <c r="A283" s="33" t="s">
        <v>99</v>
      </c>
      <c r="B283" s="69" t="s">
        <v>99</v>
      </c>
      <c r="C283" s="138">
        <v>51</v>
      </c>
      <c r="D283" s="65" t="s">
        <v>21</v>
      </c>
      <c r="E283" s="140">
        <v>0.46875</v>
      </c>
      <c r="F283" s="140">
        <v>0.70833333333333337</v>
      </c>
      <c r="G283" s="28">
        <v>25</v>
      </c>
      <c r="H283" s="95">
        <v>5.75</v>
      </c>
      <c r="I283" s="22"/>
      <c r="J283" s="23">
        <f t="shared" si="256"/>
        <v>0</v>
      </c>
      <c r="K283" s="62">
        <f t="shared" si="257"/>
        <v>0</v>
      </c>
      <c r="L283" s="22"/>
      <c r="M283" s="23">
        <f t="shared" si="258"/>
        <v>0</v>
      </c>
      <c r="N283" s="24">
        <f t="shared" si="259"/>
        <v>0</v>
      </c>
      <c r="O283" s="22"/>
      <c r="P283" s="23">
        <f t="shared" si="260"/>
        <v>0</v>
      </c>
      <c r="Q283" s="24">
        <f t="shared" si="261"/>
        <v>0</v>
      </c>
      <c r="R283" s="22"/>
      <c r="S283" s="23">
        <f t="shared" si="262"/>
        <v>0</v>
      </c>
      <c r="T283" s="24">
        <f t="shared" si="263"/>
        <v>0</v>
      </c>
      <c r="U283" s="22"/>
      <c r="V283" s="23">
        <f t="shared" si="264"/>
        <v>0</v>
      </c>
      <c r="W283" s="24">
        <f t="shared" si="265"/>
        <v>0</v>
      </c>
      <c r="X283" s="64">
        <f t="shared" si="198"/>
        <v>0</v>
      </c>
      <c r="Y283" s="93">
        <f t="shared" si="266"/>
        <v>0</v>
      </c>
      <c r="Z283" s="133">
        <f t="shared" si="199"/>
        <v>0</v>
      </c>
      <c r="AA283" s="71">
        <f t="shared" si="200"/>
        <v>0</v>
      </c>
      <c r="AB283" s="64">
        <f t="shared" si="201"/>
        <v>0</v>
      </c>
      <c r="AC283"/>
      <c r="AD283" s="65">
        <f t="shared" si="202"/>
        <v>0</v>
      </c>
      <c r="AE283" s="65">
        <f t="shared" si="203"/>
        <v>0</v>
      </c>
      <c r="AF283" s="65">
        <f t="shared" si="204"/>
        <v>0</v>
      </c>
      <c r="AG283" s="65">
        <f t="shared" si="205"/>
        <v>0</v>
      </c>
      <c r="AH283" s="65">
        <f t="shared" si="206"/>
        <v>0</v>
      </c>
      <c r="AI283" s="66">
        <f t="shared" si="207"/>
        <v>0</v>
      </c>
      <c r="AJ283" s="65">
        <f t="shared" si="267"/>
        <v>51</v>
      </c>
      <c r="AK283" s="65">
        <f t="shared" si="208"/>
        <v>-51</v>
      </c>
      <c r="AM283" s="67">
        <f t="shared" si="209"/>
        <v>0</v>
      </c>
      <c r="AN283" s="67">
        <f t="shared" si="210"/>
        <v>0</v>
      </c>
      <c r="AO283" s="67">
        <f t="shared" si="211"/>
        <v>0</v>
      </c>
      <c r="AP283" s="67">
        <f t="shared" si="212"/>
        <v>0</v>
      </c>
      <c r="AQ283" s="67">
        <f t="shared" si="213"/>
        <v>0</v>
      </c>
      <c r="AR283" s="68">
        <f t="shared" si="214"/>
        <v>0</v>
      </c>
      <c r="AT283"/>
      <c r="AU283"/>
    </row>
    <row r="284" spans="1:47" x14ac:dyDescent="0.2">
      <c r="A284" s="33" t="s">
        <v>96</v>
      </c>
      <c r="B284" s="69" t="s">
        <v>96</v>
      </c>
      <c r="C284" s="138">
        <v>49</v>
      </c>
      <c r="D284" s="65" t="s">
        <v>21</v>
      </c>
      <c r="E284" s="140">
        <v>0.35416666666666669</v>
      </c>
      <c r="F284" s="140">
        <v>0.5</v>
      </c>
      <c r="G284" s="28">
        <v>10</v>
      </c>
      <c r="H284" s="95">
        <v>3.5</v>
      </c>
      <c r="I284" s="22"/>
      <c r="J284" s="23">
        <f t="shared" ref="J284:J315" si="268">$C$6*G284*I284</f>
        <v>0</v>
      </c>
      <c r="K284" s="62">
        <f t="shared" ref="K284:K315" si="269">$J$6*H284*I284</f>
        <v>0</v>
      </c>
      <c r="L284" s="22"/>
      <c r="M284" s="23">
        <f t="shared" ref="M284:M315" si="270">$C$7*G284*L284</f>
        <v>0</v>
      </c>
      <c r="N284" s="24">
        <f t="shared" ref="N284:N315" si="271">$J$6*H284*L284</f>
        <v>0</v>
      </c>
      <c r="O284" s="22"/>
      <c r="P284" s="23">
        <f t="shared" ref="P284:P315" si="272">$C$8*G284*O284</f>
        <v>0</v>
      </c>
      <c r="Q284" s="24">
        <f t="shared" ref="Q284:Q315" si="273">$J$6*H284*O284</f>
        <v>0</v>
      </c>
      <c r="R284" s="22"/>
      <c r="S284" s="23">
        <f t="shared" ref="S284:S315" si="274">$C$9*G284*R284</f>
        <v>0</v>
      </c>
      <c r="T284" s="24">
        <f t="shared" ref="T284:T315" si="275">$J$6*H284*R284</f>
        <v>0</v>
      </c>
      <c r="U284" s="22"/>
      <c r="V284" s="23">
        <f t="shared" ref="V284:V315" si="276">$C$10*G284*U284</f>
        <v>0</v>
      </c>
      <c r="W284" s="24">
        <f t="shared" ref="W284:W315" si="277">$J$6*H284*U284</f>
        <v>0</v>
      </c>
      <c r="X284" s="64">
        <f t="shared" si="198"/>
        <v>0</v>
      </c>
      <c r="Y284" s="93">
        <f t="shared" ref="Y284:Y315" si="278">IFERROR(VLOOKUP(D284,$M$6:$N$11,2,FALSE),VLOOKUP(D284,$P$6:$Q$11,2,FALSE))</f>
        <v>0</v>
      </c>
      <c r="Z284" s="133">
        <f t="shared" si="199"/>
        <v>0</v>
      </c>
      <c r="AA284" s="71">
        <f t="shared" si="200"/>
        <v>0</v>
      </c>
      <c r="AB284" s="64">
        <f t="shared" si="201"/>
        <v>0</v>
      </c>
      <c r="AC284"/>
      <c r="AD284" s="65">
        <f t="shared" si="202"/>
        <v>0</v>
      </c>
      <c r="AE284" s="65">
        <f t="shared" si="203"/>
        <v>0</v>
      </c>
      <c r="AF284" s="65">
        <f t="shared" si="204"/>
        <v>0</v>
      </c>
      <c r="AG284" s="65">
        <f t="shared" si="205"/>
        <v>0</v>
      </c>
      <c r="AH284" s="65">
        <f t="shared" si="206"/>
        <v>0</v>
      </c>
      <c r="AI284" s="66">
        <f t="shared" si="207"/>
        <v>0</v>
      </c>
      <c r="AJ284" s="65">
        <f t="shared" ref="AJ284:AJ315" si="279">C284</f>
        <v>49</v>
      </c>
      <c r="AK284" s="65">
        <f t="shared" si="208"/>
        <v>-49</v>
      </c>
      <c r="AM284" s="67">
        <f t="shared" si="209"/>
        <v>0</v>
      </c>
      <c r="AN284" s="67">
        <f t="shared" si="210"/>
        <v>0</v>
      </c>
      <c r="AO284" s="67">
        <f t="shared" si="211"/>
        <v>0</v>
      </c>
      <c r="AP284" s="67">
        <f t="shared" si="212"/>
        <v>0</v>
      </c>
      <c r="AQ284" s="67">
        <f t="shared" si="213"/>
        <v>0</v>
      </c>
      <c r="AR284" s="68">
        <f t="shared" si="214"/>
        <v>0</v>
      </c>
      <c r="AT284"/>
      <c r="AU284"/>
    </row>
    <row r="285" spans="1:47" x14ac:dyDescent="0.2">
      <c r="A285" s="33" t="s">
        <v>99</v>
      </c>
      <c r="B285" s="69" t="s">
        <v>174</v>
      </c>
      <c r="C285" s="138">
        <v>58</v>
      </c>
      <c r="D285" s="65" t="s">
        <v>21</v>
      </c>
      <c r="E285" s="140">
        <v>0.34375</v>
      </c>
      <c r="F285" s="140">
        <v>0.58333333333333337</v>
      </c>
      <c r="G285" s="28">
        <v>20</v>
      </c>
      <c r="H285" s="95">
        <v>5.75</v>
      </c>
      <c r="I285" s="22"/>
      <c r="J285" s="23">
        <f t="shared" si="268"/>
        <v>0</v>
      </c>
      <c r="K285" s="62">
        <f t="shared" si="269"/>
        <v>0</v>
      </c>
      <c r="L285" s="22"/>
      <c r="M285" s="23">
        <f t="shared" si="270"/>
        <v>0</v>
      </c>
      <c r="N285" s="24">
        <f t="shared" si="271"/>
        <v>0</v>
      </c>
      <c r="O285" s="22"/>
      <c r="P285" s="23">
        <f t="shared" si="272"/>
        <v>0</v>
      </c>
      <c r="Q285" s="24">
        <f t="shared" si="273"/>
        <v>0</v>
      </c>
      <c r="R285" s="22"/>
      <c r="S285" s="23">
        <f t="shared" si="274"/>
        <v>0</v>
      </c>
      <c r="T285" s="24">
        <f t="shared" si="275"/>
        <v>0</v>
      </c>
      <c r="U285" s="22"/>
      <c r="V285" s="23">
        <f t="shared" si="276"/>
        <v>0</v>
      </c>
      <c r="W285" s="24">
        <f t="shared" si="277"/>
        <v>0</v>
      </c>
      <c r="X285" s="64">
        <f t="shared" si="198"/>
        <v>0</v>
      </c>
      <c r="Y285" s="93">
        <f t="shared" si="278"/>
        <v>0</v>
      </c>
      <c r="Z285" s="133">
        <f t="shared" si="199"/>
        <v>0</v>
      </c>
      <c r="AA285" s="71">
        <f t="shared" si="200"/>
        <v>0</v>
      </c>
      <c r="AB285" s="64">
        <f t="shared" si="201"/>
        <v>0</v>
      </c>
      <c r="AC285"/>
      <c r="AD285" s="65">
        <f t="shared" si="202"/>
        <v>0</v>
      </c>
      <c r="AE285" s="65">
        <f t="shared" si="203"/>
        <v>0</v>
      </c>
      <c r="AF285" s="65">
        <f t="shared" si="204"/>
        <v>0</v>
      </c>
      <c r="AG285" s="65">
        <f t="shared" si="205"/>
        <v>0</v>
      </c>
      <c r="AH285" s="65">
        <f t="shared" si="206"/>
        <v>0</v>
      </c>
      <c r="AI285" s="66">
        <f t="shared" si="207"/>
        <v>0</v>
      </c>
      <c r="AJ285" s="65">
        <f t="shared" si="279"/>
        <v>58</v>
      </c>
      <c r="AK285" s="65">
        <f t="shared" si="208"/>
        <v>-58</v>
      </c>
      <c r="AM285" s="67">
        <f t="shared" si="209"/>
        <v>0</v>
      </c>
      <c r="AN285" s="67">
        <f t="shared" si="210"/>
        <v>0</v>
      </c>
      <c r="AO285" s="67">
        <f t="shared" si="211"/>
        <v>0</v>
      </c>
      <c r="AP285" s="67">
        <f t="shared" si="212"/>
        <v>0</v>
      </c>
      <c r="AQ285" s="67">
        <f t="shared" si="213"/>
        <v>0</v>
      </c>
      <c r="AR285" s="68">
        <f t="shared" si="214"/>
        <v>0</v>
      </c>
      <c r="AT285"/>
      <c r="AU285"/>
    </row>
    <row r="286" spans="1:47" x14ac:dyDescent="0.2">
      <c r="A286" s="33" t="s">
        <v>99</v>
      </c>
      <c r="B286" s="69" t="s">
        <v>99</v>
      </c>
      <c r="C286" s="138">
        <v>31</v>
      </c>
      <c r="D286" s="65" t="s">
        <v>21</v>
      </c>
      <c r="E286" s="140">
        <v>0.4375</v>
      </c>
      <c r="F286" s="140">
        <v>0.66666666666666663</v>
      </c>
      <c r="G286" s="28">
        <v>20</v>
      </c>
      <c r="H286" s="95">
        <v>5.5</v>
      </c>
      <c r="I286" s="22"/>
      <c r="J286" s="23">
        <f t="shared" si="268"/>
        <v>0</v>
      </c>
      <c r="K286" s="62">
        <f t="shared" si="269"/>
        <v>0</v>
      </c>
      <c r="L286" s="22"/>
      <c r="M286" s="23">
        <f t="shared" si="270"/>
        <v>0</v>
      </c>
      <c r="N286" s="24">
        <f t="shared" si="271"/>
        <v>0</v>
      </c>
      <c r="O286" s="22"/>
      <c r="P286" s="23">
        <f t="shared" si="272"/>
        <v>0</v>
      </c>
      <c r="Q286" s="24">
        <f t="shared" si="273"/>
        <v>0</v>
      </c>
      <c r="R286" s="22"/>
      <c r="S286" s="23">
        <f t="shared" si="274"/>
        <v>0</v>
      </c>
      <c r="T286" s="24">
        <f t="shared" si="275"/>
        <v>0</v>
      </c>
      <c r="U286" s="22"/>
      <c r="V286" s="23">
        <f t="shared" si="276"/>
        <v>0</v>
      </c>
      <c r="W286" s="24">
        <f t="shared" si="277"/>
        <v>0</v>
      </c>
      <c r="X286" s="64">
        <f t="shared" si="198"/>
        <v>0</v>
      </c>
      <c r="Y286" s="93">
        <f t="shared" si="278"/>
        <v>0</v>
      </c>
      <c r="Z286" s="133">
        <f t="shared" si="199"/>
        <v>0</v>
      </c>
      <c r="AA286" s="71">
        <f t="shared" si="200"/>
        <v>0</v>
      </c>
      <c r="AB286" s="64">
        <f t="shared" si="201"/>
        <v>0</v>
      </c>
      <c r="AC286"/>
      <c r="AD286" s="65">
        <f t="shared" si="202"/>
        <v>0</v>
      </c>
      <c r="AE286" s="65">
        <f t="shared" si="203"/>
        <v>0</v>
      </c>
      <c r="AF286" s="65">
        <f t="shared" si="204"/>
        <v>0</v>
      </c>
      <c r="AG286" s="65">
        <f t="shared" si="205"/>
        <v>0</v>
      </c>
      <c r="AH286" s="65">
        <f t="shared" si="206"/>
        <v>0</v>
      </c>
      <c r="AI286" s="66">
        <f t="shared" si="207"/>
        <v>0</v>
      </c>
      <c r="AJ286" s="65">
        <f t="shared" si="279"/>
        <v>31</v>
      </c>
      <c r="AK286" s="65">
        <f t="shared" si="208"/>
        <v>-31</v>
      </c>
      <c r="AM286" s="67">
        <f t="shared" si="209"/>
        <v>0</v>
      </c>
      <c r="AN286" s="67">
        <f t="shared" si="210"/>
        <v>0</v>
      </c>
      <c r="AO286" s="67">
        <f t="shared" si="211"/>
        <v>0</v>
      </c>
      <c r="AP286" s="67">
        <f t="shared" si="212"/>
        <v>0</v>
      </c>
      <c r="AQ286" s="67">
        <f t="shared" si="213"/>
        <v>0</v>
      </c>
      <c r="AR286" s="68">
        <f t="shared" si="214"/>
        <v>0</v>
      </c>
      <c r="AT286"/>
      <c r="AU286"/>
    </row>
    <row r="287" spans="1:47" x14ac:dyDescent="0.2">
      <c r="A287" s="33" t="s">
        <v>99</v>
      </c>
      <c r="B287" s="69" t="s">
        <v>99</v>
      </c>
      <c r="C287" s="138">
        <v>45</v>
      </c>
      <c r="D287" s="65" t="s">
        <v>21</v>
      </c>
      <c r="E287" s="140">
        <v>0.48958333333333331</v>
      </c>
      <c r="F287" s="140">
        <v>0.70833333333333337</v>
      </c>
      <c r="G287" s="28">
        <v>20</v>
      </c>
      <c r="H287" s="95">
        <v>5.25</v>
      </c>
      <c r="I287" s="22"/>
      <c r="J287" s="23">
        <f t="shared" si="268"/>
        <v>0</v>
      </c>
      <c r="K287" s="62">
        <f t="shared" si="269"/>
        <v>0</v>
      </c>
      <c r="L287" s="22"/>
      <c r="M287" s="23">
        <f t="shared" si="270"/>
        <v>0</v>
      </c>
      <c r="N287" s="24">
        <f t="shared" si="271"/>
        <v>0</v>
      </c>
      <c r="O287" s="22"/>
      <c r="P287" s="23">
        <f t="shared" si="272"/>
        <v>0</v>
      </c>
      <c r="Q287" s="24">
        <f t="shared" si="273"/>
        <v>0</v>
      </c>
      <c r="R287" s="22"/>
      <c r="S287" s="23">
        <f t="shared" si="274"/>
        <v>0</v>
      </c>
      <c r="T287" s="24">
        <f t="shared" si="275"/>
        <v>0</v>
      </c>
      <c r="U287" s="22"/>
      <c r="V287" s="23">
        <f t="shared" si="276"/>
        <v>0</v>
      </c>
      <c r="W287" s="24">
        <f t="shared" si="277"/>
        <v>0</v>
      </c>
      <c r="X287" s="64">
        <f t="shared" si="198"/>
        <v>0</v>
      </c>
      <c r="Y287" s="93">
        <f t="shared" si="278"/>
        <v>0</v>
      </c>
      <c r="Z287" s="133">
        <f t="shared" si="199"/>
        <v>0</v>
      </c>
      <c r="AA287" s="71">
        <f t="shared" si="200"/>
        <v>0</v>
      </c>
      <c r="AB287" s="64">
        <f t="shared" si="201"/>
        <v>0</v>
      </c>
      <c r="AC287"/>
      <c r="AD287" s="65">
        <f t="shared" si="202"/>
        <v>0</v>
      </c>
      <c r="AE287" s="65">
        <f t="shared" si="203"/>
        <v>0</v>
      </c>
      <c r="AF287" s="65">
        <f t="shared" si="204"/>
        <v>0</v>
      </c>
      <c r="AG287" s="65">
        <f t="shared" si="205"/>
        <v>0</v>
      </c>
      <c r="AH287" s="65">
        <f t="shared" si="206"/>
        <v>0</v>
      </c>
      <c r="AI287" s="66">
        <f t="shared" si="207"/>
        <v>0</v>
      </c>
      <c r="AJ287" s="65">
        <f t="shared" si="279"/>
        <v>45</v>
      </c>
      <c r="AK287" s="65">
        <f t="shared" si="208"/>
        <v>-45</v>
      </c>
      <c r="AM287" s="67">
        <f t="shared" si="209"/>
        <v>0</v>
      </c>
      <c r="AN287" s="67">
        <f t="shared" si="210"/>
        <v>0</v>
      </c>
      <c r="AO287" s="67">
        <f t="shared" si="211"/>
        <v>0</v>
      </c>
      <c r="AP287" s="67">
        <f t="shared" si="212"/>
        <v>0</v>
      </c>
      <c r="AQ287" s="67">
        <f t="shared" si="213"/>
        <v>0</v>
      </c>
      <c r="AR287" s="68">
        <f t="shared" si="214"/>
        <v>0</v>
      </c>
      <c r="AT287"/>
      <c r="AU287"/>
    </row>
    <row r="288" spans="1:47" x14ac:dyDescent="0.2">
      <c r="A288" s="33" t="s">
        <v>99</v>
      </c>
      <c r="B288" s="69" t="s">
        <v>99</v>
      </c>
      <c r="C288" s="138">
        <v>68</v>
      </c>
      <c r="D288" s="65" t="s">
        <v>21</v>
      </c>
      <c r="E288" s="140">
        <v>0.35416666666666669</v>
      </c>
      <c r="F288" s="140">
        <v>0.58333333333333337</v>
      </c>
      <c r="G288" s="28">
        <v>20</v>
      </c>
      <c r="H288" s="95">
        <v>5.5</v>
      </c>
      <c r="I288" s="22"/>
      <c r="J288" s="23">
        <f t="shared" si="268"/>
        <v>0</v>
      </c>
      <c r="K288" s="62">
        <f t="shared" si="269"/>
        <v>0</v>
      </c>
      <c r="L288" s="22"/>
      <c r="M288" s="23">
        <f t="shared" si="270"/>
        <v>0</v>
      </c>
      <c r="N288" s="24">
        <f t="shared" si="271"/>
        <v>0</v>
      </c>
      <c r="O288" s="22"/>
      <c r="P288" s="23">
        <f t="shared" si="272"/>
        <v>0</v>
      </c>
      <c r="Q288" s="24">
        <f t="shared" si="273"/>
        <v>0</v>
      </c>
      <c r="R288" s="22"/>
      <c r="S288" s="23">
        <f t="shared" si="274"/>
        <v>0</v>
      </c>
      <c r="T288" s="24">
        <f t="shared" si="275"/>
        <v>0</v>
      </c>
      <c r="U288" s="22"/>
      <c r="V288" s="23">
        <f t="shared" si="276"/>
        <v>0</v>
      </c>
      <c r="W288" s="24">
        <f t="shared" si="277"/>
        <v>0</v>
      </c>
      <c r="X288" s="64">
        <f t="shared" si="198"/>
        <v>0</v>
      </c>
      <c r="Y288" s="93">
        <f t="shared" si="278"/>
        <v>0</v>
      </c>
      <c r="Z288" s="133">
        <f t="shared" si="199"/>
        <v>0</v>
      </c>
      <c r="AA288" s="71">
        <f t="shared" si="200"/>
        <v>0</v>
      </c>
      <c r="AB288" s="64">
        <f t="shared" si="201"/>
        <v>0</v>
      </c>
      <c r="AC288"/>
      <c r="AD288" s="65">
        <f t="shared" si="202"/>
        <v>0</v>
      </c>
      <c r="AE288" s="65">
        <f t="shared" si="203"/>
        <v>0</v>
      </c>
      <c r="AF288" s="65">
        <f t="shared" si="204"/>
        <v>0</v>
      </c>
      <c r="AG288" s="65">
        <f t="shared" si="205"/>
        <v>0</v>
      </c>
      <c r="AH288" s="65">
        <f t="shared" si="206"/>
        <v>0</v>
      </c>
      <c r="AI288" s="66">
        <f t="shared" si="207"/>
        <v>0</v>
      </c>
      <c r="AJ288" s="65">
        <f t="shared" si="279"/>
        <v>68</v>
      </c>
      <c r="AK288" s="65">
        <f t="shared" si="208"/>
        <v>-68</v>
      </c>
      <c r="AM288" s="67">
        <f t="shared" si="209"/>
        <v>0</v>
      </c>
      <c r="AN288" s="67">
        <f t="shared" si="210"/>
        <v>0</v>
      </c>
      <c r="AO288" s="67">
        <f t="shared" si="211"/>
        <v>0</v>
      </c>
      <c r="AP288" s="67">
        <f t="shared" si="212"/>
        <v>0</v>
      </c>
      <c r="AQ288" s="67">
        <f t="shared" si="213"/>
        <v>0</v>
      </c>
      <c r="AR288" s="68">
        <f t="shared" si="214"/>
        <v>0</v>
      </c>
      <c r="AT288"/>
      <c r="AU288"/>
    </row>
    <row r="289" spans="1:47" x14ac:dyDescent="0.2">
      <c r="A289" s="33" t="s">
        <v>96</v>
      </c>
      <c r="B289" s="69" t="s">
        <v>131</v>
      </c>
      <c r="C289" s="138">
        <v>54</v>
      </c>
      <c r="D289" s="65" t="s">
        <v>21</v>
      </c>
      <c r="E289" s="140">
        <v>0.39583333333333331</v>
      </c>
      <c r="F289" s="140">
        <v>0.54166666666666663</v>
      </c>
      <c r="G289" s="28">
        <v>25</v>
      </c>
      <c r="H289" s="95">
        <v>3.5</v>
      </c>
      <c r="I289" s="22"/>
      <c r="J289" s="23">
        <f t="shared" si="268"/>
        <v>0</v>
      </c>
      <c r="K289" s="62">
        <f t="shared" si="269"/>
        <v>0</v>
      </c>
      <c r="L289" s="22"/>
      <c r="M289" s="23">
        <f t="shared" si="270"/>
        <v>0</v>
      </c>
      <c r="N289" s="24">
        <f t="shared" si="271"/>
        <v>0</v>
      </c>
      <c r="O289" s="22"/>
      <c r="P289" s="23">
        <f t="shared" si="272"/>
        <v>0</v>
      </c>
      <c r="Q289" s="24">
        <f t="shared" si="273"/>
        <v>0</v>
      </c>
      <c r="R289" s="22"/>
      <c r="S289" s="23">
        <f t="shared" si="274"/>
        <v>0</v>
      </c>
      <c r="T289" s="24">
        <f t="shared" si="275"/>
        <v>0</v>
      </c>
      <c r="U289" s="22"/>
      <c r="V289" s="23">
        <f t="shared" si="276"/>
        <v>0</v>
      </c>
      <c r="W289" s="24">
        <f t="shared" si="277"/>
        <v>0</v>
      </c>
      <c r="X289" s="64">
        <f t="shared" si="198"/>
        <v>0</v>
      </c>
      <c r="Y289" s="93">
        <f t="shared" si="278"/>
        <v>0</v>
      </c>
      <c r="Z289" s="133">
        <f t="shared" si="199"/>
        <v>0</v>
      </c>
      <c r="AA289" s="71">
        <f t="shared" si="200"/>
        <v>0</v>
      </c>
      <c r="AB289" s="64">
        <f t="shared" si="201"/>
        <v>0</v>
      </c>
      <c r="AC289"/>
      <c r="AD289" s="65">
        <f t="shared" si="202"/>
        <v>0</v>
      </c>
      <c r="AE289" s="65">
        <f t="shared" si="203"/>
        <v>0</v>
      </c>
      <c r="AF289" s="65">
        <f t="shared" si="204"/>
        <v>0</v>
      </c>
      <c r="AG289" s="65">
        <f t="shared" si="205"/>
        <v>0</v>
      </c>
      <c r="AH289" s="65">
        <f t="shared" si="206"/>
        <v>0</v>
      </c>
      <c r="AI289" s="66">
        <f t="shared" si="207"/>
        <v>0</v>
      </c>
      <c r="AJ289" s="65">
        <f t="shared" si="279"/>
        <v>54</v>
      </c>
      <c r="AK289" s="65">
        <f t="shared" si="208"/>
        <v>-54</v>
      </c>
      <c r="AM289" s="67">
        <f t="shared" si="209"/>
        <v>0</v>
      </c>
      <c r="AN289" s="67">
        <f t="shared" si="210"/>
        <v>0</v>
      </c>
      <c r="AO289" s="67">
        <f t="shared" si="211"/>
        <v>0</v>
      </c>
      <c r="AP289" s="67">
        <f t="shared" si="212"/>
        <v>0</v>
      </c>
      <c r="AQ289" s="67">
        <f t="shared" si="213"/>
        <v>0</v>
      </c>
      <c r="AR289" s="68">
        <f t="shared" si="214"/>
        <v>0</v>
      </c>
      <c r="AT289"/>
      <c r="AU289"/>
    </row>
    <row r="290" spans="1:47" x14ac:dyDescent="0.2">
      <c r="A290" s="33" t="s">
        <v>159</v>
      </c>
      <c r="B290" s="69" t="s">
        <v>131</v>
      </c>
      <c r="C290" s="138">
        <v>40</v>
      </c>
      <c r="D290" s="65" t="s">
        <v>21</v>
      </c>
      <c r="E290" s="140">
        <v>0.36458333333333331</v>
      </c>
      <c r="F290" s="140">
        <v>0.47916666666666669</v>
      </c>
      <c r="G290" s="28">
        <v>25</v>
      </c>
      <c r="H290" s="95">
        <v>2.75</v>
      </c>
      <c r="I290" s="22"/>
      <c r="J290" s="23">
        <f t="shared" si="268"/>
        <v>0</v>
      </c>
      <c r="K290" s="62">
        <f t="shared" si="269"/>
        <v>0</v>
      </c>
      <c r="L290" s="22"/>
      <c r="M290" s="23">
        <f t="shared" si="270"/>
        <v>0</v>
      </c>
      <c r="N290" s="24">
        <f t="shared" si="271"/>
        <v>0</v>
      </c>
      <c r="O290" s="22"/>
      <c r="P290" s="23">
        <f t="shared" si="272"/>
        <v>0</v>
      </c>
      <c r="Q290" s="24">
        <f t="shared" si="273"/>
        <v>0</v>
      </c>
      <c r="R290" s="22"/>
      <c r="S290" s="23">
        <f t="shared" si="274"/>
        <v>0</v>
      </c>
      <c r="T290" s="24">
        <f t="shared" si="275"/>
        <v>0</v>
      </c>
      <c r="U290" s="22"/>
      <c r="V290" s="23">
        <f t="shared" si="276"/>
        <v>0</v>
      </c>
      <c r="W290" s="24">
        <f t="shared" si="277"/>
        <v>0</v>
      </c>
      <c r="X290" s="64">
        <f t="shared" si="198"/>
        <v>0</v>
      </c>
      <c r="Y290" s="93">
        <f t="shared" si="278"/>
        <v>0</v>
      </c>
      <c r="Z290" s="133">
        <f t="shared" si="199"/>
        <v>0</v>
      </c>
      <c r="AA290" s="71">
        <f t="shared" si="200"/>
        <v>0</v>
      </c>
      <c r="AB290" s="64">
        <f t="shared" si="201"/>
        <v>0</v>
      </c>
      <c r="AC290"/>
      <c r="AD290" s="65">
        <f t="shared" si="202"/>
        <v>0</v>
      </c>
      <c r="AE290" s="65">
        <f t="shared" si="203"/>
        <v>0</v>
      </c>
      <c r="AF290" s="65">
        <f t="shared" si="204"/>
        <v>0</v>
      </c>
      <c r="AG290" s="65">
        <f t="shared" si="205"/>
        <v>0</v>
      </c>
      <c r="AH290" s="65">
        <f t="shared" si="206"/>
        <v>0</v>
      </c>
      <c r="AI290" s="66">
        <f t="shared" si="207"/>
        <v>0</v>
      </c>
      <c r="AJ290" s="65">
        <f t="shared" si="279"/>
        <v>40</v>
      </c>
      <c r="AK290" s="65">
        <f t="shared" si="208"/>
        <v>-40</v>
      </c>
      <c r="AM290" s="67">
        <f t="shared" si="209"/>
        <v>0</v>
      </c>
      <c r="AN290" s="67">
        <f t="shared" si="210"/>
        <v>0</v>
      </c>
      <c r="AO290" s="67">
        <f t="shared" si="211"/>
        <v>0</v>
      </c>
      <c r="AP290" s="67">
        <f t="shared" si="212"/>
        <v>0</v>
      </c>
      <c r="AQ290" s="67">
        <f t="shared" si="213"/>
        <v>0</v>
      </c>
      <c r="AR290" s="68">
        <f t="shared" si="214"/>
        <v>0</v>
      </c>
      <c r="AT290"/>
      <c r="AU290"/>
    </row>
    <row r="291" spans="1:47" x14ac:dyDescent="0.2">
      <c r="A291" s="33" t="s">
        <v>159</v>
      </c>
      <c r="B291" s="69" t="s">
        <v>131</v>
      </c>
      <c r="C291" s="138">
        <v>41</v>
      </c>
      <c r="D291" s="65" t="s">
        <v>21</v>
      </c>
      <c r="E291" s="140">
        <v>0.36458333333333331</v>
      </c>
      <c r="F291" s="140">
        <v>0.47916666666666669</v>
      </c>
      <c r="G291" s="28">
        <v>25</v>
      </c>
      <c r="H291" s="95">
        <v>2.75</v>
      </c>
      <c r="I291" s="22"/>
      <c r="J291" s="23">
        <f t="shared" si="268"/>
        <v>0</v>
      </c>
      <c r="K291" s="62">
        <f t="shared" si="269"/>
        <v>0</v>
      </c>
      <c r="L291" s="22"/>
      <c r="M291" s="23">
        <f t="shared" si="270"/>
        <v>0</v>
      </c>
      <c r="N291" s="24">
        <f t="shared" si="271"/>
        <v>0</v>
      </c>
      <c r="O291" s="22"/>
      <c r="P291" s="23">
        <f t="shared" si="272"/>
        <v>0</v>
      </c>
      <c r="Q291" s="24">
        <f t="shared" si="273"/>
        <v>0</v>
      </c>
      <c r="R291" s="22"/>
      <c r="S291" s="23">
        <f t="shared" si="274"/>
        <v>0</v>
      </c>
      <c r="T291" s="24">
        <f t="shared" si="275"/>
        <v>0</v>
      </c>
      <c r="U291" s="22"/>
      <c r="V291" s="23">
        <f t="shared" si="276"/>
        <v>0</v>
      </c>
      <c r="W291" s="24">
        <f t="shared" si="277"/>
        <v>0</v>
      </c>
      <c r="X291" s="64">
        <f t="shared" ref="X291:X334" si="280">J291+K291+M291+N291+P291+Q291+S291+T291+V291+W291</f>
        <v>0</v>
      </c>
      <c r="Y291" s="93">
        <f t="shared" si="278"/>
        <v>0</v>
      </c>
      <c r="Z291" s="133">
        <f t="shared" ref="Z291:Z334" si="281">X291*(100%-Y291)</f>
        <v>0</v>
      </c>
      <c r="AA291" s="71">
        <f t="shared" ref="AA291:AA334" si="282">AR291</f>
        <v>0</v>
      </c>
      <c r="AB291" s="64">
        <f t="shared" ref="AB291:AB334" si="283">MAX(Z291:AA291)</f>
        <v>0</v>
      </c>
      <c r="AC291"/>
      <c r="AD291" s="65">
        <f t="shared" ref="AD291:AD334" si="284">I291*20</f>
        <v>0</v>
      </c>
      <c r="AE291" s="65">
        <f t="shared" ref="AE291:AE334" si="285">L291*50</f>
        <v>0</v>
      </c>
      <c r="AF291" s="65">
        <f t="shared" ref="AF291:AF334" si="286">O291*60</f>
        <v>0</v>
      </c>
      <c r="AG291" s="65">
        <f t="shared" ref="AG291:AG334" si="287">R291*70</f>
        <v>0</v>
      </c>
      <c r="AH291" s="65">
        <f t="shared" ref="AH291:AH334" si="288">U291*92</f>
        <v>0</v>
      </c>
      <c r="AI291" s="66">
        <f t="shared" ref="AI291:AI334" si="289">SUM(AD291:AH291)</f>
        <v>0</v>
      </c>
      <c r="AJ291" s="65">
        <f t="shared" si="279"/>
        <v>41</v>
      </c>
      <c r="AK291" s="65">
        <f t="shared" ref="AK291:AK334" si="290">AI291-AJ291</f>
        <v>-41</v>
      </c>
      <c r="AM291" s="67">
        <f t="shared" ref="AM291:AM334" si="291">I291*$F$6</f>
        <v>0</v>
      </c>
      <c r="AN291" s="67">
        <f t="shared" ref="AN291:AN334" si="292">L291*$F$7</f>
        <v>0</v>
      </c>
      <c r="AO291" s="67">
        <f t="shared" ref="AO291:AO334" si="293">O291*$F$8</f>
        <v>0</v>
      </c>
      <c r="AP291" s="67">
        <f t="shared" ref="AP291:AP334" si="294">R291*$F$9</f>
        <v>0</v>
      </c>
      <c r="AQ291" s="67">
        <f t="shared" ref="AQ291:AQ334" si="295">U291*$F$10</f>
        <v>0</v>
      </c>
      <c r="AR291" s="68">
        <f t="shared" ref="AR291:AR334" si="296">SUM(AM291:AQ291)</f>
        <v>0</v>
      </c>
      <c r="AT291"/>
      <c r="AU291"/>
    </row>
    <row r="292" spans="1:47" x14ac:dyDescent="0.2">
      <c r="A292" s="33" t="s">
        <v>160</v>
      </c>
      <c r="B292" s="69" t="s">
        <v>99</v>
      </c>
      <c r="C292" s="138">
        <v>72</v>
      </c>
      <c r="D292" s="65" t="s">
        <v>21</v>
      </c>
      <c r="E292" s="140">
        <v>0.3125</v>
      </c>
      <c r="F292" s="140">
        <v>0.79166666666666663</v>
      </c>
      <c r="G292" s="28">
        <v>375</v>
      </c>
      <c r="H292" s="95">
        <v>11.5</v>
      </c>
      <c r="I292" s="22"/>
      <c r="J292" s="23">
        <f t="shared" si="268"/>
        <v>0</v>
      </c>
      <c r="K292" s="62">
        <f t="shared" si="269"/>
        <v>0</v>
      </c>
      <c r="L292" s="22"/>
      <c r="M292" s="23">
        <f t="shared" si="270"/>
        <v>0</v>
      </c>
      <c r="N292" s="24">
        <f t="shared" si="271"/>
        <v>0</v>
      </c>
      <c r="O292" s="22"/>
      <c r="P292" s="23">
        <f t="shared" si="272"/>
        <v>0</v>
      </c>
      <c r="Q292" s="24">
        <f t="shared" si="273"/>
        <v>0</v>
      </c>
      <c r="R292" s="22"/>
      <c r="S292" s="23">
        <f t="shared" si="274"/>
        <v>0</v>
      </c>
      <c r="T292" s="24">
        <f t="shared" si="275"/>
        <v>0</v>
      </c>
      <c r="U292" s="22"/>
      <c r="V292" s="23">
        <f t="shared" si="276"/>
        <v>0</v>
      </c>
      <c r="W292" s="24">
        <f t="shared" si="277"/>
        <v>0</v>
      </c>
      <c r="X292" s="64">
        <f t="shared" si="280"/>
        <v>0</v>
      </c>
      <c r="Y292" s="93">
        <f t="shared" si="278"/>
        <v>0</v>
      </c>
      <c r="Z292" s="133">
        <f t="shared" si="281"/>
        <v>0</v>
      </c>
      <c r="AA292" s="71">
        <f t="shared" si="282"/>
        <v>0</v>
      </c>
      <c r="AB292" s="64">
        <f t="shared" si="283"/>
        <v>0</v>
      </c>
      <c r="AC292"/>
      <c r="AD292" s="65">
        <f t="shared" si="284"/>
        <v>0</v>
      </c>
      <c r="AE292" s="65">
        <f t="shared" si="285"/>
        <v>0</v>
      </c>
      <c r="AF292" s="65">
        <f t="shared" si="286"/>
        <v>0</v>
      </c>
      <c r="AG292" s="65">
        <f t="shared" si="287"/>
        <v>0</v>
      </c>
      <c r="AH292" s="65">
        <f t="shared" si="288"/>
        <v>0</v>
      </c>
      <c r="AI292" s="66">
        <f t="shared" si="289"/>
        <v>0</v>
      </c>
      <c r="AJ292" s="65">
        <f t="shared" si="279"/>
        <v>72</v>
      </c>
      <c r="AK292" s="65">
        <f t="shared" si="290"/>
        <v>-72</v>
      </c>
      <c r="AM292" s="67">
        <f t="shared" si="291"/>
        <v>0</v>
      </c>
      <c r="AN292" s="67">
        <f t="shared" si="292"/>
        <v>0</v>
      </c>
      <c r="AO292" s="67">
        <f t="shared" si="293"/>
        <v>0</v>
      </c>
      <c r="AP292" s="67">
        <f t="shared" si="294"/>
        <v>0</v>
      </c>
      <c r="AQ292" s="67">
        <f t="shared" si="295"/>
        <v>0</v>
      </c>
      <c r="AR292" s="68">
        <f t="shared" si="296"/>
        <v>0</v>
      </c>
      <c r="AT292"/>
      <c r="AU292"/>
    </row>
    <row r="293" spans="1:47" x14ac:dyDescent="0.2">
      <c r="A293" s="33" t="s">
        <v>94</v>
      </c>
      <c r="B293" s="69" t="s">
        <v>137</v>
      </c>
      <c r="C293" s="138">
        <v>28</v>
      </c>
      <c r="D293" s="65" t="s">
        <v>21</v>
      </c>
      <c r="E293" s="140">
        <v>0.51041666666666663</v>
      </c>
      <c r="F293" s="140">
        <v>0.66666666666666663</v>
      </c>
      <c r="G293" s="28">
        <v>20</v>
      </c>
      <c r="H293" s="95">
        <v>3.75</v>
      </c>
      <c r="I293" s="22"/>
      <c r="J293" s="23">
        <f t="shared" si="268"/>
        <v>0</v>
      </c>
      <c r="K293" s="62">
        <f t="shared" si="269"/>
        <v>0</v>
      </c>
      <c r="L293" s="22"/>
      <c r="M293" s="23">
        <f t="shared" si="270"/>
        <v>0</v>
      </c>
      <c r="N293" s="24">
        <f t="shared" si="271"/>
        <v>0</v>
      </c>
      <c r="O293" s="22"/>
      <c r="P293" s="23">
        <f t="shared" si="272"/>
        <v>0</v>
      </c>
      <c r="Q293" s="24">
        <f t="shared" si="273"/>
        <v>0</v>
      </c>
      <c r="R293" s="22"/>
      <c r="S293" s="23">
        <f t="shared" si="274"/>
        <v>0</v>
      </c>
      <c r="T293" s="24">
        <f t="shared" si="275"/>
        <v>0</v>
      </c>
      <c r="U293" s="22"/>
      <c r="V293" s="23">
        <f t="shared" si="276"/>
        <v>0</v>
      </c>
      <c r="W293" s="24">
        <f t="shared" si="277"/>
        <v>0</v>
      </c>
      <c r="X293" s="64">
        <f t="shared" si="280"/>
        <v>0</v>
      </c>
      <c r="Y293" s="93">
        <f t="shared" si="278"/>
        <v>0</v>
      </c>
      <c r="Z293" s="133">
        <f t="shared" si="281"/>
        <v>0</v>
      </c>
      <c r="AA293" s="71">
        <f t="shared" si="282"/>
        <v>0</v>
      </c>
      <c r="AB293" s="64">
        <f t="shared" si="283"/>
        <v>0</v>
      </c>
      <c r="AC293"/>
      <c r="AD293" s="65">
        <f t="shared" si="284"/>
        <v>0</v>
      </c>
      <c r="AE293" s="65">
        <f t="shared" si="285"/>
        <v>0</v>
      </c>
      <c r="AF293" s="65">
        <f t="shared" si="286"/>
        <v>0</v>
      </c>
      <c r="AG293" s="65">
        <f t="shared" si="287"/>
        <v>0</v>
      </c>
      <c r="AH293" s="65">
        <f t="shared" si="288"/>
        <v>0</v>
      </c>
      <c r="AI293" s="66">
        <f t="shared" si="289"/>
        <v>0</v>
      </c>
      <c r="AJ293" s="65">
        <f t="shared" si="279"/>
        <v>28</v>
      </c>
      <c r="AK293" s="65">
        <f t="shared" si="290"/>
        <v>-28</v>
      </c>
      <c r="AM293" s="67">
        <f t="shared" si="291"/>
        <v>0</v>
      </c>
      <c r="AN293" s="67">
        <f t="shared" si="292"/>
        <v>0</v>
      </c>
      <c r="AO293" s="67">
        <f t="shared" si="293"/>
        <v>0</v>
      </c>
      <c r="AP293" s="67">
        <f t="shared" si="294"/>
        <v>0</v>
      </c>
      <c r="AQ293" s="67">
        <f t="shared" si="295"/>
        <v>0</v>
      </c>
      <c r="AR293" s="68">
        <f t="shared" si="296"/>
        <v>0</v>
      </c>
      <c r="AT293"/>
      <c r="AU293"/>
    </row>
    <row r="294" spans="1:47" x14ac:dyDescent="0.2">
      <c r="A294" s="33" t="s">
        <v>103</v>
      </c>
      <c r="B294" s="69" t="s">
        <v>94</v>
      </c>
      <c r="C294" s="138">
        <v>180</v>
      </c>
      <c r="D294" s="65" t="s">
        <v>21</v>
      </c>
      <c r="E294" s="140">
        <v>0.27083333333333331</v>
      </c>
      <c r="F294" s="140">
        <v>0.79166666666666663</v>
      </c>
      <c r="G294" s="28">
        <v>380</v>
      </c>
      <c r="H294" s="95">
        <v>12.5</v>
      </c>
      <c r="I294" s="22"/>
      <c r="J294" s="23">
        <f t="shared" si="268"/>
        <v>0</v>
      </c>
      <c r="K294" s="62">
        <f t="shared" si="269"/>
        <v>0</v>
      </c>
      <c r="L294" s="22"/>
      <c r="M294" s="23">
        <f t="shared" si="270"/>
        <v>0</v>
      </c>
      <c r="N294" s="24">
        <f t="shared" si="271"/>
        <v>0</v>
      </c>
      <c r="O294" s="22"/>
      <c r="P294" s="23">
        <f t="shared" si="272"/>
        <v>0</v>
      </c>
      <c r="Q294" s="24">
        <f t="shared" si="273"/>
        <v>0</v>
      </c>
      <c r="R294" s="22"/>
      <c r="S294" s="23">
        <f t="shared" si="274"/>
        <v>0</v>
      </c>
      <c r="T294" s="24">
        <f t="shared" si="275"/>
        <v>0</v>
      </c>
      <c r="U294" s="22"/>
      <c r="V294" s="23">
        <f t="shared" si="276"/>
        <v>0</v>
      </c>
      <c r="W294" s="24">
        <f t="shared" si="277"/>
        <v>0</v>
      </c>
      <c r="X294" s="64">
        <f t="shared" si="280"/>
        <v>0</v>
      </c>
      <c r="Y294" s="93">
        <f t="shared" si="278"/>
        <v>0</v>
      </c>
      <c r="Z294" s="133">
        <f t="shared" si="281"/>
        <v>0</v>
      </c>
      <c r="AA294" s="71">
        <f t="shared" si="282"/>
        <v>0</v>
      </c>
      <c r="AB294" s="64">
        <f t="shared" si="283"/>
        <v>0</v>
      </c>
      <c r="AC294"/>
      <c r="AD294" s="65">
        <f t="shared" si="284"/>
        <v>0</v>
      </c>
      <c r="AE294" s="65">
        <f t="shared" si="285"/>
        <v>0</v>
      </c>
      <c r="AF294" s="65">
        <f t="shared" si="286"/>
        <v>0</v>
      </c>
      <c r="AG294" s="65">
        <f t="shared" si="287"/>
        <v>0</v>
      </c>
      <c r="AH294" s="65">
        <f t="shared" si="288"/>
        <v>0</v>
      </c>
      <c r="AI294" s="66">
        <f t="shared" si="289"/>
        <v>0</v>
      </c>
      <c r="AJ294" s="65">
        <f t="shared" si="279"/>
        <v>180</v>
      </c>
      <c r="AK294" s="65">
        <f t="shared" si="290"/>
        <v>-180</v>
      </c>
      <c r="AM294" s="67">
        <f t="shared" si="291"/>
        <v>0</v>
      </c>
      <c r="AN294" s="67">
        <f t="shared" si="292"/>
        <v>0</v>
      </c>
      <c r="AO294" s="67">
        <f t="shared" si="293"/>
        <v>0</v>
      </c>
      <c r="AP294" s="67">
        <f t="shared" si="294"/>
        <v>0</v>
      </c>
      <c r="AQ294" s="67">
        <f t="shared" si="295"/>
        <v>0</v>
      </c>
      <c r="AR294" s="68">
        <f t="shared" si="296"/>
        <v>0</v>
      </c>
      <c r="AT294"/>
      <c r="AU294"/>
    </row>
    <row r="295" spans="1:47" x14ac:dyDescent="0.2">
      <c r="A295" s="33" t="s">
        <v>94</v>
      </c>
      <c r="B295" s="69" t="s">
        <v>157</v>
      </c>
      <c r="C295" s="138">
        <v>28</v>
      </c>
      <c r="D295" s="65" t="s">
        <v>21</v>
      </c>
      <c r="E295" s="140">
        <v>0.51041666666666663</v>
      </c>
      <c r="F295" s="140">
        <v>0.66666666666666663</v>
      </c>
      <c r="G295" s="28">
        <v>20</v>
      </c>
      <c r="H295" s="95">
        <v>3.75</v>
      </c>
      <c r="I295" s="22"/>
      <c r="J295" s="23">
        <f t="shared" si="268"/>
        <v>0</v>
      </c>
      <c r="K295" s="62">
        <f t="shared" si="269"/>
        <v>0</v>
      </c>
      <c r="L295" s="22"/>
      <c r="M295" s="23">
        <f t="shared" si="270"/>
        <v>0</v>
      </c>
      <c r="N295" s="24">
        <f t="shared" si="271"/>
        <v>0</v>
      </c>
      <c r="O295" s="22"/>
      <c r="P295" s="23">
        <f t="shared" si="272"/>
        <v>0</v>
      </c>
      <c r="Q295" s="24">
        <f t="shared" si="273"/>
        <v>0</v>
      </c>
      <c r="R295" s="22"/>
      <c r="S295" s="23">
        <f t="shared" si="274"/>
        <v>0</v>
      </c>
      <c r="T295" s="24">
        <f t="shared" si="275"/>
        <v>0</v>
      </c>
      <c r="U295" s="22"/>
      <c r="V295" s="23">
        <f t="shared" si="276"/>
        <v>0</v>
      </c>
      <c r="W295" s="24">
        <f t="shared" si="277"/>
        <v>0</v>
      </c>
      <c r="X295" s="64">
        <f t="shared" si="280"/>
        <v>0</v>
      </c>
      <c r="Y295" s="93">
        <f t="shared" si="278"/>
        <v>0</v>
      </c>
      <c r="Z295" s="133">
        <f t="shared" si="281"/>
        <v>0</v>
      </c>
      <c r="AA295" s="71">
        <f t="shared" si="282"/>
        <v>0</v>
      </c>
      <c r="AB295" s="64">
        <f t="shared" si="283"/>
        <v>0</v>
      </c>
      <c r="AC295"/>
      <c r="AD295" s="65">
        <f t="shared" si="284"/>
        <v>0</v>
      </c>
      <c r="AE295" s="65">
        <f t="shared" si="285"/>
        <v>0</v>
      </c>
      <c r="AF295" s="65">
        <f t="shared" si="286"/>
        <v>0</v>
      </c>
      <c r="AG295" s="65">
        <f t="shared" si="287"/>
        <v>0</v>
      </c>
      <c r="AH295" s="65">
        <f t="shared" si="288"/>
        <v>0</v>
      </c>
      <c r="AI295" s="66">
        <f t="shared" si="289"/>
        <v>0</v>
      </c>
      <c r="AJ295" s="65">
        <f t="shared" si="279"/>
        <v>28</v>
      </c>
      <c r="AK295" s="65">
        <f t="shared" si="290"/>
        <v>-28</v>
      </c>
      <c r="AM295" s="67">
        <f t="shared" si="291"/>
        <v>0</v>
      </c>
      <c r="AN295" s="67">
        <f t="shared" si="292"/>
        <v>0</v>
      </c>
      <c r="AO295" s="67">
        <f t="shared" si="293"/>
        <v>0</v>
      </c>
      <c r="AP295" s="67">
        <f t="shared" si="294"/>
        <v>0</v>
      </c>
      <c r="AQ295" s="67">
        <f t="shared" si="295"/>
        <v>0</v>
      </c>
      <c r="AR295" s="68">
        <f t="shared" si="296"/>
        <v>0</v>
      </c>
      <c r="AT295"/>
      <c r="AU295"/>
    </row>
    <row r="296" spans="1:47" x14ac:dyDescent="0.2">
      <c r="A296" s="33" t="s">
        <v>161</v>
      </c>
      <c r="B296" s="69" t="s">
        <v>174</v>
      </c>
      <c r="C296" s="138">
        <v>83</v>
      </c>
      <c r="D296" s="65" t="s">
        <v>21</v>
      </c>
      <c r="E296" s="140">
        <v>0.375</v>
      </c>
      <c r="F296" s="140">
        <v>0.64583333333333337</v>
      </c>
      <c r="G296" s="28">
        <v>20</v>
      </c>
      <c r="H296" s="95">
        <v>6.5</v>
      </c>
      <c r="I296" s="22"/>
      <c r="J296" s="23">
        <f t="shared" si="268"/>
        <v>0</v>
      </c>
      <c r="K296" s="62">
        <f t="shared" si="269"/>
        <v>0</v>
      </c>
      <c r="L296" s="22"/>
      <c r="M296" s="23">
        <f t="shared" si="270"/>
        <v>0</v>
      </c>
      <c r="N296" s="24">
        <f t="shared" si="271"/>
        <v>0</v>
      </c>
      <c r="O296" s="22"/>
      <c r="P296" s="23">
        <f t="shared" si="272"/>
        <v>0</v>
      </c>
      <c r="Q296" s="24">
        <f t="shared" si="273"/>
        <v>0</v>
      </c>
      <c r="R296" s="22"/>
      <c r="S296" s="23">
        <f t="shared" si="274"/>
        <v>0</v>
      </c>
      <c r="T296" s="24">
        <f t="shared" si="275"/>
        <v>0</v>
      </c>
      <c r="U296" s="22"/>
      <c r="V296" s="23">
        <f t="shared" si="276"/>
        <v>0</v>
      </c>
      <c r="W296" s="24">
        <f t="shared" si="277"/>
        <v>0</v>
      </c>
      <c r="X296" s="64">
        <f t="shared" si="280"/>
        <v>0</v>
      </c>
      <c r="Y296" s="93">
        <f t="shared" si="278"/>
        <v>0</v>
      </c>
      <c r="Z296" s="133">
        <f t="shared" si="281"/>
        <v>0</v>
      </c>
      <c r="AA296" s="71">
        <f t="shared" si="282"/>
        <v>0</v>
      </c>
      <c r="AB296" s="64">
        <f t="shared" si="283"/>
        <v>0</v>
      </c>
      <c r="AC296"/>
      <c r="AD296" s="65">
        <f t="shared" si="284"/>
        <v>0</v>
      </c>
      <c r="AE296" s="65">
        <f t="shared" si="285"/>
        <v>0</v>
      </c>
      <c r="AF296" s="65">
        <f t="shared" si="286"/>
        <v>0</v>
      </c>
      <c r="AG296" s="65">
        <f t="shared" si="287"/>
        <v>0</v>
      </c>
      <c r="AH296" s="65">
        <f t="shared" si="288"/>
        <v>0</v>
      </c>
      <c r="AI296" s="66">
        <f t="shared" si="289"/>
        <v>0</v>
      </c>
      <c r="AJ296" s="65">
        <f t="shared" si="279"/>
        <v>83</v>
      </c>
      <c r="AK296" s="65">
        <f t="shared" si="290"/>
        <v>-83</v>
      </c>
      <c r="AM296" s="67">
        <f t="shared" si="291"/>
        <v>0</v>
      </c>
      <c r="AN296" s="67">
        <f t="shared" si="292"/>
        <v>0</v>
      </c>
      <c r="AO296" s="67">
        <f t="shared" si="293"/>
        <v>0</v>
      </c>
      <c r="AP296" s="67">
        <f t="shared" si="294"/>
        <v>0</v>
      </c>
      <c r="AQ296" s="67">
        <f t="shared" si="295"/>
        <v>0</v>
      </c>
      <c r="AR296" s="68">
        <f t="shared" si="296"/>
        <v>0</v>
      </c>
      <c r="AT296"/>
      <c r="AU296"/>
    </row>
    <row r="297" spans="1:47" x14ac:dyDescent="0.2">
      <c r="A297" s="33" t="s">
        <v>161</v>
      </c>
      <c r="B297" s="69" t="s">
        <v>161</v>
      </c>
      <c r="C297" s="138">
        <v>15</v>
      </c>
      <c r="D297" s="65" t="s">
        <v>21</v>
      </c>
      <c r="E297" s="140">
        <v>0.375</v>
      </c>
      <c r="F297" s="140">
        <v>0.625</v>
      </c>
      <c r="G297" s="28">
        <v>10</v>
      </c>
      <c r="H297" s="95">
        <v>6</v>
      </c>
      <c r="I297" s="22"/>
      <c r="J297" s="23">
        <f t="shared" si="268"/>
        <v>0</v>
      </c>
      <c r="K297" s="62">
        <f t="shared" si="269"/>
        <v>0</v>
      </c>
      <c r="L297" s="22"/>
      <c r="M297" s="23">
        <f t="shared" si="270"/>
        <v>0</v>
      </c>
      <c r="N297" s="24">
        <f t="shared" si="271"/>
        <v>0</v>
      </c>
      <c r="O297" s="22"/>
      <c r="P297" s="23">
        <f t="shared" si="272"/>
        <v>0</v>
      </c>
      <c r="Q297" s="24">
        <f t="shared" si="273"/>
        <v>0</v>
      </c>
      <c r="R297" s="22"/>
      <c r="S297" s="23">
        <f t="shared" si="274"/>
        <v>0</v>
      </c>
      <c r="T297" s="24">
        <f t="shared" si="275"/>
        <v>0</v>
      </c>
      <c r="U297" s="22"/>
      <c r="V297" s="23">
        <f t="shared" si="276"/>
        <v>0</v>
      </c>
      <c r="W297" s="24">
        <f t="shared" si="277"/>
        <v>0</v>
      </c>
      <c r="X297" s="64">
        <f t="shared" si="280"/>
        <v>0</v>
      </c>
      <c r="Y297" s="93">
        <f t="shared" si="278"/>
        <v>0</v>
      </c>
      <c r="Z297" s="133">
        <f t="shared" si="281"/>
        <v>0</v>
      </c>
      <c r="AA297" s="71">
        <f t="shared" si="282"/>
        <v>0</v>
      </c>
      <c r="AB297" s="64">
        <f t="shared" si="283"/>
        <v>0</v>
      </c>
      <c r="AC297"/>
      <c r="AD297" s="65">
        <f t="shared" si="284"/>
        <v>0</v>
      </c>
      <c r="AE297" s="65">
        <f t="shared" si="285"/>
        <v>0</v>
      </c>
      <c r="AF297" s="65">
        <f t="shared" si="286"/>
        <v>0</v>
      </c>
      <c r="AG297" s="65">
        <f t="shared" si="287"/>
        <v>0</v>
      </c>
      <c r="AH297" s="65">
        <f t="shared" si="288"/>
        <v>0</v>
      </c>
      <c r="AI297" s="66">
        <f t="shared" si="289"/>
        <v>0</v>
      </c>
      <c r="AJ297" s="65">
        <f t="shared" si="279"/>
        <v>15</v>
      </c>
      <c r="AK297" s="65">
        <f t="shared" si="290"/>
        <v>-15</v>
      </c>
      <c r="AM297" s="67">
        <f t="shared" si="291"/>
        <v>0</v>
      </c>
      <c r="AN297" s="67">
        <f t="shared" si="292"/>
        <v>0</v>
      </c>
      <c r="AO297" s="67">
        <f t="shared" si="293"/>
        <v>0</v>
      </c>
      <c r="AP297" s="67">
        <f t="shared" si="294"/>
        <v>0</v>
      </c>
      <c r="AQ297" s="67">
        <f t="shared" si="295"/>
        <v>0</v>
      </c>
      <c r="AR297" s="68">
        <f t="shared" si="296"/>
        <v>0</v>
      </c>
      <c r="AT297"/>
      <c r="AU297"/>
    </row>
    <row r="298" spans="1:47" x14ac:dyDescent="0.2">
      <c r="A298" s="33" t="s">
        <v>161</v>
      </c>
      <c r="B298" s="69" t="s">
        <v>172</v>
      </c>
      <c r="C298" s="138">
        <v>65</v>
      </c>
      <c r="D298" s="65" t="s">
        <v>21</v>
      </c>
      <c r="E298" s="140">
        <v>0.375</v>
      </c>
      <c r="F298" s="140">
        <v>0.63541666666666663</v>
      </c>
      <c r="G298" s="28">
        <v>10</v>
      </c>
      <c r="H298" s="95">
        <v>6.25</v>
      </c>
      <c r="I298" s="22"/>
      <c r="J298" s="23">
        <f t="shared" si="268"/>
        <v>0</v>
      </c>
      <c r="K298" s="62">
        <f t="shared" si="269"/>
        <v>0</v>
      </c>
      <c r="L298" s="22"/>
      <c r="M298" s="23">
        <f t="shared" si="270"/>
        <v>0</v>
      </c>
      <c r="N298" s="24">
        <f t="shared" si="271"/>
        <v>0</v>
      </c>
      <c r="O298" s="22"/>
      <c r="P298" s="23">
        <f t="shared" si="272"/>
        <v>0</v>
      </c>
      <c r="Q298" s="24">
        <f t="shared" si="273"/>
        <v>0</v>
      </c>
      <c r="R298" s="22"/>
      <c r="S298" s="23">
        <f t="shared" si="274"/>
        <v>0</v>
      </c>
      <c r="T298" s="24">
        <f t="shared" si="275"/>
        <v>0</v>
      </c>
      <c r="U298" s="22"/>
      <c r="V298" s="23">
        <f t="shared" si="276"/>
        <v>0</v>
      </c>
      <c r="W298" s="24">
        <f t="shared" si="277"/>
        <v>0</v>
      </c>
      <c r="X298" s="64">
        <f t="shared" si="280"/>
        <v>0</v>
      </c>
      <c r="Y298" s="93">
        <f t="shared" si="278"/>
        <v>0</v>
      </c>
      <c r="Z298" s="133">
        <f t="shared" si="281"/>
        <v>0</v>
      </c>
      <c r="AA298" s="71">
        <f t="shared" si="282"/>
        <v>0</v>
      </c>
      <c r="AB298" s="64">
        <f t="shared" si="283"/>
        <v>0</v>
      </c>
      <c r="AC298"/>
      <c r="AD298" s="65">
        <f t="shared" si="284"/>
        <v>0</v>
      </c>
      <c r="AE298" s="65">
        <f t="shared" si="285"/>
        <v>0</v>
      </c>
      <c r="AF298" s="65">
        <f t="shared" si="286"/>
        <v>0</v>
      </c>
      <c r="AG298" s="65">
        <f t="shared" si="287"/>
        <v>0</v>
      </c>
      <c r="AH298" s="65">
        <f t="shared" si="288"/>
        <v>0</v>
      </c>
      <c r="AI298" s="66">
        <f t="shared" si="289"/>
        <v>0</v>
      </c>
      <c r="AJ298" s="65">
        <f t="shared" si="279"/>
        <v>65</v>
      </c>
      <c r="AK298" s="65">
        <f t="shared" si="290"/>
        <v>-65</v>
      </c>
      <c r="AM298" s="67">
        <f t="shared" si="291"/>
        <v>0</v>
      </c>
      <c r="AN298" s="67">
        <f t="shared" si="292"/>
        <v>0</v>
      </c>
      <c r="AO298" s="67">
        <f t="shared" si="293"/>
        <v>0</v>
      </c>
      <c r="AP298" s="67">
        <f t="shared" si="294"/>
        <v>0</v>
      </c>
      <c r="AQ298" s="67">
        <f t="shared" si="295"/>
        <v>0</v>
      </c>
      <c r="AR298" s="68">
        <f t="shared" si="296"/>
        <v>0</v>
      </c>
      <c r="AT298"/>
      <c r="AU298"/>
    </row>
    <row r="299" spans="1:47" x14ac:dyDescent="0.2">
      <c r="A299" s="33" t="s">
        <v>96</v>
      </c>
      <c r="B299" s="69" t="s">
        <v>96</v>
      </c>
      <c r="C299" s="138">
        <v>49</v>
      </c>
      <c r="D299" s="65" t="s">
        <v>21</v>
      </c>
      <c r="E299" s="140">
        <v>0.4375</v>
      </c>
      <c r="F299" s="140">
        <v>0.58333333333333337</v>
      </c>
      <c r="G299" s="28">
        <v>10</v>
      </c>
      <c r="H299" s="95">
        <v>3.5</v>
      </c>
      <c r="I299" s="22"/>
      <c r="J299" s="23">
        <f t="shared" si="268"/>
        <v>0</v>
      </c>
      <c r="K299" s="62">
        <f t="shared" si="269"/>
        <v>0</v>
      </c>
      <c r="L299" s="22"/>
      <c r="M299" s="23">
        <f t="shared" si="270"/>
        <v>0</v>
      </c>
      <c r="N299" s="24">
        <f t="shared" si="271"/>
        <v>0</v>
      </c>
      <c r="O299" s="22"/>
      <c r="P299" s="23">
        <f t="shared" si="272"/>
        <v>0</v>
      </c>
      <c r="Q299" s="24">
        <f t="shared" si="273"/>
        <v>0</v>
      </c>
      <c r="R299" s="22"/>
      <c r="S299" s="23">
        <f t="shared" si="274"/>
        <v>0</v>
      </c>
      <c r="T299" s="24">
        <f t="shared" si="275"/>
        <v>0</v>
      </c>
      <c r="U299" s="22"/>
      <c r="V299" s="23">
        <f t="shared" si="276"/>
        <v>0</v>
      </c>
      <c r="W299" s="24">
        <f t="shared" si="277"/>
        <v>0</v>
      </c>
      <c r="X299" s="64">
        <f t="shared" si="280"/>
        <v>0</v>
      </c>
      <c r="Y299" s="93">
        <f t="shared" si="278"/>
        <v>0</v>
      </c>
      <c r="Z299" s="133">
        <f t="shared" si="281"/>
        <v>0</v>
      </c>
      <c r="AA299" s="71">
        <f t="shared" si="282"/>
        <v>0</v>
      </c>
      <c r="AB299" s="64">
        <f t="shared" si="283"/>
        <v>0</v>
      </c>
      <c r="AC299"/>
      <c r="AD299" s="65">
        <f t="shared" si="284"/>
        <v>0</v>
      </c>
      <c r="AE299" s="65">
        <f t="shared" si="285"/>
        <v>0</v>
      </c>
      <c r="AF299" s="65">
        <f t="shared" si="286"/>
        <v>0</v>
      </c>
      <c r="AG299" s="65">
        <f t="shared" si="287"/>
        <v>0</v>
      </c>
      <c r="AH299" s="65">
        <f t="shared" si="288"/>
        <v>0</v>
      </c>
      <c r="AI299" s="66">
        <f t="shared" si="289"/>
        <v>0</v>
      </c>
      <c r="AJ299" s="65">
        <f t="shared" si="279"/>
        <v>49</v>
      </c>
      <c r="AK299" s="65">
        <f t="shared" si="290"/>
        <v>-49</v>
      </c>
      <c r="AM299" s="67">
        <f t="shared" si="291"/>
        <v>0</v>
      </c>
      <c r="AN299" s="67">
        <f t="shared" si="292"/>
        <v>0</v>
      </c>
      <c r="AO299" s="67">
        <f t="shared" si="293"/>
        <v>0</v>
      </c>
      <c r="AP299" s="67">
        <f t="shared" si="294"/>
        <v>0</v>
      </c>
      <c r="AQ299" s="67">
        <f t="shared" si="295"/>
        <v>0</v>
      </c>
      <c r="AR299" s="68">
        <f t="shared" si="296"/>
        <v>0</v>
      </c>
      <c r="AT299"/>
      <c r="AU299"/>
    </row>
    <row r="300" spans="1:47" x14ac:dyDescent="0.2">
      <c r="A300" s="33" t="s">
        <v>162</v>
      </c>
      <c r="B300" s="69" t="s">
        <v>104</v>
      </c>
      <c r="C300" s="138">
        <v>24</v>
      </c>
      <c r="D300" s="65" t="s">
        <v>21</v>
      </c>
      <c r="E300" s="140">
        <v>0.33333333333333331</v>
      </c>
      <c r="F300" s="140">
        <v>0.75</v>
      </c>
      <c r="G300" s="28">
        <v>150</v>
      </c>
      <c r="H300" s="95">
        <v>10</v>
      </c>
      <c r="I300" s="22"/>
      <c r="J300" s="23">
        <f t="shared" si="268"/>
        <v>0</v>
      </c>
      <c r="K300" s="62">
        <f t="shared" si="269"/>
        <v>0</v>
      </c>
      <c r="L300" s="22"/>
      <c r="M300" s="23">
        <f t="shared" si="270"/>
        <v>0</v>
      </c>
      <c r="N300" s="24">
        <f t="shared" si="271"/>
        <v>0</v>
      </c>
      <c r="O300" s="22"/>
      <c r="P300" s="23">
        <f t="shared" si="272"/>
        <v>0</v>
      </c>
      <c r="Q300" s="24">
        <f t="shared" si="273"/>
        <v>0</v>
      </c>
      <c r="R300" s="22"/>
      <c r="S300" s="23">
        <f t="shared" si="274"/>
        <v>0</v>
      </c>
      <c r="T300" s="24">
        <f t="shared" si="275"/>
        <v>0</v>
      </c>
      <c r="U300" s="22"/>
      <c r="V300" s="23">
        <f t="shared" si="276"/>
        <v>0</v>
      </c>
      <c r="W300" s="24">
        <f t="shared" si="277"/>
        <v>0</v>
      </c>
      <c r="X300" s="64">
        <f t="shared" si="280"/>
        <v>0</v>
      </c>
      <c r="Y300" s="93">
        <f t="shared" si="278"/>
        <v>0</v>
      </c>
      <c r="Z300" s="133">
        <f t="shared" si="281"/>
        <v>0</v>
      </c>
      <c r="AA300" s="71">
        <f t="shared" si="282"/>
        <v>0</v>
      </c>
      <c r="AB300" s="64">
        <f t="shared" si="283"/>
        <v>0</v>
      </c>
      <c r="AC300"/>
      <c r="AD300" s="65">
        <f t="shared" si="284"/>
        <v>0</v>
      </c>
      <c r="AE300" s="65">
        <f t="shared" si="285"/>
        <v>0</v>
      </c>
      <c r="AF300" s="65">
        <f t="shared" si="286"/>
        <v>0</v>
      </c>
      <c r="AG300" s="65">
        <f t="shared" si="287"/>
        <v>0</v>
      </c>
      <c r="AH300" s="65">
        <f t="shared" si="288"/>
        <v>0</v>
      </c>
      <c r="AI300" s="66">
        <f t="shared" si="289"/>
        <v>0</v>
      </c>
      <c r="AJ300" s="65">
        <f t="shared" si="279"/>
        <v>24</v>
      </c>
      <c r="AK300" s="65">
        <f t="shared" si="290"/>
        <v>-24</v>
      </c>
      <c r="AM300" s="67">
        <f t="shared" si="291"/>
        <v>0</v>
      </c>
      <c r="AN300" s="67">
        <f t="shared" si="292"/>
        <v>0</v>
      </c>
      <c r="AO300" s="67">
        <f t="shared" si="293"/>
        <v>0</v>
      </c>
      <c r="AP300" s="67">
        <f t="shared" si="294"/>
        <v>0</v>
      </c>
      <c r="AQ300" s="67">
        <f t="shared" si="295"/>
        <v>0</v>
      </c>
      <c r="AR300" s="68">
        <f t="shared" si="296"/>
        <v>0</v>
      </c>
      <c r="AT300"/>
      <c r="AU300"/>
    </row>
    <row r="301" spans="1:47" x14ac:dyDescent="0.2">
      <c r="A301" s="33" t="s">
        <v>94</v>
      </c>
      <c r="B301" s="69" t="s">
        <v>137</v>
      </c>
      <c r="C301" s="138">
        <v>28</v>
      </c>
      <c r="D301" s="65" t="s">
        <v>21</v>
      </c>
      <c r="E301" s="140">
        <v>0.34375</v>
      </c>
      <c r="F301" s="140">
        <v>0.5</v>
      </c>
      <c r="G301" s="28">
        <v>20</v>
      </c>
      <c r="H301" s="95">
        <v>3.75</v>
      </c>
      <c r="I301" s="22"/>
      <c r="J301" s="23">
        <f t="shared" si="268"/>
        <v>0</v>
      </c>
      <c r="K301" s="62">
        <f t="shared" si="269"/>
        <v>0</v>
      </c>
      <c r="L301" s="22"/>
      <c r="M301" s="23">
        <f t="shared" si="270"/>
        <v>0</v>
      </c>
      <c r="N301" s="24">
        <f t="shared" si="271"/>
        <v>0</v>
      </c>
      <c r="O301" s="22"/>
      <c r="P301" s="23">
        <f t="shared" si="272"/>
        <v>0</v>
      </c>
      <c r="Q301" s="24">
        <f t="shared" si="273"/>
        <v>0</v>
      </c>
      <c r="R301" s="22"/>
      <c r="S301" s="23">
        <f t="shared" si="274"/>
        <v>0</v>
      </c>
      <c r="T301" s="24">
        <f t="shared" si="275"/>
        <v>0</v>
      </c>
      <c r="U301" s="22"/>
      <c r="V301" s="23">
        <f t="shared" si="276"/>
        <v>0</v>
      </c>
      <c r="W301" s="24">
        <f t="shared" si="277"/>
        <v>0</v>
      </c>
      <c r="X301" s="64">
        <f t="shared" si="280"/>
        <v>0</v>
      </c>
      <c r="Y301" s="93">
        <f t="shared" si="278"/>
        <v>0</v>
      </c>
      <c r="Z301" s="133">
        <f t="shared" si="281"/>
        <v>0</v>
      </c>
      <c r="AA301" s="71">
        <f t="shared" si="282"/>
        <v>0</v>
      </c>
      <c r="AB301" s="64">
        <f t="shared" si="283"/>
        <v>0</v>
      </c>
      <c r="AC301"/>
      <c r="AD301" s="65">
        <f t="shared" si="284"/>
        <v>0</v>
      </c>
      <c r="AE301" s="65">
        <f t="shared" si="285"/>
        <v>0</v>
      </c>
      <c r="AF301" s="65">
        <f t="shared" si="286"/>
        <v>0</v>
      </c>
      <c r="AG301" s="65">
        <f t="shared" si="287"/>
        <v>0</v>
      </c>
      <c r="AH301" s="65">
        <f t="shared" si="288"/>
        <v>0</v>
      </c>
      <c r="AI301" s="66">
        <f t="shared" si="289"/>
        <v>0</v>
      </c>
      <c r="AJ301" s="65">
        <f t="shared" si="279"/>
        <v>28</v>
      </c>
      <c r="AK301" s="65">
        <f t="shared" si="290"/>
        <v>-28</v>
      </c>
      <c r="AM301" s="67">
        <f t="shared" si="291"/>
        <v>0</v>
      </c>
      <c r="AN301" s="67">
        <f t="shared" si="292"/>
        <v>0</v>
      </c>
      <c r="AO301" s="67">
        <f t="shared" si="293"/>
        <v>0</v>
      </c>
      <c r="AP301" s="67">
        <f t="shared" si="294"/>
        <v>0</v>
      </c>
      <c r="AQ301" s="67">
        <f t="shared" si="295"/>
        <v>0</v>
      </c>
      <c r="AR301" s="68">
        <f t="shared" si="296"/>
        <v>0</v>
      </c>
      <c r="AT301"/>
      <c r="AU301"/>
    </row>
    <row r="302" spans="1:47" x14ac:dyDescent="0.2">
      <c r="A302" s="33" t="s">
        <v>94</v>
      </c>
      <c r="B302" s="69" t="s">
        <v>130</v>
      </c>
      <c r="C302" s="138">
        <v>28</v>
      </c>
      <c r="D302" s="65" t="s">
        <v>21</v>
      </c>
      <c r="E302" s="140">
        <v>0.34375</v>
      </c>
      <c r="F302" s="140">
        <v>0.5</v>
      </c>
      <c r="G302" s="28">
        <v>20</v>
      </c>
      <c r="H302" s="95">
        <v>3.75</v>
      </c>
      <c r="I302" s="22"/>
      <c r="J302" s="23">
        <f t="shared" si="268"/>
        <v>0</v>
      </c>
      <c r="K302" s="62">
        <f t="shared" si="269"/>
        <v>0</v>
      </c>
      <c r="L302" s="22"/>
      <c r="M302" s="23">
        <f t="shared" si="270"/>
        <v>0</v>
      </c>
      <c r="N302" s="24">
        <f t="shared" si="271"/>
        <v>0</v>
      </c>
      <c r="O302" s="22"/>
      <c r="P302" s="23">
        <f t="shared" si="272"/>
        <v>0</v>
      </c>
      <c r="Q302" s="24">
        <f t="shared" si="273"/>
        <v>0</v>
      </c>
      <c r="R302" s="22"/>
      <c r="S302" s="23">
        <f t="shared" si="274"/>
        <v>0</v>
      </c>
      <c r="T302" s="24">
        <f t="shared" si="275"/>
        <v>0</v>
      </c>
      <c r="U302" s="22"/>
      <c r="V302" s="23">
        <f t="shared" si="276"/>
        <v>0</v>
      </c>
      <c r="W302" s="24">
        <f t="shared" si="277"/>
        <v>0</v>
      </c>
      <c r="X302" s="64">
        <f t="shared" si="280"/>
        <v>0</v>
      </c>
      <c r="Y302" s="93">
        <f t="shared" si="278"/>
        <v>0</v>
      </c>
      <c r="Z302" s="133">
        <f t="shared" si="281"/>
        <v>0</v>
      </c>
      <c r="AA302" s="71">
        <f t="shared" si="282"/>
        <v>0</v>
      </c>
      <c r="AB302" s="64">
        <f t="shared" si="283"/>
        <v>0</v>
      </c>
      <c r="AC302"/>
      <c r="AD302" s="65">
        <f t="shared" si="284"/>
        <v>0</v>
      </c>
      <c r="AE302" s="65">
        <f t="shared" si="285"/>
        <v>0</v>
      </c>
      <c r="AF302" s="65">
        <f t="shared" si="286"/>
        <v>0</v>
      </c>
      <c r="AG302" s="65">
        <f t="shared" si="287"/>
        <v>0</v>
      </c>
      <c r="AH302" s="65">
        <f t="shared" si="288"/>
        <v>0</v>
      </c>
      <c r="AI302" s="66">
        <f t="shared" si="289"/>
        <v>0</v>
      </c>
      <c r="AJ302" s="65">
        <f t="shared" si="279"/>
        <v>28</v>
      </c>
      <c r="AK302" s="65">
        <f t="shared" si="290"/>
        <v>-28</v>
      </c>
      <c r="AM302" s="67">
        <f t="shared" si="291"/>
        <v>0</v>
      </c>
      <c r="AN302" s="67">
        <f t="shared" si="292"/>
        <v>0</v>
      </c>
      <c r="AO302" s="67">
        <f t="shared" si="293"/>
        <v>0</v>
      </c>
      <c r="AP302" s="67">
        <f t="shared" si="294"/>
        <v>0</v>
      </c>
      <c r="AQ302" s="67">
        <f t="shared" si="295"/>
        <v>0</v>
      </c>
      <c r="AR302" s="68">
        <f t="shared" si="296"/>
        <v>0</v>
      </c>
      <c r="AT302"/>
      <c r="AU302"/>
    </row>
    <row r="303" spans="1:47" x14ac:dyDescent="0.2">
      <c r="A303" s="33" t="s">
        <v>96</v>
      </c>
      <c r="B303" s="69" t="s">
        <v>96</v>
      </c>
      <c r="C303" s="138">
        <v>49</v>
      </c>
      <c r="D303" s="65" t="s">
        <v>21</v>
      </c>
      <c r="E303" s="140">
        <v>0.39583333333333331</v>
      </c>
      <c r="F303" s="140">
        <v>0.54166666666666663</v>
      </c>
      <c r="G303" s="28">
        <v>10</v>
      </c>
      <c r="H303" s="95">
        <v>3.5</v>
      </c>
      <c r="I303" s="22"/>
      <c r="J303" s="23">
        <f t="shared" si="268"/>
        <v>0</v>
      </c>
      <c r="K303" s="62">
        <f t="shared" si="269"/>
        <v>0</v>
      </c>
      <c r="L303" s="22"/>
      <c r="M303" s="23">
        <f t="shared" si="270"/>
        <v>0</v>
      </c>
      <c r="N303" s="24">
        <f t="shared" si="271"/>
        <v>0</v>
      </c>
      <c r="O303" s="22"/>
      <c r="P303" s="23">
        <f t="shared" si="272"/>
        <v>0</v>
      </c>
      <c r="Q303" s="24">
        <f t="shared" si="273"/>
        <v>0</v>
      </c>
      <c r="R303" s="22"/>
      <c r="S303" s="23">
        <f t="shared" si="274"/>
        <v>0</v>
      </c>
      <c r="T303" s="24">
        <f t="shared" si="275"/>
        <v>0</v>
      </c>
      <c r="U303" s="22"/>
      <c r="V303" s="23">
        <f t="shared" si="276"/>
        <v>0</v>
      </c>
      <c r="W303" s="24">
        <f t="shared" si="277"/>
        <v>0</v>
      </c>
      <c r="X303" s="64">
        <f t="shared" si="280"/>
        <v>0</v>
      </c>
      <c r="Y303" s="93">
        <f t="shared" si="278"/>
        <v>0</v>
      </c>
      <c r="Z303" s="133">
        <f t="shared" si="281"/>
        <v>0</v>
      </c>
      <c r="AA303" s="71">
        <f t="shared" si="282"/>
        <v>0</v>
      </c>
      <c r="AB303" s="64">
        <f t="shared" si="283"/>
        <v>0</v>
      </c>
      <c r="AC303"/>
      <c r="AD303" s="65">
        <f t="shared" si="284"/>
        <v>0</v>
      </c>
      <c r="AE303" s="65">
        <f t="shared" si="285"/>
        <v>0</v>
      </c>
      <c r="AF303" s="65">
        <f t="shared" si="286"/>
        <v>0</v>
      </c>
      <c r="AG303" s="65">
        <f t="shared" si="287"/>
        <v>0</v>
      </c>
      <c r="AH303" s="65">
        <f t="shared" si="288"/>
        <v>0</v>
      </c>
      <c r="AI303" s="66">
        <f t="shared" si="289"/>
        <v>0</v>
      </c>
      <c r="AJ303" s="65">
        <f t="shared" si="279"/>
        <v>49</v>
      </c>
      <c r="AK303" s="65">
        <f t="shared" si="290"/>
        <v>-49</v>
      </c>
      <c r="AM303" s="67">
        <f t="shared" si="291"/>
        <v>0</v>
      </c>
      <c r="AN303" s="67">
        <f t="shared" si="292"/>
        <v>0</v>
      </c>
      <c r="AO303" s="67">
        <f t="shared" si="293"/>
        <v>0</v>
      </c>
      <c r="AP303" s="67">
        <f t="shared" si="294"/>
        <v>0</v>
      </c>
      <c r="AQ303" s="67">
        <f t="shared" si="295"/>
        <v>0</v>
      </c>
      <c r="AR303" s="68">
        <f t="shared" si="296"/>
        <v>0</v>
      </c>
      <c r="AT303"/>
      <c r="AU303"/>
    </row>
    <row r="304" spans="1:47" x14ac:dyDescent="0.2">
      <c r="A304" s="33" t="s">
        <v>99</v>
      </c>
      <c r="B304" s="69" t="s">
        <v>97</v>
      </c>
      <c r="C304" s="138">
        <v>37</v>
      </c>
      <c r="D304" s="65" t="s">
        <v>21</v>
      </c>
      <c r="E304" s="140">
        <v>0.36458333333333331</v>
      </c>
      <c r="F304" s="140">
        <v>0.58333333333333337</v>
      </c>
      <c r="G304" s="28">
        <v>40</v>
      </c>
      <c r="H304" s="95">
        <v>5.25</v>
      </c>
      <c r="I304" s="22"/>
      <c r="J304" s="23">
        <f t="shared" si="268"/>
        <v>0</v>
      </c>
      <c r="K304" s="62">
        <f t="shared" si="269"/>
        <v>0</v>
      </c>
      <c r="L304" s="22"/>
      <c r="M304" s="23">
        <f t="shared" si="270"/>
        <v>0</v>
      </c>
      <c r="N304" s="24">
        <f t="shared" si="271"/>
        <v>0</v>
      </c>
      <c r="O304" s="22"/>
      <c r="P304" s="23">
        <f t="shared" si="272"/>
        <v>0</v>
      </c>
      <c r="Q304" s="24">
        <f t="shared" si="273"/>
        <v>0</v>
      </c>
      <c r="R304" s="22"/>
      <c r="S304" s="23">
        <f t="shared" si="274"/>
        <v>0</v>
      </c>
      <c r="T304" s="24">
        <f t="shared" si="275"/>
        <v>0</v>
      </c>
      <c r="U304" s="22"/>
      <c r="V304" s="23">
        <f t="shared" si="276"/>
        <v>0</v>
      </c>
      <c r="W304" s="24">
        <f t="shared" si="277"/>
        <v>0</v>
      </c>
      <c r="X304" s="64">
        <f t="shared" si="280"/>
        <v>0</v>
      </c>
      <c r="Y304" s="93">
        <f t="shared" si="278"/>
        <v>0</v>
      </c>
      <c r="Z304" s="133">
        <f t="shared" si="281"/>
        <v>0</v>
      </c>
      <c r="AA304" s="71">
        <f t="shared" si="282"/>
        <v>0</v>
      </c>
      <c r="AB304" s="64">
        <f t="shared" si="283"/>
        <v>0</v>
      </c>
      <c r="AC304"/>
      <c r="AD304" s="65">
        <f t="shared" si="284"/>
        <v>0</v>
      </c>
      <c r="AE304" s="65">
        <f t="shared" si="285"/>
        <v>0</v>
      </c>
      <c r="AF304" s="65">
        <f t="shared" si="286"/>
        <v>0</v>
      </c>
      <c r="AG304" s="65">
        <f t="shared" si="287"/>
        <v>0</v>
      </c>
      <c r="AH304" s="65">
        <f t="shared" si="288"/>
        <v>0</v>
      </c>
      <c r="AI304" s="66">
        <f t="shared" si="289"/>
        <v>0</v>
      </c>
      <c r="AJ304" s="65">
        <f t="shared" si="279"/>
        <v>37</v>
      </c>
      <c r="AK304" s="65">
        <f t="shared" si="290"/>
        <v>-37</v>
      </c>
      <c r="AM304" s="67">
        <f t="shared" si="291"/>
        <v>0</v>
      </c>
      <c r="AN304" s="67">
        <f t="shared" si="292"/>
        <v>0</v>
      </c>
      <c r="AO304" s="67">
        <f t="shared" si="293"/>
        <v>0</v>
      </c>
      <c r="AP304" s="67">
        <f t="shared" si="294"/>
        <v>0</v>
      </c>
      <c r="AQ304" s="67">
        <f t="shared" si="295"/>
        <v>0</v>
      </c>
      <c r="AR304" s="68">
        <f t="shared" si="296"/>
        <v>0</v>
      </c>
      <c r="AT304"/>
      <c r="AU304"/>
    </row>
    <row r="305" spans="1:47" x14ac:dyDescent="0.2">
      <c r="A305" s="33" t="s">
        <v>118</v>
      </c>
      <c r="B305" s="69" t="s">
        <v>94</v>
      </c>
      <c r="C305" s="138">
        <v>60</v>
      </c>
      <c r="D305" s="65" t="s">
        <v>21</v>
      </c>
      <c r="E305" s="140">
        <v>0.29166666666666669</v>
      </c>
      <c r="F305" s="140">
        <v>0.83333333333333337</v>
      </c>
      <c r="G305" s="28">
        <v>390</v>
      </c>
      <c r="H305" s="95">
        <v>13</v>
      </c>
      <c r="I305" s="22"/>
      <c r="J305" s="23">
        <f t="shared" si="268"/>
        <v>0</v>
      </c>
      <c r="K305" s="62">
        <f t="shared" si="269"/>
        <v>0</v>
      </c>
      <c r="L305" s="22"/>
      <c r="M305" s="23">
        <f t="shared" si="270"/>
        <v>0</v>
      </c>
      <c r="N305" s="24">
        <f t="shared" si="271"/>
        <v>0</v>
      </c>
      <c r="O305" s="22"/>
      <c r="P305" s="23">
        <f t="shared" si="272"/>
        <v>0</v>
      </c>
      <c r="Q305" s="24">
        <f t="shared" si="273"/>
        <v>0</v>
      </c>
      <c r="R305" s="22"/>
      <c r="S305" s="23">
        <f t="shared" si="274"/>
        <v>0</v>
      </c>
      <c r="T305" s="24">
        <f t="shared" si="275"/>
        <v>0</v>
      </c>
      <c r="U305" s="22"/>
      <c r="V305" s="23">
        <f t="shared" si="276"/>
        <v>0</v>
      </c>
      <c r="W305" s="24">
        <f t="shared" si="277"/>
        <v>0</v>
      </c>
      <c r="X305" s="64">
        <f t="shared" si="280"/>
        <v>0</v>
      </c>
      <c r="Y305" s="93">
        <f t="shared" si="278"/>
        <v>0</v>
      </c>
      <c r="Z305" s="133">
        <f t="shared" si="281"/>
        <v>0</v>
      </c>
      <c r="AA305" s="71">
        <f t="shared" si="282"/>
        <v>0</v>
      </c>
      <c r="AB305" s="64">
        <f t="shared" si="283"/>
        <v>0</v>
      </c>
      <c r="AC305"/>
      <c r="AD305" s="65">
        <f t="shared" si="284"/>
        <v>0</v>
      </c>
      <c r="AE305" s="65">
        <f t="shared" si="285"/>
        <v>0</v>
      </c>
      <c r="AF305" s="65">
        <f t="shared" si="286"/>
        <v>0</v>
      </c>
      <c r="AG305" s="65">
        <f t="shared" si="287"/>
        <v>0</v>
      </c>
      <c r="AH305" s="65">
        <f t="shared" si="288"/>
        <v>0</v>
      </c>
      <c r="AI305" s="66">
        <f t="shared" si="289"/>
        <v>0</v>
      </c>
      <c r="AJ305" s="65">
        <f t="shared" si="279"/>
        <v>60</v>
      </c>
      <c r="AK305" s="65">
        <f t="shared" si="290"/>
        <v>-60</v>
      </c>
      <c r="AM305" s="67">
        <f t="shared" si="291"/>
        <v>0</v>
      </c>
      <c r="AN305" s="67">
        <f t="shared" si="292"/>
        <v>0</v>
      </c>
      <c r="AO305" s="67">
        <f t="shared" si="293"/>
        <v>0</v>
      </c>
      <c r="AP305" s="67">
        <f t="shared" si="294"/>
        <v>0</v>
      </c>
      <c r="AQ305" s="67">
        <f t="shared" si="295"/>
        <v>0</v>
      </c>
      <c r="AR305" s="68">
        <f t="shared" si="296"/>
        <v>0</v>
      </c>
      <c r="AT305"/>
      <c r="AU305"/>
    </row>
    <row r="306" spans="1:47" x14ac:dyDescent="0.2">
      <c r="A306" s="33" t="s">
        <v>94</v>
      </c>
      <c r="B306" s="69" t="s">
        <v>175</v>
      </c>
      <c r="C306" s="138">
        <v>28</v>
      </c>
      <c r="D306" s="65" t="s">
        <v>21</v>
      </c>
      <c r="E306" s="140">
        <v>0.34375</v>
      </c>
      <c r="F306" s="140">
        <v>0.5</v>
      </c>
      <c r="G306" s="28">
        <v>20</v>
      </c>
      <c r="H306" s="95">
        <v>3.75</v>
      </c>
      <c r="I306" s="22"/>
      <c r="J306" s="23">
        <f t="shared" si="268"/>
        <v>0</v>
      </c>
      <c r="K306" s="62">
        <f t="shared" si="269"/>
        <v>0</v>
      </c>
      <c r="L306" s="22"/>
      <c r="M306" s="23">
        <f t="shared" si="270"/>
        <v>0</v>
      </c>
      <c r="N306" s="24">
        <f t="shared" si="271"/>
        <v>0</v>
      </c>
      <c r="O306" s="22"/>
      <c r="P306" s="23">
        <f t="shared" si="272"/>
        <v>0</v>
      </c>
      <c r="Q306" s="24">
        <f t="shared" si="273"/>
        <v>0</v>
      </c>
      <c r="R306" s="22"/>
      <c r="S306" s="23">
        <f t="shared" si="274"/>
        <v>0</v>
      </c>
      <c r="T306" s="24">
        <f t="shared" si="275"/>
        <v>0</v>
      </c>
      <c r="U306" s="22"/>
      <c r="V306" s="23">
        <f t="shared" si="276"/>
        <v>0</v>
      </c>
      <c r="W306" s="24">
        <f t="shared" si="277"/>
        <v>0</v>
      </c>
      <c r="X306" s="64">
        <f t="shared" si="280"/>
        <v>0</v>
      </c>
      <c r="Y306" s="93">
        <f t="shared" si="278"/>
        <v>0</v>
      </c>
      <c r="Z306" s="133">
        <f t="shared" si="281"/>
        <v>0</v>
      </c>
      <c r="AA306" s="71">
        <f t="shared" si="282"/>
        <v>0</v>
      </c>
      <c r="AB306" s="64">
        <f t="shared" si="283"/>
        <v>0</v>
      </c>
      <c r="AC306"/>
      <c r="AD306" s="65">
        <f t="shared" si="284"/>
        <v>0</v>
      </c>
      <c r="AE306" s="65">
        <f t="shared" si="285"/>
        <v>0</v>
      </c>
      <c r="AF306" s="65">
        <f t="shared" si="286"/>
        <v>0</v>
      </c>
      <c r="AG306" s="65">
        <f t="shared" si="287"/>
        <v>0</v>
      </c>
      <c r="AH306" s="65">
        <f t="shared" si="288"/>
        <v>0</v>
      </c>
      <c r="AI306" s="66">
        <f t="shared" si="289"/>
        <v>0</v>
      </c>
      <c r="AJ306" s="65">
        <f t="shared" si="279"/>
        <v>28</v>
      </c>
      <c r="AK306" s="65">
        <f t="shared" si="290"/>
        <v>-28</v>
      </c>
      <c r="AM306" s="67">
        <f t="shared" si="291"/>
        <v>0</v>
      </c>
      <c r="AN306" s="67">
        <f t="shared" si="292"/>
        <v>0</v>
      </c>
      <c r="AO306" s="67">
        <f t="shared" si="293"/>
        <v>0</v>
      </c>
      <c r="AP306" s="67">
        <f t="shared" si="294"/>
        <v>0</v>
      </c>
      <c r="AQ306" s="67">
        <f t="shared" si="295"/>
        <v>0</v>
      </c>
      <c r="AR306" s="68">
        <f t="shared" si="296"/>
        <v>0</v>
      </c>
      <c r="AT306"/>
      <c r="AU306"/>
    </row>
    <row r="307" spans="1:47" x14ac:dyDescent="0.2">
      <c r="A307" s="33" t="s">
        <v>96</v>
      </c>
      <c r="B307" s="69" t="s">
        <v>141</v>
      </c>
      <c r="C307" s="138">
        <v>128</v>
      </c>
      <c r="D307" s="65" t="s">
        <v>21</v>
      </c>
      <c r="E307" s="140">
        <v>0.39583333333333331</v>
      </c>
      <c r="F307" s="140">
        <v>0.72916666666666663</v>
      </c>
      <c r="G307" s="28">
        <v>55</v>
      </c>
      <c r="H307" s="95">
        <v>8</v>
      </c>
      <c r="I307" s="22"/>
      <c r="J307" s="23">
        <f t="shared" si="268"/>
        <v>0</v>
      </c>
      <c r="K307" s="62">
        <f t="shared" si="269"/>
        <v>0</v>
      </c>
      <c r="L307" s="22"/>
      <c r="M307" s="23">
        <f t="shared" si="270"/>
        <v>0</v>
      </c>
      <c r="N307" s="24">
        <f t="shared" si="271"/>
        <v>0</v>
      </c>
      <c r="O307" s="22"/>
      <c r="P307" s="23">
        <f t="shared" si="272"/>
        <v>0</v>
      </c>
      <c r="Q307" s="24">
        <f t="shared" si="273"/>
        <v>0</v>
      </c>
      <c r="R307" s="22"/>
      <c r="S307" s="23">
        <f t="shared" si="274"/>
        <v>0</v>
      </c>
      <c r="T307" s="24">
        <f t="shared" si="275"/>
        <v>0</v>
      </c>
      <c r="U307" s="22"/>
      <c r="V307" s="23">
        <f t="shared" si="276"/>
        <v>0</v>
      </c>
      <c r="W307" s="24">
        <f t="shared" si="277"/>
        <v>0</v>
      </c>
      <c r="X307" s="64">
        <f t="shared" si="280"/>
        <v>0</v>
      </c>
      <c r="Y307" s="93">
        <f t="shared" si="278"/>
        <v>0</v>
      </c>
      <c r="Z307" s="133">
        <f t="shared" si="281"/>
        <v>0</v>
      </c>
      <c r="AA307" s="71">
        <f t="shared" si="282"/>
        <v>0</v>
      </c>
      <c r="AB307" s="64">
        <f t="shared" si="283"/>
        <v>0</v>
      </c>
      <c r="AC307"/>
      <c r="AD307" s="65">
        <f t="shared" si="284"/>
        <v>0</v>
      </c>
      <c r="AE307" s="65">
        <f t="shared" si="285"/>
        <v>0</v>
      </c>
      <c r="AF307" s="65">
        <f t="shared" si="286"/>
        <v>0</v>
      </c>
      <c r="AG307" s="65">
        <f t="shared" si="287"/>
        <v>0</v>
      </c>
      <c r="AH307" s="65">
        <f t="shared" si="288"/>
        <v>0</v>
      </c>
      <c r="AI307" s="66">
        <f t="shared" si="289"/>
        <v>0</v>
      </c>
      <c r="AJ307" s="65">
        <f t="shared" si="279"/>
        <v>128</v>
      </c>
      <c r="AK307" s="65">
        <f t="shared" si="290"/>
        <v>-128</v>
      </c>
      <c r="AM307" s="67">
        <f t="shared" si="291"/>
        <v>0</v>
      </c>
      <c r="AN307" s="67">
        <f t="shared" si="292"/>
        <v>0</v>
      </c>
      <c r="AO307" s="67">
        <f t="shared" si="293"/>
        <v>0</v>
      </c>
      <c r="AP307" s="67">
        <f t="shared" si="294"/>
        <v>0</v>
      </c>
      <c r="AQ307" s="67">
        <f t="shared" si="295"/>
        <v>0</v>
      </c>
      <c r="AR307" s="68">
        <f t="shared" si="296"/>
        <v>0</v>
      </c>
      <c r="AT307"/>
      <c r="AU307"/>
    </row>
    <row r="308" spans="1:47" x14ac:dyDescent="0.2">
      <c r="A308" s="33" t="s">
        <v>99</v>
      </c>
      <c r="B308" s="69" t="s">
        <v>97</v>
      </c>
      <c r="C308" s="138">
        <v>15</v>
      </c>
      <c r="D308" s="65" t="s">
        <v>21</v>
      </c>
      <c r="E308" s="140">
        <v>0.36458333333333331</v>
      </c>
      <c r="F308" s="140">
        <v>0.58333333333333337</v>
      </c>
      <c r="G308" s="28">
        <v>40</v>
      </c>
      <c r="H308" s="95">
        <v>5.25</v>
      </c>
      <c r="I308" s="22"/>
      <c r="J308" s="23">
        <f t="shared" si="268"/>
        <v>0</v>
      </c>
      <c r="K308" s="62">
        <f t="shared" si="269"/>
        <v>0</v>
      </c>
      <c r="L308" s="22"/>
      <c r="M308" s="23">
        <f t="shared" si="270"/>
        <v>0</v>
      </c>
      <c r="N308" s="24">
        <f t="shared" si="271"/>
        <v>0</v>
      </c>
      <c r="O308" s="22"/>
      <c r="P308" s="23">
        <f t="shared" si="272"/>
        <v>0</v>
      </c>
      <c r="Q308" s="24">
        <f t="shared" si="273"/>
        <v>0</v>
      </c>
      <c r="R308" s="22"/>
      <c r="S308" s="23">
        <f t="shared" si="274"/>
        <v>0</v>
      </c>
      <c r="T308" s="24">
        <f t="shared" si="275"/>
        <v>0</v>
      </c>
      <c r="U308" s="22"/>
      <c r="V308" s="23">
        <f t="shared" si="276"/>
        <v>0</v>
      </c>
      <c r="W308" s="24">
        <f t="shared" si="277"/>
        <v>0</v>
      </c>
      <c r="X308" s="64">
        <f t="shared" si="280"/>
        <v>0</v>
      </c>
      <c r="Y308" s="93">
        <f t="shared" si="278"/>
        <v>0</v>
      </c>
      <c r="Z308" s="133">
        <f t="shared" si="281"/>
        <v>0</v>
      </c>
      <c r="AA308" s="71">
        <f t="shared" si="282"/>
        <v>0</v>
      </c>
      <c r="AB308" s="64">
        <f t="shared" si="283"/>
        <v>0</v>
      </c>
      <c r="AC308"/>
      <c r="AD308" s="65">
        <f t="shared" si="284"/>
        <v>0</v>
      </c>
      <c r="AE308" s="65">
        <f t="shared" si="285"/>
        <v>0</v>
      </c>
      <c r="AF308" s="65">
        <f t="shared" si="286"/>
        <v>0</v>
      </c>
      <c r="AG308" s="65">
        <f t="shared" si="287"/>
        <v>0</v>
      </c>
      <c r="AH308" s="65">
        <f t="shared" si="288"/>
        <v>0</v>
      </c>
      <c r="AI308" s="66">
        <f t="shared" si="289"/>
        <v>0</v>
      </c>
      <c r="AJ308" s="65">
        <f t="shared" si="279"/>
        <v>15</v>
      </c>
      <c r="AK308" s="65">
        <f t="shared" si="290"/>
        <v>-15</v>
      </c>
      <c r="AM308" s="67">
        <f t="shared" si="291"/>
        <v>0</v>
      </c>
      <c r="AN308" s="67">
        <f t="shared" si="292"/>
        <v>0</v>
      </c>
      <c r="AO308" s="67">
        <f t="shared" si="293"/>
        <v>0</v>
      </c>
      <c r="AP308" s="67">
        <f t="shared" si="294"/>
        <v>0</v>
      </c>
      <c r="AQ308" s="67">
        <f t="shared" si="295"/>
        <v>0</v>
      </c>
      <c r="AR308" s="68">
        <f t="shared" si="296"/>
        <v>0</v>
      </c>
      <c r="AT308"/>
      <c r="AU308"/>
    </row>
    <row r="309" spans="1:47" x14ac:dyDescent="0.2">
      <c r="A309" s="33" t="s">
        <v>94</v>
      </c>
      <c r="B309" s="69" t="s">
        <v>176</v>
      </c>
      <c r="C309" s="138">
        <v>28</v>
      </c>
      <c r="D309" s="65" t="s">
        <v>21</v>
      </c>
      <c r="E309" s="140">
        <v>0.36458333333333331</v>
      </c>
      <c r="F309" s="140">
        <v>0.5</v>
      </c>
      <c r="G309" s="28">
        <v>15</v>
      </c>
      <c r="H309" s="95">
        <v>3.25</v>
      </c>
      <c r="I309" s="22"/>
      <c r="J309" s="23">
        <f t="shared" si="268"/>
        <v>0</v>
      </c>
      <c r="K309" s="62">
        <f t="shared" si="269"/>
        <v>0</v>
      </c>
      <c r="L309" s="22"/>
      <c r="M309" s="23">
        <f t="shared" si="270"/>
        <v>0</v>
      </c>
      <c r="N309" s="24">
        <f t="shared" si="271"/>
        <v>0</v>
      </c>
      <c r="O309" s="22"/>
      <c r="P309" s="23">
        <f t="shared" si="272"/>
        <v>0</v>
      </c>
      <c r="Q309" s="24">
        <f t="shared" si="273"/>
        <v>0</v>
      </c>
      <c r="R309" s="22"/>
      <c r="S309" s="23">
        <f t="shared" si="274"/>
        <v>0</v>
      </c>
      <c r="T309" s="24">
        <f t="shared" si="275"/>
        <v>0</v>
      </c>
      <c r="U309" s="22"/>
      <c r="V309" s="23">
        <f t="shared" si="276"/>
        <v>0</v>
      </c>
      <c r="W309" s="24">
        <f t="shared" si="277"/>
        <v>0</v>
      </c>
      <c r="X309" s="64">
        <f t="shared" si="280"/>
        <v>0</v>
      </c>
      <c r="Y309" s="93">
        <f t="shared" si="278"/>
        <v>0</v>
      </c>
      <c r="Z309" s="133">
        <f t="shared" si="281"/>
        <v>0</v>
      </c>
      <c r="AA309" s="71">
        <f t="shared" si="282"/>
        <v>0</v>
      </c>
      <c r="AB309" s="64">
        <f t="shared" si="283"/>
        <v>0</v>
      </c>
      <c r="AC309"/>
      <c r="AD309" s="65">
        <f t="shared" si="284"/>
        <v>0</v>
      </c>
      <c r="AE309" s="65">
        <f t="shared" si="285"/>
        <v>0</v>
      </c>
      <c r="AF309" s="65">
        <f t="shared" si="286"/>
        <v>0</v>
      </c>
      <c r="AG309" s="65">
        <f t="shared" si="287"/>
        <v>0</v>
      </c>
      <c r="AH309" s="65">
        <f t="shared" si="288"/>
        <v>0</v>
      </c>
      <c r="AI309" s="66">
        <f t="shared" si="289"/>
        <v>0</v>
      </c>
      <c r="AJ309" s="65">
        <f t="shared" si="279"/>
        <v>28</v>
      </c>
      <c r="AK309" s="65">
        <f t="shared" si="290"/>
        <v>-28</v>
      </c>
      <c r="AM309" s="67">
        <f t="shared" si="291"/>
        <v>0</v>
      </c>
      <c r="AN309" s="67">
        <f t="shared" si="292"/>
        <v>0</v>
      </c>
      <c r="AO309" s="67">
        <f t="shared" si="293"/>
        <v>0</v>
      </c>
      <c r="AP309" s="67">
        <f t="shared" si="294"/>
        <v>0</v>
      </c>
      <c r="AQ309" s="67">
        <f t="shared" si="295"/>
        <v>0</v>
      </c>
      <c r="AR309" s="68">
        <f t="shared" si="296"/>
        <v>0</v>
      </c>
      <c r="AT309"/>
      <c r="AU309"/>
    </row>
    <row r="310" spans="1:47" x14ac:dyDescent="0.2">
      <c r="A310" s="33" t="s">
        <v>163</v>
      </c>
      <c r="B310" s="69" t="s">
        <v>99</v>
      </c>
      <c r="C310" s="138">
        <v>33</v>
      </c>
      <c r="D310" s="65" t="s">
        <v>21</v>
      </c>
      <c r="E310" s="140">
        <v>0.39583333333333331</v>
      </c>
      <c r="F310" s="140">
        <v>0.5</v>
      </c>
      <c r="G310" s="28">
        <v>25</v>
      </c>
      <c r="H310" s="95">
        <v>2.5</v>
      </c>
      <c r="I310" s="22"/>
      <c r="J310" s="23">
        <f t="shared" si="268"/>
        <v>0</v>
      </c>
      <c r="K310" s="62">
        <f t="shared" si="269"/>
        <v>0</v>
      </c>
      <c r="L310" s="22"/>
      <c r="M310" s="23">
        <f t="shared" si="270"/>
        <v>0</v>
      </c>
      <c r="N310" s="24">
        <f t="shared" si="271"/>
        <v>0</v>
      </c>
      <c r="O310" s="22"/>
      <c r="P310" s="23">
        <f t="shared" si="272"/>
        <v>0</v>
      </c>
      <c r="Q310" s="24">
        <f t="shared" si="273"/>
        <v>0</v>
      </c>
      <c r="R310" s="22"/>
      <c r="S310" s="23">
        <f t="shared" si="274"/>
        <v>0</v>
      </c>
      <c r="T310" s="24">
        <f t="shared" si="275"/>
        <v>0</v>
      </c>
      <c r="U310" s="22"/>
      <c r="V310" s="23">
        <f t="shared" si="276"/>
        <v>0</v>
      </c>
      <c r="W310" s="24">
        <f t="shared" si="277"/>
        <v>0</v>
      </c>
      <c r="X310" s="64">
        <f t="shared" si="280"/>
        <v>0</v>
      </c>
      <c r="Y310" s="93">
        <f t="shared" si="278"/>
        <v>0</v>
      </c>
      <c r="Z310" s="133">
        <f t="shared" si="281"/>
        <v>0</v>
      </c>
      <c r="AA310" s="71">
        <f t="shared" si="282"/>
        <v>0</v>
      </c>
      <c r="AB310" s="64">
        <f t="shared" si="283"/>
        <v>0</v>
      </c>
      <c r="AC310"/>
      <c r="AD310" s="65">
        <f t="shared" si="284"/>
        <v>0</v>
      </c>
      <c r="AE310" s="65">
        <f t="shared" si="285"/>
        <v>0</v>
      </c>
      <c r="AF310" s="65">
        <f t="shared" si="286"/>
        <v>0</v>
      </c>
      <c r="AG310" s="65">
        <f t="shared" si="287"/>
        <v>0</v>
      </c>
      <c r="AH310" s="65">
        <f t="shared" si="288"/>
        <v>0</v>
      </c>
      <c r="AI310" s="66">
        <f t="shared" si="289"/>
        <v>0</v>
      </c>
      <c r="AJ310" s="65">
        <f t="shared" si="279"/>
        <v>33</v>
      </c>
      <c r="AK310" s="65">
        <f t="shared" si="290"/>
        <v>-33</v>
      </c>
      <c r="AM310" s="67">
        <f t="shared" si="291"/>
        <v>0</v>
      </c>
      <c r="AN310" s="67">
        <f t="shared" si="292"/>
        <v>0</v>
      </c>
      <c r="AO310" s="67">
        <f t="shared" si="293"/>
        <v>0</v>
      </c>
      <c r="AP310" s="67">
        <f t="shared" si="294"/>
        <v>0</v>
      </c>
      <c r="AQ310" s="67">
        <f t="shared" si="295"/>
        <v>0</v>
      </c>
      <c r="AR310" s="68">
        <f t="shared" si="296"/>
        <v>0</v>
      </c>
      <c r="AT310"/>
      <c r="AU310"/>
    </row>
    <row r="311" spans="1:47" x14ac:dyDescent="0.2">
      <c r="A311" s="33" t="s">
        <v>96</v>
      </c>
      <c r="B311" s="69" t="s">
        <v>96</v>
      </c>
      <c r="C311" s="138">
        <v>49</v>
      </c>
      <c r="D311" s="65" t="s">
        <v>21</v>
      </c>
      <c r="E311" s="140">
        <v>0.35416666666666669</v>
      </c>
      <c r="F311" s="140">
        <v>0.5</v>
      </c>
      <c r="G311" s="28">
        <v>10</v>
      </c>
      <c r="H311" s="95">
        <v>3.5</v>
      </c>
      <c r="I311" s="22"/>
      <c r="J311" s="23">
        <f t="shared" si="268"/>
        <v>0</v>
      </c>
      <c r="K311" s="62">
        <f t="shared" si="269"/>
        <v>0</v>
      </c>
      <c r="L311" s="22"/>
      <c r="M311" s="23">
        <f t="shared" si="270"/>
        <v>0</v>
      </c>
      <c r="N311" s="24">
        <f t="shared" si="271"/>
        <v>0</v>
      </c>
      <c r="O311" s="22"/>
      <c r="P311" s="23">
        <f t="shared" si="272"/>
        <v>0</v>
      </c>
      <c r="Q311" s="24">
        <f t="shared" si="273"/>
        <v>0</v>
      </c>
      <c r="R311" s="22"/>
      <c r="S311" s="23">
        <f t="shared" si="274"/>
        <v>0</v>
      </c>
      <c r="T311" s="24">
        <f t="shared" si="275"/>
        <v>0</v>
      </c>
      <c r="U311" s="22"/>
      <c r="V311" s="23">
        <f t="shared" si="276"/>
        <v>0</v>
      </c>
      <c r="W311" s="24">
        <f t="shared" si="277"/>
        <v>0</v>
      </c>
      <c r="X311" s="64">
        <f t="shared" si="280"/>
        <v>0</v>
      </c>
      <c r="Y311" s="93">
        <f t="shared" si="278"/>
        <v>0</v>
      </c>
      <c r="Z311" s="133">
        <f t="shared" si="281"/>
        <v>0</v>
      </c>
      <c r="AA311" s="71">
        <f t="shared" si="282"/>
        <v>0</v>
      </c>
      <c r="AB311" s="64">
        <f t="shared" si="283"/>
        <v>0</v>
      </c>
      <c r="AC311"/>
      <c r="AD311" s="65">
        <f t="shared" si="284"/>
        <v>0</v>
      </c>
      <c r="AE311" s="65">
        <f t="shared" si="285"/>
        <v>0</v>
      </c>
      <c r="AF311" s="65">
        <f t="shared" si="286"/>
        <v>0</v>
      </c>
      <c r="AG311" s="65">
        <f t="shared" si="287"/>
        <v>0</v>
      </c>
      <c r="AH311" s="65">
        <f t="shared" si="288"/>
        <v>0</v>
      </c>
      <c r="AI311" s="66">
        <f t="shared" si="289"/>
        <v>0</v>
      </c>
      <c r="AJ311" s="65">
        <f t="shared" si="279"/>
        <v>49</v>
      </c>
      <c r="AK311" s="65">
        <f t="shared" si="290"/>
        <v>-49</v>
      </c>
      <c r="AM311" s="67">
        <f t="shared" si="291"/>
        <v>0</v>
      </c>
      <c r="AN311" s="67">
        <f t="shared" si="292"/>
        <v>0</v>
      </c>
      <c r="AO311" s="67">
        <f t="shared" si="293"/>
        <v>0</v>
      </c>
      <c r="AP311" s="67">
        <f t="shared" si="294"/>
        <v>0</v>
      </c>
      <c r="AQ311" s="67">
        <f t="shared" si="295"/>
        <v>0</v>
      </c>
      <c r="AR311" s="68">
        <f t="shared" si="296"/>
        <v>0</v>
      </c>
      <c r="AT311"/>
      <c r="AU311"/>
    </row>
    <row r="312" spans="1:47" x14ac:dyDescent="0.2">
      <c r="A312" s="33" t="s">
        <v>94</v>
      </c>
      <c r="B312" s="69" t="s">
        <v>131</v>
      </c>
      <c r="C312" s="138">
        <v>28</v>
      </c>
      <c r="D312" s="65" t="s">
        <v>23</v>
      </c>
      <c r="E312" s="140">
        <v>0.35416666666666669</v>
      </c>
      <c r="F312" s="140">
        <v>0.5</v>
      </c>
      <c r="G312" s="28">
        <v>15</v>
      </c>
      <c r="H312" s="95">
        <v>3.5</v>
      </c>
      <c r="I312" s="22"/>
      <c r="J312" s="23">
        <f t="shared" si="268"/>
        <v>0</v>
      </c>
      <c r="K312" s="62">
        <f t="shared" si="269"/>
        <v>0</v>
      </c>
      <c r="L312" s="22"/>
      <c r="M312" s="23">
        <f t="shared" si="270"/>
        <v>0</v>
      </c>
      <c r="N312" s="24">
        <f t="shared" si="271"/>
        <v>0</v>
      </c>
      <c r="O312" s="22"/>
      <c r="P312" s="23">
        <f t="shared" si="272"/>
        <v>0</v>
      </c>
      <c r="Q312" s="24">
        <f t="shared" si="273"/>
        <v>0</v>
      </c>
      <c r="R312" s="22"/>
      <c r="S312" s="23">
        <f t="shared" si="274"/>
        <v>0</v>
      </c>
      <c r="T312" s="24">
        <f t="shared" si="275"/>
        <v>0</v>
      </c>
      <c r="U312" s="22"/>
      <c r="V312" s="23">
        <f t="shared" si="276"/>
        <v>0</v>
      </c>
      <c r="W312" s="24">
        <f t="shared" si="277"/>
        <v>0</v>
      </c>
      <c r="X312" s="64">
        <f t="shared" si="280"/>
        <v>0</v>
      </c>
      <c r="Y312" s="93">
        <f t="shared" si="278"/>
        <v>0</v>
      </c>
      <c r="Z312" s="133">
        <f t="shared" si="281"/>
        <v>0</v>
      </c>
      <c r="AA312" s="71">
        <f t="shared" si="282"/>
        <v>0</v>
      </c>
      <c r="AB312" s="64">
        <f t="shared" si="283"/>
        <v>0</v>
      </c>
      <c r="AC312"/>
      <c r="AD312" s="65">
        <f t="shared" si="284"/>
        <v>0</v>
      </c>
      <c r="AE312" s="65">
        <f t="shared" si="285"/>
        <v>0</v>
      </c>
      <c r="AF312" s="65">
        <f t="shared" si="286"/>
        <v>0</v>
      </c>
      <c r="AG312" s="65">
        <f t="shared" si="287"/>
        <v>0</v>
      </c>
      <c r="AH312" s="65">
        <f t="shared" si="288"/>
        <v>0</v>
      </c>
      <c r="AI312" s="66">
        <f t="shared" si="289"/>
        <v>0</v>
      </c>
      <c r="AJ312" s="65">
        <f t="shared" si="279"/>
        <v>28</v>
      </c>
      <c r="AK312" s="65">
        <f t="shared" si="290"/>
        <v>-28</v>
      </c>
      <c r="AM312" s="67">
        <f t="shared" si="291"/>
        <v>0</v>
      </c>
      <c r="AN312" s="67">
        <f t="shared" si="292"/>
        <v>0</v>
      </c>
      <c r="AO312" s="67">
        <f t="shared" si="293"/>
        <v>0</v>
      </c>
      <c r="AP312" s="67">
        <f t="shared" si="294"/>
        <v>0</v>
      </c>
      <c r="AQ312" s="67">
        <f t="shared" si="295"/>
        <v>0</v>
      </c>
      <c r="AR312" s="68">
        <f t="shared" si="296"/>
        <v>0</v>
      </c>
      <c r="AT312"/>
      <c r="AU312"/>
    </row>
    <row r="313" spans="1:47" x14ac:dyDescent="0.2">
      <c r="A313" s="33" t="s">
        <v>118</v>
      </c>
      <c r="B313" s="69" t="s">
        <v>161</v>
      </c>
      <c r="C313" s="138">
        <v>65</v>
      </c>
      <c r="D313" s="65" t="s">
        <v>23</v>
      </c>
      <c r="E313" s="140">
        <v>0.3125</v>
      </c>
      <c r="F313" s="140">
        <v>0.83333333333333337</v>
      </c>
      <c r="G313" s="28">
        <v>440</v>
      </c>
      <c r="H313" s="95">
        <v>12.5</v>
      </c>
      <c r="I313" s="22"/>
      <c r="J313" s="23">
        <f t="shared" si="268"/>
        <v>0</v>
      </c>
      <c r="K313" s="62">
        <f t="shared" si="269"/>
        <v>0</v>
      </c>
      <c r="L313" s="22"/>
      <c r="M313" s="23">
        <f t="shared" si="270"/>
        <v>0</v>
      </c>
      <c r="N313" s="24">
        <f t="shared" si="271"/>
        <v>0</v>
      </c>
      <c r="O313" s="22"/>
      <c r="P313" s="23">
        <f t="shared" si="272"/>
        <v>0</v>
      </c>
      <c r="Q313" s="24">
        <f t="shared" si="273"/>
        <v>0</v>
      </c>
      <c r="R313" s="22"/>
      <c r="S313" s="23">
        <f t="shared" si="274"/>
        <v>0</v>
      </c>
      <c r="T313" s="24">
        <f t="shared" si="275"/>
        <v>0</v>
      </c>
      <c r="U313" s="22"/>
      <c r="V313" s="23">
        <f t="shared" si="276"/>
        <v>0</v>
      </c>
      <c r="W313" s="24">
        <f t="shared" si="277"/>
        <v>0</v>
      </c>
      <c r="X313" s="64">
        <f t="shared" si="280"/>
        <v>0</v>
      </c>
      <c r="Y313" s="93">
        <f t="shared" si="278"/>
        <v>0</v>
      </c>
      <c r="Z313" s="133">
        <f t="shared" si="281"/>
        <v>0</v>
      </c>
      <c r="AA313" s="71">
        <f t="shared" si="282"/>
        <v>0</v>
      </c>
      <c r="AB313" s="64">
        <f t="shared" si="283"/>
        <v>0</v>
      </c>
      <c r="AC313"/>
      <c r="AD313" s="65">
        <f t="shared" si="284"/>
        <v>0</v>
      </c>
      <c r="AE313" s="65">
        <f t="shared" si="285"/>
        <v>0</v>
      </c>
      <c r="AF313" s="65">
        <f t="shared" si="286"/>
        <v>0</v>
      </c>
      <c r="AG313" s="65">
        <f t="shared" si="287"/>
        <v>0</v>
      </c>
      <c r="AH313" s="65">
        <f t="shared" si="288"/>
        <v>0</v>
      </c>
      <c r="AI313" s="66">
        <f t="shared" si="289"/>
        <v>0</v>
      </c>
      <c r="AJ313" s="65">
        <f t="shared" si="279"/>
        <v>65</v>
      </c>
      <c r="AK313" s="65">
        <f t="shared" si="290"/>
        <v>-65</v>
      </c>
      <c r="AM313" s="67">
        <f t="shared" si="291"/>
        <v>0</v>
      </c>
      <c r="AN313" s="67">
        <f t="shared" si="292"/>
        <v>0</v>
      </c>
      <c r="AO313" s="67">
        <f t="shared" si="293"/>
        <v>0</v>
      </c>
      <c r="AP313" s="67">
        <f t="shared" si="294"/>
        <v>0</v>
      </c>
      <c r="AQ313" s="67">
        <f t="shared" si="295"/>
        <v>0</v>
      </c>
      <c r="AR313" s="68">
        <f t="shared" si="296"/>
        <v>0</v>
      </c>
      <c r="AT313"/>
      <c r="AU313"/>
    </row>
    <row r="314" spans="1:47" x14ac:dyDescent="0.2">
      <c r="A314" s="33" t="s">
        <v>155</v>
      </c>
      <c r="B314" s="69" t="s">
        <v>96</v>
      </c>
      <c r="C314" s="138">
        <v>31</v>
      </c>
      <c r="D314" s="65" t="s">
        <v>23</v>
      </c>
      <c r="E314" s="140">
        <v>0.36458333333333331</v>
      </c>
      <c r="F314" s="140">
        <v>0.70833333333333337</v>
      </c>
      <c r="G314" s="28">
        <v>110</v>
      </c>
      <c r="H314" s="95">
        <v>8.25</v>
      </c>
      <c r="I314" s="22"/>
      <c r="J314" s="23">
        <f t="shared" si="268"/>
        <v>0</v>
      </c>
      <c r="K314" s="62">
        <f t="shared" si="269"/>
        <v>0</v>
      </c>
      <c r="L314" s="22"/>
      <c r="M314" s="23">
        <f t="shared" si="270"/>
        <v>0</v>
      </c>
      <c r="N314" s="24">
        <f t="shared" si="271"/>
        <v>0</v>
      </c>
      <c r="O314" s="22"/>
      <c r="P314" s="23">
        <f t="shared" si="272"/>
        <v>0</v>
      </c>
      <c r="Q314" s="24">
        <f t="shared" si="273"/>
        <v>0</v>
      </c>
      <c r="R314" s="22"/>
      <c r="S314" s="23">
        <f t="shared" si="274"/>
        <v>0</v>
      </c>
      <c r="T314" s="24">
        <f t="shared" si="275"/>
        <v>0</v>
      </c>
      <c r="U314" s="22"/>
      <c r="V314" s="23">
        <f t="shared" si="276"/>
        <v>0</v>
      </c>
      <c r="W314" s="24">
        <f t="shared" si="277"/>
        <v>0</v>
      </c>
      <c r="X314" s="64">
        <f t="shared" si="280"/>
        <v>0</v>
      </c>
      <c r="Y314" s="93">
        <f t="shared" si="278"/>
        <v>0</v>
      </c>
      <c r="Z314" s="133">
        <f t="shared" si="281"/>
        <v>0</v>
      </c>
      <c r="AA314" s="71">
        <f t="shared" si="282"/>
        <v>0</v>
      </c>
      <c r="AB314" s="64">
        <f t="shared" si="283"/>
        <v>0</v>
      </c>
      <c r="AC314"/>
      <c r="AD314" s="65">
        <f t="shared" si="284"/>
        <v>0</v>
      </c>
      <c r="AE314" s="65">
        <f t="shared" si="285"/>
        <v>0</v>
      </c>
      <c r="AF314" s="65">
        <f t="shared" si="286"/>
        <v>0</v>
      </c>
      <c r="AG314" s="65">
        <f t="shared" si="287"/>
        <v>0</v>
      </c>
      <c r="AH314" s="65">
        <f t="shared" si="288"/>
        <v>0</v>
      </c>
      <c r="AI314" s="66">
        <f t="shared" si="289"/>
        <v>0</v>
      </c>
      <c r="AJ314" s="65">
        <f t="shared" si="279"/>
        <v>31</v>
      </c>
      <c r="AK314" s="65">
        <f t="shared" si="290"/>
        <v>-31</v>
      </c>
      <c r="AM314" s="67">
        <f t="shared" si="291"/>
        <v>0</v>
      </c>
      <c r="AN314" s="67">
        <f t="shared" si="292"/>
        <v>0</v>
      </c>
      <c r="AO314" s="67">
        <f t="shared" si="293"/>
        <v>0</v>
      </c>
      <c r="AP314" s="67">
        <f t="shared" si="294"/>
        <v>0</v>
      </c>
      <c r="AQ314" s="67">
        <f t="shared" si="295"/>
        <v>0</v>
      </c>
      <c r="AR314" s="68">
        <f t="shared" si="296"/>
        <v>0</v>
      </c>
      <c r="AT314"/>
      <c r="AU314"/>
    </row>
    <row r="315" spans="1:47" x14ac:dyDescent="0.2">
      <c r="A315" s="33" t="s">
        <v>96</v>
      </c>
      <c r="B315" s="69" t="s">
        <v>96</v>
      </c>
      <c r="C315" s="138">
        <v>49</v>
      </c>
      <c r="D315" s="65" t="s">
        <v>23</v>
      </c>
      <c r="E315" s="140">
        <v>0.40625</v>
      </c>
      <c r="F315" s="140">
        <v>0.625</v>
      </c>
      <c r="G315" s="28">
        <v>10</v>
      </c>
      <c r="H315" s="95">
        <v>5.25</v>
      </c>
      <c r="I315" s="22"/>
      <c r="J315" s="23">
        <f t="shared" si="268"/>
        <v>0</v>
      </c>
      <c r="K315" s="62">
        <f t="shared" si="269"/>
        <v>0</v>
      </c>
      <c r="L315" s="22"/>
      <c r="M315" s="23">
        <f t="shared" si="270"/>
        <v>0</v>
      </c>
      <c r="N315" s="24">
        <f t="shared" si="271"/>
        <v>0</v>
      </c>
      <c r="O315" s="22"/>
      <c r="P315" s="23">
        <f t="shared" si="272"/>
        <v>0</v>
      </c>
      <c r="Q315" s="24">
        <f t="shared" si="273"/>
        <v>0</v>
      </c>
      <c r="R315" s="22"/>
      <c r="S315" s="23">
        <f t="shared" si="274"/>
        <v>0</v>
      </c>
      <c r="T315" s="24">
        <f t="shared" si="275"/>
        <v>0</v>
      </c>
      <c r="U315" s="22"/>
      <c r="V315" s="23">
        <f t="shared" si="276"/>
        <v>0</v>
      </c>
      <c r="W315" s="24">
        <f t="shared" si="277"/>
        <v>0</v>
      </c>
      <c r="X315" s="64">
        <f t="shared" si="280"/>
        <v>0</v>
      </c>
      <c r="Y315" s="93">
        <f t="shared" si="278"/>
        <v>0</v>
      </c>
      <c r="Z315" s="133">
        <f t="shared" si="281"/>
        <v>0</v>
      </c>
      <c r="AA315" s="71">
        <f t="shared" si="282"/>
        <v>0</v>
      </c>
      <c r="AB315" s="64">
        <f t="shared" si="283"/>
        <v>0</v>
      </c>
      <c r="AC315"/>
      <c r="AD315" s="65">
        <f t="shared" si="284"/>
        <v>0</v>
      </c>
      <c r="AE315" s="65">
        <f t="shared" si="285"/>
        <v>0</v>
      </c>
      <c r="AF315" s="65">
        <f t="shared" si="286"/>
        <v>0</v>
      </c>
      <c r="AG315" s="65">
        <f t="shared" si="287"/>
        <v>0</v>
      </c>
      <c r="AH315" s="65">
        <f t="shared" si="288"/>
        <v>0</v>
      </c>
      <c r="AI315" s="66">
        <f t="shared" si="289"/>
        <v>0</v>
      </c>
      <c r="AJ315" s="65">
        <f t="shared" si="279"/>
        <v>49</v>
      </c>
      <c r="AK315" s="65">
        <f t="shared" si="290"/>
        <v>-49</v>
      </c>
      <c r="AM315" s="67">
        <f t="shared" si="291"/>
        <v>0</v>
      </c>
      <c r="AN315" s="67">
        <f t="shared" si="292"/>
        <v>0</v>
      </c>
      <c r="AO315" s="67">
        <f t="shared" si="293"/>
        <v>0</v>
      </c>
      <c r="AP315" s="67">
        <f t="shared" si="294"/>
        <v>0</v>
      </c>
      <c r="AQ315" s="67">
        <f t="shared" si="295"/>
        <v>0</v>
      </c>
      <c r="AR315" s="68">
        <f t="shared" si="296"/>
        <v>0</v>
      </c>
      <c r="AT315"/>
      <c r="AU315"/>
    </row>
    <row r="316" spans="1:47" x14ac:dyDescent="0.2">
      <c r="A316" s="33" t="s">
        <v>118</v>
      </c>
      <c r="B316" s="69" t="s">
        <v>96</v>
      </c>
      <c r="C316" s="138">
        <v>92</v>
      </c>
      <c r="D316" s="65" t="s">
        <v>23</v>
      </c>
      <c r="E316" s="140">
        <v>0.3125</v>
      </c>
      <c r="F316" s="140">
        <v>0.82291666666666663</v>
      </c>
      <c r="G316" s="28">
        <v>380</v>
      </c>
      <c r="H316" s="95">
        <v>12.25</v>
      </c>
      <c r="I316" s="22"/>
      <c r="J316" s="23">
        <f t="shared" ref="J316:J336" si="297">$C$6*G316*I316</f>
        <v>0</v>
      </c>
      <c r="K316" s="62">
        <f t="shared" ref="K316:K336" si="298">$J$6*H316*I316</f>
        <v>0</v>
      </c>
      <c r="L316" s="22"/>
      <c r="M316" s="23">
        <f t="shared" ref="M316:M336" si="299">$C$7*G316*L316</f>
        <v>0</v>
      </c>
      <c r="N316" s="24">
        <f t="shared" ref="N316:N336" si="300">$J$6*H316*L316</f>
        <v>0</v>
      </c>
      <c r="O316" s="22"/>
      <c r="P316" s="23">
        <f t="shared" ref="P316:P336" si="301">$C$8*G316*O316</f>
        <v>0</v>
      </c>
      <c r="Q316" s="24">
        <f t="shared" ref="Q316:Q336" si="302">$J$6*H316*O316</f>
        <v>0</v>
      </c>
      <c r="R316" s="22"/>
      <c r="S316" s="23">
        <f t="shared" ref="S316:S336" si="303">$C$9*G316*R316</f>
        <v>0</v>
      </c>
      <c r="T316" s="24">
        <f t="shared" ref="T316:T336" si="304">$J$6*H316*R316</f>
        <v>0</v>
      </c>
      <c r="U316" s="22"/>
      <c r="V316" s="23">
        <f t="shared" ref="V316:V336" si="305">$C$10*G316*U316</f>
        <v>0</v>
      </c>
      <c r="W316" s="24">
        <f t="shared" ref="W316:W336" si="306">$J$6*H316*U316</f>
        <v>0</v>
      </c>
      <c r="X316" s="64">
        <f t="shared" si="280"/>
        <v>0</v>
      </c>
      <c r="Y316" s="93">
        <f t="shared" ref="Y316:Y336" si="307">IFERROR(VLOOKUP(D316,$M$6:$N$11,2,FALSE),VLOOKUP(D316,$P$6:$Q$11,2,FALSE))</f>
        <v>0</v>
      </c>
      <c r="Z316" s="133">
        <f t="shared" si="281"/>
        <v>0</v>
      </c>
      <c r="AA316" s="71">
        <f t="shared" si="282"/>
        <v>0</v>
      </c>
      <c r="AB316" s="64">
        <f t="shared" si="283"/>
        <v>0</v>
      </c>
      <c r="AC316"/>
      <c r="AD316" s="65">
        <f t="shared" si="284"/>
        <v>0</v>
      </c>
      <c r="AE316" s="65">
        <f t="shared" si="285"/>
        <v>0</v>
      </c>
      <c r="AF316" s="65">
        <f t="shared" si="286"/>
        <v>0</v>
      </c>
      <c r="AG316" s="65">
        <f t="shared" si="287"/>
        <v>0</v>
      </c>
      <c r="AH316" s="65">
        <f t="shared" si="288"/>
        <v>0</v>
      </c>
      <c r="AI316" s="66">
        <f t="shared" si="289"/>
        <v>0</v>
      </c>
      <c r="AJ316" s="65">
        <f t="shared" ref="AJ316:AJ336" si="308">C316</f>
        <v>92</v>
      </c>
      <c r="AK316" s="65">
        <f t="shared" si="290"/>
        <v>-92</v>
      </c>
      <c r="AM316" s="67">
        <f t="shared" si="291"/>
        <v>0</v>
      </c>
      <c r="AN316" s="67">
        <f t="shared" si="292"/>
        <v>0</v>
      </c>
      <c r="AO316" s="67">
        <f t="shared" si="293"/>
        <v>0</v>
      </c>
      <c r="AP316" s="67">
        <f t="shared" si="294"/>
        <v>0</v>
      </c>
      <c r="AQ316" s="67">
        <f t="shared" si="295"/>
        <v>0</v>
      </c>
      <c r="AR316" s="68">
        <f t="shared" si="296"/>
        <v>0</v>
      </c>
      <c r="AT316"/>
      <c r="AU316"/>
    </row>
    <row r="317" spans="1:47" x14ac:dyDescent="0.2">
      <c r="A317" s="33" t="s">
        <v>155</v>
      </c>
      <c r="B317" s="69" t="s">
        <v>104</v>
      </c>
      <c r="C317" s="138">
        <v>210</v>
      </c>
      <c r="D317" s="65" t="s">
        <v>23</v>
      </c>
      <c r="E317" s="140">
        <v>0.375</v>
      </c>
      <c r="F317" s="140">
        <v>0.66666666666666663</v>
      </c>
      <c r="G317" s="28">
        <v>190</v>
      </c>
      <c r="H317" s="95">
        <v>7</v>
      </c>
      <c r="I317" s="22"/>
      <c r="J317" s="23">
        <f t="shared" si="297"/>
        <v>0</v>
      </c>
      <c r="K317" s="62">
        <f t="shared" si="298"/>
        <v>0</v>
      </c>
      <c r="L317" s="22"/>
      <c r="M317" s="23">
        <f t="shared" si="299"/>
        <v>0</v>
      </c>
      <c r="N317" s="24">
        <f t="shared" si="300"/>
        <v>0</v>
      </c>
      <c r="O317" s="22"/>
      <c r="P317" s="23">
        <f t="shared" si="301"/>
        <v>0</v>
      </c>
      <c r="Q317" s="24">
        <f t="shared" si="302"/>
        <v>0</v>
      </c>
      <c r="R317" s="22"/>
      <c r="S317" s="23">
        <f t="shared" si="303"/>
        <v>0</v>
      </c>
      <c r="T317" s="24">
        <f t="shared" si="304"/>
        <v>0</v>
      </c>
      <c r="U317" s="22"/>
      <c r="V317" s="23">
        <f t="shared" si="305"/>
        <v>0</v>
      </c>
      <c r="W317" s="24">
        <f t="shared" si="306"/>
        <v>0</v>
      </c>
      <c r="X317" s="64">
        <f t="shared" si="280"/>
        <v>0</v>
      </c>
      <c r="Y317" s="93">
        <f t="shared" si="307"/>
        <v>0</v>
      </c>
      <c r="Z317" s="133">
        <f t="shared" si="281"/>
        <v>0</v>
      </c>
      <c r="AA317" s="71">
        <f t="shared" si="282"/>
        <v>0</v>
      </c>
      <c r="AB317" s="64">
        <f t="shared" si="283"/>
        <v>0</v>
      </c>
      <c r="AC317"/>
      <c r="AD317" s="65">
        <f t="shared" si="284"/>
        <v>0</v>
      </c>
      <c r="AE317" s="65">
        <f t="shared" si="285"/>
        <v>0</v>
      </c>
      <c r="AF317" s="65">
        <f t="shared" si="286"/>
        <v>0</v>
      </c>
      <c r="AG317" s="65">
        <f t="shared" si="287"/>
        <v>0</v>
      </c>
      <c r="AH317" s="65">
        <f t="shared" si="288"/>
        <v>0</v>
      </c>
      <c r="AI317" s="66">
        <f t="shared" si="289"/>
        <v>0</v>
      </c>
      <c r="AJ317" s="65">
        <f t="shared" si="308"/>
        <v>210</v>
      </c>
      <c r="AK317" s="65">
        <f t="shared" si="290"/>
        <v>-210</v>
      </c>
      <c r="AM317" s="67">
        <f t="shared" si="291"/>
        <v>0</v>
      </c>
      <c r="AN317" s="67">
        <f t="shared" si="292"/>
        <v>0</v>
      </c>
      <c r="AO317" s="67">
        <f t="shared" si="293"/>
        <v>0</v>
      </c>
      <c r="AP317" s="67">
        <f t="shared" si="294"/>
        <v>0</v>
      </c>
      <c r="AQ317" s="67">
        <f t="shared" si="295"/>
        <v>0</v>
      </c>
      <c r="AR317" s="68">
        <f t="shared" si="296"/>
        <v>0</v>
      </c>
      <c r="AT317"/>
      <c r="AU317"/>
    </row>
    <row r="318" spans="1:47" x14ac:dyDescent="0.2">
      <c r="A318" s="33" t="s">
        <v>164</v>
      </c>
      <c r="B318" s="69" t="s">
        <v>96</v>
      </c>
      <c r="C318" s="138">
        <v>110</v>
      </c>
      <c r="D318" s="65" t="s">
        <v>23</v>
      </c>
      <c r="E318" s="140">
        <v>0.33333333333333331</v>
      </c>
      <c r="F318" s="140">
        <v>0.79166666666666663</v>
      </c>
      <c r="G318" s="28">
        <v>325</v>
      </c>
      <c r="H318" s="95">
        <v>11</v>
      </c>
      <c r="I318" s="22"/>
      <c r="J318" s="23">
        <f t="shared" si="297"/>
        <v>0</v>
      </c>
      <c r="K318" s="62">
        <f t="shared" si="298"/>
        <v>0</v>
      </c>
      <c r="L318" s="22"/>
      <c r="M318" s="23">
        <f t="shared" si="299"/>
        <v>0</v>
      </c>
      <c r="N318" s="24">
        <f t="shared" si="300"/>
        <v>0</v>
      </c>
      <c r="O318" s="22"/>
      <c r="P318" s="23">
        <f t="shared" si="301"/>
        <v>0</v>
      </c>
      <c r="Q318" s="24">
        <f t="shared" si="302"/>
        <v>0</v>
      </c>
      <c r="R318" s="22"/>
      <c r="S318" s="23">
        <f t="shared" si="303"/>
        <v>0</v>
      </c>
      <c r="T318" s="24">
        <f t="shared" si="304"/>
        <v>0</v>
      </c>
      <c r="U318" s="22"/>
      <c r="V318" s="23">
        <f t="shared" si="305"/>
        <v>0</v>
      </c>
      <c r="W318" s="24">
        <f t="shared" si="306"/>
        <v>0</v>
      </c>
      <c r="X318" s="64">
        <f t="shared" si="280"/>
        <v>0</v>
      </c>
      <c r="Y318" s="93">
        <f t="shared" si="307"/>
        <v>0</v>
      </c>
      <c r="Z318" s="133">
        <f t="shared" si="281"/>
        <v>0</v>
      </c>
      <c r="AA318" s="71">
        <f t="shared" si="282"/>
        <v>0</v>
      </c>
      <c r="AB318" s="64">
        <f t="shared" si="283"/>
        <v>0</v>
      </c>
      <c r="AC318"/>
      <c r="AD318" s="65">
        <f t="shared" si="284"/>
        <v>0</v>
      </c>
      <c r="AE318" s="65">
        <f t="shared" si="285"/>
        <v>0</v>
      </c>
      <c r="AF318" s="65">
        <f t="shared" si="286"/>
        <v>0</v>
      </c>
      <c r="AG318" s="65">
        <f t="shared" si="287"/>
        <v>0</v>
      </c>
      <c r="AH318" s="65">
        <f t="shared" si="288"/>
        <v>0</v>
      </c>
      <c r="AI318" s="66">
        <f t="shared" si="289"/>
        <v>0</v>
      </c>
      <c r="AJ318" s="65">
        <f t="shared" si="308"/>
        <v>110</v>
      </c>
      <c r="AK318" s="65">
        <f t="shared" si="290"/>
        <v>-110</v>
      </c>
      <c r="AM318" s="67">
        <f t="shared" si="291"/>
        <v>0</v>
      </c>
      <c r="AN318" s="67">
        <f t="shared" si="292"/>
        <v>0</v>
      </c>
      <c r="AO318" s="67">
        <f t="shared" si="293"/>
        <v>0</v>
      </c>
      <c r="AP318" s="67">
        <f t="shared" si="294"/>
        <v>0</v>
      </c>
      <c r="AQ318" s="67">
        <f t="shared" si="295"/>
        <v>0</v>
      </c>
      <c r="AR318" s="68">
        <f t="shared" si="296"/>
        <v>0</v>
      </c>
      <c r="AT318"/>
      <c r="AU318"/>
    </row>
    <row r="319" spans="1:47" x14ac:dyDescent="0.2">
      <c r="A319" s="33" t="s">
        <v>94</v>
      </c>
      <c r="B319" s="69" t="s">
        <v>130</v>
      </c>
      <c r="C319" s="138">
        <v>28</v>
      </c>
      <c r="D319" s="65" t="s">
        <v>23</v>
      </c>
      <c r="E319" s="140">
        <v>0.35416666666666669</v>
      </c>
      <c r="F319" s="140">
        <v>0.5</v>
      </c>
      <c r="G319" s="28">
        <v>15</v>
      </c>
      <c r="H319" s="95">
        <v>3.5</v>
      </c>
      <c r="I319" s="22"/>
      <c r="J319" s="23">
        <f t="shared" si="297"/>
        <v>0</v>
      </c>
      <c r="K319" s="62">
        <f t="shared" si="298"/>
        <v>0</v>
      </c>
      <c r="L319" s="22"/>
      <c r="M319" s="23">
        <f t="shared" si="299"/>
        <v>0</v>
      </c>
      <c r="N319" s="24">
        <f t="shared" si="300"/>
        <v>0</v>
      </c>
      <c r="O319" s="22"/>
      <c r="P319" s="23">
        <f t="shared" si="301"/>
        <v>0</v>
      </c>
      <c r="Q319" s="24">
        <f t="shared" si="302"/>
        <v>0</v>
      </c>
      <c r="R319" s="22"/>
      <c r="S319" s="23">
        <f t="shared" si="303"/>
        <v>0</v>
      </c>
      <c r="T319" s="24">
        <f t="shared" si="304"/>
        <v>0</v>
      </c>
      <c r="U319" s="22"/>
      <c r="V319" s="23">
        <f t="shared" si="305"/>
        <v>0</v>
      </c>
      <c r="W319" s="24">
        <f t="shared" si="306"/>
        <v>0</v>
      </c>
      <c r="X319" s="64">
        <f t="shared" si="280"/>
        <v>0</v>
      </c>
      <c r="Y319" s="93">
        <f t="shared" si="307"/>
        <v>0</v>
      </c>
      <c r="Z319" s="133">
        <f t="shared" si="281"/>
        <v>0</v>
      </c>
      <c r="AA319" s="71">
        <f t="shared" si="282"/>
        <v>0</v>
      </c>
      <c r="AB319" s="64">
        <f t="shared" si="283"/>
        <v>0</v>
      </c>
      <c r="AC319"/>
      <c r="AD319" s="65">
        <f t="shared" si="284"/>
        <v>0</v>
      </c>
      <c r="AE319" s="65">
        <f t="shared" si="285"/>
        <v>0</v>
      </c>
      <c r="AF319" s="65">
        <f t="shared" si="286"/>
        <v>0</v>
      </c>
      <c r="AG319" s="65">
        <f t="shared" si="287"/>
        <v>0</v>
      </c>
      <c r="AH319" s="65">
        <f t="shared" si="288"/>
        <v>0</v>
      </c>
      <c r="AI319" s="66">
        <f t="shared" si="289"/>
        <v>0</v>
      </c>
      <c r="AJ319" s="65">
        <f t="shared" si="308"/>
        <v>28</v>
      </c>
      <c r="AK319" s="65">
        <f t="shared" si="290"/>
        <v>-28</v>
      </c>
      <c r="AM319" s="67">
        <f t="shared" si="291"/>
        <v>0</v>
      </c>
      <c r="AN319" s="67">
        <f t="shared" si="292"/>
        <v>0</v>
      </c>
      <c r="AO319" s="67">
        <f t="shared" si="293"/>
        <v>0</v>
      </c>
      <c r="AP319" s="67">
        <f t="shared" si="294"/>
        <v>0</v>
      </c>
      <c r="AQ319" s="67">
        <f t="shared" si="295"/>
        <v>0</v>
      </c>
      <c r="AR319" s="68">
        <f t="shared" si="296"/>
        <v>0</v>
      </c>
      <c r="AT319"/>
      <c r="AU319"/>
    </row>
    <row r="320" spans="1:47" x14ac:dyDescent="0.2">
      <c r="A320" s="33" t="s">
        <v>165</v>
      </c>
      <c r="B320" s="69" t="s">
        <v>99</v>
      </c>
      <c r="C320" s="138">
        <v>26</v>
      </c>
      <c r="D320" s="65" t="s">
        <v>23</v>
      </c>
      <c r="E320" s="140">
        <v>0.29166666666666669</v>
      </c>
      <c r="F320" s="140">
        <v>0.66666666666666663</v>
      </c>
      <c r="G320" s="28">
        <v>200</v>
      </c>
      <c r="H320" s="95">
        <v>9</v>
      </c>
      <c r="I320" s="22"/>
      <c r="J320" s="23">
        <f t="shared" si="297"/>
        <v>0</v>
      </c>
      <c r="K320" s="62">
        <f t="shared" si="298"/>
        <v>0</v>
      </c>
      <c r="L320" s="22"/>
      <c r="M320" s="23">
        <f t="shared" si="299"/>
        <v>0</v>
      </c>
      <c r="N320" s="24">
        <f t="shared" si="300"/>
        <v>0</v>
      </c>
      <c r="O320" s="22"/>
      <c r="P320" s="23">
        <f t="shared" si="301"/>
        <v>0</v>
      </c>
      <c r="Q320" s="24">
        <f t="shared" si="302"/>
        <v>0</v>
      </c>
      <c r="R320" s="22"/>
      <c r="S320" s="23">
        <f t="shared" si="303"/>
        <v>0</v>
      </c>
      <c r="T320" s="24">
        <f t="shared" si="304"/>
        <v>0</v>
      </c>
      <c r="U320" s="22"/>
      <c r="V320" s="23">
        <f t="shared" si="305"/>
        <v>0</v>
      </c>
      <c r="W320" s="24">
        <f t="shared" si="306"/>
        <v>0</v>
      </c>
      <c r="X320" s="64">
        <f t="shared" si="280"/>
        <v>0</v>
      </c>
      <c r="Y320" s="93">
        <f t="shared" si="307"/>
        <v>0</v>
      </c>
      <c r="Z320" s="133">
        <f t="shared" si="281"/>
        <v>0</v>
      </c>
      <c r="AA320" s="71">
        <f t="shared" si="282"/>
        <v>0</v>
      </c>
      <c r="AB320" s="64">
        <f t="shared" si="283"/>
        <v>0</v>
      </c>
      <c r="AC320"/>
      <c r="AD320" s="65">
        <f t="shared" si="284"/>
        <v>0</v>
      </c>
      <c r="AE320" s="65">
        <f t="shared" si="285"/>
        <v>0</v>
      </c>
      <c r="AF320" s="65">
        <f t="shared" si="286"/>
        <v>0</v>
      </c>
      <c r="AG320" s="65">
        <f t="shared" si="287"/>
        <v>0</v>
      </c>
      <c r="AH320" s="65">
        <f t="shared" si="288"/>
        <v>0</v>
      </c>
      <c r="AI320" s="66">
        <f t="shared" si="289"/>
        <v>0</v>
      </c>
      <c r="AJ320" s="65">
        <f t="shared" si="308"/>
        <v>26</v>
      </c>
      <c r="AK320" s="65">
        <f t="shared" si="290"/>
        <v>-26</v>
      </c>
      <c r="AM320" s="67">
        <f t="shared" si="291"/>
        <v>0</v>
      </c>
      <c r="AN320" s="67">
        <f t="shared" si="292"/>
        <v>0</v>
      </c>
      <c r="AO320" s="67">
        <f t="shared" si="293"/>
        <v>0</v>
      </c>
      <c r="AP320" s="67">
        <f t="shared" si="294"/>
        <v>0</v>
      </c>
      <c r="AQ320" s="67">
        <f t="shared" si="295"/>
        <v>0</v>
      </c>
      <c r="AR320" s="68">
        <f t="shared" si="296"/>
        <v>0</v>
      </c>
      <c r="AT320"/>
      <c r="AU320"/>
    </row>
    <row r="321" spans="1:47" x14ac:dyDescent="0.2">
      <c r="A321" s="33" t="s">
        <v>94</v>
      </c>
      <c r="B321" s="69" t="s">
        <v>131</v>
      </c>
      <c r="C321" s="138">
        <v>28</v>
      </c>
      <c r="D321" s="65" t="s">
        <v>23</v>
      </c>
      <c r="E321" s="140">
        <v>0.36458333333333331</v>
      </c>
      <c r="F321" s="140">
        <v>0.51041666666666663</v>
      </c>
      <c r="G321" s="28">
        <v>15</v>
      </c>
      <c r="H321" s="95">
        <v>3.5</v>
      </c>
      <c r="I321" s="22"/>
      <c r="J321" s="23">
        <f t="shared" si="297"/>
        <v>0</v>
      </c>
      <c r="K321" s="62">
        <f t="shared" si="298"/>
        <v>0</v>
      </c>
      <c r="L321" s="22"/>
      <c r="M321" s="23">
        <f t="shared" si="299"/>
        <v>0</v>
      </c>
      <c r="N321" s="24">
        <f t="shared" si="300"/>
        <v>0</v>
      </c>
      <c r="O321" s="22"/>
      <c r="P321" s="23">
        <f t="shared" si="301"/>
        <v>0</v>
      </c>
      <c r="Q321" s="24">
        <f t="shared" si="302"/>
        <v>0</v>
      </c>
      <c r="R321" s="22"/>
      <c r="S321" s="23">
        <f t="shared" si="303"/>
        <v>0</v>
      </c>
      <c r="T321" s="24">
        <f t="shared" si="304"/>
        <v>0</v>
      </c>
      <c r="U321" s="22"/>
      <c r="V321" s="23">
        <f t="shared" si="305"/>
        <v>0</v>
      </c>
      <c r="W321" s="24">
        <f t="shared" si="306"/>
        <v>0</v>
      </c>
      <c r="X321" s="64">
        <f t="shared" si="280"/>
        <v>0</v>
      </c>
      <c r="Y321" s="93">
        <f t="shared" si="307"/>
        <v>0</v>
      </c>
      <c r="Z321" s="133">
        <f t="shared" si="281"/>
        <v>0</v>
      </c>
      <c r="AA321" s="71">
        <f t="shared" si="282"/>
        <v>0</v>
      </c>
      <c r="AB321" s="64">
        <f t="shared" si="283"/>
        <v>0</v>
      </c>
      <c r="AC321"/>
      <c r="AD321" s="65">
        <f t="shared" si="284"/>
        <v>0</v>
      </c>
      <c r="AE321" s="65">
        <f t="shared" si="285"/>
        <v>0</v>
      </c>
      <c r="AF321" s="65">
        <f t="shared" si="286"/>
        <v>0</v>
      </c>
      <c r="AG321" s="65">
        <f t="shared" si="287"/>
        <v>0</v>
      </c>
      <c r="AH321" s="65">
        <f t="shared" si="288"/>
        <v>0</v>
      </c>
      <c r="AI321" s="66">
        <f t="shared" si="289"/>
        <v>0</v>
      </c>
      <c r="AJ321" s="65">
        <f t="shared" si="308"/>
        <v>28</v>
      </c>
      <c r="AK321" s="65">
        <f t="shared" si="290"/>
        <v>-28</v>
      </c>
      <c r="AM321" s="67">
        <f t="shared" si="291"/>
        <v>0</v>
      </c>
      <c r="AN321" s="67">
        <f t="shared" si="292"/>
        <v>0</v>
      </c>
      <c r="AO321" s="67">
        <f t="shared" si="293"/>
        <v>0</v>
      </c>
      <c r="AP321" s="67">
        <f t="shared" si="294"/>
        <v>0</v>
      </c>
      <c r="AQ321" s="67">
        <f t="shared" si="295"/>
        <v>0</v>
      </c>
      <c r="AR321" s="68">
        <f t="shared" si="296"/>
        <v>0</v>
      </c>
      <c r="AT321"/>
      <c r="AU321"/>
    </row>
    <row r="322" spans="1:47" x14ac:dyDescent="0.2">
      <c r="A322" s="33" t="s">
        <v>155</v>
      </c>
      <c r="B322" s="69" t="s">
        <v>99</v>
      </c>
      <c r="C322" s="138">
        <v>49</v>
      </c>
      <c r="D322" s="65" t="s">
        <v>23</v>
      </c>
      <c r="E322" s="140">
        <v>0.39583333333333331</v>
      </c>
      <c r="F322" s="140">
        <v>0.72916666666666663</v>
      </c>
      <c r="G322" s="28">
        <v>300</v>
      </c>
      <c r="H322" s="95">
        <v>8</v>
      </c>
      <c r="I322" s="22"/>
      <c r="J322" s="23">
        <f t="shared" si="297"/>
        <v>0</v>
      </c>
      <c r="K322" s="62">
        <f t="shared" si="298"/>
        <v>0</v>
      </c>
      <c r="L322" s="22"/>
      <c r="M322" s="23">
        <f t="shared" si="299"/>
        <v>0</v>
      </c>
      <c r="N322" s="24">
        <f t="shared" si="300"/>
        <v>0</v>
      </c>
      <c r="O322" s="22"/>
      <c r="P322" s="23">
        <f t="shared" si="301"/>
        <v>0</v>
      </c>
      <c r="Q322" s="24">
        <f t="shared" si="302"/>
        <v>0</v>
      </c>
      <c r="R322" s="22"/>
      <c r="S322" s="23">
        <f t="shared" si="303"/>
        <v>0</v>
      </c>
      <c r="T322" s="24">
        <f t="shared" si="304"/>
        <v>0</v>
      </c>
      <c r="U322" s="22"/>
      <c r="V322" s="23">
        <f t="shared" si="305"/>
        <v>0</v>
      </c>
      <c r="W322" s="24">
        <f t="shared" si="306"/>
        <v>0</v>
      </c>
      <c r="X322" s="64">
        <f t="shared" si="280"/>
        <v>0</v>
      </c>
      <c r="Y322" s="93">
        <f t="shared" si="307"/>
        <v>0</v>
      </c>
      <c r="Z322" s="133">
        <f t="shared" si="281"/>
        <v>0</v>
      </c>
      <c r="AA322" s="71">
        <f t="shared" si="282"/>
        <v>0</v>
      </c>
      <c r="AB322" s="64">
        <f t="shared" si="283"/>
        <v>0</v>
      </c>
      <c r="AC322"/>
      <c r="AD322" s="65">
        <f t="shared" si="284"/>
        <v>0</v>
      </c>
      <c r="AE322" s="65">
        <f t="shared" si="285"/>
        <v>0</v>
      </c>
      <c r="AF322" s="65">
        <f t="shared" si="286"/>
        <v>0</v>
      </c>
      <c r="AG322" s="65">
        <f t="shared" si="287"/>
        <v>0</v>
      </c>
      <c r="AH322" s="65">
        <f t="shared" si="288"/>
        <v>0</v>
      </c>
      <c r="AI322" s="66">
        <f t="shared" si="289"/>
        <v>0</v>
      </c>
      <c r="AJ322" s="65">
        <f t="shared" si="308"/>
        <v>49</v>
      </c>
      <c r="AK322" s="65">
        <f t="shared" si="290"/>
        <v>-49</v>
      </c>
      <c r="AM322" s="67">
        <f t="shared" si="291"/>
        <v>0</v>
      </c>
      <c r="AN322" s="67">
        <f t="shared" si="292"/>
        <v>0</v>
      </c>
      <c r="AO322" s="67">
        <f t="shared" si="293"/>
        <v>0</v>
      </c>
      <c r="AP322" s="67">
        <f t="shared" si="294"/>
        <v>0</v>
      </c>
      <c r="AQ322" s="67">
        <f t="shared" si="295"/>
        <v>0</v>
      </c>
      <c r="AR322" s="68">
        <f t="shared" si="296"/>
        <v>0</v>
      </c>
      <c r="AT322"/>
      <c r="AU322"/>
    </row>
    <row r="323" spans="1:47" x14ac:dyDescent="0.2">
      <c r="A323" s="33" t="s">
        <v>166</v>
      </c>
      <c r="B323" s="69" t="s">
        <v>96</v>
      </c>
      <c r="C323" s="138">
        <v>65</v>
      </c>
      <c r="D323" s="65" t="s">
        <v>23</v>
      </c>
      <c r="E323" s="140">
        <v>0.30208333333333331</v>
      </c>
      <c r="F323" s="140">
        <v>0.70833333333333337</v>
      </c>
      <c r="G323" s="28">
        <v>340</v>
      </c>
      <c r="H323" s="95">
        <v>9.75</v>
      </c>
      <c r="I323" s="22"/>
      <c r="J323" s="23">
        <f t="shared" si="297"/>
        <v>0</v>
      </c>
      <c r="K323" s="62">
        <f t="shared" si="298"/>
        <v>0</v>
      </c>
      <c r="L323" s="22"/>
      <c r="M323" s="23">
        <f t="shared" si="299"/>
        <v>0</v>
      </c>
      <c r="N323" s="24">
        <f t="shared" si="300"/>
        <v>0</v>
      </c>
      <c r="O323" s="22"/>
      <c r="P323" s="23">
        <f t="shared" si="301"/>
        <v>0</v>
      </c>
      <c r="Q323" s="24">
        <f t="shared" si="302"/>
        <v>0</v>
      </c>
      <c r="R323" s="22"/>
      <c r="S323" s="23">
        <f t="shared" si="303"/>
        <v>0</v>
      </c>
      <c r="T323" s="24">
        <f t="shared" si="304"/>
        <v>0</v>
      </c>
      <c r="U323" s="22"/>
      <c r="V323" s="23">
        <f t="shared" si="305"/>
        <v>0</v>
      </c>
      <c r="W323" s="24">
        <f t="shared" si="306"/>
        <v>0</v>
      </c>
      <c r="X323" s="64">
        <f t="shared" si="280"/>
        <v>0</v>
      </c>
      <c r="Y323" s="93">
        <f t="shared" si="307"/>
        <v>0</v>
      </c>
      <c r="Z323" s="133">
        <f t="shared" si="281"/>
        <v>0</v>
      </c>
      <c r="AA323" s="71">
        <f t="shared" si="282"/>
        <v>0</v>
      </c>
      <c r="AB323" s="64">
        <f t="shared" si="283"/>
        <v>0</v>
      </c>
      <c r="AC323"/>
      <c r="AD323" s="65">
        <f t="shared" si="284"/>
        <v>0</v>
      </c>
      <c r="AE323" s="65">
        <f t="shared" si="285"/>
        <v>0</v>
      </c>
      <c r="AF323" s="65">
        <f t="shared" si="286"/>
        <v>0</v>
      </c>
      <c r="AG323" s="65">
        <f t="shared" si="287"/>
        <v>0</v>
      </c>
      <c r="AH323" s="65">
        <f t="shared" si="288"/>
        <v>0</v>
      </c>
      <c r="AI323" s="66">
        <f t="shared" si="289"/>
        <v>0</v>
      </c>
      <c r="AJ323" s="65">
        <f t="shared" si="308"/>
        <v>65</v>
      </c>
      <c r="AK323" s="65">
        <f t="shared" si="290"/>
        <v>-65</v>
      </c>
      <c r="AM323" s="67">
        <f t="shared" si="291"/>
        <v>0</v>
      </c>
      <c r="AN323" s="67">
        <f t="shared" si="292"/>
        <v>0</v>
      </c>
      <c r="AO323" s="67">
        <f t="shared" si="293"/>
        <v>0</v>
      </c>
      <c r="AP323" s="67">
        <f t="shared" si="294"/>
        <v>0</v>
      </c>
      <c r="AQ323" s="67">
        <f t="shared" si="295"/>
        <v>0</v>
      </c>
      <c r="AR323" s="68">
        <f t="shared" si="296"/>
        <v>0</v>
      </c>
      <c r="AT323"/>
      <c r="AU323"/>
    </row>
    <row r="324" spans="1:47" x14ac:dyDescent="0.2">
      <c r="A324" s="33" t="s">
        <v>94</v>
      </c>
      <c r="B324" s="69" t="s">
        <v>143</v>
      </c>
      <c r="C324" s="138">
        <v>28</v>
      </c>
      <c r="D324" s="65" t="s">
        <v>23</v>
      </c>
      <c r="E324" s="140">
        <v>0.52083333333333337</v>
      </c>
      <c r="F324" s="140">
        <v>0.66666666666666663</v>
      </c>
      <c r="G324" s="28">
        <v>15</v>
      </c>
      <c r="H324" s="95">
        <v>3.5</v>
      </c>
      <c r="I324" s="22"/>
      <c r="J324" s="23">
        <f t="shared" si="297"/>
        <v>0</v>
      </c>
      <c r="K324" s="62">
        <f t="shared" si="298"/>
        <v>0</v>
      </c>
      <c r="L324" s="22"/>
      <c r="M324" s="23">
        <f t="shared" si="299"/>
        <v>0</v>
      </c>
      <c r="N324" s="24">
        <f t="shared" si="300"/>
        <v>0</v>
      </c>
      <c r="O324" s="22"/>
      <c r="P324" s="23">
        <f t="shared" si="301"/>
        <v>0</v>
      </c>
      <c r="Q324" s="24">
        <f t="shared" si="302"/>
        <v>0</v>
      </c>
      <c r="R324" s="22"/>
      <c r="S324" s="23">
        <f t="shared" si="303"/>
        <v>0</v>
      </c>
      <c r="T324" s="24">
        <f t="shared" si="304"/>
        <v>0</v>
      </c>
      <c r="U324" s="22"/>
      <c r="V324" s="23">
        <f t="shared" si="305"/>
        <v>0</v>
      </c>
      <c r="W324" s="24">
        <f t="shared" si="306"/>
        <v>0</v>
      </c>
      <c r="X324" s="64">
        <f t="shared" si="280"/>
        <v>0</v>
      </c>
      <c r="Y324" s="93">
        <f t="shared" si="307"/>
        <v>0</v>
      </c>
      <c r="Z324" s="133">
        <f t="shared" si="281"/>
        <v>0</v>
      </c>
      <c r="AA324" s="71">
        <f t="shared" si="282"/>
        <v>0</v>
      </c>
      <c r="AB324" s="64">
        <f t="shared" si="283"/>
        <v>0</v>
      </c>
      <c r="AC324"/>
      <c r="AD324" s="65">
        <f t="shared" si="284"/>
        <v>0</v>
      </c>
      <c r="AE324" s="65">
        <f t="shared" si="285"/>
        <v>0</v>
      </c>
      <c r="AF324" s="65">
        <f t="shared" si="286"/>
        <v>0</v>
      </c>
      <c r="AG324" s="65">
        <f t="shared" si="287"/>
        <v>0</v>
      </c>
      <c r="AH324" s="65">
        <f t="shared" si="288"/>
        <v>0</v>
      </c>
      <c r="AI324" s="66">
        <f t="shared" si="289"/>
        <v>0</v>
      </c>
      <c r="AJ324" s="65">
        <f t="shared" si="308"/>
        <v>28</v>
      </c>
      <c r="AK324" s="65">
        <f t="shared" si="290"/>
        <v>-28</v>
      </c>
      <c r="AM324" s="67">
        <f t="shared" si="291"/>
        <v>0</v>
      </c>
      <c r="AN324" s="67">
        <f t="shared" si="292"/>
        <v>0</v>
      </c>
      <c r="AO324" s="67">
        <f t="shared" si="293"/>
        <v>0</v>
      </c>
      <c r="AP324" s="67">
        <f t="shared" si="294"/>
        <v>0</v>
      </c>
      <c r="AQ324" s="67">
        <f t="shared" si="295"/>
        <v>0</v>
      </c>
      <c r="AR324" s="68">
        <f t="shared" si="296"/>
        <v>0</v>
      </c>
      <c r="AT324"/>
      <c r="AU324"/>
    </row>
    <row r="325" spans="1:47" x14ac:dyDescent="0.2">
      <c r="A325" s="33" t="s">
        <v>94</v>
      </c>
      <c r="B325" s="69" t="s">
        <v>131</v>
      </c>
      <c r="C325" s="138">
        <v>28</v>
      </c>
      <c r="D325" s="65" t="s">
        <v>23</v>
      </c>
      <c r="E325" s="140">
        <v>0.52083333333333337</v>
      </c>
      <c r="F325" s="140">
        <v>0.66666666666666663</v>
      </c>
      <c r="G325" s="28">
        <v>15</v>
      </c>
      <c r="H325" s="95">
        <v>3.5</v>
      </c>
      <c r="I325" s="22"/>
      <c r="J325" s="23">
        <f t="shared" si="297"/>
        <v>0</v>
      </c>
      <c r="K325" s="62">
        <f t="shared" si="298"/>
        <v>0</v>
      </c>
      <c r="L325" s="22"/>
      <c r="M325" s="23">
        <f t="shared" si="299"/>
        <v>0</v>
      </c>
      <c r="N325" s="24">
        <f t="shared" si="300"/>
        <v>0</v>
      </c>
      <c r="O325" s="22"/>
      <c r="P325" s="23">
        <f t="shared" si="301"/>
        <v>0</v>
      </c>
      <c r="Q325" s="24">
        <f t="shared" si="302"/>
        <v>0</v>
      </c>
      <c r="R325" s="22"/>
      <c r="S325" s="23">
        <f t="shared" si="303"/>
        <v>0</v>
      </c>
      <c r="T325" s="24">
        <f t="shared" si="304"/>
        <v>0</v>
      </c>
      <c r="U325" s="22"/>
      <c r="V325" s="23">
        <f t="shared" si="305"/>
        <v>0</v>
      </c>
      <c r="W325" s="24">
        <f t="shared" si="306"/>
        <v>0</v>
      </c>
      <c r="X325" s="64">
        <f t="shared" si="280"/>
        <v>0</v>
      </c>
      <c r="Y325" s="93">
        <f t="shared" si="307"/>
        <v>0</v>
      </c>
      <c r="Z325" s="133">
        <f t="shared" si="281"/>
        <v>0</v>
      </c>
      <c r="AA325" s="71">
        <f t="shared" si="282"/>
        <v>0</v>
      </c>
      <c r="AB325" s="64">
        <f t="shared" si="283"/>
        <v>0</v>
      </c>
      <c r="AC325"/>
      <c r="AD325" s="65">
        <f t="shared" si="284"/>
        <v>0</v>
      </c>
      <c r="AE325" s="65">
        <f t="shared" si="285"/>
        <v>0</v>
      </c>
      <c r="AF325" s="65">
        <f t="shared" si="286"/>
        <v>0</v>
      </c>
      <c r="AG325" s="65">
        <f t="shared" si="287"/>
        <v>0</v>
      </c>
      <c r="AH325" s="65">
        <f t="shared" si="288"/>
        <v>0</v>
      </c>
      <c r="AI325" s="66">
        <f t="shared" si="289"/>
        <v>0</v>
      </c>
      <c r="AJ325" s="65">
        <f t="shared" si="308"/>
        <v>28</v>
      </c>
      <c r="AK325" s="65">
        <f t="shared" si="290"/>
        <v>-28</v>
      </c>
      <c r="AM325" s="67">
        <f t="shared" si="291"/>
        <v>0</v>
      </c>
      <c r="AN325" s="67">
        <f t="shared" si="292"/>
        <v>0</v>
      </c>
      <c r="AO325" s="67">
        <f t="shared" si="293"/>
        <v>0</v>
      </c>
      <c r="AP325" s="67">
        <f t="shared" si="294"/>
        <v>0</v>
      </c>
      <c r="AQ325" s="67">
        <f t="shared" si="295"/>
        <v>0</v>
      </c>
      <c r="AR325" s="68">
        <f t="shared" si="296"/>
        <v>0</v>
      </c>
      <c r="AT325"/>
      <c r="AU325"/>
    </row>
    <row r="326" spans="1:47" x14ac:dyDescent="0.2">
      <c r="A326" s="33" t="s">
        <v>106</v>
      </c>
      <c r="B326" s="69" t="s">
        <v>94</v>
      </c>
      <c r="C326" s="138">
        <v>30</v>
      </c>
      <c r="D326" s="65" t="s">
        <v>23</v>
      </c>
      <c r="E326" s="140">
        <v>0.3125</v>
      </c>
      <c r="F326" s="140">
        <v>0.91666666666666663</v>
      </c>
      <c r="G326" s="28">
        <v>400</v>
      </c>
      <c r="H326" s="95">
        <v>14.5</v>
      </c>
      <c r="I326" s="22"/>
      <c r="J326" s="23">
        <f t="shared" si="297"/>
        <v>0</v>
      </c>
      <c r="K326" s="62">
        <f t="shared" si="298"/>
        <v>0</v>
      </c>
      <c r="L326" s="22"/>
      <c r="M326" s="23">
        <f t="shared" si="299"/>
        <v>0</v>
      </c>
      <c r="N326" s="24">
        <f t="shared" si="300"/>
        <v>0</v>
      </c>
      <c r="O326" s="22"/>
      <c r="P326" s="23">
        <f t="shared" si="301"/>
        <v>0</v>
      </c>
      <c r="Q326" s="24">
        <f t="shared" si="302"/>
        <v>0</v>
      </c>
      <c r="R326" s="22"/>
      <c r="S326" s="23">
        <f t="shared" si="303"/>
        <v>0</v>
      </c>
      <c r="T326" s="24">
        <f t="shared" si="304"/>
        <v>0</v>
      </c>
      <c r="U326" s="22"/>
      <c r="V326" s="23">
        <f t="shared" si="305"/>
        <v>0</v>
      </c>
      <c r="W326" s="24">
        <f t="shared" si="306"/>
        <v>0</v>
      </c>
      <c r="X326" s="64">
        <f t="shared" si="280"/>
        <v>0</v>
      </c>
      <c r="Y326" s="93">
        <f t="shared" si="307"/>
        <v>0</v>
      </c>
      <c r="Z326" s="133">
        <f t="shared" si="281"/>
        <v>0</v>
      </c>
      <c r="AA326" s="71">
        <f t="shared" si="282"/>
        <v>0</v>
      </c>
      <c r="AB326" s="64">
        <f t="shared" si="283"/>
        <v>0</v>
      </c>
      <c r="AC326"/>
      <c r="AD326" s="65">
        <f t="shared" si="284"/>
        <v>0</v>
      </c>
      <c r="AE326" s="65">
        <f t="shared" si="285"/>
        <v>0</v>
      </c>
      <c r="AF326" s="65">
        <f t="shared" si="286"/>
        <v>0</v>
      </c>
      <c r="AG326" s="65">
        <f t="shared" si="287"/>
        <v>0</v>
      </c>
      <c r="AH326" s="65">
        <f t="shared" si="288"/>
        <v>0</v>
      </c>
      <c r="AI326" s="66">
        <f t="shared" si="289"/>
        <v>0</v>
      </c>
      <c r="AJ326" s="65">
        <f t="shared" si="308"/>
        <v>30</v>
      </c>
      <c r="AK326" s="65">
        <f t="shared" si="290"/>
        <v>-30</v>
      </c>
      <c r="AM326" s="67">
        <f t="shared" si="291"/>
        <v>0</v>
      </c>
      <c r="AN326" s="67">
        <f t="shared" si="292"/>
        <v>0</v>
      </c>
      <c r="AO326" s="67">
        <f t="shared" si="293"/>
        <v>0</v>
      </c>
      <c r="AP326" s="67">
        <f t="shared" si="294"/>
        <v>0</v>
      </c>
      <c r="AQ326" s="67">
        <f t="shared" si="295"/>
        <v>0</v>
      </c>
      <c r="AR326" s="68">
        <f t="shared" si="296"/>
        <v>0</v>
      </c>
      <c r="AT326"/>
      <c r="AU326"/>
    </row>
    <row r="327" spans="1:47" x14ac:dyDescent="0.2">
      <c r="A327" s="33" t="s">
        <v>155</v>
      </c>
      <c r="B327" s="69" t="s">
        <v>141</v>
      </c>
      <c r="C327" s="138">
        <v>65</v>
      </c>
      <c r="D327" s="65" t="s">
        <v>23</v>
      </c>
      <c r="E327" s="140">
        <v>0.35416666666666669</v>
      </c>
      <c r="F327" s="140">
        <v>0.66666666666666663</v>
      </c>
      <c r="G327" s="28">
        <v>210</v>
      </c>
      <c r="H327" s="95">
        <v>7.5</v>
      </c>
      <c r="I327" s="22"/>
      <c r="J327" s="23">
        <f t="shared" si="297"/>
        <v>0</v>
      </c>
      <c r="K327" s="62">
        <f t="shared" si="298"/>
        <v>0</v>
      </c>
      <c r="L327" s="22"/>
      <c r="M327" s="23">
        <f t="shared" si="299"/>
        <v>0</v>
      </c>
      <c r="N327" s="24">
        <f t="shared" si="300"/>
        <v>0</v>
      </c>
      <c r="O327" s="22"/>
      <c r="P327" s="23">
        <f t="shared" si="301"/>
        <v>0</v>
      </c>
      <c r="Q327" s="24">
        <f t="shared" si="302"/>
        <v>0</v>
      </c>
      <c r="R327" s="22"/>
      <c r="S327" s="23">
        <f t="shared" si="303"/>
        <v>0</v>
      </c>
      <c r="T327" s="24">
        <f t="shared" si="304"/>
        <v>0</v>
      </c>
      <c r="U327" s="22"/>
      <c r="V327" s="23">
        <f t="shared" si="305"/>
        <v>0</v>
      </c>
      <c r="W327" s="24">
        <f t="shared" si="306"/>
        <v>0</v>
      </c>
      <c r="X327" s="64">
        <f t="shared" si="280"/>
        <v>0</v>
      </c>
      <c r="Y327" s="93">
        <f t="shared" si="307"/>
        <v>0</v>
      </c>
      <c r="Z327" s="133">
        <f t="shared" si="281"/>
        <v>0</v>
      </c>
      <c r="AA327" s="71">
        <f t="shared" si="282"/>
        <v>0</v>
      </c>
      <c r="AB327" s="64">
        <f t="shared" si="283"/>
        <v>0</v>
      </c>
      <c r="AC327"/>
      <c r="AD327" s="65">
        <f t="shared" si="284"/>
        <v>0</v>
      </c>
      <c r="AE327" s="65">
        <f t="shared" si="285"/>
        <v>0</v>
      </c>
      <c r="AF327" s="65">
        <f t="shared" si="286"/>
        <v>0</v>
      </c>
      <c r="AG327" s="65">
        <f t="shared" si="287"/>
        <v>0</v>
      </c>
      <c r="AH327" s="65">
        <f t="shared" si="288"/>
        <v>0</v>
      </c>
      <c r="AI327" s="66">
        <f t="shared" si="289"/>
        <v>0</v>
      </c>
      <c r="AJ327" s="65">
        <f t="shared" si="308"/>
        <v>65</v>
      </c>
      <c r="AK327" s="65">
        <f t="shared" si="290"/>
        <v>-65</v>
      </c>
      <c r="AM327" s="67">
        <f t="shared" si="291"/>
        <v>0</v>
      </c>
      <c r="AN327" s="67">
        <f t="shared" si="292"/>
        <v>0</v>
      </c>
      <c r="AO327" s="67">
        <f t="shared" si="293"/>
        <v>0</v>
      </c>
      <c r="AP327" s="67">
        <f t="shared" si="294"/>
        <v>0</v>
      </c>
      <c r="AQ327" s="67">
        <f t="shared" si="295"/>
        <v>0</v>
      </c>
      <c r="AR327" s="68">
        <f t="shared" si="296"/>
        <v>0</v>
      </c>
      <c r="AT327"/>
      <c r="AU327"/>
    </row>
    <row r="328" spans="1:47" x14ac:dyDescent="0.2">
      <c r="A328" s="33" t="s">
        <v>93</v>
      </c>
      <c r="B328" s="69" t="s">
        <v>94</v>
      </c>
      <c r="C328" s="138">
        <v>96</v>
      </c>
      <c r="D328" s="65" t="s">
        <v>23</v>
      </c>
      <c r="E328" s="140">
        <v>0.33333333333333331</v>
      </c>
      <c r="F328" s="140">
        <v>0.79166666666666663</v>
      </c>
      <c r="G328" s="28">
        <v>320</v>
      </c>
      <c r="H328" s="95">
        <v>11</v>
      </c>
      <c r="I328" s="22"/>
      <c r="J328" s="23">
        <f t="shared" si="297"/>
        <v>0</v>
      </c>
      <c r="K328" s="62">
        <f t="shared" si="298"/>
        <v>0</v>
      </c>
      <c r="L328" s="22"/>
      <c r="M328" s="23">
        <f t="shared" si="299"/>
        <v>0</v>
      </c>
      <c r="N328" s="24">
        <f t="shared" si="300"/>
        <v>0</v>
      </c>
      <c r="O328" s="22"/>
      <c r="P328" s="23">
        <f t="shared" si="301"/>
        <v>0</v>
      </c>
      <c r="Q328" s="24">
        <f t="shared" si="302"/>
        <v>0</v>
      </c>
      <c r="R328" s="22"/>
      <c r="S328" s="23">
        <f t="shared" si="303"/>
        <v>0</v>
      </c>
      <c r="T328" s="24">
        <f t="shared" si="304"/>
        <v>0</v>
      </c>
      <c r="U328" s="22"/>
      <c r="V328" s="23">
        <f t="shared" si="305"/>
        <v>0</v>
      </c>
      <c r="W328" s="24">
        <f t="shared" si="306"/>
        <v>0</v>
      </c>
      <c r="X328" s="64">
        <f t="shared" si="280"/>
        <v>0</v>
      </c>
      <c r="Y328" s="93">
        <f t="shared" si="307"/>
        <v>0</v>
      </c>
      <c r="Z328" s="133">
        <f t="shared" si="281"/>
        <v>0</v>
      </c>
      <c r="AA328" s="71">
        <f t="shared" si="282"/>
        <v>0</v>
      </c>
      <c r="AB328" s="64">
        <f t="shared" si="283"/>
        <v>0</v>
      </c>
      <c r="AC328"/>
      <c r="AD328" s="65">
        <f t="shared" si="284"/>
        <v>0</v>
      </c>
      <c r="AE328" s="65">
        <f t="shared" si="285"/>
        <v>0</v>
      </c>
      <c r="AF328" s="65">
        <f t="shared" si="286"/>
        <v>0</v>
      </c>
      <c r="AG328" s="65">
        <f t="shared" si="287"/>
        <v>0</v>
      </c>
      <c r="AH328" s="65">
        <f t="shared" si="288"/>
        <v>0</v>
      </c>
      <c r="AI328" s="66">
        <f t="shared" si="289"/>
        <v>0</v>
      </c>
      <c r="AJ328" s="65">
        <f t="shared" si="308"/>
        <v>96</v>
      </c>
      <c r="AK328" s="65">
        <f t="shared" si="290"/>
        <v>-96</v>
      </c>
      <c r="AM328" s="67">
        <f t="shared" si="291"/>
        <v>0</v>
      </c>
      <c r="AN328" s="67">
        <f t="shared" si="292"/>
        <v>0</v>
      </c>
      <c r="AO328" s="67">
        <f t="shared" si="293"/>
        <v>0</v>
      </c>
      <c r="AP328" s="67">
        <f t="shared" si="294"/>
        <v>0</v>
      </c>
      <c r="AQ328" s="67">
        <f t="shared" si="295"/>
        <v>0</v>
      </c>
      <c r="AR328" s="68">
        <f t="shared" si="296"/>
        <v>0</v>
      </c>
      <c r="AT328"/>
      <c r="AU328"/>
    </row>
    <row r="329" spans="1:47" x14ac:dyDescent="0.2">
      <c r="A329" s="33" t="s">
        <v>167</v>
      </c>
      <c r="B329" s="69" t="s">
        <v>94</v>
      </c>
      <c r="C329" s="138">
        <v>28</v>
      </c>
      <c r="D329" s="65" t="s">
        <v>23</v>
      </c>
      <c r="E329" s="140">
        <v>0.32291666666666669</v>
      </c>
      <c r="F329" s="140">
        <v>0.71875</v>
      </c>
      <c r="G329" s="28">
        <v>200</v>
      </c>
      <c r="H329" s="95">
        <v>9.5</v>
      </c>
      <c r="I329" s="22"/>
      <c r="J329" s="23">
        <f t="shared" si="297"/>
        <v>0</v>
      </c>
      <c r="K329" s="62">
        <f t="shared" si="298"/>
        <v>0</v>
      </c>
      <c r="L329" s="22"/>
      <c r="M329" s="23">
        <f t="shared" si="299"/>
        <v>0</v>
      </c>
      <c r="N329" s="24">
        <f t="shared" si="300"/>
        <v>0</v>
      </c>
      <c r="O329" s="22"/>
      <c r="P329" s="23">
        <f t="shared" si="301"/>
        <v>0</v>
      </c>
      <c r="Q329" s="24">
        <f t="shared" si="302"/>
        <v>0</v>
      </c>
      <c r="R329" s="22"/>
      <c r="S329" s="23">
        <f t="shared" si="303"/>
        <v>0</v>
      </c>
      <c r="T329" s="24">
        <f t="shared" si="304"/>
        <v>0</v>
      </c>
      <c r="U329" s="22"/>
      <c r="V329" s="23">
        <f t="shared" si="305"/>
        <v>0</v>
      </c>
      <c r="W329" s="24">
        <f t="shared" si="306"/>
        <v>0</v>
      </c>
      <c r="X329" s="64">
        <f t="shared" si="280"/>
        <v>0</v>
      </c>
      <c r="Y329" s="93">
        <f t="shared" si="307"/>
        <v>0</v>
      </c>
      <c r="Z329" s="133">
        <f t="shared" si="281"/>
        <v>0</v>
      </c>
      <c r="AA329" s="71">
        <f t="shared" si="282"/>
        <v>0</v>
      </c>
      <c r="AB329" s="64">
        <f t="shared" si="283"/>
        <v>0</v>
      </c>
      <c r="AC329"/>
      <c r="AD329" s="65">
        <f t="shared" si="284"/>
        <v>0</v>
      </c>
      <c r="AE329" s="65">
        <f t="shared" si="285"/>
        <v>0</v>
      </c>
      <c r="AF329" s="65">
        <f t="shared" si="286"/>
        <v>0</v>
      </c>
      <c r="AG329" s="65">
        <f t="shared" si="287"/>
        <v>0</v>
      </c>
      <c r="AH329" s="65">
        <f t="shared" si="288"/>
        <v>0</v>
      </c>
      <c r="AI329" s="66">
        <f t="shared" si="289"/>
        <v>0</v>
      </c>
      <c r="AJ329" s="65">
        <f t="shared" si="308"/>
        <v>28</v>
      </c>
      <c r="AK329" s="65">
        <f t="shared" si="290"/>
        <v>-28</v>
      </c>
      <c r="AM329" s="67">
        <f t="shared" si="291"/>
        <v>0</v>
      </c>
      <c r="AN329" s="67">
        <f t="shared" si="292"/>
        <v>0</v>
      </c>
      <c r="AO329" s="67">
        <f t="shared" si="293"/>
        <v>0</v>
      </c>
      <c r="AP329" s="67">
        <f t="shared" si="294"/>
        <v>0</v>
      </c>
      <c r="AQ329" s="67">
        <f t="shared" si="295"/>
        <v>0</v>
      </c>
      <c r="AR329" s="68">
        <f t="shared" si="296"/>
        <v>0</v>
      </c>
      <c r="AT329"/>
      <c r="AU329"/>
    </row>
    <row r="330" spans="1:47" x14ac:dyDescent="0.2">
      <c r="A330" s="33" t="s">
        <v>155</v>
      </c>
      <c r="B330" s="69" t="s">
        <v>97</v>
      </c>
      <c r="C330" s="138">
        <v>90</v>
      </c>
      <c r="D330" s="65" t="s">
        <v>23</v>
      </c>
      <c r="E330" s="140">
        <v>0.33333333333333331</v>
      </c>
      <c r="F330" s="140">
        <v>0.60416666666666663</v>
      </c>
      <c r="G330" s="28">
        <v>205</v>
      </c>
      <c r="H330" s="95">
        <v>6.5</v>
      </c>
      <c r="I330" s="22"/>
      <c r="J330" s="23">
        <f t="shared" si="297"/>
        <v>0</v>
      </c>
      <c r="K330" s="62">
        <f t="shared" si="298"/>
        <v>0</v>
      </c>
      <c r="L330" s="22"/>
      <c r="M330" s="23">
        <f t="shared" si="299"/>
        <v>0</v>
      </c>
      <c r="N330" s="24">
        <f t="shared" si="300"/>
        <v>0</v>
      </c>
      <c r="O330" s="22"/>
      <c r="P330" s="23">
        <f t="shared" si="301"/>
        <v>0</v>
      </c>
      <c r="Q330" s="24">
        <f t="shared" si="302"/>
        <v>0</v>
      </c>
      <c r="R330" s="22"/>
      <c r="S330" s="23">
        <f t="shared" si="303"/>
        <v>0</v>
      </c>
      <c r="T330" s="24">
        <f t="shared" si="304"/>
        <v>0</v>
      </c>
      <c r="U330" s="22"/>
      <c r="V330" s="23">
        <f t="shared" si="305"/>
        <v>0</v>
      </c>
      <c r="W330" s="24">
        <f t="shared" si="306"/>
        <v>0</v>
      </c>
      <c r="X330" s="64">
        <f t="shared" si="280"/>
        <v>0</v>
      </c>
      <c r="Y330" s="93">
        <f t="shared" si="307"/>
        <v>0</v>
      </c>
      <c r="Z330" s="133">
        <f t="shared" si="281"/>
        <v>0</v>
      </c>
      <c r="AA330" s="71">
        <f t="shared" si="282"/>
        <v>0</v>
      </c>
      <c r="AB330" s="64">
        <f t="shared" si="283"/>
        <v>0</v>
      </c>
      <c r="AC330"/>
      <c r="AD330" s="65">
        <f t="shared" si="284"/>
        <v>0</v>
      </c>
      <c r="AE330" s="65">
        <f t="shared" si="285"/>
        <v>0</v>
      </c>
      <c r="AF330" s="65">
        <f t="shared" si="286"/>
        <v>0</v>
      </c>
      <c r="AG330" s="65">
        <f t="shared" si="287"/>
        <v>0</v>
      </c>
      <c r="AH330" s="65">
        <f t="shared" si="288"/>
        <v>0</v>
      </c>
      <c r="AI330" s="66">
        <f t="shared" si="289"/>
        <v>0</v>
      </c>
      <c r="AJ330" s="65">
        <f t="shared" si="308"/>
        <v>90</v>
      </c>
      <c r="AK330" s="65">
        <f t="shared" si="290"/>
        <v>-90</v>
      </c>
      <c r="AM330" s="67">
        <f t="shared" si="291"/>
        <v>0</v>
      </c>
      <c r="AN330" s="67">
        <f t="shared" si="292"/>
        <v>0</v>
      </c>
      <c r="AO330" s="67">
        <f t="shared" si="293"/>
        <v>0</v>
      </c>
      <c r="AP330" s="67">
        <f t="shared" si="294"/>
        <v>0</v>
      </c>
      <c r="AQ330" s="67">
        <f t="shared" si="295"/>
        <v>0</v>
      </c>
      <c r="AR330" s="68">
        <f t="shared" si="296"/>
        <v>0</v>
      </c>
      <c r="AT330"/>
      <c r="AU330"/>
    </row>
    <row r="331" spans="1:47" x14ac:dyDescent="0.2">
      <c r="A331" s="33" t="s">
        <v>93</v>
      </c>
      <c r="B331" s="69" t="s">
        <v>94</v>
      </c>
      <c r="C331" s="138">
        <v>96</v>
      </c>
      <c r="D331" s="65" t="s">
        <v>23</v>
      </c>
      <c r="E331" s="140">
        <v>0.32291666666666669</v>
      </c>
      <c r="F331" s="140">
        <v>0.78125</v>
      </c>
      <c r="G331" s="28">
        <v>320</v>
      </c>
      <c r="H331" s="95">
        <v>11</v>
      </c>
      <c r="I331" s="22"/>
      <c r="J331" s="23">
        <f t="shared" si="297"/>
        <v>0</v>
      </c>
      <c r="K331" s="62">
        <f t="shared" si="298"/>
        <v>0</v>
      </c>
      <c r="L331" s="22"/>
      <c r="M331" s="23">
        <f t="shared" si="299"/>
        <v>0</v>
      </c>
      <c r="N331" s="24">
        <f t="shared" si="300"/>
        <v>0</v>
      </c>
      <c r="O331" s="22"/>
      <c r="P331" s="23">
        <f t="shared" si="301"/>
        <v>0</v>
      </c>
      <c r="Q331" s="24">
        <f t="shared" si="302"/>
        <v>0</v>
      </c>
      <c r="R331" s="22"/>
      <c r="S331" s="23">
        <f t="shared" si="303"/>
        <v>0</v>
      </c>
      <c r="T331" s="24">
        <f t="shared" si="304"/>
        <v>0</v>
      </c>
      <c r="U331" s="22"/>
      <c r="V331" s="23">
        <f t="shared" si="305"/>
        <v>0</v>
      </c>
      <c r="W331" s="24">
        <f t="shared" si="306"/>
        <v>0</v>
      </c>
      <c r="X331" s="64">
        <f t="shared" si="280"/>
        <v>0</v>
      </c>
      <c r="Y331" s="93">
        <f t="shared" si="307"/>
        <v>0</v>
      </c>
      <c r="Z331" s="133">
        <f t="shared" si="281"/>
        <v>0</v>
      </c>
      <c r="AA331" s="71">
        <f t="shared" si="282"/>
        <v>0</v>
      </c>
      <c r="AB331" s="64">
        <f t="shared" si="283"/>
        <v>0</v>
      </c>
      <c r="AC331"/>
      <c r="AD331" s="65">
        <f t="shared" si="284"/>
        <v>0</v>
      </c>
      <c r="AE331" s="65">
        <f t="shared" si="285"/>
        <v>0</v>
      </c>
      <c r="AF331" s="65">
        <f t="shared" si="286"/>
        <v>0</v>
      </c>
      <c r="AG331" s="65">
        <f t="shared" si="287"/>
        <v>0</v>
      </c>
      <c r="AH331" s="65">
        <f t="shared" si="288"/>
        <v>0</v>
      </c>
      <c r="AI331" s="66">
        <f t="shared" si="289"/>
        <v>0</v>
      </c>
      <c r="AJ331" s="65">
        <f t="shared" si="308"/>
        <v>96</v>
      </c>
      <c r="AK331" s="65">
        <f t="shared" si="290"/>
        <v>-96</v>
      </c>
      <c r="AM331" s="67">
        <f t="shared" si="291"/>
        <v>0</v>
      </c>
      <c r="AN331" s="67">
        <f t="shared" si="292"/>
        <v>0</v>
      </c>
      <c r="AO331" s="67">
        <f t="shared" si="293"/>
        <v>0</v>
      </c>
      <c r="AP331" s="67">
        <f t="shared" si="294"/>
        <v>0</v>
      </c>
      <c r="AQ331" s="67">
        <f t="shared" si="295"/>
        <v>0</v>
      </c>
      <c r="AR331" s="68">
        <f t="shared" si="296"/>
        <v>0</v>
      </c>
      <c r="AT331"/>
      <c r="AU331"/>
    </row>
    <row r="332" spans="1:47" x14ac:dyDescent="0.2">
      <c r="A332" s="33" t="s">
        <v>155</v>
      </c>
      <c r="B332" s="69" t="s">
        <v>135</v>
      </c>
      <c r="C332" s="138">
        <v>72</v>
      </c>
      <c r="D332" s="65" t="s">
        <v>23</v>
      </c>
      <c r="E332" s="140">
        <v>0.34375</v>
      </c>
      <c r="F332" s="140">
        <v>0.69791666666666663</v>
      </c>
      <c r="G332" s="28">
        <v>220</v>
      </c>
      <c r="H332" s="95">
        <v>8.5</v>
      </c>
      <c r="I332" s="22"/>
      <c r="J332" s="23">
        <f t="shared" si="297"/>
        <v>0</v>
      </c>
      <c r="K332" s="62">
        <f t="shared" si="298"/>
        <v>0</v>
      </c>
      <c r="L332" s="22"/>
      <c r="M332" s="23">
        <f t="shared" si="299"/>
        <v>0</v>
      </c>
      <c r="N332" s="24">
        <f t="shared" si="300"/>
        <v>0</v>
      </c>
      <c r="O332" s="22"/>
      <c r="P332" s="23">
        <f t="shared" si="301"/>
        <v>0</v>
      </c>
      <c r="Q332" s="24">
        <f t="shared" si="302"/>
        <v>0</v>
      </c>
      <c r="R332" s="22"/>
      <c r="S332" s="23">
        <f t="shared" si="303"/>
        <v>0</v>
      </c>
      <c r="T332" s="24">
        <f t="shared" si="304"/>
        <v>0</v>
      </c>
      <c r="U332" s="22"/>
      <c r="V332" s="23">
        <f t="shared" si="305"/>
        <v>0</v>
      </c>
      <c r="W332" s="24">
        <f t="shared" si="306"/>
        <v>0</v>
      </c>
      <c r="X332" s="64">
        <f t="shared" si="280"/>
        <v>0</v>
      </c>
      <c r="Y332" s="93">
        <f t="shared" si="307"/>
        <v>0</v>
      </c>
      <c r="Z332" s="133">
        <f t="shared" si="281"/>
        <v>0</v>
      </c>
      <c r="AA332" s="71">
        <f t="shared" si="282"/>
        <v>0</v>
      </c>
      <c r="AB332" s="64">
        <f t="shared" si="283"/>
        <v>0</v>
      </c>
      <c r="AC332"/>
      <c r="AD332" s="65">
        <f t="shared" si="284"/>
        <v>0</v>
      </c>
      <c r="AE332" s="65">
        <f t="shared" si="285"/>
        <v>0</v>
      </c>
      <c r="AF332" s="65">
        <f t="shared" si="286"/>
        <v>0</v>
      </c>
      <c r="AG332" s="65">
        <f t="shared" si="287"/>
        <v>0</v>
      </c>
      <c r="AH332" s="65">
        <f t="shared" si="288"/>
        <v>0</v>
      </c>
      <c r="AI332" s="66">
        <f t="shared" si="289"/>
        <v>0</v>
      </c>
      <c r="AJ332" s="65">
        <f t="shared" si="308"/>
        <v>72</v>
      </c>
      <c r="AK332" s="65">
        <f t="shared" si="290"/>
        <v>-72</v>
      </c>
      <c r="AM332" s="67">
        <f t="shared" si="291"/>
        <v>0</v>
      </c>
      <c r="AN332" s="67">
        <f t="shared" si="292"/>
        <v>0</v>
      </c>
      <c r="AO332" s="67">
        <f t="shared" si="293"/>
        <v>0</v>
      </c>
      <c r="AP332" s="67">
        <f t="shared" si="294"/>
        <v>0</v>
      </c>
      <c r="AQ332" s="67">
        <f t="shared" si="295"/>
        <v>0</v>
      </c>
      <c r="AR332" s="68">
        <f t="shared" si="296"/>
        <v>0</v>
      </c>
      <c r="AT332"/>
      <c r="AU332"/>
    </row>
    <row r="333" spans="1:47" x14ac:dyDescent="0.2">
      <c r="A333" s="33" t="s">
        <v>93</v>
      </c>
      <c r="B333" s="69" t="s">
        <v>94</v>
      </c>
      <c r="C333" s="138">
        <v>96</v>
      </c>
      <c r="D333" s="65" t="s">
        <v>23</v>
      </c>
      <c r="E333" s="140">
        <v>0.3125</v>
      </c>
      <c r="F333" s="140">
        <v>0.77083333333333337</v>
      </c>
      <c r="G333" s="28">
        <v>320</v>
      </c>
      <c r="H333" s="95">
        <v>11</v>
      </c>
      <c r="I333" s="22"/>
      <c r="J333" s="23">
        <f t="shared" si="297"/>
        <v>0</v>
      </c>
      <c r="K333" s="62">
        <f t="shared" si="298"/>
        <v>0</v>
      </c>
      <c r="L333" s="22"/>
      <c r="M333" s="23">
        <f t="shared" si="299"/>
        <v>0</v>
      </c>
      <c r="N333" s="24">
        <f t="shared" si="300"/>
        <v>0</v>
      </c>
      <c r="O333" s="22"/>
      <c r="P333" s="23">
        <f t="shared" si="301"/>
        <v>0</v>
      </c>
      <c r="Q333" s="24">
        <f t="shared" si="302"/>
        <v>0</v>
      </c>
      <c r="R333" s="22"/>
      <c r="S333" s="23">
        <f t="shared" si="303"/>
        <v>0</v>
      </c>
      <c r="T333" s="24">
        <f t="shared" si="304"/>
        <v>0</v>
      </c>
      <c r="U333" s="22"/>
      <c r="V333" s="23">
        <f t="shared" si="305"/>
        <v>0</v>
      </c>
      <c r="W333" s="24">
        <f t="shared" si="306"/>
        <v>0</v>
      </c>
      <c r="X333" s="64">
        <f t="shared" si="280"/>
        <v>0</v>
      </c>
      <c r="Y333" s="93">
        <f t="shared" si="307"/>
        <v>0</v>
      </c>
      <c r="Z333" s="133">
        <f t="shared" si="281"/>
        <v>0</v>
      </c>
      <c r="AA333" s="71">
        <f t="shared" si="282"/>
        <v>0</v>
      </c>
      <c r="AB333" s="64">
        <f t="shared" si="283"/>
        <v>0</v>
      </c>
      <c r="AC333"/>
      <c r="AD333" s="65">
        <f t="shared" si="284"/>
        <v>0</v>
      </c>
      <c r="AE333" s="65">
        <f t="shared" si="285"/>
        <v>0</v>
      </c>
      <c r="AF333" s="65">
        <f t="shared" si="286"/>
        <v>0</v>
      </c>
      <c r="AG333" s="65">
        <f t="shared" si="287"/>
        <v>0</v>
      </c>
      <c r="AH333" s="65">
        <f t="shared" si="288"/>
        <v>0</v>
      </c>
      <c r="AI333" s="66">
        <f t="shared" si="289"/>
        <v>0</v>
      </c>
      <c r="AJ333" s="65">
        <f t="shared" si="308"/>
        <v>96</v>
      </c>
      <c r="AK333" s="65">
        <f t="shared" si="290"/>
        <v>-96</v>
      </c>
      <c r="AM333" s="67">
        <f t="shared" si="291"/>
        <v>0</v>
      </c>
      <c r="AN333" s="67">
        <f t="shared" si="292"/>
        <v>0</v>
      </c>
      <c r="AO333" s="67">
        <f t="shared" si="293"/>
        <v>0</v>
      </c>
      <c r="AP333" s="67">
        <f t="shared" si="294"/>
        <v>0</v>
      </c>
      <c r="AQ333" s="67">
        <f t="shared" si="295"/>
        <v>0</v>
      </c>
      <c r="AR333" s="68">
        <f t="shared" si="296"/>
        <v>0</v>
      </c>
      <c r="AT333"/>
      <c r="AU333"/>
    </row>
    <row r="334" spans="1:47" x14ac:dyDescent="0.2">
      <c r="A334" s="33" t="s">
        <v>155</v>
      </c>
      <c r="B334" s="69" t="s">
        <v>96</v>
      </c>
      <c r="C334" s="138">
        <v>220</v>
      </c>
      <c r="D334" s="65" t="s">
        <v>23</v>
      </c>
      <c r="E334" s="140">
        <v>0.375</v>
      </c>
      <c r="F334" s="140">
        <v>0.70833333333333337</v>
      </c>
      <c r="G334" s="28">
        <v>140</v>
      </c>
      <c r="H334" s="95">
        <v>8</v>
      </c>
      <c r="I334" s="22"/>
      <c r="J334" s="23">
        <f t="shared" si="297"/>
        <v>0</v>
      </c>
      <c r="K334" s="62">
        <f t="shared" si="298"/>
        <v>0</v>
      </c>
      <c r="L334" s="22"/>
      <c r="M334" s="23">
        <f t="shared" si="299"/>
        <v>0</v>
      </c>
      <c r="N334" s="24">
        <f t="shared" si="300"/>
        <v>0</v>
      </c>
      <c r="O334" s="22"/>
      <c r="P334" s="23">
        <f t="shared" si="301"/>
        <v>0</v>
      </c>
      <c r="Q334" s="24">
        <f t="shared" si="302"/>
        <v>0</v>
      </c>
      <c r="R334" s="22"/>
      <c r="S334" s="23">
        <f t="shared" si="303"/>
        <v>0</v>
      </c>
      <c r="T334" s="24">
        <f t="shared" si="304"/>
        <v>0</v>
      </c>
      <c r="U334" s="22"/>
      <c r="V334" s="23">
        <f t="shared" si="305"/>
        <v>0</v>
      </c>
      <c r="W334" s="24">
        <f t="shared" si="306"/>
        <v>0</v>
      </c>
      <c r="X334" s="64">
        <f t="shared" si="280"/>
        <v>0</v>
      </c>
      <c r="Y334" s="93">
        <f t="shared" si="307"/>
        <v>0</v>
      </c>
      <c r="Z334" s="133">
        <f t="shared" si="281"/>
        <v>0</v>
      </c>
      <c r="AA334" s="71">
        <f t="shared" si="282"/>
        <v>0</v>
      </c>
      <c r="AB334" s="64">
        <f t="shared" si="283"/>
        <v>0</v>
      </c>
      <c r="AC334"/>
      <c r="AD334" s="65">
        <f t="shared" si="284"/>
        <v>0</v>
      </c>
      <c r="AE334" s="65">
        <f t="shared" si="285"/>
        <v>0</v>
      </c>
      <c r="AF334" s="65">
        <f t="shared" si="286"/>
        <v>0</v>
      </c>
      <c r="AG334" s="65">
        <f t="shared" si="287"/>
        <v>0</v>
      </c>
      <c r="AH334" s="65">
        <f t="shared" si="288"/>
        <v>0</v>
      </c>
      <c r="AI334" s="66">
        <f t="shared" si="289"/>
        <v>0</v>
      </c>
      <c r="AJ334" s="65">
        <f t="shared" si="308"/>
        <v>220</v>
      </c>
      <c r="AK334" s="65">
        <f t="shared" si="290"/>
        <v>-220</v>
      </c>
      <c r="AM334" s="67">
        <f t="shared" si="291"/>
        <v>0</v>
      </c>
      <c r="AN334" s="67">
        <f t="shared" si="292"/>
        <v>0</v>
      </c>
      <c r="AO334" s="67">
        <f t="shared" si="293"/>
        <v>0</v>
      </c>
      <c r="AP334" s="67">
        <f t="shared" si="294"/>
        <v>0</v>
      </c>
      <c r="AQ334" s="67">
        <f t="shared" si="295"/>
        <v>0</v>
      </c>
      <c r="AR334" s="68">
        <f t="shared" si="296"/>
        <v>0</v>
      </c>
      <c r="AT334"/>
      <c r="AU334"/>
    </row>
    <row r="335" spans="1:47" x14ac:dyDescent="0.2">
      <c r="A335" s="33" t="s">
        <v>155</v>
      </c>
      <c r="B335" s="69" t="s">
        <v>134</v>
      </c>
      <c r="C335" s="138">
        <v>190</v>
      </c>
      <c r="D335" s="65" t="s">
        <v>23</v>
      </c>
      <c r="E335" s="140">
        <v>0.36458333333333331</v>
      </c>
      <c r="F335" s="140">
        <v>0.66666666666666663</v>
      </c>
      <c r="G335" s="28">
        <v>175</v>
      </c>
      <c r="H335" s="95">
        <v>7.25</v>
      </c>
      <c r="I335" s="22"/>
      <c r="J335" s="23">
        <f t="shared" si="297"/>
        <v>0</v>
      </c>
      <c r="K335" s="62">
        <f t="shared" si="298"/>
        <v>0</v>
      </c>
      <c r="L335" s="22"/>
      <c r="M335" s="23">
        <f t="shared" si="299"/>
        <v>0</v>
      </c>
      <c r="N335" s="24">
        <f t="shared" si="300"/>
        <v>0</v>
      </c>
      <c r="O335" s="22"/>
      <c r="P335" s="23">
        <f t="shared" si="301"/>
        <v>0</v>
      </c>
      <c r="Q335" s="24">
        <f t="shared" si="302"/>
        <v>0</v>
      </c>
      <c r="R335" s="22"/>
      <c r="S335" s="23">
        <f t="shared" si="303"/>
        <v>0</v>
      </c>
      <c r="T335" s="24">
        <f t="shared" si="304"/>
        <v>0</v>
      </c>
      <c r="U335" s="22"/>
      <c r="V335" s="23">
        <f t="shared" si="305"/>
        <v>0</v>
      </c>
      <c r="W335" s="24">
        <f t="shared" si="306"/>
        <v>0</v>
      </c>
      <c r="X335" s="64">
        <f t="shared" ref="X335:X336" si="309">J335+K335+M335+N335+P335+Q335+S335+T335+V335+W335</f>
        <v>0</v>
      </c>
      <c r="Y335" s="93">
        <f t="shared" si="307"/>
        <v>0</v>
      </c>
      <c r="Z335" s="133">
        <f t="shared" ref="Z335:Z336" si="310">X335*(100%-Y335)</f>
        <v>0</v>
      </c>
      <c r="AA335" s="71">
        <f t="shared" ref="AA335:AA336" si="311">AR335</f>
        <v>0</v>
      </c>
      <c r="AB335" s="64">
        <f t="shared" ref="AB335:AB336" si="312">MAX(Z335:AA335)</f>
        <v>0</v>
      </c>
      <c r="AC335"/>
      <c r="AD335" s="65">
        <f t="shared" ref="AD335:AD336" si="313">I335*20</f>
        <v>0</v>
      </c>
      <c r="AE335" s="65">
        <f t="shared" ref="AE335:AE336" si="314">L335*50</f>
        <v>0</v>
      </c>
      <c r="AF335" s="65">
        <f t="shared" ref="AF335:AF336" si="315">O335*60</f>
        <v>0</v>
      </c>
      <c r="AG335" s="65">
        <f t="shared" ref="AG335:AG336" si="316">R335*70</f>
        <v>0</v>
      </c>
      <c r="AH335" s="65">
        <f t="shared" ref="AH335:AH336" si="317">U335*92</f>
        <v>0</v>
      </c>
      <c r="AI335" s="66">
        <f t="shared" ref="AI335:AI336" si="318">SUM(AD335:AH335)</f>
        <v>0</v>
      </c>
      <c r="AJ335" s="65">
        <f t="shared" si="308"/>
        <v>190</v>
      </c>
      <c r="AK335" s="65">
        <f t="shared" ref="AK335:AK336" si="319">AI335-AJ335</f>
        <v>-190</v>
      </c>
      <c r="AM335" s="67">
        <f t="shared" ref="AM335:AM336" si="320">I335*$F$6</f>
        <v>0</v>
      </c>
      <c r="AN335" s="67">
        <f t="shared" ref="AN335:AN336" si="321">L335*$F$7</f>
        <v>0</v>
      </c>
      <c r="AO335" s="67">
        <f t="shared" ref="AO335:AO336" si="322">O335*$F$8</f>
        <v>0</v>
      </c>
      <c r="AP335" s="67">
        <f t="shared" ref="AP335:AP336" si="323">R335*$F$9</f>
        <v>0</v>
      </c>
      <c r="AQ335" s="67">
        <f t="shared" ref="AQ335:AQ336" si="324">U335*$F$10</f>
        <v>0</v>
      </c>
      <c r="AR335" s="68">
        <f t="shared" ref="AR335:AR336" si="325">SUM(AM335:AQ335)</f>
        <v>0</v>
      </c>
      <c r="AT335"/>
      <c r="AU335"/>
    </row>
    <row r="336" spans="1:47" x14ac:dyDescent="0.2">
      <c r="A336" s="33" t="s">
        <v>99</v>
      </c>
      <c r="B336" s="69" t="s">
        <v>94</v>
      </c>
      <c r="C336" s="138">
        <v>27</v>
      </c>
      <c r="D336" s="65" t="s">
        <v>23</v>
      </c>
      <c r="E336" s="140">
        <v>0.5</v>
      </c>
      <c r="F336" s="140">
        <v>0.66666666666666663</v>
      </c>
      <c r="G336" s="28">
        <v>20</v>
      </c>
      <c r="H336" s="95">
        <v>4</v>
      </c>
      <c r="I336" s="22"/>
      <c r="J336" s="23">
        <f t="shared" si="297"/>
        <v>0</v>
      </c>
      <c r="K336" s="62">
        <f t="shared" si="298"/>
        <v>0</v>
      </c>
      <c r="L336" s="22"/>
      <c r="M336" s="23">
        <f t="shared" si="299"/>
        <v>0</v>
      </c>
      <c r="N336" s="24">
        <f t="shared" si="300"/>
        <v>0</v>
      </c>
      <c r="O336" s="22"/>
      <c r="P336" s="23">
        <f t="shared" si="301"/>
        <v>0</v>
      </c>
      <c r="Q336" s="24">
        <f t="shared" si="302"/>
        <v>0</v>
      </c>
      <c r="R336" s="22"/>
      <c r="S336" s="23">
        <f t="shared" si="303"/>
        <v>0</v>
      </c>
      <c r="T336" s="24">
        <f t="shared" si="304"/>
        <v>0</v>
      </c>
      <c r="U336" s="22"/>
      <c r="V336" s="23">
        <f t="shared" si="305"/>
        <v>0</v>
      </c>
      <c r="W336" s="24">
        <f t="shared" si="306"/>
        <v>0</v>
      </c>
      <c r="X336" s="64">
        <f t="shared" si="309"/>
        <v>0</v>
      </c>
      <c r="Y336" s="93">
        <f t="shared" si="307"/>
        <v>0</v>
      </c>
      <c r="Z336" s="133">
        <f t="shared" si="310"/>
        <v>0</v>
      </c>
      <c r="AA336" s="71">
        <f t="shared" si="311"/>
        <v>0</v>
      </c>
      <c r="AB336" s="64">
        <f t="shared" si="312"/>
        <v>0</v>
      </c>
      <c r="AC336"/>
      <c r="AD336" s="65">
        <f t="shared" si="313"/>
        <v>0</v>
      </c>
      <c r="AE336" s="65">
        <f t="shared" si="314"/>
        <v>0</v>
      </c>
      <c r="AF336" s="65">
        <f t="shared" si="315"/>
        <v>0</v>
      </c>
      <c r="AG336" s="65">
        <f t="shared" si="316"/>
        <v>0</v>
      </c>
      <c r="AH336" s="65">
        <f t="shared" si="317"/>
        <v>0</v>
      </c>
      <c r="AI336" s="66">
        <f t="shared" si="318"/>
        <v>0</v>
      </c>
      <c r="AJ336" s="65">
        <f t="shared" si="308"/>
        <v>27</v>
      </c>
      <c r="AK336" s="65">
        <f t="shared" si="319"/>
        <v>-27</v>
      </c>
      <c r="AM336" s="67">
        <f t="shared" si="320"/>
        <v>0</v>
      </c>
      <c r="AN336" s="67">
        <f t="shared" si="321"/>
        <v>0</v>
      </c>
      <c r="AO336" s="67">
        <f t="shared" si="322"/>
        <v>0</v>
      </c>
      <c r="AP336" s="67">
        <f t="shared" si="323"/>
        <v>0</v>
      </c>
      <c r="AQ336" s="67">
        <f t="shared" si="324"/>
        <v>0</v>
      </c>
      <c r="AR336" s="68">
        <f t="shared" si="325"/>
        <v>0</v>
      </c>
      <c r="AT336"/>
      <c r="AU336"/>
    </row>
    <row r="337" spans="1:47" x14ac:dyDescent="0.2">
      <c r="A337" s="33" t="s">
        <v>94</v>
      </c>
      <c r="B337" s="69" t="s">
        <v>131</v>
      </c>
      <c r="C337" s="138">
        <v>28</v>
      </c>
      <c r="D337" s="65" t="s">
        <v>23</v>
      </c>
      <c r="E337" s="140">
        <v>0.38541666666666669</v>
      </c>
      <c r="F337" s="140">
        <v>0.53125</v>
      </c>
      <c r="G337" s="28">
        <v>15</v>
      </c>
      <c r="H337" s="95">
        <v>3.5</v>
      </c>
      <c r="I337" s="22"/>
      <c r="J337" s="23">
        <f t="shared" ref="J337:J342" si="326">$C$6*G337*I337</f>
        <v>0</v>
      </c>
      <c r="K337" s="62">
        <f t="shared" ref="K337:K342" si="327">$J$6*H337*I337</f>
        <v>0</v>
      </c>
      <c r="L337" s="22"/>
      <c r="M337" s="23">
        <f t="shared" ref="M337:M342" si="328">$C$7*G337*L337</f>
        <v>0</v>
      </c>
      <c r="N337" s="24">
        <f t="shared" ref="N337:N342" si="329">$J$6*H337*L337</f>
        <v>0</v>
      </c>
      <c r="O337" s="22"/>
      <c r="P337" s="23">
        <f t="shared" ref="P337:P342" si="330">$C$8*G337*O337</f>
        <v>0</v>
      </c>
      <c r="Q337" s="24">
        <f t="shared" ref="Q337:Q342" si="331">$J$6*H337*O337</f>
        <v>0</v>
      </c>
      <c r="R337" s="22"/>
      <c r="S337" s="23">
        <f t="shared" ref="S337:S342" si="332">$C$9*G337*R337</f>
        <v>0</v>
      </c>
      <c r="T337" s="24">
        <f t="shared" ref="T337:T342" si="333">$J$6*H337*R337</f>
        <v>0</v>
      </c>
      <c r="U337" s="22"/>
      <c r="V337" s="23">
        <f t="shared" ref="V337:V342" si="334">$C$10*G337*U337</f>
        <v>0</v>
      </c>
      <c r="W337" s="24">
        <f t="shared" ref="W337:W342" si="335">$J$6*H337*U337</f>
        <v>0</v>
      </c>
      <c r="X337" s="64">
        <f t="shared" ref="X337:X342" si="336">J337+K337+M337+N337+P337+Q337+S337+T337+V337+W337</f>
        <v>0</v>
      </c>
      <c r="Y337" s="93">
        <f t="shared" ref="Y337:Y342" si="337">IFERROR(VLOOKUP(D337,$M$6:$N$11,2,FALSE),VLOOKUP(D337,$P$6:$Q$11,2,FALSE))</f>
        <v>0</v>
      </c>
      <c r="Z337" s="133">
        <f t="shared" ref="Z337:Z342" si="338">X337*(100%-Y337)</f>
        <v>0</v>
      </c>
      <c r="AA337" s="71">
        <f t="shared" ref="AA337:AA342" si="339">AR337</f>
        <v>0</v>
      </c>
      <c r="AB337" s="64">
        <f t="shared" ref="AB337:AB342" si="340">MAX(Z337:AA337)</f>
        <v>0</v>
      </c>
      <c r="AC337"/>
      <c r="AD337" s="65">
        <f t="shared" ref="AD337:AD342" si="341">I337*20</f>
        <v>0</v>
      </c>
      <c r="AE337" s="65">
        <f t="shared" ref="AE337:AE342" si="342">L337*50</f>
        <v>0</v>
      </c>
      <c r="AF337" s="65">
        <f t="shared" ref="AF337:AF342" si="343">O337*60</f>
        <v>0</v>
      </c>
      <c r="AG337" s="65">
        <f t="shared" ref="AG337:AG342" si="344">R337*70</f>
        <v>0</v>
      </c>
      <c r="AH337" s="65">
        <f t="shared" ref="AH337:AH342" si="345">U337*92</f>
        <v>0</v>
      </c>
      <c r="AI337" s="66">
        <f t="shared" ref="AI337:AI342" si="346">SUM(AD337:AH337)</f>
        <v>0</v>
      </c>
      <c r="AJ337" s="65">
        <f t="shared" ref="AJ337:AJ342" si="347">C337</f>
        <v>28</v>
      </c>
      <c r="AK337" s="65">
        <f t="shared" ref="AK337:AK342" si="348">AI337-AJ337</f>
        <v>-28</v>
      </c>
      <c r="AM337" s="67">
        <f t="shared" ref="AM337:AM342" si="349">I337*$F$6</f>
        <v>0</v>
      </c>
      <c r="AN337" s="67">
        <f t="shared" ref="AN337:AN342" si="350">L337*$F$7</f>
        <v>0</v>
      </c>
      <c r="AO337" s="67">
        <f t="shared" ref="AO337:AO342" si="351">O337*$F$8</f>
        <v>0</v>
      </c>
      <c r="AP337" s="67">
        <f t="shared" ref="AP337:AP342" si="352">R337*$F$9</f>
        <v>0</v>
      </c>
      <c r="AQ337" s="67">
        <f t="shared" ref="AQ337:AQ342" si="353">U337*$F$10</f>
        <v>0</v>
      </c>
      <c r="AR337" s="68">
        <f t="shared" ref="AR337:AR342" si="354">SUM(AM337:AQ337)</f>
        <v>0</v>
      </c>
      <c r="AT337"/>
      <c r="AU337"/>
    </row>
    <row r="338" spans="1:47" x14ac:dyDescent="0.2">
      <c r="A338" s="33" t="s">
        <v>117</v>
      </c>
      <c r="B338" s="69" t="s">
        <v>104</v>
      </c>
      <c r="C338" s="138">
        <v>67</v>
      </c>
      <c r="D338" s="65" t="s">
        <v>23</v>
      </c>
      <c r="E338" s="140">
        <v>0.35416666666666669</v>
      </c>
      <c r="F338" s="140">
        <v>0.41666666666666669</v>
      </c>
      <c r="G338" s="28">
        <v>67</v>
      </c>
      <c r="H338" s="95">
        <v>1.5</v>
      </c>
      <c r="I338" s="22"/>
      <c r="J338" s="23">
        <f t="shared" si="326"/>
        <v>0</v>
      </c>
      <c r="K338" s="62">
        <f t="shared" si="327"/>
        <v>0</v>
      </c>
      <c r="L338" s="22"/>
      <c r="M338" s="23">
        <f t="shared" si="328"/>
        <v>0</v>
      </c>
      <c r="N338" s="24">
        <f t="shared" si="329"/>
        <v>0</v>
      </c>
      <c r="O338" s="22"/>
      <c r="P338" s="23">
        <f t="shared" si="330"/>
        <v>0</v>
      </c>
      <c r="Q338" s="24">
        <f t="shared" si="331"/>
        <v>0</v>
      </c>
      <c r="R338" s="22"/>
      <c r="S338" s="23">
        <f t="shared" si="332"/>
        <v>0</v>
      </c>
      <c r="T338" s="24">
        <f t="shared" si="333"/>
        <v>0</v>
      </c>
      <c r="U338" s="22"/>
      <c r="V338" s="23">
        <f t="shared" si="334"/>
        <v>0</v>
      </c>
      <c r="W338" s="24">
        <f t="shared" si="335"/>
        <v>0</v>
      </c>
      <c r="X338" s="64">
        <f t="shared" si="336"/>
        <v>0</v>
      </c>
      <c r="Y338" s="93">
        <f t="shared" si="337"/>
        <v>0</v>
      </c>
      <c r="Z338" s="133">
        <f t="shared" si="338"/>
        <v>0</v>
      </c>
      <c r="AA338" s="71">
        <f t="shared" si="339"/>
        <v>0</v>
      </c>
      <c r="AB338" s="64">
        <f t="shared" si="340"/>
        <v>0</v>
      </c>
      <c r="AC338"/>
      <c r="AD338" s="65">
        <f t="shared" si="341"/>
        <v>0</v>
      </c>
      <c r="AE338" s="65">
        <f t="shared" si="342"/>
        <v>0</v>
      </c>
      <c r="AF338" s="65">
        <f t="shared" si="343"/>
        <v>0</v>
      </c>
      <c r="AG338" s="65">
        <f t="shared" si="344"/>
        <v>0</v>
      </c>
      <c r="AH338" s="65">
        <f t="shared" si="345"/>
        <v>0</v>
      </c>
      <c r="AI338" s="66">
        <f t="shared" si="346"/>
        <v>0</v>
      </c>
      <c r="AJ338" s="65">
        <f t="shared" si="347"/>
        <v>67</v>
      </c>
      <c r="AK338" s="65">
        <f t="shared" si="348"/>
        <v>-67</v>
      </c>
      <c r="AM338" s="67">
        <f t="shared" si="349"/>
        <v>0</v>
      </c>
      <c r="AN338" s="67">
        <f t="shared" si="350"/>
        <v>0</v>
      </c>
      <c r="AO338" s="67">
        <f t="shared" si="351"/>
        <v>0</v>
      </c>
      <c r="AP338" s="67">
        <f t="shared" si="352"/>
        <v>0</v>
      </c>
      <c r="AQ338" s="67">
        <f t="shared" si="353"/>
        <v>0</v>
      </c>
      <c r="AR338" s="68">
        <f t="shared" si="354"/>
        <v>0</v>
      </c>
      <c r="AT338"/>
      <c r="AU338"/>
    </row>
    <row r="339" spans="1:47" x14ac:dyDescent="0.2">
      <c r="A339" s="116" t="s">
        <v>104</v>
      </c>
      <c r="B339" s="116" t="s">
        <v>117</v>
      </c>
      <c r="C339" s="65">
        <v>67</v>
      </c>
      <c r="D339" s="65" t="s">
        <v>23</v>
      </c>
      <c r="E339" s="141">
        <v>0.625</v>
      </c>
      <c r="F339" s="141">
        <v>0.6875</v>
      </c>
      <c r="G339" s="65">
        <v>67</v>
      </c>
      <c r="H339" s="95">
        <v>1.5</v>
      </c>
      <c r="I339" s="22"/>
      <c r="J339" s="23">
        <f t="shared" si="326"/>
        <v>0</v>
      </c>
      <c r="K339" s="62">
        <f t="shared" si="327"/>
        <v>0</v>
      </c>
      <c r="L339" s="22"/>
      <c r="M339" s="23">
        <f t="shared" si="328"/>
        <v>0</v>
      </c>
      <c r="N339" s="24">
        <f t="shared" si="329"/>
        <v>0</v>
      </c>
      <c r="O339" s="22"/>
      <c r="P339" s="23">
        <f t="shared" si="330"/>
        <v>0</v>
      </c>
      <c r="Q339" s="24">
        <f t="shared" si="331"/>
        <v>0</v>
      </c>
      <c r="R339" s="22"/>
      <c r="S339" s="23">
        <f t="shared" si="332"/>
        <v>0</v>
      </c>
      <c r="T339" s="24">
        <f t="shared" si="333"/>
        <v>0</v>
      </c>
      <c r="U339" s="22"/>
      <c r="V339" s="23">
        <f t="shared" si="334"/>
        <v>0</v>
      </c>
      <c r="W339" s="24">
        <f t="shared" si="335"/>
        <v>0</v>
      </c>
      <c r="X339" s="64">
        <f t="shared" si="336"/>
        <v>0</v>
      </c>
      <c r="Y339" s="93">
        <f t="shared" si="337"/>
        <v>0</v>
      </c>
      <c r="Z339" s="133">
        <f t="shared" si="338"/>
        <v>0</v>
      </c>
      <c r="AA339" s="71">
        <f t="shared" si="339"/>
        <v>0</v>
      </c>
      <c r="AB339" s="64">
        <f t="shared" si="340"/>
        <v>0</v>
      </c>
      <c r="AC339"/>
      <c r="AD339" s="65">
        <f t="shared" si="341"/>
        <v>0</v>
      </c>
      <c r="AE339" s="65">
        <f t="shared" si="342"/>
        <v>0</v>
      </c>
      <c r="AF339" s="65">
        <f t="shared" si="343"/>
        <v>0</v>
      </c>
      <c r="AG339" s="65">
        <f t="shared" si="344"/>
        <v>0</v>
      </c>
      <c r="AH339" s="65">
        <f t="shared" si="345"/>
        <v>0</v>
      </c>
      <c r="AI339" s="66">
        <f t="shared" si="346"/>
        <v>0</v>
      </c>
      <c r="AJ339" s="65">
        <f t="shared" si="347"/>
        <v>67</v>
      </c>
      <c r="AK339" s="65">
        <f t="shared" si="348"/>
        <v>-67</v>
      </c>
      <c r="AM339" s="67">
        <f t="shared" si="349"/>
        <v>0</v>
      </c>
      <c r="AN339" s="67">
        <f t="shared" si="350"/>
        <v>0</v>
      </c>
      <c r="AO339" s="67">
        <f t="shared" si="351"/>
        <v>0</v>
      </c>
      <c r="AP339" s="67">
        <f t="shared" si="352"/>
        <v>0</v>
      </c>
      <c r="AQ339" s="67">
        <f t="shared" si="353"/>
        <v>0</v>
      </c>
      <c r="AR339" s="68">
        <f t="shared" si="354"/>
        <v>0</v>
      </c>
      <c r="AT339"/>
      <c r="AU339"/>
    </row>
    <row r="340" spans="1:47" x14ac:dyDescent="0.2">
      <c r="A340" s="33" t="s">
        <v>155</v>
      </c>
      <c r="B340" s="69" t="s">
        <v>96</v>
      </c>
      <c r="C340" s="138">
        <v>170</v>
      </c>
      <c r="D340" s="65" t="s">
        <v>23</v>
      </c>
      <c r="E340" s="140">
        <v>0.36458333333333331</v>
      </c>
      <c r="F340" s="140">
        <v>0.61458333333333337</v>
      </c>
      <c r="G340" s="28">
        <v>125</v>
      </c>
      <c r="H340" s="95">
        <v>6</v>
      </c>
      <c r="I340" s="22"/>
      <c r="J340" s="23">
        <f t="shared" si="326"/>
        <v>0</v>
      </c>
      <c r="K340" s="62">
        <f t="shared" si="327"/>
        <v>0</v>
      </c>
      <c r="L340" s="22"/>
      <c r="M340" s="23">
        <f t="shared" si="328"/>
        <v>0</v>
      </c>
      <c r="N340" s="24">
        <f t="shared" si="329"/>
        <v>0</v>
      </c>
      <c r="O340" s="22"/>
      <c r="P340" s="23">
        <f t="shared" si="330"/>
        <v>0</v>
      </c>
      <c r="Q340" s="24">
        <f t="shared" si="331"/>
        <v>0</v>
      </c>
      <c r="R340" s="22"/>
      <c r="S340" s="23">
        <f t="shared" si="332"/>
        <v>0</v>
      </c>
      <c r="T340" s="24">
        <f t="shared" si="333"/>
        <v>0</v>
      </c>
      <c r="U340" s="22"/>
      <c r="V340" s="23">
        <f t="shared" si="334"/>
        <v>0</v>
      </c>
      <c r="W340" s="24">
        <f t="shared" si="335"/>
        <v>0</v>
      </c>
      <c r="X340" s="64">
        <f t="shared" si="336"/>
        <v>0</v>
      </c>
      <c r="Y340" s="93">
        <f t="shared" si="337"/>
        <v>0</v>
      </c>
      <c r="Z340" s="133">
        <f t="shared" si="338"/>
        <v>0</v>
      </c>
      <c r="AA340" s="71">
        <f t="shared" si="339"/>
        <v>0</v>
      </c>
      <c r="AB340" s="64">
        <f t="shared" si="340"/>
        <v>0</v>
      </c>
      <c r="AC340"/>
      <c r="AD340" s="65">
        <f t="shared" si="341"/>
        <v>0</v>
      </c>
      <c r="AE340" s="65">
        <f t="shared" si="342"/>
        <v>0</v>
      </c>
      <c r="AF340" s="65">
        <f t="shared" si="343"/>
        <v>0</v>
      </c>
      <c r="AG340" s="65">
        <f t="shared" si="344"/>
        <v>0</v>
      </c>
      <c r="AH340" s="65">
        <f t="shared" si="345"/>
        <v>0</v>
      </c>
      <c r="AI340" s="66">
        <f t="shared" si="346"/>
        <v>0</v>
      </c>
      <c r="AJ340" s="65">
        <f t="shared" si="347"/>
        <v>170</v>
      </c>
      <c r="AK340" s="65">
        <f t="shared" si="348"/>
        <v>-170</v>
      </c>
      <c r="AM340" s="67">
        <f t="shared" si="349"/>
        <v>0</v>
      </c>
      <c r="AN340" s="67">
        <f t="shared" si="350"/>
        <v>0</v>
      </c>
      <c r="AO340" s="67">
        <f t="shared" si="351"/>
        <v>0</v>
      </c>
      <c r="AP340" s="67">
        <f t="shared" si="352"/>
        <v>0</v>
      </c>
      <c r="AQ340" s="67">
        <f t="shared" si="353"/>
        <v>0</v>
      </c>
      <c r="AR340" s="68">
        <f t="shared" si="354"/>
        <v>0</v>
      </c>
      <c r="AT340"/>
      <c r="AU340"/>
    </row>
    <row r="341" spans="1:47" x14ac:dyDescent="0.2">
      <c r="A341" s="33" t="s">
        <v>94</v>
      </c>
      <c r="B341" s="69" t="s">
        <v>131</v>
      </c>
      <c r="C341" s="138">
        <v>28</v>
      </c>
      <c r="D341" s="65" t="s">
        <v>23</v>
      </c>
      <c r="E341" s="140">
        <v>0.53125</v>
      </c>
      <c r="F341" s="140">
        <v>0.67708333333333337</v>
      </c>
      <c r="G341" s="28">
        <v>15</v>
      </c>
      <c r="H341" s="95">
        <v>3.5</v>
      </c>
      <c r="I341" s="22"/>
      <c r="J341" s="23">
        <f t="shared" si="326"/>
        <v>0</v>
      </c>
      <c r="K341" s="62">
        <f t="shared" si="327"/>
        <v>0</v>
      </c>
      <c r="L341" s="22"/>
      <c r="M341" s="23">
        <f t="shared" si="328"/>
        <v>0</v>
      </c>
      <c r="N341" s="24">
        <f t="shared" si="329"/>
        <v>0</v>
      </c>
      <c r="O341" s="22"/>
      <c r="P341" s="23">
        <f t="shared" si="330"/>
        <v>0</v>
      </c>
      <c r="Q341" s="24">
        <f t="shared" si="331"/>
        <v>0</v>
      </c>
      <c r="R341" s="22"/>
      <c r="S341" s="23">
        <f t="shared" si="332"/>
        <v>0</v>
      </c>
      <c r="T341" s="24">
        <f t="shared" si="333"/>
        <v>0</v>
      </c>
      <c r="U341" s="22"/>
      <c r="V341" s="23">
        <f t="shared" si="334"/>
        <v>0</v>
      </c>
      <c r="W341" s="24">
        <f t="shared" si="335"/>
        <v>0</v>
      </c>
      <c r="X341" s="64">
        <f t="shared" si="336"/>
        <v>0</v>
      </c>
      <c r="Y341" s="93">
        <f t="shared" si="337"/>
        <v>0</v>
      </c>
      <c r="Z341" s="133">
        <f t="shared" si="338"/>
        <v>0</v>
      </c>
      <c r="AA341" s="71">
        <f t="shared" si="339"/>
        <v>0</v>
      </c>
      <c r="AB341" s="64">
        <f t="shared" si="340"/>
        <v>0</v>
      </c>
      <c r="AC341"/>
      <c r="AD341" s="65">
        <f t="shared" si="341"/>
        <v>0</v>
      </c>
      <c r="AE341" s="65">
        <f t="shared" si="342"/>
        <v>0</v>
      </c>
      <c r="AF341" s="65">
        <f t="shared" si="343"/>
        <v>0</v>
      </c>
      <c r="AG341" s="65">
        <f t="shared" si="344"/>
        <v>0</v>
      </c>
      <c r="AH341" s="65">
        <f t="shared" si="345"/>
        <v>0</v>
      </c>
      <c r="AI341" s="66">
        <f t="shared" si="346"/>
        <v>0</v>
      </c>
      <c r="AJ341" s="65">
        <f t="shared" si="347"/>
        <v>28</v>
      </c>
      <c r="AK341" s="65">
        <f t="shared" si="348"/>
        <v>-28</v>
      </c>
      <c r="AM341" s="67">
        <f t="shared" si="349"/>
        <v>0</v>
      </c>
      <c r="AN341" s="67">
        <f t="shared" si="350"/>
        <v>0</v>
      </c>
      <c r="AO341" s="67">
        <f t="shared" si="351"/>
        <v>0</v>
      </c>
      <c r="AP341" s="67">
        <f t="shared" si="352"/>
        <v>0</v>
      </c>
      <c r="AQ341" s="67">
        <f t="shared" si="353"/>
        <v>0</v>
      </c>
      <c r="AR341" s="68">
        <f t="shared" si="354"/>
        <v>0</v>
      </c>
      <c r="AT341"/>
      <c r="AU341"/>
    </row>
    <row r="342" spans="1:47" ht="13.5" thickBot="1" x14ac:dyDescent="0.25">
      <c r="A342" s="33" t="s">
        <v>155</v>
      </c>
      <c r="B342" s="69" t="s">
        <v>99</v>
      </c>
      <c r="C342" s="138">
        <v>210</v>
      </c>
      <c r="D342" s="65" t="s">
        <v>23</v>
      </c>
      <c r="E342" s="140">
        <v>0.34375</v>
      </c>
      <c r="F342" s="140">
        <v>0.73958333333333337</v>
      </c>
      <c r="G342" s="28">
        <v>120</v>
      </c>
      <c r="H342" s="95">
        <v>9.5</v>
      </c>
      <c r="I342" s="22"/>
      <c r="J342" s="23">
        <f t="shared" si="326"/>
        <v>0</v>
      </c>
      <c r="K342" s="62">
        <f t="shared" si="327"/>
        <v>0</v>
      </c>
      <c r="L342" s="22"/>
      <c r="M342" s="23">
        <f t="shared" si="328"/>
        <v>0</v>
      </c>
      <c r="N342" s="24">
        <f t="shared" si="329"/>
        <v>0</v>
      </c>
      <c r="O342" s="22"/>
      <c r="P342" s="23">
        <f t="shared" si="330"/>
        <v>0</v>
      </c>
      <c r="Q342" s="24">
        <f t="shared" si="331"/>
        <v>0</v>
      </c>
      <c r="R342" s="22"/>
      <c r="S342" s="23">
        <f t="shared" si="332"/>
        <v>0</v>
      </c>
      <c r="T342" s="24">
        <f t="shared" si="333"/>
        <v>0</v>
      </c>
      <c r="U342" s="22"/>
      <c r="V342" s="23">
        <f t="shared" si="334"/>
        <v>0</v>
      </c>
      <c r="W342" s="24">
        <f t="shared" si="335"/>
        <v>0</v>
      </c>
      <c r="X342" s="64">
        <f t="shared" si="336"/>
        <v>0</v>
      </c>
      <c r="Y342" s="93">
        <f t="shared" si="337"/>
        <v>0</v>
      </c>
      <c r="Z342" s="133">
        <f t="shared" si="338"/>
        <v>0</v>
      </c>
      <c r="AA342" s="71">
        <f t="shared" si="339"/>
        <v>0</v>
      </c>
      <c r="AB342" s="64">
        <f t="shared" si="340"/>
        <v>0</v>
      </c>
      <c r="AC342"/>
      <c r="AD342" s="65">
        <f t="shared" si="341"/>
        <v>0</v>
      </c>
      <c r="AE342" s="65">
        <f t="shared" si="342"/>
        <v>0</v>
      </c>
      <c r="AF342" s="65">
        <f t="shared" si="343"/>
        <v>0</v>
      </c>
      <c r="AG342" s="65">
        <f t="shared" si="344"/>
        <v>0</v>
      </c>
      <c r="AH342" s="65">
        <f t="shared" si="345"/>
        <v>0</v>
      </c>
      <c r="AI342" s="66">
        <f t="shared" si="346"/>
        <v>0</v>
      </c>
      <c r="AJ342" s="65">
        <f t="shared" si="347"/>
        <v>210</v>
      </c>
      <c r="AK342" s="65">
        <f t="shared" si="348"/>
        <v>-210</v>
      </c>
      <c r="AM342" s="67">
        <f t="shared" si="349"/>
        <v>0</v>
      </c>
      <c r="AN342" s="67">
        <f t="shared" si="350"/>
        <v>0</v>
      </c>
      <c r="AO342" s="67">
        <f t="shared" si="351"/>
        <v>0</v>
      </c>
      <c r="AP342" s="67">
        <f t="shared" si="352"/>
        <v>0</v>
      </c>
      <c r="AQ342" s="67">
        <f t="shared" si="353"/>
        <v>0</v>
      </c>
      <c r="AR342" s="68">
        <f t="shared" si="354"/>
        <v>0</v>
      </c>
    </row>
    <row r="343" spans="1:47" ht="13.5" thickBot="1" x14ac:dyDescent="0.25">
      <c r="A343" s="7" t="s">
        <v>55</v>
      </c>
      <c r="B343" s="8"/>
      <c r="C343" s="32"/>
      <c r="D343" s="9"/>
      <c r="E343" s="9"/>
      <c r="F343" s="9"/>
      <c r="G343" s="9"/>
      <c r="H343" s="30"/>
      <c r="I343" s="42"/>
      <c r="J343" s="43">
        <f>SUM(J15:J342)</f>
        <v>0</v>
      </c>
      <c r="K343" s="43">
        <f>SUM(K15:K342)</f>
        <v>0</v>
      </c>
      <c r="L343" s="45"/>
      <c r="M343" s="43">
        <f>SUM(M15:M342)</f>
        <v>0</v>
      </c>
      <c r="N343" s="44">
        <f>SUM(N15:N342)</f>
        <v>0</v>
      </c>
      <c r="O343" s="45"/>
      <c r="P343" s="43">
        <f>SUM(P15:P342)</f>
        <v>0</v>
      </c>
      <c r="Q343" s="44">
        <f>SUM(Q15:Q342)</f>
        <v>0</v>
      </c>
      <c r="R343" s="42"/>
      <c r="S343" s="43">
        <f>SUM(S15:S342)</f>
        <v>0</v>
      </c>
      <c r="T343" s="44">
        <f>SUM(T15:T342)</f>
        <v>0</v>
      </c>
      <c r="U343" s="42"/>
      <c r="V343" s="46">
        <f>SUM(V15:V342)</f>
        <v>0</v>
      </c>
      <c r="W343" s="47">
        <f>SUM(W15:W342)</f>
        <v>0</v>
      </c>
      <c r="X343" s="74">
        <f>SUM(X15:X342)</f>
        <v>0</v>
      </c>
      <c r="Y343" s="94"/>
      <c r="Z343" s="122">
        <f>SUM(Z15:Z342)</f>
        <v>0</v>
      </c>
      <c r="AA343" s="46"/>
      <c r="AB343" s="74">
        <f>SUM(AB15:AB342)</f>
        <v>0</v>
      </c>
      <c r="AC343"/>
      <c r="AE343" s="37"/>
    </row>
    <row r="344" spans="1:47" ht="28.15" customHeight="1" x14ac:dyDescent="0.2">
      <c r="K344" s="5"/>
      <c r="L344" s="5"/>
      <c r="M344" s="5"/>
      <c r="N344" s="4"/>
      <c r="O344" s="5"/>
      <c r="P344" s="5"/>
      <c r="Q344" s="4"/>
      <c r="R344" s="5"/>
      <c r="S344" s="5"/>
      <c r="T344" s="5"/>
      <c r="U344" s="5"/>
      <c r="V344" s="5"/>
      <c r="W344" s="5"/>
      <c r="X344" s="39"/>
      <c r="AS344"/>
      <c r="AT344"/>
      <c r="AU344"/>
    </row>
    <row r="345" spans="1:47" ht="13.5" thickBot="1" x14ac:dyDescent="0.25">
      <c r="AS345"/>
      <c r="AT345"/>
      <c r="AU345"/>
    </row>
    <row r="346" spans="1:47" ht="15.75" thickBot="1" x14ac:dyDescent="0.25">
      <c r="A346" s="59" t="s">
        <v>56</v>
      </c>
      <c r="B346" s="60"/>
      <c r="C346" s="108"/>
      <c r="D346" s="60"/>
      <c r="E346" s="60"/>
      <c r="F346" s="60"/>
      <c r="G346" s="60"/>
      <c r="H346" s="60"/>
      <c r="V346" s="37"/>
      <c r="W346" s="37"/>
      <c r="AA346"/>
      <c r="AC346" s="150" t="s">
        <v>25</v>
      </c>
      <c r="AD346" s="151"/>
      <c r="AE346" s="151"/>
      <c r="AF346" s="151"/>
      <c r="AG346" s="151"/>
      <c r="AH346" s="151"/>
      <c r="AI346" s="151"/>
      <c r="AJ346" s="152"/>
      <c r="AK346" s="125"/>
      <c r="AL346"/>
      <c r="AM346"/>
      <c r="AN346"/>
      <c r="AO346"/>
      <c r="AP346"/>
      <c r="AQ346"/>
      <c r="AR346"/>
      <c r="AS346"/>
      <c r="AT346"/>
      <c r="AU346"/>
    </row>
    <row r="347" spans="1:47" ht="60.75" thickBot="1" x14ac:dyDescent="0.25">
      <c r="A347" s="109" t="s">
        <v>27</v>
      </c>
      <c r="B347" s="55" t="s">
        <v>57</v>
      </c>
      <c r="C347" s="55" t="s">
        <v>29</v>
      </c>
      <c r="D347" s="110" t="s">
        <v>30</v>
      </c>
      <c r="E347" s="55" t="s">
        <v>31</v>
      </c>
      <c r="F347" s="55" t="s">
        <v>32</v>
      </c>
      <c r="G347" s="55" t="s">
        <v>33</v>
      </c>
      <c r="H347" s="111" t="s">
        <v>79</v>
      </c>
      <c r="I347" s="16" t="s">
        <v>34</v>
      </c>
      <c r="J347" s="11" t="s">
        <v>35</v>
      </c>
      <c r="K347" s="17" t="s">
        <v>36</v>
      </c>
      <c r="L347" s="16" t="s">
        <v>37</v>
      </c>
      <c r="M347" s="10" t="s">
        <v>35</v>
      </c>
      <c r="N347" s="18" t="s">
        <v>36</v>
      </c>
      <c r="O347" s="112" t="s">
        <v>38</v>
      </c>
      <c r="P347" s="114" t="s">
        <v>35</v>
      </c>
      <c r="Q347" s="114" t="s">
        <v>36</v>
      </c>
      <c r="R347" s="112" t="s">
        <v>39</v>
      </c>
      <c r="S347" s="114" t="s">
        <v>35</v>
      </c>
      <c r="T347" s="113" t="s">
        <v>36</v>
      </c>
      <c r="U347" s="112" t="s">
        <v>40</v>
      </c>
      <c r="V347" s="114" t="s">
        <v>35</v>
      </c>
      <c r="W347" s="113" t="s">
        <v>36</v>
      </c>
      <c r="X347" s="115" t="s">
        <v>41</v>
      </c>
      <c r="Y347" s="12" t="s">
        <v>58</v>
      </c>
      <c r="Z347" s="12" t="s">
        <v>42</v>
      </c>
      <c r="AA347" s="12" t="s">
        <v>81</v>
      </c>
      <c r="AC347" s="126" t="s">
        <v>46</v>
      </c>
      <c r="AD347" s="126" t="s">
        <v>47</v>
      </c>
      <c r="AE347" s="126" t="s">
        <v>48</v>
      </c>
      <c r="AF347" s="126" t="s">
        <v>49</v>
      </c>
      <c r="AG347" s="126" t="s">
        <v>50</v>
      </c>
      <c r="AH347" s="126" t="s">
        <v>51</v>
      </c>
      <c r="AI347" s="126" t="s">
        <v>52</v>
      </c>
      <c r="AJ347" s="126" t="s">
        <v>53</v>
      </c>
      <c r="AO347"/>
      <c r="AP347"/>
      <c r="AQ347"/>
      <c r="AR347"/>
      <c r="AS347"/>
      <c r="AT347"/>
      <c r="AU347"/>
    </row>
    <row r="348" spans="1:47" x14ac:dyDescent="0.2">
      <c r="A348" s="116" t="s">
        <v>203</v>
      </c>
      <c r="B348" s="116" t="s">
        <v>99</v>
      </c>
      <c r="C348" s="65">
        <v>26</v>
      </c>
      <c r="D348" s="117" t="s">
        <v>14</v>
      </c>
      <c r="E348" s="141">
        <v>0.95833333333333337</v>
      </c>
      <c r="F348" s="142">
        <v>0.91666666666666663</v>
      </c>
      <c r="G348" s="116">
        <v>2200</v>
      </c>
      <c r="H348" s="95">
        <v>40.5</v>
      </c>
      <c r="I348" s="19"/>
      <c r="J348" s="20">
        <f>$C$6*G348*I348</f>
        <v>0</v>
      </c>
      <c r="K348" s="123">
        <f>$J$6*H348*I348</f>
        <v>0</v>
      </c>
      <c r="L348" s="19"/>
      <c r="M348" s="20">
        <f>$C$7*G348*L348</f>
        <v>0</v>
      </c>
      <c r="N348" s="21">
        <f>$J$6*H348*L348</f>
        <v>0</v>
      </c>
      <c r="O348" s="118"/>
      <c r="P348" s="75">
        <f>$C$8*G348*O348</f>
        <v>0</v>
      </c>
      <c r="Q348" s="119">
        <f>$J$6*H348*O348</f>
        <v>0</v>
      </c>
      <c r="R348" s="70"/>
      <c r="S348" s="75">
        <f>$C$9*G348*R348</f>
        <v>0</v>
      </c>
      <c r="T348" s="76">
        <f>$J$6*H348*R348</f>
        <v>0</v>
      </c>
      <c r="U348" s="70"/>
      <c r="V348" s="75">
        <f>$C$10*G348*U348</f>
        <v>0</v>
      </c>
      <c r="W348" s="76">
        <f>$J$6*H348*U348</f>
        <v>0</v>
      </c>
      <c r="X348" s="77">
        <f>J348+K348+M348+N348+P348+Q348+S348+T348+V348+W348</f>
        <v>0</v>
      </c>
      <c r="Y348" s="127">
        <v>0</v>
      </c>
      <c r="Z348" s="92">
        <f>IFERROR(VLOOKUP(D348,$M$6:$N$11,2,FALSE),VLOOKUP(D348,$P$6:$Q$11,2,FALSE))</f>
        <v>0</v>
      </c>
      <c r="AA348" s="23">
        <f>(X348-(X348*Z348))+Y348</f>
        <v>0</v>
      </c>
      <c r="AC348" s="65">
        <f t="shared" ref="AC348:AC353" si="355">I348*20</f>
        <v>0</v>
      </c>
      <c r="AD348" s="65">
        <f t="shared" ref="AD348:AD353" si="356">L348*50</f>
        <v>0</v>
      </c>
      <c r="AE348" s="65">
        <f t="shared" ref="AE348:AE353" si="357">O348*60</f>
        <v>0</v>
      </c>
      <c r="AF348" s="65">
        <f t="shared" ref="AF348:AF353" si="358">R348*70</f>
        <v>0</v>
      </c>
      <c r="AG348" s="65">
        <f t="shared" ref="AG348:AG353" si="359">U348*92</f>
        <v>0</v>
      </c>
      <c r="AH348" s="66">
        <f t="shared" ref="AH348" si="360">SUM(AC348:AG348)</f>
        <v>0</v>
      </c>
      <c r="AI348" s="65">
        <f>C348</f>
        <v>26</v>
      </c>
      <c r="AJ348" s="65">
        <f t="shared" ref="AJ348:AJ353" si="361">AH348-AI348</f>
        <v>-26</v>
      </c>
      <c r="AO348"/>
      <c r="AP348"/>
      <c r="AQ348"/>
      <c r="AR348"/>
      <c r="AS348"/>
      <c r="AT348"/>
      <c r="AU348"/>
    </row>
    <row r="349" spans="1:47" x14ac:dyDescent="0.2">
      <c r="A349" s="116" t="s">
        <v>186</v>
      </c>
      <c r="B349" s="116" t="s">
        <v>94</v>
      </c>
      <c r="C349" s="65">
        <v>50</v>
      </c>
      <c r="D349" s="117" t="s">
        <v>20</v>
      </c>
      <c r="E349" s="141">
        <v>0.33333333333333331</v>
      </c>
      <c r="F349" s="141">
        <v>0.66666666666666663</v>
      </c>
      <c r="G349" s="116">
        <v>575</v>
      </c>
      <c r="H349" s="95">
        <v>40</v>
      </c>
      <c r="I349" s="22"/>
      <c r="J349" s="23">
        <f>$C$6*G349*I349</f>
        <v>0</v>
      </c>
      <c r="K349" s="62">
        <f>$J$6*H349*I349</f>
        <v>0</v>
      </c>
      <c r="L349" s="22"/>
      <c r="M349" s="23">
        <f>$C$7*G349*L349</f>
        <v>0</v>
      </c>
      <c r="N349" s="24">
        <f>$J$6*H349*L349</f>
        <v>0</v>
      </c>
      <c r="O349" s="118"/>
      <c r="P349" s="75">
        <f>$C$8*G349*O349</f>
        <v>0</v>
      </c>
      <c r="Q349" s="119">
        <f>$J$6*H349*O349</f>
        <v>0</v>
      </c>
      <c r="R349" s="70"/>
      <c r="S349" s="75">
        <f>$C$9*G349*R349</f>
        <v>0</v>
      </c>
      <c r="T349" s="76">
        <f>$J$6*H349*R349</f>
        <v>0</v>
      </c>
      <c r="U349" s="70"/>
      <c r="V349" s="75">
        <f>$C$10*G349*U349</f>
        <v>0</v>
      </c>
      <c r="W349" s="76">
        <f>$J$6*H349*U349</f>
        <v>0</v>
      </c>
      <c r="X349" s="77">
        <f t="shared" ref="X349:X353" si="362">J349+K349+M349+N349+P349+Q349+S349+T349+V349+W349</f>
        <v>0</v>
      </c>
      <c r="Y349" s="128">
        <v>0</v>
      </c>
      <c r="Z349" s="93">
        <f>IFERROR(VLOOKUP(D349,$M$6:$N$11,2,FALSE),VLOOKUP(D349,$P$6:$Q$11,2,FALSE))</f>
        <v>0</v>
      </c>
      <c r="AA349" s="23">
        <f t="shared" ref="AA349:AA353" si="363">(X349-(X349*Z349))+Y349</f>
        <v>0</v>
      </c>
      <c r="AC349" s="65">
        <f t="shared" si="355"/>
        <v>0</v>
      </c>
      <c r="AD349" s="65">
        <f t="shared" si="356"/>
        <v>0</v>
      </c>
      <c r="AE349" s="65">
        <f t="shared" si="357"/>
        <v>0</v>
      </c>
      <c r="AF349" s="65">
        <f t="shared" si="358"/>
        <v>0</v>
      </c>
      <c r="AG349" s="65">
        <f t="shared" si="359"/>
        <v>0</v>
      </c>
      <c r="AH349" s="66">
        <f t="shared" ref="AH349:AH353" si="364">SUM(AC349:AG349)</f>
        <v>0</v>
      </c>
      <c r="AI349" s="65">
        <f>C349</f>
        <v>50</v>
      </c>
      <c r="AJ349" s="65">
        <f t="shared" si="361"/>
        <v>-50</v>
      </c>
      <c r="AO349"/>
      <c r="AP349"/>
      <c r="AQ349"/>
      <c r="AR349"/>
      <c r="AS349"/>
      <c r="AT349"/>
      <c r="AU349"/>
    </row>
    <row r="350" spans="1:47" x14ac:dyDescent="0.2">
      <c r="A350" s="116" t="s">
        <v>187</v>
      </c>
      <c r="B350" s="116" t="s">
        <v>94</v>
      </c>
      <c r="C350" s="65">
        <v>50</v>
      </c>
      <c r="D350" s="117" t="s">
        <v>20</v>
      </c>
      <c r="E350" s="141">
        <v>0.3125</v>
      </c>
      <c r="F350" s="141">
        <v>0.70833333333333337</v>
      </c>
      <c r="G350" s="116">
        <v>575</v>
      </c>
      <c r="H350" s="95">
        <v>34</v>
      </c>
      <c r="I350" s="22"/>
      <c r="J350" s="23">
        <f>$C$6*G350*I350</f>
        <v>0</v>
      </c>
      <c r="K350" s="62">
        <f>$J$6*H350*I350</f>
        <v>0</v>
      </c>
      <c r="L350" s="22"/>
      <c r="M350" s="23">
        <f>$C$7*G350*L350</f>
        <v>0</v>
      </c>
      <c r="N350" s="24">
        <f>$J$6*H350*L350</f>
        <v>0</v>
      </c>
      <c r="O350" s="118"/>
      <c r="P350" s="75">
        <f>$C$8*G350*O350</f>
        <v>0</v>
      </c>
      <c r="Q350" s="119">
        <f>$J$6*H350*O350</f>
        <v>0</v>
      </c>
      <c r="R350" s="70"/>
      <c r="S350" s="75">
        <f>$C$9*G350*R350</f>
        <v>0</v>
      </c>
      <c r="T350" s="76">
        <f>$J$6*H350*R350</f>
        <v>0</v>
      </c>
      <c r="U350" s="70"/>
      <c r="V350" s="75">
        <f>$C$10*G350*U350</f>
        <v>0</v>
      </c>
      <c r="W350" s="76">
        <f>$J$6*H350*U350</f>
        <v>0</v>
      </c>
      <c r="X350" s="77">
        <f t="shared" si="362"/>
        <v>0</v>
      </c>
      <c r="Y350" s="128">
        <v>0</v>
      </c>
      <c r="Z350" s="93">
        <f>IFERROR(VLOOKUP(D350,$M$6:$N$11,2,FALSE),VLOOKUP(D350,$P$6:$Q$11,2,FALSE))</f>
        <v>0</v>
      </c>
      <c r="AA350" s="23">
        <f t="shared" si="363"/>
        <v>0</v>
      </c>
      <c r="AC350" s="65">
        <f t="shared" si="355"/>
        <v>0</v>
      </c>
      <c r="AD350" s="65">
        <f t="shared" si="356"/>
        <v>0</v>
      </c>
      <c r="AE350" s="65">
        <f t="shared" si="357"/>
        <v>0</v>
      </c>
      <c r="AF350" s="65">
        <f t="shared" si="358"/>
        <v>0</v>
      </c>
      <c r="AG350" s="65">
        <f t="shared" si="359"/>
        <v>0</v>
      </c>
      <c r="AH350" s="66">
        <f t="shared" si="364"/>
        <v>0</v>
      </c>
      <c r="AI350" s="65">
        <f>C350</f>
        <v>50</v>
      </c>
      <c r="AJ350" s="65">
        <f t="shared" si="361"/>
        <v>-50</v>
      </c>
      <c r="AO350"/>
      <c r="AP350"/>
      <c r="AQ350"/>
      <c r="AR350"/>
      <c r="AS350"/>
      <c r="AT350"/>
      <c r="AU350"/>
    </row>
    <row r="351" spans="1:47" x14ac:dyDescent="0.2">
      <c r="A351" s="116" t="s">
        <v>188</v>
      </c>
      <c r="B351" s="116" t="s">
        <v>94</v>
      </c>
      <c r="C351" s="65">
        <v>60</v>
      </c>
      <c r="D351" s="117" t="s">
        <v>20</v>
      </c>
      <c r="E351" s="141">
        <v>0.35416666666666669</v>
      </c>
      <c r="F351" s="141">
        <v>0.72916666666666663</v>
      </c>
      <c r="G351" s="116">
        <v>575</v>
      </c>
      <c r="H351" s="95">
        <v>35</v>
      </c>
      <c r="I351" s="22"/>
      <c r="J351" s="23">
        <f>$C$6*G351*I351</f>
        <v>0</v>
      </c>
      <c r="K351" s="62">
        <f>$J$6*H351*I351</f>
        <v>0</v>
      </c>
      <c r="L351" s="22"/>
      <c r="M351" s="23">
        <f>$C$7*G351*L351</f>
        <v>0</v>
      </c>
      <c r="N351" s="24">
        <f>$J$6*H351*L351</f>
        <v>0</v>
      </c>
      <c r="O351" s="118"/>
      <c r="P351" s="75">
        <f>$C$8*G351*O351</f>
        <v>0</v>
      </c>
      <c r="Q351" s="119">
        <f>$J$6*H351*O351</f>
        <v>0</v>
      </c>
      <c r="R351" s="70"/>
      <c r="S351" s="75">
        <f>$C$9*G351*R351</f>
        <v>0</v>
      </c>
      <c r="T351" s="76">
        <f>$J$6*H351*R351</f>
        <v>0</v>
      </c>
      <c r="U351" s="70"/>
      <c r="V351" s="75">
        <f>$C$10*G351*U351</f>
        <v>0</v>
      </c>
      <c r="W351" s="76">
        <f>$J$6*H351*U351</f>
        <v>0</v>
      </c>
      <c r="X351" s="77">
        <f t="shared" si="362"/>
        <v>0</v>
      </c>
      <c r="Y351" s="128">
        <v>0</v>
      </c>
      <c r="Z351" s="93">
        <f>IFERROR(VLOOKUP(D351,$M$6:$N$11,2,FALSE),VLOOKUP(D351,$P$6:$Q$11,2,FALSE))</f>
        <v>0</v>
      </c>
      <c r="AA351" s="23">
        <f t="shared" si="363"/>
        <v>0</v>
      </c>
      <c r="AC351" s="65">
        <f t="shared" si="355"/>
        <v>0</v>
      </c>
      <c r="AD351" s="65">
        <f t="shared" si="356"/>
        <v>0</v>
      </c>
      <c r="AE351" s="65">
        <f t="shared" si="357"/>
        <v>0</v>
      </c>
      <c r="AF351" s="65">
        <f t="shared" si="358"/>
        <v>0</v>
      </c>
      <c r="AG351" s="65">
        <f t="shared" si="359"/>
        <v>0</v>
      </c>
      <c r="AH351" s="66">
        <f t="shared" si="364"/>
        <v>0</v>
      </c>
      <c r="AI351" s="65">
        <f>C351</f>
        <v>60</v>
      </c>
      <c r="AJ351" s="65">
        <f t="shared" si="361"/>
        <v>-60</v>
      </c>
      <c r="AO351"/>
      <c r="AP351"/>
      <c r="AQ351"/>
      <c r="AR351"/>
      <c r="AS351"/>
      <c r="AT351"/>
      <c r="AU351"/>
    </row>
    <row r="352" spans="1:47" x14ac:dyDescent="0.2">
      <c r="A352" s="116" t="s">
        <v>196</v>
      </c>
      <c r="B352" s="116" t="s">
        <v>161</v>
      </c>
      <c r="C352" s="65">
        <v>47</v>
      </c>
      <c r="D352" s="117" t="s">
        <v>22</v>
      </c>
      <c r="E352" s="141">
        <v>0.91666666666666663</v>
      </c>
      <c r="F352" s="141">
        <v>0.91666666666666663</v>
      </c>
      <c r="G352" s="116">
        <v>1200</v>
      </c>
      <c r="H352" s="95">
        <v>28</v>
      </c>
      <c r="I352" s="22"/>
      <c r="J352" s="23">
        <f>$C$6*G122*I352</f>
        <v>0</v>
      </c>
      <c r="K352" s="62">
        <f>$J$6*H122*I352</f>
        <v>0</v>
      </c>
      <c r="L352" s="22"/>
      <c r="M352" s="23">
        <f>$C$7*G122*L352</f>
        <v>0</v>
      </c>
      <c r="N352" s="24">
        <f>$J$6*H122*L352</f>
        <v>0</v>
      </c>
      <c r="O352" s="118"/>
      <c r="P352" s="75">
        <f>$C$8*G122*O352</f>
        <v>0</v>
      </c>
      <c r="Q352" s="119">
        <f>$J$6*H122*O352</f>
        <v>0</v>
      </c>
      <c r="R352" s="70"/>
      <c r="S352" s="75">
        <f>$C$9*G122*R352</f>
        <v>0</v>
      </c>
      <c r="T352" s="76">
        <f>$J$6*H122*R352</f>
        <v>0</v>
      </c>
      <c r="U352" s="70"/>
      <c r="V352" s="75">
        <f>$C$10*G122*U352</f>
        <v>0</v>
      </c>
      <c r="W352" s="76">
        <f>$J$6*H122*U352</f>
        <v>0</v>
      </c>
      <c r="X352" s="77">
        <f t="shared" si="362"/>
        <v>0</v>
      </c>
      <c r="Y352" s="128">
        <v>0</v>
      </c>
      <c r="Z352" s="93">
        <f>IFERROR(VLOOKUP(D122,$M$6:$N$11,2,FALSE),VLOOKUP(D122,$P$6:$Q$11,2,FALSE))</f>
        <v>0</v>
      </c>
      <c r="AA352" s="23">
        <f t="shared" si="363"/>
        <v>0</v>
      </c>
      <c r="AC352" s="65">
        <f t="shared" si="355"/>
        <v>0</v>
      </c>
      <c r="AD352" s="65">
        <f t="shared" si="356"/>
        <v>0</v>
      </c>
      <c r="AE352" s="65">
        <f t="shared" si="357"/>
        <v>0</v>
      </c>
      <c r="AF352" s="65">
        <f t="shared" si="358"/>
        <v>0</v>
      </c>
      <c r="AG352" s="65">
        <f t="shared" si="359"/>
        <v>0</v>
      </c>
      <c r="AH352" s="66">
        <f t="shared" si="364"/>
        <v>0</v>
      </c>
      <c r="AI352" s="65">
        <f>C122</f>
        <v>50</v>
      </c>
      <c r="AJ352" s="65">
        <f t="shared" si="361"/>
        <v>-50</v>
      </c>
      <c r="AO352"/>
      <c r="AP352"/>
      <c r="AQ352"/>
      <c r="AR352"/>
      <c r="AS352"/>
      <c r="AT352"/>
      <c r="AU352"/>
    </row>
    <row r="353" spans="1:47" x14ac:dyDescent="0.2">
      <c r="A353" s="116" t="s">
        <v>197</v>
      </c>
      <c r="B353" s="116" t="s">
        <v>161</v>
      </c>
      <c r="C353" s="65">
        <v>48</v>
      </c>
      <c r="D353" s="117" t="s">
        <v>22</v>
      </c>
      <c r="E353" s="141">
        <v>0.95833333333333337</v>
      </c>
      <c r="F353" s="141">
        <v>0.91666666666666663</v>
      </c>
      <c r="G353" s="116">
        <v>1200</v>
      </c>
      <c r="H353" s="95">
        <v>24</v>
      </c>
      <c r="I353" s="22"/>
      <c r="J353" s="23">
        <f t="shared" ref="J353:J360" si="365">$C$6*G124*I353</f>
        <v>0</v>
      </c>
      <c r="K353" s="62">
        <f t="shared" ref="K353:K360" si="366">$J$6*H124*I353</f>
        <v>0</v>
      </c>
      <c r="L353" s="22"/>
      <c r="M353" s="23">
        <f t="shared" ref="M353:M360" si="367">$C$7*G124*L353</f>
        <v>0</v>
      </c>
      <c r="N353" s="24">
        <f t="shared" ref="N353:N360" si="368">$J$6*H124*L353</f>
        <v>0</v>
      </c>
      <c r="O353" s="118"/>
      <c r="P353" s="75">
        <f t="shared" ref="P353:P360" si="369">$C$8*G124*O353</f>
        <v>0</v>
      </c>
      <c r="Q353" s="119">
        <f t="shared" ref="Q353:Q360" si="370">$J$6*H124*O353</f>
        <v>0</v>
      </c>
      <c r="R353" s="70"/>
      <c r="S353" s="75">
        <f t="shared" ref="S353:S360" si="371">$C$9*G124*R353</f>
        <v>0</v>
      </c>
      <c r="T353" s="76">
        <f t="shared" ref="T353:T360" si="372">$J$6*H124*R353</f>
        <v>0</v>
      </c>
      <c r="U353" s="70"/>
      <c r="V353" s="75">
        <f t="shared" ref="V353:V360" si="373">$C$10*G124*U353</f>
        <v>0</v>
      </c>
      <c r="W353" s="76">
        <f t="shared" ref="W353:W360" si="374">$J$6*H124*U353</f>
        <v>0</v>
      </c>
      <c r="X353" s="77">
        <f t="shared" si="362"/>
        <v>0</v>
      </c>
      <c r="Y353" s="128">
        <v>0</v>
      </c>
      <c r="Z353" s="93">
        <f t="shared" ref="Z353:Z360" si="375">IFERROR(VLOOKUP(D124,$M$6:$N$11,2,FALSE),VLOOKUP(D124,$P$6:$Q$11,2,FALSE))</f>
        <v>0</v>
      </c>
      <c r="AA353" s="23">
        <f t="shared" si="363"/>
        <v>0</v>
      </c>
      <c r="AC353" s="65">
        <f t="shared" si="355"/>
        <v>0</v>
      </c>
      <c r="AD353" s="65">
        <f t="shared" si="356"/>
        <v>0</v>
      </c>
      <c r="AE353" s="65">
        <f t="shared" si="357"/>
        <v>0</v>
      </c>
      <c r="AF353" s="65">
        <f t="shared" si="358"/>
        <v>0</v>
      </c>
      <c r="AG353" s="65">
        <f t="shared" si="359"/>
        <v>0</v>
      </c>
      <c r="AH353" s="66">
        <f t="shared" si="364"/>
        <v>0</v>
      </c>
      <c r="AI353" s="65">
        <f t="shared" ref="AI353:AI360" si="376">C124</f>
        <v>50</v>
      </c>
      <c r="AJ353" s="65">
        <f t="shared" si="361"/>
        <v>-50</v>
      </c>
      <c r="AO353"/>
      <c r="AP353"/>
      <c r="AQ353"/>
      <c r="AR353"/>
      <c r="AS353"/>
      <c r="AT353"/>
      <c r="AU353"/>
    </row>
    <row r="354" spans="1:47" x14ac:dyDescent="0.2">
      <c r="A354" s="116" t="s">
        <v>198</v>
      </c>
      <c r="B354" s="116" t="s">
        <v>161</v>
      </c>
      <c r="C354" s="65">
        <v>47</v>
      </c>
      <c r="D354" s="117" t="s">
        <v>22</v>
      </c>
      <c r="E354" s="141">
        <v>0.97916666666666663</v>
      </c>
      <c r="F354" s="141">
        <v>0.875</v>
      </c>
      <c r="G354" s="116">
        <v>1070</v>
      </c>
      <c r="H354" s="95">
        <v>24</v>
      </c>
      <c r="I354" s="22"/>
      <c r="J354" s="23">
        <f t="shared" si="365"/>
        <v>0</v>
      </c>
      <c r="K354" s="62">
        <f t="shared" si="366"/>
        <v>0</v>
      </c>
      <c r="L354" s="22"/>
      <c r="M354" s="23">
        <f t="shared" si="367"/>
        <v>0</v>
      </c>
      <c r="N354" s="24">
        <f t="shared" si="368"/>
        <v>0</v>
      </c>
      <c r="O354" s="118"/>
      <c r="P354" s="75">
        <f t="shared" si="369"/>
        <v>0</v>
      </c>
      <c r="Q354" s="119">
        <f t="shared" si="370"/>
        <v>0</v>
      </c>
      <c r="R354" s="70"/>
      <c r="S354" s="75">
        <f t="shared" si="371"/>
        <v>0</v>
      </c>
      <c r="T354" s="76">
        <f t="shared" si="372"/>
        <v>0</v>
      </c>
      <c r="U354" s="70"/>
      <c r="V354" s="75">
        <f t="shared" si="373"/>
        <v>0</v>
      </c>
      <c r="W354" s="76">
        <f t="shared" si="374"/>
        <v>0</v>
      </c>
      <c r="X354" s="77">
        <f t="shared" ref="X354:X369" si="377">J354+K354+M354+N354+P354+Q354+S354+T354+V354+W354</f>
        <v>0</v>
      </c>
      <c r="Y354" s="128">
        <v>0</v>
      </c>
      <c r="Z354" s="93">
        <f t="shared" si="375"/>
        <v>0</v>
      </c>
      <c r="AA354" s="23">
        <f t="shared" ref="AA354:AA369" si="378">(X354-(X354*Z354))+Y354</f>
        <v>0</v>
      </c>
      <c r="AC354" s="65">
        <f t="shared" ref="AC354:AC369" si="379">I354*20</f>
        <v>0</v>
      </c>
      <c r="AD354" s="65">
        <f t="shared" ref="AD354:AD369" si="380">L354*50</f>
        <v>0</v>
      </c>
      <c r="AE354" s="65">
        <f t="shared" ref="AE354:AE369" si="381">O354*60</f>
        <v>0</v>
      </c>
      <c r="AF354" s="65">
        <f t="shared" ref="AF354:AF369" si="382">R354*70</f>
        <v>0</v>
      </c>
      <c r="AG354" s="65">
        <f t="shared" ref="AG354:AG369" si="383">U354*92</f>
        <v>0</v>
      </c>
      <c r="AH354" s="66">
        <f t="shared" ref="AH354:AH369" si="384">SUM(AC354:AG354)</f>
        <v>0</v>
      </c>
      <c r="AI354" s="65">
        <f t="shared" si="376"/>
        <v>120</v>
      </c>
      <c r="AJ354" s="65">
        <f t="shared" ref="AJ354:AJ369" si="385">AH354-AI354</f>
        <v>-120</v>
      </c>
      <c r="AO354"/>
      <c r="AP354"/>
      <c r="AQ354"/>
      <c r="AR354"/>
      <c r="AS354"/>
      <c r="AT354"/>
      <c r="AU354"/>
    </row>
    <row r="355" spans="1:47" x14ac:dyDescent="0.2">
      <c r="A355" s="116" t="s">
        <v>186</v>
      </c>
      <c r="B355" s="116" t="s">
        <v>141</v>
      </c>
      <c r="C355" s="65">
        <v>68</v>
      </c>
      <c r="D355" s="117" t="s">
        <v>9</v>
      </c>
      <c r="E355" s="141">
        <v>0.33333333333333331</v>
      </c>
      <c r="F355" s="141">
        <v>0.70833333333333337</v>
      </c>
      <c r="G355" s="116">
        <v>550</v>
      </c>
      <c r="H355" s="95">
        <v>40</v>
      </c>
      <c r="I355" s="22"/>
      <c r="J355" s="23">
        <f t="shared" si="365"/>
        <v>0</v>
      </c>
      <c r="K355" s="62">
        <f t="shared" si="366"/>
        <v>0</v>
      </c>
      <c r="L355" s="22"/>
      <c r="M355" s="23">
        <f t="shared" si="367"/>
        <v>0</v>
      </c>
      <c r="N355" s="24">
        <f t="shared" si="368"/>
        <v>0</v>
      </c>
      <c r="O355" s="118"/>
      <c r="P355" s="75">
        <f t="shared" si="369"/>
        <v>0</v>
      </c>
      <c r="Q355" s="119">
        <f t="shared" si="370"/>
        <v>0</v>
      </c>
      <c r="R355" s="70"/>
      <c r="S355" s="75">
        <f t="shared" si="371"/>
        <v>0</v>
      </c>
      <c r="T355" s="76">
        <f t="shared" si="372"/>
        <v>0</v>
      </c>
      <c r="U355" s="70"/>
      <c r="V355" s="75">
        <f t="shared" si="373"/>
        <v>0</v>
      </c>
      <c r="W355" s="76">
        <f t="shared" si="374"/>
        <v>0</v>
      </c>
      <c r="X355" s="77">
        <f t="shared" si="377"/>
        <v>0</v>
      </c>
      <c r="Y355" s="128">
        <v>0</v>
      </c>
      <c r="Z355" s="93">
        <f t="shared" si="375"/>
        <v>0</v>
      </c>
      <c r="AA355" s="23">
        <f t="shared" si="378"/>
        <v>0</v>
      </c>
      <c r="AC355" s="65">
        <f t="shared" si="379"/>
        <v>0</v>
      </c>
      <c r="AD355" s="65">
        <f t="shared" si="380"/>
        <v>0</v>
      </c>
      <c r="AE355" s="65">
        <f t="shared" si="381"/>
        <v>0</v>
      </c>
      <c r="AF355" s="65">
        <f t="shared" si="382"/>
        <v>0</v>
      </c>
      <c r="AG355" s="65">
        <f t="shared" si="383"/>
        <v>0</v>
      </c>
      <c r="AH355" s="66">
        <f t="shared" si="384"/>
        <v>0</v>
      </c>
      <c r="AI355" s="65">
        <f t="shared" si="376"/>
        <v>30</v>
      </c>
      <c r="AJ355" s="65">
        <f t="shared" si="385"/>
        <v>-30</v>
      </c>
      <c r="AO355"/>
      <c r="AP355"/>
      <c r="AQ355"/>
      <c r="AR355"/>
      <c r="AS355"/>
      <c r="AT355"/>
      <c r="AU355"/>
    </row>
    <row r="356" spans="1:47" x14ac:dyDescent="0.2">
      <c r="A356" s="116" t="s">
        <v>191</v>
      </c>
      <c r="B356" s="116" t="s">
        <v>104</v>
      </c>
      <c r="C356" s="65">
        <v>56</v>
      </c>
      <c r="D356" s="117" t="s">
        <v>12</v>
      </c>
      <c r="E356" s="141">
        <v>0.30208333333333331</v>
      </c>
      <c r="F356" s="141">
        <v>0.84375</v>
      </c>
      <c r="G356" s="116">
        <v>650</v>
      </c>
      <c r="H356" s="95">
        <v>35.5</v>
      </c>
      <c r="I356" s="22"/>
      <c r="J356" s="23">
        <f t="shared" si="365"/>
        <v>0</v>
      </c>
      <c r="K356" s="62">
        <f t="shared" si="366"/>
        <v>0</v>
      </c>
      <c r="L356" s="22"/>
      <c r="M356" s="23">
        <f t="shared" si="367"/>
        <v>0</v>
      </c>
      <c r="N356" s="24">
        <f t="shared" si="368"/>
        <v>0</v>
      </c>
      <c r="O356" s="118"/>
      <c r="P356" s="75">
        <f t="shared" si="369"/>
        <v>0</v>
      </c>
      <c r="Q356" s="119">
        <f t="shared" si="370"/>
        <v>0</v>
      </c>
      <c r="R356" s="70"/>
      <c r="S356" s="75">
        <f t="shared" si="371"/>
        <v>0</v>
      </c>
      <c r="T356" s="76">
        <f t="shared" si="372"/>
        <v>0</v>
      </c>
      <c r="U356" s="70"/>
      <c r="V356" s="75">
        <f t="shared" si="373"/>
        <v>0</v>
      </c>
      <c r="W356" s="76">
        <f t="shared" si="374"/>
        <v>0</v>
      </c>
      <c r="X356" s="77">
        <f t="shared" si="377"/>
        <v>0</v>
      </c>
      <c r="Y356" s="128">
        <v>0</v>
      </c>
      <c r="Z356" s="93">
        <f t="shared" si="375"/>
        <v>0</v>
      </c>
      <c r="AA356" s="23">
        <f t="shared" si="378"/>
        <v>0</v>
      </c>
      <c r="AC356" s="65">
        <f t="shared" si="379"/>
        <v>0</v>
      </c>
      <c r="AD356" s="65">
        <f t="shared" si="380"/>
        <v>0</v>
      </c>
      <c r="AE356" s="65">
        <f t="shared" si="381"/>
        <v>0</v>
      </c>
      <c r="AF356" s="65">
        <f t="shared" si="382"/>
        <v>0</v>
      </c>
      <c r="AG356" s="65">
        <f t="shared" si="383"/>
        <v>0</v>
      </c>
      <c r="AH356" s="66">
        <f t="shared" si="384"/>
        <v>0</v>
      </c>
      <c r="AI356" s="65">
        <f t="shared" si="376"/>
        <v>120</v>
      </c>
      <c r="AJ356" s="65">
        <f t="shared" si="385"/>
        <v>-120</v>
      </c>
      <c r="AO356"/>
      <c r="AP356"/>
      <c r="AQ356"/>
      <c r="AR356"/>
      <c r="AS356"/>
      <c r="AT356"/>
      <c r="AU356"/>
    </row>
    <row r="357" spans="1:47" x14ac:dyDescent="0.2">
      <c r="A357" s="116" t="s">
        <v>193</v>
      </c>
      <c r="B357" s="116" t="s">
        <v>99</v>
      </c>
      <c r="C357" s="65">
        <v>47</v>
      </c>
      <c r="D357" s="117" t="s">
        <v>15</v>
      </c>
      <c r="E357" s="141">
        <v>0.91666666666666663</v>
      </c>
      <c r="F357" s="141">
        <v>0.875</v>
      </c>
      <c r="G357" s="116">
        <v>2000</v>
      </c>
      <c r="H357" s="95">
        <v>48</v>
      </c>
      <c r="I357" s="22"/>
      <c r="J357" s="23">
        <f t="shared" si="365"/>
        <v>0</v>
      </c>
      <c r="K357" s="62">
        <f t="shared" si="366"/>
        <v>0</v>
      </c>
      <c r="L357" s="22"/>
      <c r="M357" s="23">
        <f t="shared" si="367"/>
        <v>0</v>
      </c>
      <c r="N357" s="24">
        <f t="shared" si="368"/>
        <v>0</v>
      </c>
      <c r="O357" s="118"/>
      <c r="P357" s="75">
        <f t="shared" si="369"/>
        <v>0</v>
      </c>
      <c r="Q357" s="119">
        <f t="shared" si="370"/>
        <v>0</v>
      </c>
      <c r="R357" s="70"/>
      <c r="S357" s="75">
        <f t="shared" si="371"/>
        <v>0</v>
      </c>
      <c r="T357" s="76">
        <f t="shared" si="372"/>
        <v>0</v>
      </c>
      <c r="U357" s="70"/>
      <c r="V357" s="75">
        <f t="shared" si="373"/>
        <v>0</v>
      </c>
      <c r="W357" s="76">
        <f t="shared" si="374"/>
        <v>0</v>
      </c>
      <c r="X357" s="77">
        <f t="shared" si="377"/>
        <v>0</v>
      </c>
      <c r="Y357" s="128">
        <v>0</v>
      </c>
      <c r="Z357" s="93">
        <f t="shared" si="375"/>
        <v>0</v>
      </c>
      <c r="AA357" s="23">
        <f t="shared" si="378"/>
        <v>0</v>
      </c>
      <c r="AC357" s="65">
        <f t="shared" si="379"/>
        <v>0</v>
      </c>
      <c r="AD357" s="65">
        <f t="shared" si="380"/>
        <v>0</v>
      </c>
      <c r="AE357" s="65">
        <f t="shared" si="381"/>
        <v>0</v>
      </c>
      <c r="AF357" s="65">
        <f t="shared" si="382"/>
        <v>0</v>
      </c>
      <c r="AG357" s="65">
        <f t="shared" si="383"/>
        <v>0</v>
      </c>
      <c r="AH357" s="66">
        <f t="shared" si="384"/>
        <v>0</v>
      </c>
      <c r="AI357" s="65">
        <f t="shared" si="376"/>
        <v>26</v>
      </c>
      <c r="AJ357" s="65">
        <f t="shared" si="385"/>
        <v>-26</v>
      </c>
      <c r="AO357"/>
      <c r="AP357"/>
      <c r="AQ357"/>
      <c r="AR357"/>
      <c r="AS357"/>
      <c r="AT357"/>
      <c r="AU357"/>
    </row>
    <row r="358" spans="1:47" x14ac:dyDescent="0.2">
      <c r="A358" s="116" t="s">
        <v>191</v>
      </c>
      <c r="B358" s="116" t="s">
        <v>104</v>
      </c>
      <c r="C358" s="65">
        <v>32</v>
      </c>
      <c r="D358" s="117" t="s">
        <v>15</v>
      </c>
      <c r="E358" s="141">
        <v>0.30208333333333331</v>
      </c>
      <c r="F358" s="141">
        <v>0.84375</v>
      </c>
      <c r="G358" s="116">
        <v>1000</v>
      </c>
      <c r="H358" s="95">
        <v>35.5</v>
      </c>
      <c r="I358" s="22"/>
      <c r="J358" s="23">
        <f t="shared" si="365"/>
        <v>0</v>
      </c>
      <c r="K358" s="62">
        <f t="shared" si="366"/>
        <v>0</v>
      </c>
      <c r="L358" s="22"/>
      <c r="M358" s="23">
        <f t="shared" si="367"/>
        <v>0</v>
      </c>
      <c r="N358" s="24">
        <f t="shared" si="368"/>
        <v>0</v>
      </c>
      <c r="O358" s="118"/>
      <c r="P358" s="75">
        <f t="shared" si="369"/>
        <v>0</v>
      </c>
      <c r="Q358" s="119">
        <f t="shared" si="370"/>
        <v>0</v>
      </c>
      <c r="R358" s="70"/>
      <c r="S358" s="75">
        <f t="shared" si="371"/>
        <v>0</v>
      </c>
      <c r="T358" s="76">
        <f t="shared" si="372"/>
        <v>0</v>
      </c>
      <c r="U358" s="70"/>
      <c r="V358" s="75">
        <f t="shared" si="373"/>
        <v>0</v>
      </c>
      <c r="W358" s="76">
        <f t="shared" si="374"/>
        <v>0</v>
      </c>
      <c r="X358" s="77">
        <f t="shared" si="377"/>
        <v>0</v>
      </c>
      <c r="Y358" s="128">
        <v>0</v>
      </c>
      <c r="Z358" s="93">
        <f t="shared" si="375"/>
        <v>0</v>
      </c>
      <c r="AA358" s="23">
        <f t="shared" si="378"/>
        <v>0</v>
      </c>
      <c r="AC358" s="65">
        <f t="shared" si="379"/>
        <v>0</v>
      </c>
      <c r="AD358" s="65">
        <f t="shared" si="380"/>
        <v>0</v>
      </c>
      <c r="AE358" s="65">
        <f t="shared" si="381"/>
        <v>0</v>
      </c>
      <c r="AF358" s="65">
        <f t="shared" si="382"/>
        <v>0</v>
      </c>
      <c r="AG358" s="65">
        <f t="shared" si="383"/>
        <v>0</v>
      </c>
      <c r="AH358" s="66">
        <f t="shared" si="384"/>
        <v>0</v>
      </c>
      <c r="AI358" s="65">
        <f t="shared" si="376"/>
        <v>120</v>
      </c>
      <c r="AJ358" s="65">
        <f t="shared" si="385"/>
        <v>-120</v>
      </c>
      <c r="AO358"/>
      <c r="AP358"/>
      <c r="AQ358"/>
      <c r="AR358"/>
      <c r="AS358"/>
      <c r="AT358"/>
      <c r="AU358"/>
    </row>
    <row r="359" spans="1:47" x14ac:dyDescent="0.2">
      <c r="A359" s="116" t="s">
        <v>189</v>
      </c>
      <c r="B359" s="116" t="s">
        <v>94</v>
      </c>
      <c r="C359" s="65">
        <v>85</v>
      </c>
      <c r="D359" s="117" t="s">
        <v>15</v>
      </c>
      <c r="E359" s="141">
        <v>0.34375</v>
      </c>
      <c r="F359" s="141">
        <v>0.75</v>
      </c>
      <c r="G359" s="116">
        <v>150</v>
      </c>
      <c r="H359" s="95">
        <v>24</v>
      </c>
      <c r="I359" s="22"/>
      <c r="J359" s="23">
        <f t="shared" si="365"/>
        <v>0</v>
      </c>
      <c r="K359" s="62">
        <f t="shared" si="366"/>
        <v>0</v>
      </c>
      <c r="L359" s="22"/>
      <c r="M359" s="23">
        <f t="shared" si="367"/>
        <v>0</v>
      </c>
      <c r="N359" s="24">
        <f t="shared" si="368"/>
        <v>0</v>
      </c>
      <c r="O359" s="118"/>
      <c r="P359" s="75">
        <f t="shared" si="369"/>
        <v>0</v>
      </c>
      <c r="Q359" s="119">
        <f t="shared" si="370"/>
        <v>0</v>
      </c>
      <c r="R359" s="70"/>
      <c r="S359" s="75">
        <f t="shared" si="371"/>
        <v>0</v>
      </c>
      <c r="T359" s="76">
        <f t="shared" si="372"/>
        <v>0</v>
      </c>
      <c r="U359" s="70"/>
      <c r="V359" s="75">
        <f t="shared" si="373"/>
        <v>0</v>
      </c>
      <c r="W359" s="76">
        <f t="shared" si="374"/>
        <v>0</v>
      </c>
      <c r="X359" s="77">
        <f t="shared" si="377"/>
        <v>0</v>
      </c>
      <c r="Y359" s="128">
        <v>0</v>
      </c>
      <c r="Z359" s="93">
        <f t="shared" si="375"/>
        <v>0</v>
      </c>
      <c r="AA359" s="23">
        <f t="shared" si="378"/>
        <v>0</v>
      </c>
      <c r="AC359" s="65">
        <f t="shared" si="379"/>
        <v>0</v>
      </c>
      <c r="AD359" s="65">
        <f t="shared" si="380"/>
        <v>0</v>
      </c>
      <c r="AE359" s="65">
        <f t="shared" si="381"/>
        <v>0</v>
      </c>
      <c r="AF359" s="65">
        <f t="shared" si="382"/>
        <v>0</v>
      </c>
      <c r="AG359" s="65">
        <f t="shared" si="383"/>
        <v>0</v>
      </c>
      <c r="AH359" s="66">
        <f t="shared" si="384"/>
        <v>0</v>
      </c>
      <c r="AI359" s="65">
        <f t="shared" si="376"/>
        <v>30</v>
      </c>
      <c r="AJ359" s="65">
        <f t="shared" si="385"/>
        <v>-30</v>
      </c>
      <c r="AO359"/>
      <c r="AP359"/>
      <c r="AQ359"/>
      <c r="AR359"/>
      <c r="AS359"/>
      <c r="AT359"/>
      <c r="AU359"/>
    </row>
    <row r="360" spans="1:47" x14ac:dyDescent="0.2">
      <c r="A360" s="116" t="s">
        <v>192</v>
      </c>
      <c r="B360" s="116" t="s">
        <v>99</v>
      </c>
      <c r="C360" s="65">
        <v>40</v>
      </c>
      <c r="D360" s="117" t="s">
        <v>15</v>
      </c>
      <c r="E360" s="141">
        <v>0.29166666666666669</v>
      </c>
      <c r="F360" s="141">
        <v>0.75</v>
      </c>
      <c r="G360" s="116">
        <v>675</v>
      </c>
      <c r="H360" s="95">
        <v>32</v>
      </c>
      <c r="I360" s="22"/>
      <c r="J360" s="23">
        <f t="shared" si="365"/>
        <v>0</v>
      </c>
      <c r="K360" s="62">
        <f t="shared" si="366"/>
        <v>0</v>
      </c>
      <c r="L360" s="22"/>
      <c r="M360" s="23">
        <f t="shared" si="367"/>
        <v>0</v>
      </c>
      <c r="N360" s="24">
        <f t="shared" si="368"/>
        <v>0</v>
      </c>
      <c r="O360" s="118"/>
      <c r="P360" s="75">
        <f t="shared" si="369"/>
        <v>0</v>
      </c>
      <c r="Q360" s="119">
        <f t="shared" si="370"/>
        <v>0</v>
      </c>
      <c r="R360" s="70"/>
      <c r="S360" s="75">
        <f t="shared" si="371"/>
        <v>0</v>
      </c>
      <c r="T360" s="76">
        <f t="shared" si="372"/>
        <v>0</v>
      </c>
      <c r="U360" s="70"/>
      <c r="V360" s="75">
        <f t="shared" si="373"/>
        <v>0</v>
      </c>
      <c r="W360" s="76">
        <f t="shared" si="374"/>
        <v>0</v>
      </c>
      <c r="X360" s="77">
        <f t="shared" si="377"/>
        <v>0</v>
      </c>
      <c r="Y360" s="128">
        <v>0</v>
      </c>
      <c r="Z360" s="93">
        <f t="shared" si="375"/>
        <v>0</v>
      </c>
      <c r="AA360" s="23">
        <f t="shared" si="378"/>
        <v>0</v>
      </c>
      <c r="AC360" s="65">
        <f t="shared" si="379"/>
        <v>0</v>
      </c>
      <c r="AD360" s="65">
        <f t="shared" si="380"/>
        <v>0</v>
      </c>
      <c r="AE360" s="65">
        <f t="shared" si="381"/>
        <v>0</v>
      </c>
      <c r="AF360" s="65">
        <f t="shared" si="382"/>
        <v>0</v>
      </c>
      <c r="AG360" s="65">
        <f t="shared" si="383"/>
        <v>0</v>
      </c>
      <c r="AH360" s="66">
        <f t="shared" si="384"/>
        <v>0</v>
      </c>
      <c r="AI360" s="65">
        <f t="shared" si="376"/>
        <v>120</v>
      </c>
      <c r="AJ360" s="65">
        <f t="shared" si="385"/>
        <v>-120</v>
      </c>
      <c r="AO360"/>
      <c r="AP360"/>
      <c r="AQ360"/>
      <c r="AR360"/>
      <c r="AS360"/>
      <c r="AT360"/>
      <c r="AU360"/>
    </row>
    <row r="361" spans="1:47" x14ac:dyDescent="0.2">
      <c r="A361" s="116" t="s">
        <v>194</v>
      </c>
      <c r="B361" s="116" t="s">
        <v>161</v>
      </c>
      <c r="C361" s="65">
        <v>67</v>
      </c>
      <c r="D361" s="117" t="s">
        <v>18</v>
      </c>
      <c r="E361" s="141">
        <v>0.25</v>
      </c>
      <c r="F361" s="141">
        <v>0.83333333333333337</v>
      </c>
      <c r="G361" s="116">
        <v>250</v>
      </c>
      <c r="H361" s="95">
        <v>32</v>
      </c>
      <c r="I361" s="22"/>
      <c r="J361" s="23">
        <f>$C$6*G134*I361</f>
        <v>0</v>
      </c>
      <c r="K361" s="62">
        <f>$J$6*H134*I361</f>
        <v>0</v>
      </c>
      <c r="L361" s="22"/>
      <c r="M361" s="23">
        <f>$C$7*G134*L361</f>
        <v>0</v>
      </c>
      <c r="N361" s="24">
        <f>$J$6*H134*L361</f>
        <v>0</v>
      </c>
      <c r="O361" s="118"/>
      <c r="P361" s="75">
        <f>$C$8*G134*O361</f>
        <v>0</v>
      </c>
      <c r="Q361" s="119">
        <f>$J$6*H134*O361</f>
        <v>0</v>
      </c>
      <c r="R361" s="70"/>
      <c r="S361" s="75">
        <f>$C$9*G134*R361</f>
        <v>0</v>
      </c>
      <c r="T361" s="76">
        <f>$J$6*H134*R361</f>
        <v>0</v>
      </c>
      <c r="U361" s="70"/>
      <c r="V361" s="75">
        <f>$C$10*G134*U361</f>
        <v>0</v>
      </c>
      <c r="W361" s="76">
        <f>$J$6*H134*U361</f>
        <v>0</v>
      </c>
      <c r="X361" s="77">
        <f t="shared" si="377"/>
        <v>0</v>
      </c>
      <c r="Y361" s="128">
        <v>0</v>
      </c>
      <c r="Z361" s="93">
        <f>IFERROR(VLOOKUP(D134,$M$6:$N$11,2,FALSE),VLOOKUP(D134,$P$6:$Q$11,2,FALSE))</f>
        <v>0</v>
      </c>
      <c r="AA361" s="23">
        <f t="shared" si="378"/>
        <v>0</v>
      </c>
      <c r="AC361" s="65">
        <f t="shared" si="379"/>
        <v>0</v>
      </c>
      <c r="AD361" s="65">
        <f t="shared" si="380"/>
        <v>0</v>
      </c>
      <c r="AE361" s="65">
        <f t="shared" si="381"/>
        <v>0</v>
      </c>
      <c r="AF361" s="65">
        <f t="shared" si="382"/>
        <v>0</v>
      </c>
      <c r="AG361" s="65">
        <f t="shared" si="383"/>
        <v>0</v>
      </c>
      <c r="AH361" s="66">
        <f t="shared" si="384"/>
        <v>0</v>
      </c>
      <c r="AI361" s="65">
        <f>C134</f>
        <v>250</v>
      </c>
      <c r="AJ361" s="65">
        <f t="shared" si="385"/>
        <v>-250</v>
      </c>
      <c r="AO361"/>
      <c r="AP361"/>
      <c r="AQ361"/>
      <c r="AR361"/>
      <c r="AS361"/>
      <c r="AT361"/>
      <c r="AU361"/>
    </row>
    <row r="362" spans="1:47" x14ac:dyDescent="0.2">
      <c r="A362" s="116" t="s">
        <v>195</v>
      </c>
      <c r="B362" s="116" t="s">
        <v>161</v>
      </c>
      <c r="C362" s="65">
        <v>92</v>
      </c>
      <c r="D362" s="117" t="s">
        <v>18</v>
      </c>
      <c r="E362" s="141">
        <v>0.29166666666666669</v>
      </c>
      <c r="F362" s="141">
        <v>0.875</v>
      </c>
      <c r="G362" s="116">
        <v>280</v>
      </c>
      <c r="H362" s="95">
        <v>32</v>
      </c>
      <c r="I362" s="22"/>
      <c r="J362" s="23">
        <f>$C$6*G135*I362</f>
        <v>0</v>
      </c>
      <c r="K362" s="62">
        <f>$J$6*H135*I362</f>
        <v>0</v>
      </c>
      <c r="L362" s="22"/>
      <c r="M362" s="23">
        <f>$C$7*G135*L362</f>
        <v>0</v>
      </c>
      <c r="N362" s="24">
        <f>$J$6*H135*L362</f>
        <v>0</v>
      </c>
      <c r="O362" s="118"/>
      <c r="P362" s="75">
        <f>$C$8*G135*O362</f>
        <v>0</v>
      </c>
      <c r="Q362" s="119">
        <f>$J$6*H135*O362</f>
        <v>0</v>
      </c>
      <c r="R362" s="70"/>
      <c r="S362" s="75">
        <f>$C$9*G135*R362</f>
        <v>0</v>
      </c>
      <c r="T362" s="76">
        <f>$J$6*H135*R362</f>
        <v>0</v>
      </c>
      <c r="U362" s="70"/>
      <c r="V362" s="75">
        <f>$C$10*G135*U362</f>
        <v>0</v>
      </c>
      <c r="W362" s="76">
        <f>$J$6*H135*U362</f>
        <v>0</v>
      </c>
      <c r="X362" s="77">
        <f t="shared" si="377"/>
        <v>0</v>
      </c>
      <c r="Y362" s="128">
        <v>0</v>
      </c>
      <c r="Z362" s="93">
        <f>IFERROR(VLOOKUP(D135,$M$6:$N$11,2,FALSE),VLOOKUP(D135,$P$6:$Q$11,2,FALSE))</f>
        <v>0</v>
      </c>
      <c r="AA362" s="23">
        <f t="shared" si="378"/>
        <v>0</v>
      </c>
      <c r="AC362" s="65">
        <f t="shared" si="379"/>
        <v>0</v>
      </c>
      <c r="AD362" s="65">
        <f t="shared" si="380"/>
        <v>0</v>
      </c>
      <c r="AE362" s="65">
        <f t="shared" si="381"/>
        <v>0</v>
      </c>
      <c r="AF362" s="65">
        <f t="shared" si="382"/>
        <v>0</v>
      </c>
      <c r="AG362" s="65">
        <f t="shared" si="383"/>
        <v>0</v>
      </c>
      <c r="AH362" s="66">
        <f t="shared" si="384"/>
        <v>0</v>
      </c>
      <c r="AI362" s="65">
        <f>C135</f>
        <v>80</v>
      </c>
      <c r="AJ362" s="65">
        <f t="shared" si="385"/>
        <v>-80</v>
      </c>
      <c r="AO362"/>
      <c r="AP362"/>
      <c r="AQ362"/>
      <c r="AR362"/>
      <c r="AS362"/>
      <c r="AT362"/>
      <c r="AU362"/>
    </row>
    <row r="363" spans="1:47" x14ac:dyDescent="0.2">
      <c r="A363" s="116" t="s">
        <v>199</v>
      </c>
      <c r="B363" s="116" t="s">
        <v>99</v>
      </c>
      <c r="C363" s="65">
        <v>49</v>
      </c>
      <c r="D363" s="117" t="s">
        <v>18</v>
      </c>
      <c r="E363" s="141">
        <v>0.9375</v>
      </c>
      <c r="F363" s="141">
        <v>0.83333333333333337</v>
      </c>
      <c r="G363" s="116">
        <v>1600</v>
      </c>
      <c r="H363" s="95">
        <v>40</v>
      </c>
      <c r="I363" s="22"/>
      <c r="J363" s="23">
        <f t="shared" ref="J363:J368" si="386">$C$6*G137*I363</f>
        <v>0</v>
      </c>
      <c r="K363" s="62">
        <f t="shared" ref="K363:K368" si="387">$J$6*H137*I363</f>
        <v>0</v>
      </c>
      <c r="L363" s="22"/>
      <c r="M363" s="23">
        <f t="shared" ref="M363:M368" si="388">$C$7*G137*L363</f>
        <v>0</v>
      </c>
      <c r="N363" s="24">
        <f t="shared" ref="N363:N368" si="389">$J$6*H137*L363</f>
        <v>0</v>
      </c>
      <c r="O363" s="118"/>
      <c r="P363" s="75">
        <f t="shared" ref="P363:P368" si="390">$C$8*G137*O363</f>
        <v>0</v>
      </c>
      <c r="Q363" s="119">
        <f t="shared" ref="Q363:Q368" si="391">$J$6*H137*O363</f>
        <v>0</v>
      </c>
      <c r="R363" s="70"/>
      <c r="S363" s="75">
        <f t="shared" ref="S363:S368" si="392">$C$9*G137*R363</f>
        <v>0</v>
      </c>
      <c r="T363" s="76">
        <f t="shared" ref="T363:T368" si="393">$J$6*H137*R363</f>
        <v>0</v>
      </c>
      <c r="U363" s="70"/>
      <c r="V363" s="75">
        <f t="shared" ref="V363:V368" si="394">$C$10*G137*U363</f>
        <v>0</v>
      </c>
      <c r="W363" s="76">
        <f t="shared" ref="W363:W368" si="395">$J$6*H137*U363</f>
        <v>0</v>
      </c>
      <c r="X363" s="77">
        <f t="shared" si="377"/>
        <v>0</v>
      </c>
      <c r="Y363" s="128">
        <v>0</v>
      </c>
      <c r="Z363" s="93">
        <f t="shared" ref="Z363:Z368" si="396">IFERROR(VLOOKUP(D137,$M$6:$N$11,2,FALSE),VLOOKUP(D137,$P$6:$Q$11,2,FALSE))</f>
        <v>0</v>
      </c>
      <c r="AA363" s="23">
        <f t="shared" si="378"/>
        <v>0</v>
      </c>
      <c r="AC363" s="65">
        <f t="shared" si="379"/>
        <v>0</v>
      </c>
      <c r="AD363" s="65">
        <f t="shared" si="380"/>
        <v>0</v>
      </c>
      <c r="AE363" s="65">
        <f t="shared" si="381"/>
        <v>0</v>
      </c>
      <c r="AF363" s="65">
        <f t="shared" si="382"/>
        <v>0</v>
      </c>
      <c r="AG363" s="65">
        <f t="shared" si="383"/>
        <v>0</v>
      </c>
      <c r="AH363" s="66">
        <f t="shared" si="384"/>
        <v>0</v>
      </c>
      <c r="AI363" s="65">
        <f t="shared" ref="AI363:AI368" si="397">C137</f>
        <v>26</v>
      </c>
      <c r="AJ363" s="65">
        <f t="shared" si="385"/>
        <v>-26</v>
      </c>
      <c r="AO363"/>
      <c r="AP363"/>
      <c r="AQ363"/>
      <c r="AR363"/>
      <c r="AS363"/>
      <c r="AT363"/>
      <c r="AU363"/>
    </row>
    <row r="364" spans="1:47" x14ac:dyDescent="0.2">
      <c r="A364" s="116" t="s">
        <v>200</v>
      </c>
      <c r="B364" s="116" t="s">
        <v>99</v>
      </c>
      <c r="C364" s="65">
        <v>49</v>
      </c>
      <c r="D364" s="117" t="s">
        <v>18</v>
      </c>
      <c r="E364" s="141">
        <v>0.95833333333333337</v>
      </c>
      <c r="F364" s="141">
        <v>0</v>
      </c>
      <c r="G364" s="116">
        <v>1200</v>
      </c>
      <c r="H364" s="95">
        <v>40</v>
      </c>
      <c r="I364" s="22"/>
      <c r="J364" s="23">
        <f t="shared" si="386"/>
        <v>0</v>
      </c>
      <c r="K364" s="62">
        <f t="shared" si="387"/>
        <v>0</v>
      </c>
      <c r="L364" s="22"/>
      <c r="M364" s="23">
        <f t="shared" si="388"/>
        <v>0</v>
      </c>
      <c r="N364" s="24">
        <f t="shared" si="389"/>
        <v>0</v>
      </c>
      <c r="O364" s="118"/>
      <c r="P364" s="75">
        <f t="shared" si="390"/>
        <v>0</v>
      </c>
      <c r="Q364" s="119">
        <f t="shared" si="391"/>
        <v>0</v>
      </c>
      <c r="R364" s="70"/>
      <c r="S364" s="75">
        <f t="shared" si="392"/>
        <v>0</v>
      </c>
      <c r="T364" s="76">
        <f t="shared" si="393"/>
        <v>0</v>
      </c>
      <c r="U364" s="70"/>
      <c r="V364" s="75">
        <f t="shared" si="394"/>
        <v>0</v>
      </c>
      <c r="W364" s="76">
        <f t="shared" si="395"/>
        <v>0</v>
      </c>
      <c r="X364" s="77">
        <f t="shared" si="377"/>
        <v>0</v>
      </c>
      <c r="Y364" s="128">
        <v>0</v>
      </c>
      <c r="Z364" s="93">
        <f t="shared" si="396"/>
        <v>0</v>
      </c>
      <c r="AA364" s="23">
        <f t="shared" si="378"/>
        <v>0</v>
      </c>
      <c r="AC364" s="65">
        <f t="shared" si="379"/>
        <v>0</v>
      </c>
      <c r="AD364" s="65">
        <f t="shared" si="380"/>
        <v>0</v>
      </c>
      <c r="AE364" s="65">
        <f t="shared" si="381"/>
        <v>0</v>
      </c>
      <c r="AF364" s="65">
        <f t="shared" si="382"/>
        <v>0</v>
      </c>
      <c r="AG364" s="65">
        <f t="shared" si="383"/>
        <v>0</v>
      </c>
      <c r="AH364" s="66">
        <f t="shared" si="384"/>
        <v>0</v>
      </c>
      <c r="AI364" s="65">
        <f t="shared" si="397"/>
        <v>41</v>
      </c>
      <c r="AJ364" s="65">
        <f t="shared" si="385"/>
        <v>-41</v>
      </c>
      <c r="AO364"/>
      <c r="AP364"/>
      <c r="AQ364"/>
      <c r="AR364"/>
      <c r="AS364"/>
      <c r="AT364"/>
      <c r="AU364"/>
    </row>
    <row r="365" spans="1:47" x14ac:dyDescent="0.2">
      <c r="A365" s="116" t="s">
        <v>201</v>
      </c>
      <c r="B365" s="116" t="s">
        <v>99</v>
      </c>
      <c r="C365" s="65">
        <v>49</v>
      </c>
      <c r="D365" s="117" t="s">
        <v>18</v>
      </c>
      <c r="E365" s="141">
        <v>0.29166666666666669</v>
      </c>
      <c r="F365" s="141">
        <v>0.79166666666666663</v>
      </c>
      <c r="G365" s="116">
        <v>850</v>
      </c>
      <c r="H365" s="95">
        <v>32</v>
      </c>
      <c r="I365" s="22"/>
      <c r="J365" s="23">
        <f t="shared" si="386"/>
        <v>0</v>
      </c>
      <c r="K365" s="62">
        <f t="shared" si="387"/>
        <v>0</v>
      </c>
      <c r="L365" s="22"/>
      <c r="M365" s="23">
        <f t="shared" si="388"/>
        <v>0</v>
      </c>
      <c r="N365" s="24">
        <f t="shared" si="389"/>
        <v>0</v>
      </c>
      <c r="O365" s="118"/>
      <c r="P365" s="75">
        <f t="shared" si="390"/>
        <v>0</v>
      </c>
      <c r="Q365" s="119">
        <f t="shared" si="391"/>
        <v>0</v>
      </c>
      <c r="R365" s="70"/>
      <c r="S365" s="75">
        <f t="shared" si="392"/>
        <v>0</v>
      </c>
      <c r="T365" s="76">
        <f t="shared" si="393"/>
        <v>0</v>
      </c>
      <c r="U365" s="70"/>
      <c r="V365" s="75">
        <f t="shared" si="394"/>
        <v>0</v>
      </c>
      <c r="W365" s="76">
        <f t="shared" si="395"/>
        <v>0</v>
      </c>
      <c r="X365" s="77">
        <f t="shared" si="377"/>
        <v>0</v>
      </c>
      <c r="Y365" s="128">
        <v>0</v>
      </c>
      <c r="Z365" s="93">
        <f t="shared" si="396"/>
        <v>0</v>
      </c>
      <c r="AA365" s="23">
        <f t="shared" si="378"/>
        <v>0</v>
      </c>
      <c r="AC365" s="65">
        <f t="shared" si="379"/>
        <v>0</v>
      </c>
      <c r="AD365" s="65">
        <f t="shared" si="380"/>
        <v>0</v>
      </c>
      <c r="AE365" s="65">
        <f t="shared" si="381"/>
        <v>0</v>
      </c>
      <c r="AF365" s="65">
        <f t="shared" si="382"/>
        <v>0</v>
      </c>
      <c r="AG365" s="65">
        <f t="shared" si="383"/>
        <v>0</v>
      </c>
      <c r="AH365" s="66">
        <f t="shared" si="384"/>
        <v>0</v>
      </c>
      <c r="AI365" s="65">
        <f t="shared" si="397"/>
        <v>250</v>
      </c>
      <c r="AJ365" s="65">
        <f t="shared" si="385"/>
        <v>-250</v>
      </c>
      <c r="AO365"/>
      <c r="AP365"/>
      <c r="AQ365"/>
      <c r="AR365"/>
      <c r="AS365"/>
      <c r="AT365"/>
      <c r="AU365"/>
    </row>
    <row r="366" spans="1:47" x14ac:dyDescent="0.2">
      <c r="A366" s="116" t="s">
        <v>202</v>
      </c>
      <c r="B366" s="116" t="s">
        <v>99</v>
      </c>
      <c r="C366" s="65">
        <v>54</v>
      </c>
      <c r="D366" s="117" t="s">
        <v>18</v>
      </c>
      <c r="E366" s="141">
        <v>0.91666666666666663</v>
      </c>
      <c r="F366" s="141">
        <v>0.875</v>
      </c>
      <c r="G366" s="116">
        <v>1000</v>
      </c>
      <c r="H366" s="95">
        <v>40</v>
      </c>
      <c r="I366" s="22"/>
      <c r="J366" s="23">
        <f t="shared" si="386"/>
        <v>0</v>
      </c>
      <c r="K366" s="62">
        <f t="shared" si="387"/>
        <v>0</v>
      </c>
      <c r="L366" s="22"/>
      <c r="M366" s="23">
        <f t="shared" si="388"/>
        <v>0</v>
      </c>
      <c r="N366" s="24">
        <f t="shared" si="389"/>
        <v>0</v>
      </c>
      <c r="O366" s="118"/>
      <c r="P366" s="75">
        <f t="shared" si="390"/>
        <v>0</v>
      </c>
      <c r="Q366" s="119">
        <f t="shared" si="391"/>
        <v>0</v>
      </c>
      <c r="R366" s="70"/>
      <c r="S366" s="75">
        <f t="shared" si="392"/>
        <v>0</v>
      </c>
      <c r="T366" s="76">
        <f t="shared" si="393"/>
        <v>0</v>
      </c>
      <c r="U366" s="70"/>
      <c r="V366" s="75">
        <f t="shared" si="394"/>
        <v>0</v>
      </c>
      <c r="W366" s="76">
        <f t="shared" si="395"/>
        <v>0</v>
      </c>
      <c r="X366" s="77">
        <f t="shared" si="377"/>
        <v>0</v>
      </c>
      <c r="Y366" s="128">
        <v>0</v>
      </c>
      <c r="Z366" s="93">
        <f t="shared" si="396"/>
        <v>0</v>
      </c>
      <c r="AA366" s="23">
        <f t="shared" si="378"/>
        <v>0</v>
      </c>
      <c r="AC366" s="65">
        <f t="shared" si="379"/>
        <v>0</v>
      </c>
      <c r="AD366" s="65">
        <f t="shared" si="380"/>
        <v>0</v>
      </c>
      <c r="AE366" s="65">
        <f t="shared" si="381"/>
        <v>0</v>
      </c>
      <c r="AF366" s="65">
        <f t="shared" si="382"/>
        <v>0</v>
      </c>
      <c r="AG366" s="65">
        <f t="shared" si="383"/>
        <v>0</v>
      </c>
      <c r="AH366" s="66">
        <f t="shared" si="384"/>
        <v>0</v>
      </c>
      <c r="AI366" s="65">
        <f t="shared" si="397"/>
        <v>25</v>
      </c>
      <c r="AJ366" s="65">
        <f t="shared" si="385"/>
        <v>-25</v>
      </c>
      <c r="AO366"/>
      <c r="AP366"/>
      <c r="AQ366"/>
      <c r="AR366"/>
      <c r="AS366"/>
      <c r="AT366"/>
      <c r="AU366"/>
    </row>
    <row r="367" spans="1:47" x14ac:dyDescent="0.2">
      <c r="A367" s="116" t="s">
        <v>203</v>
      </c>
      <c r="B367" s="116" t="s">
        <v>99</v>
      </c>
      <c r="C367" s="65">
        <v>28</v>
      </c>
      <c r="D367" s="117" t="s">
        <v>18</v>
      </c>
      <c r="E367" s="141">
        <v>0.95833333333333337</v>
      </c>
      <c r="F367" s="141">
        <v>0.91666666666666663</v>
      </c>
      <c r="G367" s="116">
        <v>2200</v>
      </c>
      <c r="H367" s="95">
        <v>40</v>
      </c>
      <c r="I367" s="22"/>
      <c r="J367" s="23">
        <f t="shared" si="386"/>
        <v>0</v>
      </c>
      <c r="K367" s="62">
        <f t="shared" si="387"/>
        <v>0</v>
      </c>
      <c r="L367" s="22"/>
      <c r="M367" s="23">
        <f t="shared" si="388"/>
        <v>0</v>
      </c>
      <c r="N367" s="24">
        <f t="shared" si="389"/>
        <v>0</v>
      </c>
      <c r="O367" s="118"/>
      <c r="P367" s="75">
        <f t="shared" si="390"/>
        <v>0</v>
      </c>
      <c r="Q367" s="119">
        <f t="shared" si="391"/>
        <v>0</v>
      </c>
      <c r="R367" s="70"/>
      <c r="S367" s="75">
        <f t="shared" si="392"/>
        <v>0</v>
      </c>
      <c r="T367" s="76">
        <f t="shared" si="393"/>
        <v>0</v>
      </c>
      <c r="U367" s="70"/>
      <c r="V367" s="75">
        <f t="shared" si="394"/>
        <v>0</v>
      </c>
      <c r="W367" s="76">
        <f t="shared" si="395"/>
        <v>0</v>
      </c>
      <c r="X367" s="77">
        <f t="shared" si="377"/>
        <v>0</v>
      </c>
      <c r="Y367" s="128">
        <v>0</v>
      </c>
      <c r="Z367" s="93">
        <f t="shared" si="396"/>
        <v>0</v>
      </c>
      <c r="AA367" s="23">
        <f t="shared" si="378"/>
        <v>0</v>
      </c>
      <c r="AC367" s="65">
        <f t="shared" si="379"/>
        <v>0</v>
      </c>
      <c r="AD367" s="65">
        <f t="shared" si="380"/>
        <v>0</v>
      </c>
      <c r="AE367" s="65">
        <f t="shared" si="381"/>
        <v>0</v>
      </c>
      <c r="AF367" s="65">
        <f t="shared" si="382"/>
        <v>0</v>
      </c>
      <c r="AG367" s="65">
        <f t="shared" si="383"/>
        <v>0</v>
      </c>
      <c r="AH367" s="66">
        <f t="shared" si="384"/>
        <v>0</v>
      </c>
      <c r="AI367" s="65">
        <f t="shared" si="397"/>
        <v>28</v>
      </c>
      <c r="AJ367" s="65">
        <f t="shared" si="385"/>
        <v>-28</v>
      </c>
      <c r="AO367"/>
      <c r="AP367"/>
      <c r="AQ367"/>
      <c r="AR367"/>
      <c r="AS367"/>
      <c r="AT367"/>
      <c r="AU367"/>
    </row>
    <row r="368" spans="1:47" x14ac:dyDescent="0.2">
      <c r="A368" s="116" t="s">
        <v>210</v>
      </c>
      <c r="B368" s="116" t="s">
        <v>99</v>
      </c>
      <c r="C368" s="65">
        <v>49</v>
      </c>
      <c r="D368" s="117" t="s">
        <v>18</v>
      </c>
      <c r="E368" s="141">
        <v>0.875</v>
      </c>
      <c r="F368" s="141">
        <v>0.83333333333333337</v>
      </c>
      <c r="G368" s="116">
        <v>1200</v>
      </c>
      <c r="H368" s="95">
        <v>40</v>
      </c>
      <c r="I368" s="22"/>
      <c r="J368" s="23">
        <f t="shared" si="386"/>
        <v>0</v>
      </c>
      <c r="K368" s="62">
        <f t="shared" si="387"/>
        <v>0</v>
      </c>
      <c r="L368" s="22"/>
      <c r="M368" s="23">
        <f t="shared" si="388"/>
        <v>0</v>
      </c>
      <c r="N368" s="24">
        <f t="shared" si="389"/>
        <v>0</v>
      </c>
      <c r="O368" s="118"/>
      <c r="P368" s="75">
        <f t="shared" si="390"/>
        <v>0</v>
      </c>
      <c r="Q368" s="119">
        <f t="shared" si="391"/>
        <v>0</v>
      </c>
      <c r="R368" s="70"/>
      <c r="S368" s="75">
        <f t="shared" si="392"/>
        <v>0</v>
      </c>
      <c r="T368" s="76">
        <f t="shared" si="393"/>
        <v>0</v>
      </c>
      <c r="U368" s="70"/>
      <c r="V368" s="75">
        <f t="shared" si="394"/>
        <v>0</v>
      </c>
      <c r="W368" s="76">
        <f t="shared" si="395"/>
        <v>0</v>
      </c>
      <c r="X368" s="77">
        <f t="shared" si="377"/>
        <v>0</v>
      </c>
      <c r="Y368" s="128">
        <v>0</v>
      </c>
      <c r="Z368" s="93">
        <f t="shared" si="396"/>
        <v>0</v>
      </c>
      <c r="AA368" s="23">
        <f t="shared" si="378"/>
        <v>0</v>
      </c>
      <c r="AC368" s="65">
        <f t="shared" si="379"/>
        <v>0</v>
      </c>
      <c r="AD368" s="65">
        <f t="shared" si="380"/>
        <v>0</v>
      </c>
      <c r="AE368" s="65">
        <f t="shared" si="381"/>
        <v>0</v>
      </c>
      <c r="AF368" s="65">
        <f t="shared" si="382"/>
        <v>0</v>
      </c>
      <c r="AG368" s="65">
        <f t="shared" si="383"/>
        <v>0</v>
      </c>
      <c r="AH368" s="66">
        <f t="shared" si="384"/>
        <v>0</v>
      </c>
      <c r="AI368" s="65">
        <f t="shared" si="397"/>
        <v>32</v>
      </c>
      <c r="AJ368" s="65">
        <f t="shared" si="385"/>
        <v>-32</v>
      </c>
      <c r="AO368"/>
      <c r="AP368"/>
      <c r="AQ368"/>
      <c r="AR368"/>
      <c r="AS368"/>
      <c r="AT368"/>
      <c r="AU368"/>
    </row>
    <row r="369" spans="1:47" ht="13.5" thickBot="1" x14ac:dyDescent="0.25">
      <c r="A369" s="116" t="s">
        <v>190</v>
      </c>
      <c r="B369" s="116" t="s">
        <v>104</v>
      </c>
      <c r="C369" s="65">
        <v>70</v>
      </c>
      <c r="D369" s="117" t="s">
        <v>23</v>
      </c>
      <c r="E369" s="141">
        <v>0.29166666666666669</v>
      </c>
      <c r="F369" s="141">
        <v>0.8125</v>
      </c>
      <c r="G369" s="116">
        <v>950</v>
      </c>
      <c r="H369" s="95">
        <v>24</v>
      </c>
      <c r="I369" s="22"/>
      <c r="J369" s="23">
        <f>$C$6*G144*I369</f>
        <v>0</v>
      </c>
      <c r="K369" s="62">
        <f>$J$6*H144*I369</f>
        <v>0</v>
      </c>
      <c r="L369" s="22"/>
      <c r="M369" s="23">
        <f>$C$7*G144*L369</f>
        <v>0</v>
      </c>
      <c r="N369" s="24">
        <f>$J$6*H144*L369</f>
        <v>0</v>
      </c>
      <c r="O369" s="118"/>
      <c r="P369" s="75">
        <f>$C$8*G144*O369</f>
        <v>0</v>
      </c>
      <c r="Q369" s="119">
        <f>$J$6*H144*O369</f>
        <v>0</v>
      </c>
      <c r="R369" s="70"/>
      <c r="S369" s="75">
        <f>$C$9*G144*R369</f>
        <v>0</v>
      </c>
      <c r="T369" s="76">
        <f>$J$6*H144*R369</f>
        <v>0</v>
      </c>
      <c r="U369" s="70"/>
      <c r="V369" s="75">
        <f>$C$10*G144*U369</f>
        <v>0</v>
      </c>
      <c r="W369" s="76">
        <f>$J$6*H144*U369</f>
        <v>0</v>
      </c>
      <c r="X369" s="77">
        <f t="shared" si="377"/>
        <v>0</v>
      </c>
      <c r="Y369" s="128">
        <v>0</v>
      </c>
      <c r="Z369" s="93">
        <f>IFERROR(VLOOKUP(D144,$M$6:$N$11,2,FALSE),VLOOKUP(D144,$P$6:$Q$11,2,FALSE))</f>
        <v>0</v>
      </c>
      <c r="AA369" s="23">
        <f t="shared" si="378"/>
        <v>0</v>
      </c>
      <c r="AC369" s="65">
        <f t="shared" si="379"/>
        <v>0</v>
      </c>
      <c r="AD369" s="65">
        <f t="shared" si="380"/>
        <v>0</v>
      </c>
      <c r="AE369" s="65">
        <f t="shared" si="381"/>
        <v>0</v>
      </c>
      <c r="AF369" s="65">
        <f t="shared" si="382"/>
        <v>0</v>
      </c>
      <c r="AG369" s="65">
        <f t="shared" si="383"/>
        <v>0</v>
      </c>
      <c r="AH369" s="66">
        <f t="shared" si="384"/>
        <v>0</v>
      </c>
      <c r="AI369" s="65">
        <f>C144</f>
        <v>205</v>
      </c>
      <c r="AJ369" s="65">
        <f t="shared" si="385"/>
        <v>-205</v>
      </c>
      <c r="AO369"/>
      <c r="AP369"/>
      <c r="AQ369"/>
      <c r="AR369"/>
      <c r="AS369"/>
      <c r="AT369"/>
      <c r="AU369"/>
    </row>
    <row r="370" spans="1:47" ht="13.5" thickBot="1" x14ac:dyDescent="0.25">
      <c r="A370" s="7" t="s">
        <v>59</v>
      </c>
      <c r="B370" s="8"/>
      <c r="C370" s="32"/>
      <c r="D370" s="9"/>
      <c r="E370" s="9"/>
      <c r="F370" s="9"/>
      <c r="G370" s="9"/>
      <c r="H370" s="30"/>
      <c r="I370" s="42"/>
      <c r="J370" s="43"/>
      <c r="K370" s="44"/>
      <c r="L370" s="45"/>
      <c r="M370" s="43"/>
      <c r="N370" s="43"/>
      <c r="O370" s="52"/>
      <c r="P370" s="121"/>
      <c r="Q370" s="121"/>
      <c r="R370" s="120"/>
      <c r="S370" s="121"/>
      <c r="T370" s="121"/>
      <c r="U370" s="120"/>
      <c r="V370" s="121"/>
      <c r="W370" s="121"/>
      <c r="X370" s="122"/>
      <c r="Y370" s="46"/>
      <c r="Z370" s="124"/>
      <c r="AA370" s="122">
        <f>SUM(AA348:AA369)</f>
        <v>0</v>
      </c>
      <c r="AE370" s="37"/>
      <c r="AK370"/>
      <c r="AL370"/>
      <c r="AM370"/>
      <c r="AN370"/>
      <c r="AO370"/>
      <c r="AP370"/>
      <c r="AQ370"/>
      <c r="AR370"/>
      <c r="AS370"/>
      <c r="AT370"/>
      <c r="AU370"/>
    </row>
    <row r="371" spans="1:47" ht="13.5" thickBot="1" x14ac:dyDescent="0.25">
      <c r="V371" s="37"/>
      <c r="W371" s="37"/>
      <c r="AB371"/>
      <c r="AE371" s="37"/>
      <c r="AO371"/>
      <c r="AP371"/>
      <c r="AQ371"/>
      <c r="AR371"/>
      <c r="AS371"/>
      <c r="AT371"/>
      <c r="AU371"/>
    </row>
    <row r="372" spans="1:47" ht="15.75" thickBot="1" x14ac:dyDescent="0.25">
      <c r="A372" s="48" t="s">
        <v>60</v>
      </c>
      <c r="B372" s="49"/>
      <c r="C372" s="50"/>
      <c r="D372" s="49"/>
      <c r="E372" s="49"/>
      <c r="F372" s="49"/>
      <c r="G372" s="49"/>
      <c r="H372" s="49"/>
      <c r="I372" s="49"/>
      <c r="J372" s="49"/>
      <c r="K372" s="49"/>
      <c r="L372" s="51"/>
      <c r="M372" s="52"/>
      <c r="N372" s="9"/>
      <c r="O372" s="9"/>
      <c r="P372" s="9"/>
      <c r="Q372" s="9"/>
      <c r="R372" s="9"/>
      <c r="S372" s="9"/>
      <c r="T372" s="9"/>
      <c r="U372" s="8"/>
      <c r="V372" s="8"/>
      <c r="W372" s="8"/>
      <c r="X372" s="38"/>
      <c r="Y372" s="38"/>
      <c r="Z372" s="38"/>
      <c r="AA372" s="53">
        <f>AB343+AA370</f>
        <v>0</v>
      </c>
      <c r="AE372" s="37"/>
      <c r="AM372"/>
      <c r="AN372"/>
      <c r="AO372"/>
      <c r="AP372"/>
      <c r="AQ372"/>
      <c r="AR372"/>
      <c r="AS372"/>
      <c r="AT372"/>
      <c r="AU372"/>
    </row>
    <row r="373" spans="1:47" x14ac:dyDescent="0.2">
      <c r="W373" s="37"/>
      <c r="AD373"/>
      <c r="AE373" s="37"/>
      <c r="AO373"/>
      <c r="AP373"/>
      <c r="AQ373"/>
      <c r="AR373"/>
      <c r="AS373"/>
      <c r="AT373"/>
      <c r="AU373"/>
    </row>
    <row r="374" spans="1:47" x14ac:dyDescent="0.2">
      <c r="A374" s="40"/>
      <c r="AP374"/>
      <c r="AQ374"/>
      <c r="AR374"/>
      <c r="AS374"/>
      <c r="AT374"/>
      <c r="AU374"/>
    </row>
    <row r="375" spans="1:47" x14ac:dyDescent="0.2">
      <c r="A375" s="40"/>
      <c r="AP375"/>
      <c r="AQ375"/>
      <c r="AR375"/>
      <c r="AS375"/>
      <c r="AT375"/>
      <c r="AU375"/>
    </row>
    <row r="376" spans="1:47" x14ac:dyDescent="0.2">
      <c r="A376" s="41" t="s">
        <v>61</v>
      </c>
      <c r="B376" s="153"/>
      <c r="C376" s="154"/>
      <c r="D376" s="154"/>
      <c r="E376" s="154"/>
      <c r="F376" s="155"/>
      <c r="AP376"/>
      <c r="AQ376"/>
      <c r="AR376"/>
      <c r="AS376"/>
      <c r="AT376"/>
      <c r="AU376"/>
    </row>
    <row r="377" spans="1:47" ht="77.25" customHeight="1" x14ac:dyDescent="0.2">
      <c r="A377" s="41" t="s">
        <v>62</v>
      </c>
      <c r="B377" s="153"/>
      <c r="C377" s="154"/>
      <c r="D377" s="154"/>
      <c r="E377" s="154"/>
      <c r="F377" s="155"/>
      <c r="AP377"/>
      <c r="AQ377"/>
      <c r="AR377"/>
      <c r="AS377"/>
      <c r="AT377"/>
      <c r="AU377"/>
    </row>
    <row r="378" spans="1:47" x14ac:dyDescent="0.2">
      <c r="A378" s="41" t="s">
        <v>63</v>
      </c>
      <c r="B378" s="153"/>
      <c r="C378" s="154"/>
      <c r="D378" s="154"/>
      <c r="E378" s="154"/>
      <c r="F378" s="155"/>
      <c r="AP378"/>
      <c r="AQ378"/>
      <c r="AR378"/>
      <c r="AS378"/>
      <c r="AT378"/>
      <c r="AU378"/>
    </row>
    <row r="379" spans="1:47" x14ac:dyDescent="0.2">
      <c r="A379" s="41" t="s">
        <v>64</v>
      </c>
      <c r="B379" s="153"/>
      <c r="C379" s="154"/>
      <c r="D379" s="154"/>
      <c r="E379" s="154"/>
      <c r="F379" s="155"/>
      <c r="AP379"/>
      <c r="AQ379"/>
      <c r="AR379"/>
      <c r="AS379"/>
      <c r="AT379"/>
      <c r="AU379"/>
    </row>
  </sheetData>
  <autoFilter ref="A14:AU341" xr:uid="{00000000-0001-0000-0000-000000000000}"/>
  <mergeCells count="25">
    <mergeCell ref="M5:Q5"/>
    <mergeCell ref="C5:D5"/>
    <mergeCell ref="F11:G11"/>
    <mergeCell ref="J6:K10"/>
    <mergeCell ref="C6:D6"/>
    <mergeCell ref="C7:D7"/>
    <mergeCell ref="F6:G6"/>
    <mergeCell ref="F7:G7"/>
    <mergeCell ref="F8:G8"/>
    <mergeCell ref="C8:D8"/>
    <mergeCell ref="C9:D9"/>
    <mergeCell ref="F9:G9"/>
    <mergeCell ref="F10:G10"/>
    <mergeCell ref="F5:G5"/>
    <mergeCell ref="J5:K5"/>
    <mergeCell ref="C10:D10"/>
    <mergeCell ref="AM13:AR13"/>
    <mergeCell ref="J11:K11"/>
    <mergeCell ref="AC346:AJ346"/>
    <mergeCell ref="B378:F378"/>
    <mergeCell ref="B379:F379"/>
    <mergeCell ref="AD13:AK13"/>
    <mergeCell ref="B376:F376"/>
    <mergeCell ref="B377:F377"/>
    <mergeCell ref="C11:D11"/>
  </mergeCells>
  <phoneticPr fontId="3" type="noConversion"/>
  <conditionalFormatting sqref="AK15:AK342 AJ349:AJ369">
    <cfRule type="cellIs" dxfId="1" priority="14" operator="lessThan">
      <formula>0</formula>
    </cfRule>
  </conditionalFormatting>
  <conditionalFormatting sqref="AJ348">
    <cfRule type="cellIs" dxfId="0" priority="2" operator="lessThan">
      <formula>0</formula>
    </cfRule>
  </conditionalFormatting>
  <pageMargins left="0.78740157480314965" right="0" top="0.23622047244094491" bottom="0.15748031496062992" header="0.51181102362204722" footer="0.51181102362204722"/>
  <pageSetup paperSize="8" scale="49" orientation="landscape" r:id="rId1"/>
  <headerFooter alignWithMargins="0">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5390-BFE5-4257-BD31-22AB04C2FBAD}">
  <sheetPr>
    <tabColor rgb="FF92D050"/>
  </sheetPr>
  <dimension ref="A1:AF25"/>
  <sheetViews>
    <sheetView zoomScaleNormal="100" workbookViewId="0"/>
  </sheetViews>
  <sheetFormatPr defaultRowHeight="12.75" x14ac:dyDescent="0.2"/>
  <cols>
    <col min="1" max="1" width="25.85546875" customWidth="1"/>
    <col min="2" max="2" width="104.140625" customWidth="1"/>
  </cols>
  <sheetData>
    <row r="1" spans="1:32" ht="18" x14ac:dyDescent="0.25">
      <c r="A1" s="1" t="s">
        <v>90</v>
      </c>
    </row>
    <row r="3" spans="1:32" x14ac:dyDescent="0.2">
      <c r="A3" s="3" t="s">
        <v>91</v>
      </c>
      <c r="C3" s="29"/>
      <c r="X3" s="37"/>
      <c r="Y3" s="37"/>
      <c r="Z3" s="37"/>
      <c r="AA3" s="37"/>
      <c r="AB3" s="37"/>
      <c r="AC3" s="37"/>
      <c r="AD3" s="37"/>
      <c r="AE3" s="37"/>
      <c r="AF3" s="37"/>
    </row>
    <row r="4" spans="1:32" x14ac:dyDescent="0.2">
      <c r="C4" s="29"/>
      <c r="X4" s="37"/>
      <c r="Y4" s="37"/>
      <c r="Z4" s="37"/>
      <c r="AA4" s="37"/>
      <c r="AB4" s="37"/>
      <c r="AC4" s="37"/>
      <c r="AD4" s="37"/>
      <c r="AE4" s="37"/>
      <c r="AF4" s="37"/>
    </row>
    <row r="5" spans="1:32" x14ac:dyDescent="0.2">
      <c r="A5" s="96" t="s">
        <v>65</v>
      </c>
      <c r="C5" s="29"/>
      <c r="X5" s="37"/>
      <c r="Y5" s="37"/>
      <c r="Z5" s="37"/>
      <c r="AA5" s="37"/>
      <c r="AB5" s="37"/>
      <c r="AC5" s="37"/>
      <c r="AD5" s="37"/>
      <c r="AE5" s="37"/>
      <c r="AF5" s="37"/>
    </row>
    <row r="6" spans="1:32" ht="13.5" thickBot="1" x14ac:dyDescent="0.2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row>
    <row r="7" spans="1:32" ht="91.5" customHeight="1" x14ac:dyDescent="0.2">
      <c r="A7" s="180" t="s">
        <v>83</v>
      </c>
      <c r="B7" s="181"/>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row>
    <row r="8" spans="1:32" ht="42" customHeight="1" thickBot="1" x14ac:dyDescent="0.25">
      <c r="A8" s="182" t="s">
        <v>84</v>
      </c>
      <c r="B8" s="183"/>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row>
    <row r="9" spans="1:32" x14ac:dyDescent="0.2">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row>
    <row r="11" spans="1:32" x14ac:dyDescent="0.2">
      <c r="A11" s="96" t="s">
        <v>66</v>
      </c>
    </row>
    <row r="12" spans="1:32" ht="13.5" thickBot="1" x14ac:dyDescent="0.25"/>
    <row r="13" spans="1:32" ht="13.5" thickBot="1" x14ac:dyDescent="0.25">
      <c r="A13" s="98" t="s">
        <v>67</v>
      </c>
      <c r="B13" s="97" t="s">
        <v>68</v>
      </c>
    </row>
    <row r="14" spans="1:32" ht="63.75" x14ac:dyDescent="0.2">
      <c r="A14" s="101" t="s">
        <v>4</v>
      </c>
      <c r="B14" s="130" t="s">
        <v>69</v>
      </c>
    </row>
    <row r="15" spans="1:32" ht="140.25" x14ac:dyDescent="0.2">
      <c r="A15" s="135" t="s">
        <v>82</v>
      </c>
      <c r="B15" s="131" t="s">
        <v>70</v>
      </c>
    </row>
    <row r="16" spans="1:32" ht="25.5" x14ac:dyDescent="0.2">
      <c r="A16" s="99" t="s">
        <v>85</v>
      </c>
      <c r="B16" s="131" t="s">
        <v>71</v>
      </c>
    </row>
    <row r="17" spans="1:2" ht="25.5" x14ac:dyDescent="0.2">
      <c r="A17" s="99" t="s">
        <v>6</v>
      </c>
      <c r="B17" s="131" t="s">
        <v>72</v>
      </c>
    </row>
    <row r="18" spans="1:2" ht="51.75" thickBot="1" x14ac:dyDescent="0.25">
      <c r="A18" s="129" t="s">
        <v>73</v>
      </c>
      <c r="B18" s="132" t="s">
        <v>86</v>
      </c>
    </row>
    <row r="21" spans="1:2" x14ac:dyDescent="0.2">
      <c r="A21" s="96" t="s">
        <v>74</v>
      </c>
    </row>
    <row r="22" spans="1:2" ht="13.5" thickBot="1" x14ac:dyDescent="0.25"/>
    <row r="23" spans="1:2" ht="51" x14ac:dyDescent="0.2">
      <c r="A23" s="101" t="s">
        <v>75</v>
      </c>
      <c r="B23" s="102" t="s">
        <v>87</v>
      </c>
    </row>
    <row r="24" spans="1:2" ht="51" x14ac:dyDescent="0.2">
      <c r="A24" s="106" t="s">
        <v>76</v>
      </c>
      <c r="B24" s="107" t="s">
        <v>88</v>
      </c>
    </row>
    <row r="25" spans="1:2" ht="39" thickBot="1" x14ac:dyDescent="0.25">
      <c r="A25" s="100" t="s">
        <v>77</v>
      </c>
      <c r="B25" s="103" t="s">
        <v>89</v>
      </c>
    </row>
  </sheetData>
  <mergeCells count="2">
    <mergeCell ref="A7:B7"/>
    <mergeCell ref="A8:B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E2EB0-0992-48F9-BEF4-065F194F0E03}">
  <ds:schemaRefs>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8b227c78-4d94-4247-ae4d-ecaf2ca13879"/>
    <ds:schemaRef ds:uri="http://schemas.microsoft.com/office/2006/metadata/properties"/>
    <ds:schemaRef ds:uri="5d807127-6dfe-4777-9fc9-8a2ccfc388c3"/>
    <ds:schemaRef ds:uri="46c995e6-7f53-48aa-a5ad-a9d38912b46a"/>
  </ds:schemaRefs>
</ds:datastoreItem>
</file>

<file path=customXml/itemProps2.xml><?xml version="1.0" encoding="utf-8"?>
<ds:datastoreItem xmlns:ds="http://schemas.openxmlformats.org/officeDocument/2006/customXml" ds:itemID="{0027E213-DC0A-456D-B03B-C8FE5486BCC8}">
  <ds:schemaRefs>
    <ds:schemaRef ds:uri="http://schemas.microsoft.com/sharepoint/v3/contenttype/forms"/>
  </ds:schemaRefs>
</ds:datastoreItem>
</file>

<file path=customXml/itemProps3.xml><?xml version="1.0" encoding="utf-8"?>
<ds:datastoreItem xmlns:ds="http://schemas.openxmlformats.org/officeDocument/2006/customXml" ds:itemID="{F58E6B10-14E0-498B-BBCB-359471E2A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Calculatieblad</vt:lpstr>
      <vt:lpstr>Toelichting Calculatieblad</vt:lpstr>
      <vt:lpstr>Calculatieblad!Afdrukbereik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dc:creator>
  <cp:keywords/>
  <dc:description/>
  <cp:lastModifiedBy>Tijn Derkink</cp:lastModifiedBy>
  <cp:revision/>
  <dcterms:created xsi:type="dcterms:W3CDTF">2010-01-15T14:53:07Z</dcterms:created>
  <dcterms:modified xsi:type="dcterms:W3CDTF">2023-02-28T08:19:22Z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0x010100759F871D99BADC47B7320181296FA970</vt:lpwstr>
  </property>
  <property fmtid="{D5CDD505-2E9C-101B-9397-08002B2CF9AE}" pid="3" name="MediaServiceImageTags">
    <vt:lpwstr/>
  </property>
</Properties>
</file>