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https://inkada.sharepoint.com/Gedeelde documenten/10 Projecten/Stichting Carmelcollege/Busvervoer 2022/Bestek/"/>
    </mc:Choice>
  </mc:AlternateContent>
  <xr:revisionPtr revIDLastSave="498" documentId="8_{71BAEFD3-6961-41E9-BCAC-F5E5A740180E}" xr6:coauthVersionLast="47" xr6:coauthVersionMax="47" xr10:uidLastSave="{3BED65B4-EA7A-4D69-B184-D79E4FF175BE}"/>
  <bookViews>
    <workbookView xWindow="28680" yWindow="-120" windowWidth="29040" windowHeight="15840" xr2:uid="{00000000-000D-0000-FFFF-FFFF00000000}"/>
  </bookViews>
  <sheets>
    <sheet name="Calculatieblad" sheetId="1" r:id="rId1"/>
    <sheet name="Toelichting Calculatieblad" sheetId="2" r:id="rId2"/>
  </sheets>
  <definedNames>
    <definedName name="_xlnm._FilterDatabase" localSheetId="0" hidden="1">Calculatieblad!$A$14:$AS$177</definedName>
    <definedName name="_xlnm.Print_Area" localSheetId="0">Calculatieblad!$A$1:$AD$194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N26" i="1"/>
  <c r="Q26" i="1"/>
  <c r="T26" i="1"/>
  <c r="W26" i="1"/>
  <c r="J26" i="1"/>
  <c r="M26" i="1"/>
  <c r="P26" i="1"/>
  <c r="S26" i="1"/>
  <c r="V26" i="1"/>
  <c r="Y26" i="1"/>
  <c r="AJ26" i="1"/>
  <c r="J25" i="1"/>
  <c r="K25" i="1"/>
  <c r="M25" i="1"/>
  <c r="N25" i="1"/>
  <c r="P25" i="1"/>
  <c r="Q25" i="1"/>
  <c r="S25" i="1"/>
  <c r="T25" i="1"/>
  <c r="V25" i="1"/>
  <c r="W25" i="1"/>
  <c r="Y25" i="1"/>
  <c r="AD25" i="1"/>
  <c r="AE25" i="1"/>
  <c r="AF25" i="1"/>
  <c r="AG25" i="1"/>
  <c r="AH25" i="1"/>
  <c r="AJ25" i="1"/>
  <c r="AM25" i="1"/>
  <c r="AN25" i="1"/>
  <c r="AO25" i="1"/>
  <c r="AP25" i="1"/>
  <c r="AQ25" i="1"/>
  <c r="K137" i="1"/>
  <c r="N137" i="1"/>
  <c r="Q137" i="1"/>
  <c r="T137" i="1"/>
  <c r="W137" i="1"/>
  <c r="K136" i="1"/>
  <c r="N136" i="1"/>
  <c r="Q136" i="1"/>
  <c r="T136" i="1"/>
  <c r="W136" i="1"/>
  <c r="K135" i="1"/>
  <c r="N135" i="1"/>
  <c r="Q135" i="1"/>
  <c r="T135" i="1"/>
  <c r="W135" i="1"/>
  <c r="K134" i="1"/>
  <c r="N134" i="1"/>
  <c r="Q134" i="1"/>
  <c r="T134" i="1"/>
  <c r="W134" i="1"/>
  <c r="J137" i="1"/>
  <c r="M137" i="1"/>
  <c r="P137" i="1"/>
  <c r="S137" i="1"/>
  <c r="V137" i="1"/>
  <c r="J136" i="1"/>
  <c r="M136" i="1"/>
  <c r="P136" i="1"/>
  <c r="S136" i="1"/>
  <c r="V136" i="1"/>
  <c r="J135" i="1"/>
  <c r="M135" i="1"/>
  <c r="P135" i="1"/>
  <c r="S135" i="1"/>
  <c r="V135" i="1"/>
  <c r="J134" i="1"/>
  <c r="M134" i="1"/>
  <c r="P134" i="1"/>
  <c r="S134" i="1"/>
  <c r="V134" i="1"/>
  <c r="AJ137" i="1"/>
  <c r="AJ136" i="1"/>
  <c r="AJ135" i="1"/>
  <c r="AJ134" i="1"/>
  <c r="X26" i="1" l="1"/>
  <c r="Z26" i="1" s="1"/>
  <c r="AI25" i="1"/>
  <c r="AK25" i="1" s="1"/>
  <c r="AR25" i="1"/>
  <c r="AA25" i="1" s="1"/>
  <c r="X25" i="1"/>
  <c r="Z25" i="1" s="1"/>
  <c r="AB25" i="1" s="1"/>
  <c r="X134" i="1"/>
  <c r="X136" i="1"/>
  <c r="X135" i="1"/>
  <c r="X137" i="1"/>
  <c r="J112" i="1" l="1"/>
  <c r="K112" i="1"/>
  <c r="M112" i="1"/>
  <c r="N112" i="1"/>
  <c r="P112" i="1"/>
  <c r="Q112" i="1"/>
  <c r="S112" i="1"/>
  <c r="T112" i="1"/>
  <c r="V112" i="1"/>
  <c r="W112" i="1"/>
  <c r="Y112" i="1"/>
  <c r="AD112" i="1"/>
  <c r="AE112" i="1"/>
  <c r="AF112" i="1"/>
  <c r="AG112" i="1"/>
  <c r="AH112" i="1"/>
  <c r="AJ112" i="1"/>
  <c r="AM112" i="1"/>
  <c r="AN112" i="1"/>
  <c r="AO112" i="1"/>
  <c r="AP112" i="1"/>
  <c r="AQ112" i="1"/>
  <c r="J113" i="1"/>
  <c r="K113" i="1"/>
  <c r="M113" i="1"/>
  <c r="N113" i="1"/>
  <c r="P113" i="1"/>
  <c r="Q113" i="1"/>
  <c r="S113" i="1"/>
  <c r="T113" i="1"/>
  <c r="V113" i="1"/>
  <c r="W113" i="1"/>
  <c r="Y113" i="1"/>
  <c r="AD113" i="1"/>
  <c r="AE113" i="1"/>
  <c r="AF113" i="1"/>
  <c r="AG113" i="1"/>
  <c r="AH113" i="1"/>
  <c r="AJ113" i="1"/>
  <c r="AM113" i="1"/>
  <c r="AN113" i="1"/>
  <c r="AO113" i="1"/>
  <c r="AP113" i="1"/>
  <c r="AQ113" i="1"/>
  <c r="J114" i="1"/>
  <c r="K114" i="1"/>
  <c r="M114" i="1"/>
  <c r="N114" i="1"/>
  <c r="P114" i="1"/>
  <c r="Q114" i="1"/>
  <c r="S114" i="1"/>
  <c r="T114" i="1"/>
  <c r="V114" i="1"/>
  <c r="W114" i="1"/>
  <c r="Y114" i="1"/>
  <c r="AD114" i="1"/>
  <c r="AE114" i="1"/>
  <c r="AF114" i="1"/>
  <c r="AG114" i="1"/>
  <c r="AH114" i="1"/>
  <c r="AJ114" i="1"/>
  <c r="AM114" i="1"/>
  <c r="AN114" i="1"/>
  <c r="AO114" i="1"/>
  <c r="AP114" i="1"/>
  <c r="AQ114" i="1"/>
  <c r="J115" i="1"/>
  <c r="K115" i="1"/>
  <c r="M115" i="1"/>
  <c r="N115" i="1"/>
  <c r="P115" i="1"/>
  <c r="Q115" i="1"/>
  <c r="S115" i="1"/>
  <c r="T115" i="1"/>
  <c r="V115" i="1"/>
  <c r="W115" i="1"/>
  <c r="Y115" i="1"/>
  <c r="AD115" i="1"/>
  <c r="AE115" i="1"/>
  <c r="AF115" i="1"/>
  <c r="AG115" i="1"/>
  <c r="AH115" i="1"/>
  <c r="AJ115" i="1"/>
  <c r="AM115" i="1"/>
  <c r="AN115" i="1"/>
  <c r="AO115" i="1"/>
  <c r="AP115" i="1"/>
  <c r="AQ115" i="1"/>
  <c r="J116" i="1"/>
  <c r="K116" i="1"/>
  <c r="M116" i="1"/>
  <c r="N116" i="1"/>
  <c r="P116" i="1"/>
  <c r="Q116" i="1"/>
  <c r="S116" i="1"/>
  <c r="T116" i="1"/>
  <c r="V116" i="1"/>
  <c r="W116" i="1"/>
  <c r="Y116" i="1"/>
  <c r="AD116" i="1"/>
  <c r="AE116" i="1"/>
  <c r="AF116" i="1"/>
  <c r="AG116" i="1"/>
  <c r="AH116" i="1"/>
  <c r="AJ116" i="1"/>
  <c r="AM116" i="1"/>
  <c r="AN116" i="1"/>
  <c r="AO116" i="1"/>
  <c r="AP116" i="1"/>
  <c r="AQ116" i="1"/>
  <c r="J117" i="1"/>
  <c r="K117" i="1"/>
  <c r="M117" i="1"/>
  <c r="N117" i="1"/>
  <c r="P117" i="1"/>
  <c r="Q117" i="1"/>
  <c r="S117" i="1"/>
  <c r="T117" i="1"/>
  <c r="V117" i="1"/>
  <c r="W117" i="1"/>
  <c r="Y117" i="1"/>
  <c r="AD117" i="1"/>
  <c r="AE117" i="1"/>
  <c r="AF117" i="1"/>
  <c r="AG117" i="1"/>
  <c r="AH117" i="1"/>
  <c r="AJ117" i="1"/>
  <c r="AM117" i="1"/>
  <c r="AN117" i="1"/>
  <c r="AO117" i="1"/>
  <c r="AP117" i="1"/>
  <c r="AQ117" i="1"/>
  <c r="J118" i="1"/>
  <c r="K118" i="1"/>
  <c r="M118" i="1"/>
  <c r="N118" i="1"/>
  <c r="P118" i="1"/>
  <c r="Q118" i="1"/>
  <c r="S118" i="1"/>
  <c r="T118" i="1"/>
  <c r="V118" i="1"/>
  <c r="W118" i="1"/>
  <c r="Y118" i="1"/>
  <c r="AD118" i="1"/>
  <c r="AE118" i="1"/>
  <c r="AF118" i="1"/>
  <c r="AG118" i="1"/>
  <c r="AH118" i="1"/>
  <c r="AJ118" i="1"/>
  <c r="AM118" i="1"/>
  <c r="AN118" i="1"/>
  <c r="AO118" i="1"/>
  <c r="AP118" i="1"/>
  <c r="AQ118" i="1"/>
  <c r="J119" i="1"/>
  <c r="K119" i="1"/>
  <c r="M119" i="1"/>
  <c r="N119" i="1"/>
  <c r="P119" i="1"/>
  <c r="Q119" i="1"/>
  <c r="S119" i="1"/>
  <c r="T119" i="1"/>
  <c r="V119" i="1"/>
  <c r="W119" i="1"/>
  <c r="Y119" i="1"/>
  <c r="AD119" i="1"/>
  <c r="AE119" i="1"/>
  <c r="AF119" i="1"/>
  <c r="AG119" i="1"/>
  <c r="AH119" i="1"/>
  <c r="AJ119" i="1"/>
  <c r="AM119" i="1"/>
  <c r="AN119" i="1"/>
  <c r="AO119" i="1"/>
  <c r="AP119" i="1"/>
  <c r="AQ119" i="1"/>
  <c r="J120" i="1"/>
  <c r="K120" i="1"/>
  <c r="M120" i="1"/>
  <c r="N120" i="1"/>
  <c r="P120" i="1"/>
  <c r="Q120" i="1"/>
  <c r="S120" i="1"/>
  <c r="T120" i="1"/>
  <c r="V120" i="1"/>
  <c r="W120" i="1"/>
  <c r="Y120" i="1"/>
  <c r="AD120" i="1"/>
  <c r="AE120" i="1"/>
  <c r="AF120" i="1"/>
  <c r="AG120" i="1"/>
  <c r="AH120" i="1"/>
  <c r="AJ120" i="1"/>
  <c r="AM120" i="1"/>
  <c r="AN120" i="1"/>
  <c r="AO120" i="1"/>
  <c r="AP120" i="1"/>
  <c r="AQ120" i="1"/>
  <c r="J121" i="1"/>
  <c r="K121" i="1"/>
  <c r="M121" i="1"/>
  <c r="N121" i="1"/>
  <c r="P121" i="1"/>
  <c r="Q121" i="1"/>
  <c r="S121" i="1"/>
  <c r="T121" i="1"/>
  <c r="V121" i="1"/>
  <c r="W121" i="1"/>
  <c r="Y121" i="1"/>
  <c r="AD121" i="1"/>
  <c r="AE121" i="1"/>
  <c r="AF121" i="1"/>
  <c r="AG121" i="1"/>
  <c r="AH121" i="1"/>
  <c r="AJ121" i="1"/>
  <c r="AM121" i="1"/>
  <c r="AN121" i="1"/>
  <c r="AO121" i="1"/>
  <c r="AP121" i="1"/>
  <c r="AQ121" i="1"/>
  <c r="J122" i="1"/>
  <c r="K122" i="1"/>
  <c r="M122" i="1"/>
  <c r="N122" i="1"/>
  <c r="P122" i="1"/>
  <c r="Q122" i="1"/>
  <c r="S122" i="1"/>
  <c r="T122" i="1"/>
  <c r="V122" i="1"/>
  <c r="W122" i="1"/>
  <c r="Y122" i="1"/>
  <c r="AD122" i="1"/>
  <c r="AE122" i="1"/>
  <c r="AF122" i="1"/>
  <c r="AG122" i="1"/>
  <c r="AH122" i="1"/>
  <c r="AJ122" i="1"/>
  <c r="AM122" i="1"/>
  <c r="AN122" i="1"/>
  <c r="AO122" i="1"/>
  <c r="AP122" i="1"/>
  <c r="AQ122" i="1"/>
  <c r="J123" i="1"/>
  <c r="K123" i="1"/>
  <c r="M123" i="1"/>
  <c r="N123" i="1"/>
  <c r="P123" i="1"/>
  <c r="Q123" i="1"/>
  <c r="S123" i="1"/>
  <c r="T123" i="1"/>
  <c r="V123" i="1"/>
  <c r="W123" i="1"/>
  <c r="Y123" i="1"/>
  <c r="AD123" i="1"/>
  <c r="AE123" i="1"/>
  <c r="AF123" i="1"/>
  <c r="AG123" i="1"/>
  <c r="AH123" i="1"/>
  <c r="AJ123" i="1"/>
  <c r="AM123" i="1"/>
  <c r="AN123" i="1"/>
  <c r="AO123" i="1"/>
  <c r="AP123" i="1"/>
  <c r="AQ123" i="1"/>
  <c r="J124" i="1"/>
  <c r="K124" i="1"/>
  <c r="M124" i="1"/>
  <c r="N124" i="1"/>
  <c r="P124" i="1"/>
  <c r="Q124" i="1"/>
  <c r="S124" i="1"/>
  <c r="T124" i="1"/>
  <c r="V124" i="1"/>
  <c r="W124" i="1"/>
  <c r="Y124" i="1"/>
  <c r="AD124" i="1"/>
  <c r="AE124" i="1"/>
  <c r="AF124" i="1"/>
  <c r="AG124" i="1"/>
  <c r="AH124" i="1"/>
  <c r="AJ124" i="1"/>
  <c r="AM124" i="1"/>
  <c r="AN124" i="1"/>
  <c r="AO124" i="1"/>
  <c r="AP124" i="1"/>
  <c r="AQ124" i="1"/>
  <c r="J125" i="1"/>
  <c r="K125" i="1"/>
  <c r="M125" i="1"/>
  <c r="N125" i="1"/>
  <c r="P125" i="1"/>
  <c r="Q125" i="1"/>
  <c r="S125" i="1"/>
  <c r="T125" i="1"/>
  <c r="V125" i="1"/>
  <c r="W125" i="1"/>
  <c r="Y125" i="1"/>
  <c r="AD125" i="1"/>
  <c r="AE125" i="1"/>
  <c r="AF125" i="1"/>
  <c r="AG125" i="1"/>
  <c r="AH125" i="1"/>
  <c r="AJ125" i="1"/>
  <c r="AM125" i="1"/>
  <c r="AN125" i="1"/>
  <c r="AO125" i="1"/>
  <c r="AP125" i="1"/>
  <c r="AQ125" i="1"/>
  <c r="J126" i="1"/>
  <c r="K126" i="1"/>
  <c r="M126" i="1"/>
  <c r="N126" i="1"/>
  <c r="P126" i="1"/>
  <c r="Q126" i="1"/>
  <c r="S126" i="1"/>
  <c r="T126" i="1"/>
  <c r="V126" i="1"/>
  <c r="W126" i="1"/>
  <c r="Y126" i="1"/>
  <c r="AD126" i="1"/>
  <c r="AE126" i="1"/>
  <c r="AF126" i="1"/>
  <c r="AG126" i="1"/>
  <c r="AH126" i="1"/>
  <c r="AJ126" i="1"/>
  <c r="AM126" i="1"/>
  <c r="AN126" i="1"/>
  <c r="AO126" i="1"/>
  <c r="AP126" i="1"/>
  <c r="AQ126" i="1"/>
  <c r="J127" i="1"/>
  <c r="K127" i="1"/>
  <c r="M127" i="1"/>
  <c r="N127" i="1"/>
  <c r="P127" i="1"/>
  <c r="Q127" i="1"/>
  <c r="S127" i="1"/>
  <c r="T127" i="1"/>
  <c r="V127" i="1"/>
  <c r="W127" i="1"/>
  <c r="Y127" i="1"/>
  <c r="AD127" i="1"/>
  <c r="AE127" i="1"/>
  <c r="AF127" i="1"/>
  <c r="AG127" i="1"/>
  <c r="AH127" i="1"/>
  <c r="AJ127" i="1"/>
  <c r="AM127" i="1"/>
  <c r="AN127" i="1"/>
  <c r="AO127" i="1"/>
  <c r="AP127" i="1"/>
  <c r="AQ127" i="1"/>
  <c r="J128" i="1"/>
  <c r="K128" i="1"/>
  <c r="M128" i="1"/>
  <c r="N128" i="1"/>
  <c r="P128" i="1"/>
  <c r="Q128" i="1"/>
  <c r="S128" i="1"/>
  <c r="T128" i="1"/>
  <c r="V128" i="1"/>
  <c r="W128" i="1"/>
  <c r="Y128" i="1"/>
  <c r="AD128" i="1"/>
  <c r="AE128" i="1"/>
  <c r="AF128" i="1"/>
  <c r="AG128" i="1"/>
  <c r="AH128" i="1"/>
  <c r="AJ128" i="1"/>
  <c r="AM128" i="1"/>
  <c r="AN128" i="1"/>
  <c r="AO128" i="1"/>
  <c r="AP128" i="1"/>
  <c r="AQ128" i="1"/>
  <c r="J129" i="1"/>
  <c r="K129" i="1"/>
  <c r="M129" i="1"/>
  <c r="N129" i="1"/>
  <c r="P129" i="1"/>
  <c r="Q129" i="1"/>
  <c r="S129" i="1"/>
  <c r="T129" i="1"/>
  <c r="V129" i="1"/>
  <c r="W129" i="1"/>
  <c r="Y129" i="1"/>
  <c r="AD129" i="1"/>
  <c r="AE129" i="1"/>
  <c r="AF129" i="1"/>
  <c r="AG129" i="1"/>
  <c r="AH129" i="1"/>
  <c r="AJ129" i="1"/>
  <c r="AM129" i="1"/>
  <c r="AN129" i="1"/>
  <c r="AO129" i="1"/>
  <c r="AP129" i="1"/>
  <c r="AQ129" i="1"/>
  <c r="J130" i="1"/>
  <c r="K130" i="1"/>
  <c r="M130" i="1"/>
  <c r="N130" i="1"/>
  <c r="P130" i="1"/>
  <c r="Q130" i="1"/>
  <c r="S130" i="1"/>
  <c r="T130" i="1"/>
  <c r="V130" i="1"/>
  <c r="W130" i="1"/>
  <c r="Y130" i="1"/>
  <c r="AD130" i="1"/>
  <c r="AE130" i="1"/>
  <c r="AF130" i="1"/>
  <c r="AG130" i="1"/>
  <c r="AH130" i="1"/>
  <c r="AJ130" i="1"/>
  <c r="AM130" i="1"/>
  <c r="AN130" i="1"/>
  <c r="AO130" i="1"/>
  <c r="AP130" i="1"/>
  <c r="AQ130" i="1"/>
  <c r="J131" i="1"/>
  <c r="K131" i="1"/>
  <c r="M131" i="1"/>
  <c r="N131" i="1"/>
  <c r="P131" i="1"/>
  <c r="Q131" i="1"/>
  <c r="S131" i="1"/>
  <c r="T131" i="1"/>
  <c r="V131" i="1"/>
  <c r="W131" i="1"/>
  <c r="Y131" i="1"/>
  <c r="AD131" i="1"/>
  <c r="AE131" i="1"/>
  <c r="AF131" i="1"/>
  <c r="AG131" i="1"/>
  <c r="AH131" i="1"/>
  <c r="AJ131" i="1"/>
  <c r="AM131" i="1"/>
  <c r="AN131" i="1"/>
  <c r="AO131" i="1"/>
  <c r="AP131" i="1"/>
  <c r="AQ131" i="1"/>
  <c r="J132" i="1"/>
  <c r="K132" i="1"/>
  <c r="M132" i="1"/>
  <c r="N132" i="1"/>
  <c r="P132" i="1"/>
  <c r="Q132" i="1"/>
  <c r="S132" i="1"/>
  <c r="T132" i="1"/>
  <c r="V132" i="1"/>
  <c r="W132" i="1"/>
  <c r="Y132" i="1"/>
  <c r="AD132" i="1"/>
  <c r="AE132" i="1"/>
  <c r="AF132" i="1"/>
  <c r="AG132" i="1"/>
  <c r="AH132" i="1"/>
  <c r="AJ132" i="1"/>
  <c r="AM132" i="1"/>
  <c r="AN132" i="1"/>
  <c r="AO132" i="1"/>
  <c r="AP132" i="1"/>
  <c r="AQ132" i="1"/>
  <c r="J133" i="1"/>
  <c r="K133" i="1"/>
  <c r="M133" i="1"/>
  <c r="N133" i="1"/>
  <c r="P133" i="1"/>
  <c r="Q133" i="1"/>
  <c r="S133" i="1"/>
  <c r="T133" i="1"/>
  <c r="V133" i="1"/>
  <c r="W133" i="1"/>
  <c r="Y133" i="1"/>
  <c r="AD133" i="1"/>
  <c r="AE133" i="1"/>
  <c r="AF133" i="1"/>
  <c r="AG133" i="1"/>
  <c r="AH133" i="1"/>
  <c r="AJ133" i="1"/>
  <c r="AM133" i="1"/>
  <c r="AN133" i="1"/>
  <c r="AO133" i="1"/>
  <c r="AP133" i="1"/>
  <c r="AQ133" i="1"/>
  <c r="J138" i="1"/>
  <c r="K138" i="1"/>
  <c r="M138" i="1"/>
  <c r="N138" i="1"/>
  <c r="P138" i="1"/>
  <c r="Q138" i="1"/>
  <c r="S138" i="1"/>
  <c r="T138" i="1"/>
  <c r="V138" i="1"/>
  <c r="W138" i="1"/>
  <c r="Y138" i="1"/>
  <c r="AD138" i="1"/>
  <c r="AE138" i="1"/>
  <c r="AF138" i="1"/>
  <c r="AG138" i="1"/>
  <c r="AH138" i="1"/>
  <c r="AJ138" i="1"/>
  <c r="AM138" i="1"/>
  <c r="AN138" i="1"/>
  <c r="AO138" i="1"/>
  <c r="AP138" i="1"/>
  <c r="AQ138" i="1"/>
  <c r="J139" i="1"/>
  <c r="K139" i="1"/>
  <c r="M139" i="1"/>
  <c r="N139" i="1"/>
  <c r="P139" i="1"/>
  <c r="Q139" i="1"/>
  <c r="S139" i="1"/>
  <c r="T139" i="1"/>
  <c r="V139" i="1"/>
  <c r="W139" i="1"/>
  <c r="Y139" i="1"/>
  <c r="AD139" i="1"/>
  <c r="AE139" i="1"/>
  <c r="AF139" i="1"/>
  <c r="AG139" i="1"/>
  <c r="AH139" i="1"/>
  <c r="AJ139" i="1"/>
  <c r="AM139" i="1"/>
  <c r="AN139" i="1"/>
  <c r="AO139" i="1"/>
  <c r="AP139" i="1"/>
  <c r="AQ139" i="1"/>
  <c r="J140" i="1"/>
  <c r="K140" i="1"/>
  <c r="M140" i="1"/>
  <c r="N140" i="1"/>
  <c r="P140" i="1"/>
  <c r="Q140" i="1"/>
  <c r="S140" i="1"/>
  <c r="T140" i="1"/>
  <c r="V140" i="1"/>
  <c r="W140" i="1"/>
  <c r="Y140" i="1"/>
  <c r="AD140" i="1"/>
  <c r="AE140" i="1"/>
  <c r="AF140" i="1"/>
  <c r="AG140" i="1"/>
  <c r="AH140" i="1"/>
  <c r="AJ140" i="1"/>
  <c r="AM140" i="1"/>
  <c r="AN140" i="1"/>
  <c r="AO140" i="1"/>
  <c r="AP140" i="1"/>
  <c r="AQ140" i="1"/>
  <c r="J141" i="1"/>
  <c r="K141" i="1"/>
  <c r="M141" i="1"/>
  <c r="N141" i="1"/>
  <c r="P141" i="1"/>
  <c r="Q141" i="1"/>
  <c r="S141" i="1"/>
  <c r="T141" i="1"/>
  <c r="V141" i="1"/>
  <c r="W141" i="1"/>
  <c r="Y141" i="1"/>
  <c r="AD141" i="1"/>
  <c r="AE141" i="1"/>
  <c r="AF141" i="1"/>
  <c r="AG141" i="1"/>
  <c r="AH141" i="1"/>
  <c r="AJ141" i="1"/>
  <c r="AM141" i="1"/>
  <c r="AN141" i="1"/>
  <c r="AO141" i="1"/>
  <c r="AP141" i="1"/>
  <c r="AQ141" i="1"/>
  <c r="J142" i="1"/>
  <c r="K142" i="1"/>
  <c r="M142" i="1"/>
  <c r="N142" i="1"/>
  <c r="P142" i="1"/>
  <c r="Q142" i="1"/>
  <c r="S142" i="1"/>
  <c r="T142" i="1"/>
  <c r="V142" i="1"/>
  <c r="W142" i="1"/>
  <c r="Y142" i="1"/>
  <c r="AD142" i="1"/>
  <c r="AE142" i="1"/>
  <c r="AF142" i="1"/>
  <c r="AG142" i="1"/>
  <c r="AH142" i="1"/>
  <c r="AJ142" i="1"/>
  <c r="AM142" i="1"/>
  <c r="AN142" i="1"/>
  <c r="AO142" i="1"/>
  <c r="AP142" i="1"/>
  <c r="AQ142" i="1"/>
  <c r="J143" i="1"/>
  <c r="K143" i="1"/>
  <c r="M143" i="1"/>
  <c r="N143" i="1"/>
  <c r="P143" i="1"/>
  <c r="Q143" i="1"/>
  <c r="S143" i="1"/>
  <c r="T143" i="1"/>
  <c r="V143" i="1"/>
  <c r="W143" i="1"/>
  <c r="Y143" i="1"/>
  <c r="AD143" i="1"/>
  <c r="AE143" i="1"/>
  <c r="AF143" i="1"/>
  <c r="AG143" i="1"/>
  <c r="AH143" i="1"/>
  <c r="AJ143" i="1"/>
  <c r="AM143" i="1"/>
  <c r="AN143" i="1"/>
  <c r="AO143" i="1"/>
  <c r="AP143" i="1"/>
  <c r="AQ143" i="1"/>
  <c r="J144" i="1"/>
  <c r="K144" i="1"/>
  <c r="M144" i="1"/>
  <c r="N144" i="1"/>
  <c r="P144" i="1"/>
  <c r="Q144" i="1"/>
  <c r="S144" i="1"/>
  <c r="T144" i="1"/>
  <c r="V144" i="1"/>
  <c r="W144" i="1"/>
  <c r="Y144" i="1"/>
  <c r="AD144" i="1"/>
  <c r="AE144" i="1"/>
  <c r="AF144" i="1"/>
  <c r="AG144" i="1"/>
  <c r="AH144" i="1"/>
  <c r="AJ144" i="1"/>
  <c r="AM144" i="1"/>
  <c r="AN144" i="1"/>
  <c r="AO144" i="1"/>
  <c r="AP144" i="1"/>
  <c r="AQ144" i="1"/>
  <c r="J145" i="1"/>
  <c r="K145" i="1"/>
  <c r="M145" i="1"/>
  <c r="N145" i="1"/>
  <c r="P145" i="1"/>
  <c r="Q145" i="1"/>
  <c r="S145" i="1"/>
  <c r="T145" i="1"/>
  <c r="V145" i="1"/>
  <c r="W145" i="1"/>
  <c r="Y145" i="1"/>
  <c r="AD145" i="1"/>
  <c r="AE145" i="1"/>
  <c r="AF145" i="1"/>
  <c r="AG145" i="1"/>
  <c r="AH145" i="1"/>
  <c r="AJ145" i="1"/>
  <c r="AM145" i="1"/>
  <c r="AN145" i="1"/>
  <c r="AO145" i="1"/>
  <c r="AP145" i="1"/>
  <c r="AQ145" i="1"/>
  <c r="J146" i="1"/>
  <c r="K146" i="1"/>
  <c r="M146" i="1"/>
  <c r="N146" i="1"/>
  <c r="P146" i="1"/>
  <c r="Q146" i="1"/>
  <c r="S146" i="1"/>
  <c r="T146" i="1"/>
  <c r="V146" i="1"/>
  <c r="W146" i="1"/>
  <c r="Y146" i="1"/>
  <c r="AD146" i="1"/>
  <c r="AE146" i="1"/>
  <c r="AF146" i="1"/>
  <c r="AG146" i="1"/>
  <c r="AH146" i="1"/>
  <c r="AJ146" i="1"/>
  <c r="AM146" i="1"/>
  <c r="AN146" i="1"/>
  <c r="AO146" i="1"/>
  <c r="AP146" i="1"/>
  <c r="AQ146" i="1"/>
  <c r="J147" i="1"/>
  <c r="K147" i="1"/>
  <c r="M147" i="1"/>
  <c r="N147" i="1"/>
  <c r="P147" i="1"/>
  <c r="Q147" i="1"/>
  <c r="S147" i="1"/>
  <c r="T147" i="1"/>
  <c r="V147" i="1"/>
  <c r="W147" i="1"/>
  <c r="Y147" i="1"/>
  <c r="AD147" i="1"/>
  <c r="AE147" i="1"/>
  <c r="AF147" i="1"/>
  <c r="AG147" i="1"/>
  <c r="AH147" i="1"/>
  <c r="AJ147" i="1"/>
  <c r="AM147" i="1"/>
  <c r="AN147" i="1"/>
  <c r="AO147" i="1"/>
  <c r="AP147" i="1"/>
  <c r="AQ147" i="1"/>
  <c r="J148" i="1"/>
  <c r="K148" i="1"/>
  <c r="M148" i="1"/>
  <c r="N148" i="1"/>
  <c r="P148" i="1"/>
  <c r="Q148" i="1"/>
  <c r="S148" i="1"/>
  <c r="T148" i="1"/>
  <c r="V148" i="1"/>
  <c r="W148" i="1"/>
  <c r="Y148" i="1"/>
  <c r="AD148" i="1"/>
  <c r="AE148" i="1"/>
  <c r="AF148" i="1"/>
  <c r="AG148" i="1"/>
  <c r="AH148" i="1"/>
  <c r="AJ148" i="1"/>
  <c r="AM148" i="1"/>
  <c r="AN148" i="1"/>
  <c r="AO148" i="1"/>
  <c r="AP148" i="1"/>
  <c r="AQ148" i="1"/>
  <c r="J149" i="1"/>
  <c r="K149" i="1"/>
  <c r="M149" i="1"/>
  <c r="N149" i="1"/>
  <c r="P149" i="1"/>
  <c r="Q149" i="1"/>
  <c r="S149" i="1"/>
  <c r="T149" i="1"/>
  <c r="V149" i="1"/>
  <c r="W149" i="1"/>
  <c r="Y149" i="1"/>
  <c r="AD149" i="1"/>
  <c r="AE149" i="1"/>
  <c r="AF149" i="1"/>
  <c r="AG149" i="1"/>
  <c r="AH149" i="1"/>
  <c r="AJ149" i="1"/>
  <c r="AM149" i="1"/>
  <c r="AN149" i="1"/>
  <c r="AO149" i="1"/>
  <c r="AP149" i="1"/>
  <c r="AQ149" i="1"/>
  <c r="J150" i="1"/>
  <c r="K150" i="1"/>
  <c r="M150" i="1"/>
  <c r="N150" i="1"/>
  <c r="P150" i="1"/>
  <c r="Q150" i="1"/>
  <c r="S150" i="1"/>
  <c r="T150" i="1"/>
  <c r="V150" i="1"/>
  <c r="W150" i="1"/>
  <c r="Y150" i="1"/>
  <c r="AD150" i="1"/>
  <c r="AE150" i="1"/>
  <c r="AF150" i="1"/>
  <c r="AG150" i="1"/>
  <c r="AH150" i="1"/>
  <c r="AJ150" i="1"/>
  <c r="AM150" i="1"/>
  <c r="AN150" i="1"/>
  <c r="AO150" i="1"/>
  <c r="AP150" i="1"/>
  <c r="AQ150" i="1"/>
  <c r="J151" i="1"/>
  <c r="K151" i="1"/>
  <c r="M151" i="1"/>
  <c r="N151" i="1"/>
  <c r="P151" i="1"/>
  <c r="Q151" i="1"/>
  <c r="S151" i="1"/>
  <c r="T151" i="1"/>
  <c r="V151" i="1"/>
  <c r="W151" i="1"/>
  <c r="Y151" i="1"/>
  <c r="AD151" i="1"/>
  <c r="AE151" i="1"/>
  <c r="AF151" i="1"/>
  <c r="AG151" i="1"/>
  <c r="AH151" i="1"/>
  <c r="AJ151" i="1"/>
  <c r="AM151" i="1"/>
  <c r="AN151" i="1"/>
  <c r="AO151" i="1"/>
  <c r="AP151" i="1"/>
  <c r="AQ151" i="1"/>
  <c r="J152" i="1"/>
  <c r="K152" i="1"/>
  <c r="M152" i="1"/>
  <c r="N152" i="1"/>
  <c r="P152" i="1"/>
  <c r="Q152" i="1"/>
  <c r="S152" i="1"/>
  <c r="T152" i="1"/>
  <c r="V152" i="1"/>
  <c r="W152" i="1"/>
  <c r="Y152" i="1"/>
  <c r="AD152" i="1"/>
  <c r="AE152" i="1"/>
  <c r="AF152" i="1"/>
  <c r="AG152" i="1"/>
  <c r="AH152" i="1"/>
  <c r="AJ152" i="1"/>
  <c r="AM152" i="1"/>
  <c r="AN152" i="1"/>
  <c r="AO152" i="1"/>
  <c r="AP152" i="1"/>
  <c r="AQ152" i="1"/>
  <c r="J153" i="1"/>
  <c r="K153" i="1"/>
  <c r="M153" i="1"/>
  <c r="N153" i="1"/>
  <c r="P153" i="1"/>
  <c r="Q153" i="1"/>
  <c r="S153" i="1"/>
  <c r="T153" i="1"/>
  <c r="V153" i="1"/>
  <c r="W153" i="1"/>
  <c r="Y153" i="1"/>
  <c r="AD153" i="1"/>
  <c r="AE153" i="1"/>
  <c r="AF153" i="1"/>
  <c r="AG153" i="1"/>
  <c r="AH153" i="1"/>
  <c r="AJ153" i="1"/>
  <c r="AM153" i="1"/>
  <c r="AN153" i="1"/>
  <c r="AO153" i="1"/>
  <c r="AP153" i="1"/>
  <c r="AQ153" i="1"/>
  <c r="J154" i="1"/>
  <c r="K154" i="1"/>
  <c r="M154" i="1"/>
  <c r="N154" i="1"/>
  <c r="P154" i="1"/>
  <c r="Q154" i="1"/>
  <c r="S154" i="1"/>
  <c r="T154" i="1"/>
  <c r="V154" i="1"/>
  <c r="W154" i="1"/>
  <c r="Y154" i="1"/>
  <c r="AD154" i="1"/>
  <c r="AE154" i="1"/>
  <c r="AF154" i="1"/>
  <c r="AG154" i="1"/>
  <c r="AH154" i="1"/>
  <c r="AJ154" i="1"/>
  <c r="AM154" i="1"/>
  <c r="AN154" i="1"/>
  <c r="AO154" i="1"/>
  <c r="AP154" i="1"/>
  <c r="AQ154" i="1"/>
  <c r="J155" i="1"/>
  <c r="K155" i="1"/>
  <c r="M155" i="1"/>
  <c r="N155" i="1"/>
  <c r="P155" i="1"/>
  <c r="Q155" i="1"/>
  <c r="S155" i="1"/>
  <c r="T155" i="1"/>
  <c r="V155" i="1"/>
  <c r="W155" i="1"/>
  <c r="Y155" i="1"/>
  <c r="AD155" i="1"/>
  <c r="AE155" i="1"/>
  <c r="AF155" i="1"/>
  <c r="AG155" i="1"/>
  <c r="AH155" i="1"/>
  <c r="AJ155" i="1"/>
  <c r="AM155" i="1"/>
  <c r="AN155" i="1"/>
  <c r="AO155" i="1"/>
  <c r="AP155" i="1"/>
  <c r="AQ155" i="1"/>
  <c r="J156" i="1"/>
  <c r="K156" i="1"/>
  <c r="M156" i="1"/>
  <c r="N156" i="1"/>
  <c r="P156" i="1"/>
  <c r="Q156" i="1"/>
  <c r="S156" i="1"/>
  <c r="T156" i="1"/>
  <c r="V156" i="1"/>
  <c r="W156" i="1"/>
  <c r="Y156" i="1"/>
  <c r="AD156" i="1"/>
  <c r="AE156" i="1"/>
  <c r="AF156" i="1"/>
  <c r="AG156" i="1"/>
  <c r="AH156" i="1"/>
  <c r="AJ156" i="1"/>
  <c r="AM156" i="1"/>
  <c r="AN156" i="1"/>
  <c r="AO156" i="1"/>
  <c r="AP156" i="1"/>
  <c r="AQ156" i="1"/>
  <c r="J157" i="1"/>
  <c r="K157" i="1"/>
  <c r="M157" i="1"/>
  <c r="N157" i="1"/>
  <c r="P157" i="1"/>
  <c r="Q157" i="1"/>
  <c r="S157" i="1"/>
  <c r="T157" i="1"/>
  <c r="V157" i="1"/>
  <c r="W157" i="1"/>
  <c r="Y157" i="1"/>
  <c r="AD157" i="1"/>
  <c r="AE157" i="1"/>
  <c r="AF157" i="1"/>
  <c r="AG157" i="1"/>
  <c r="AH157" i="1"/>
  <c r="AJ157" i="1"/>
  <c r="AM157" i="1"/>
  <c r="AN157" i="1"/>
  <c r="AO157" i="1"/>
  <c r="AP157" i="1"/>
  <c r="AQ157" i="1"/>
  <c r="J158" i="1"/>
  <c r="K158" i="1"/>
  <c r="M158" i="1"/>
  <c r="N158" i="1"/>
  <c r="P158" i="1"/>
  <c r="Q158" i="1"/>
  <c r="S158" i="1"/>
  <c r="T158" i="1"/>
  <c r="V158" i="1"/>
  <c r="W158" i="1"/>
  <c r="Y158" i="1"/>
  <c r="AD158" i="1"/>
  <c r="AE158" i="1"/>
  <c r="AF158" i="1"/>
  <c r="AG158" i="1"/>
  <c r="AH158" i="1"/>
  <c r="AJ158" i="1"/>
  <c r="AM158" i="1"/>
  <c r="AN158" i="1"/>
  <c r="AO158" i="1"/>
  <c r="AP158" i="1"/>
  <c r="AQ158" i="1"/>
  <c r="J159" i="1"/>
  <c r="K159" i="1"/>
  <c r="M159" i="1"/>
  <c r="N159" i="1"/>
  <c r="P159" i="1"/>
  <c r="Q159" i="1"/>
  <c r="S159" i="1"/>
  <c r="T159" i="1"/>
  <c r="V159" i="1"/>
  <c r="W159" i="1"/>
  <c r="Y159" i="1"/>
  <c r="AD159" i="1"/>
  <c r="AE159" i="1"/>
  <c r="AF159" i="1"/>
  <c r="AG159" i="1"/>
  <c r="AH159" i="1"/>
  <c r="AJ159" i="1"/>
  <c r="AM159" i="1"/>
  <c r="AN159" i="1"/>
  <c r="AO159" i="1"/>
  <c r="AP159" i="1"/>
  <c r="AQ159" i="1"/>
  <c r="J160" i="1"/>
  <c r="K160" i="1"/>
  <c r="M160" i="1"/>
  <c r="N160" i="1"/>
  <c r="P160" i="1"/>
  <c r="Q160" i="1"/>
  <c r="S160" i="1"/>
  <c r="T160" i="1"/>
  <c r="V160" i="1"/>
  <c r="W160" i="1"/>
  <c r="Y160" i="1"/>
  <c r="AD160" i="1"/>
  <c r="AE160" i="1"/>
  <c r="AF160" i="1"/>
  <c r="AG160" i="1"/>
  <c r="AH160" i="1"/>
  <c r="AJ160" i="1"/>
  <c r="AM160" i="1"/>
  <c r="AN160" i="1"/>
  <c r="AO160" i="1"/>
  <c r="AP160" i="1"/>
  <c r="AQ160" i="1"/>
  <c r="J161" i="1"/>
  <c r="K161" i="1"/>
  <c r="M161" i="1"/>
  <c r="N161" i="1"/>
  <c r="P161" i="1"/>
  <c r="Q161" i="1"/>
  <c r="S161" i="1"/>
  <c r="T161" i="1"/>
  <c r="V161" i="1"/>
  <c r="W161" i="1"/>
  <c r="Y161" i="1"/>
  <c r="AD161" i="1"/>
  <c r="AE161" i="1"/>
  <c r="AF161" i="1"/>
  <c r="AG161" i="1"/>
  <c r="AH161" i="1"/>
  <c r="AJ161" i="1"/>
  <c r="AM161" i="1"/>
  <c r="AN161" i="1"/>
  <c r="AO161" i="1"/>
  <c r="AP161" i="1"/>
  <c r="AQ161" i="1"/>
  <c r="J162" i="1"/>
  <c r="K162" i="1"/>
  <c r="M162" i="1"/>
  <c r="N162" i="1"/>
  <c r="P162" i="1"/>
  <c r="Q162" i="1"/>
  <c r="S162" i="1"/>
  <c r="T162" i="1"/>
  <c r="V162" i="1"/>
  <c r="W162" i="1"/>
  <c r="Y162" i="1"/>
  <c r="AD162" i="1"/>
  <c r="AE162" i="1"/>
  <c r="AF162" i="1"/>
  <c r="AG162" i="1"/>
  <c r="AH162" i="1"/>
  <c r="AJ162" i="1"/>
  <c r="AM162" i="1"/>
  <c r="AN162" i="1"/>
  <c r="AO162" i="1"/>
  <c r="AP162" i="1"/>
  <c r="AQ162" i="1"/>
  <c r="J163" i="1"/>
  <c r="K163" i="1"/>
  <c r="M163" i="1"/>
  <c r="N163" i="1"/>
  <c r="P163" i="1"/>
  <c r="Q163" i="1"/>
  <c r="S163" i="1"/>
  <c r="T163" i="1"/>
  <c r="V163" i="1"/>
  <c r="W163" i="1"/>
  <c r="Y163" i="1"/>
  <c r="AD163" i="1"/>
  <c r="AE163" i="1"/>
  <c r="AF163" i="1"/>
  <c r="AG163" i="1"/>
  <c r="AH163" i="1"/>
  <c r="AJ163" i="1"/>
  <c r="AM163" i="1"/>
  <c r="AN163" i="1"/>
  <c r="AO163" i="1"/>
  <c r="AP163" i="1"/>
  <c r="AQ163" i="1"/>
  <c r="J164" i="1"/>
  <c r="K164" i="1"/>
  <c r="M164" i="1"/>
  <c r="N164" i="1"/>
  <c r="P164" i="1"/>
  <c r="Q164" i="1"/>
  <c r="S164" i="1"/>
  <c r="T164" i="1"/>
  <c r="V164" i="1"/>
  <c r="W164" i="1"/>
  <c r="Y164" i="1"/>
  <c r="AD164" i="1"/>
  <c r="AE164" i="1"/>
  <c r="AF164" i="1"/>
  <c r="AG164" i="1"/>
  <c r="AH164" i="1"/>
  <c r="AJ164" i="1"/>
  <c r="AM164" i="1"/>
  <c r="AN164" i="1"/>
  <c r="AO164" i="1"/>
  <c r="AP164" i="1"/>
  <c r="AQ164" i="1"/>
  <c r="J165" i="1"/>
  <c r="K165" i="1"/>
  <c r="M165" i="1"/>
  <c r="N165" i="1"/>
  <c r="P165" i="1"/>
  <c r="Q165" i="1"/>
  <c r="S165" i="1"/>
  <c r="T165" i="1"/>
  <c r="V165" i="1"/>
  <c r="W165" i="1"/>
  <c r="Y165" i="1"/>
  <c r="AD165" i="1"/>
  <c r="AE165" i="1"/>
  <c r="AF165" i="1"/>
  <c r="AG165" i="1"/>
  <c r="AH165" i="1"/>
  <c r="AJ165" i="1"/>
  <c r="AM165" i="1"/>
  <c r="AN165" i="1"/>
  <c r="AO165" i="1"/>
  <c r="AP165" i="1"/>
  <c r="AQ165" i="1"/>
  <c r="J166" i="1"/>
  <c r="K166" i="1"/>
  <c r="M166" i="1"/>
  <c r="N166" i="1"/>
  <c r="P166" i="1"/>
  <c r="Q166" i="1"/>
  <c r="S166" i="1"/>
  <c r="T166" i="1"/>
  <c r="V166" i="1"/>
  <c r="W166" i="1"/>
  <c r="Y166" i="1"/>
  <c r="AD166" i="1"/>
  <c r="AE166" i="1"/>
  <c r="AF166" i="1"/>
  <c r="AG166" i="1"/>
  <c r="AH166" i="1"/>
  <c r="AJ166" i="1"/>
  <c r="AM166" i="1"/>
  <c r="AN166" i="1"/>
  <c r="AO166" i="1"/>
  <c r="AP166" i="1"/>
  <c r="AQ166" i="1"/>
  <c r="J167" i="1"/>
  <c r="K167" i="1"/>
  <c r="M167" i="1"/>
  <c r="N167" i="1"/>
  <c r="P167" i="1"/>
  <c r="Q167" i="1"/>
  <c r="S167" i="1"/>
  <c r="T167" i="1"/>
  <c r="V167" i="1"/>
  <c r="W167" i="1"/>
  <c r="Y167" i="1"/>
  <c r="AD167" i="1"/>
  <c r="AE167" i="1"/>
  <c r="AF167" i="1"/>
  <c r="AG167" i="1"/>
  <c r="AH167" i="1"/>
  <c r="AJ167" i="1"/>
  <c r="AM167" i="1"/>
  <c r="AN167" i="1"/>
  <c r="AO167" i="1"/>
  <c r="AP167" i="1"/>
  <c r="AQ167" i="1"/>
  <c r="J168" i="1"/>
  <c r="K168" i="1"/>
  <c r="M168" i="1"/>
  <c r="N168" i="1"/>
  <c r="P168" i="1"/>
  <c r="Q168" i="1"/>
  <c r="S168" i="1"/>
  <c r="T168" i="1"/>
  <c r="V168" i="1"/>
  <c r="W168" i="1"/>
  <c r="Y168" i="1"/>
  <c r="AD168" i="1"/>
  <c r="AE168" i="1"/>
  <c r="AF168" i="1"/>
  <c r="AG168" i="1"/>
  <c r="AH168" i="1"/>
  <c r="AJ168" i="1"/>
  <c r="AM168" i="1"/>
  <c r="AN168" i="1"/>
  <c r="AO168" i="1"/>
  <c r="AP168" i="1"/>
  <c r="AQ168" i="1"/>
  <c r="J169" i="1"/>
  <c r="K169" i="1"/>
  <c r="M169" i="1"/>
  <c r="N169" i="1"/>
  <c r="P169" i="1"/>
  <c r="Q169" i="1"/>
  <c r="S169" i="1"/>
  <c r="T169" i="1"/>
  <c r="V169" i="1"/>
  <c r="W169" i="1"/>
  <c r="Y169" i="1"/>
  <c r="AD169" i="1"/>
  <c r="AE169" i="1"/>
  <c r="AF169" i="1"/>
  <c r="AG169" i="1"/>
  <c r="AH169" i="1"/>
  <c r="AJ169" i="1"/>
  <c r="AM169" i="1"/>
  <c r="AN169" i="1"/>
  <c r="AO169" i="1"/>
  <c r="AP169" i="1"/>
  <c r="AQ169" i="1"/>
  <c r="J170" i="1"/>
  <c r="K170" i="1"/>
  <c r="M170" i="1"/>
  <c r="N170" i="1"/>
  <c r="P170" i="1"/>
  <c r="Q170" i="1"/>
  <c r="S170" i="1"/>
  <c r="T170" i="1"/>
  <c r="V170" i="1"/>
  <c r="W170" i="1"/>
  <c r="Y170" i="1"/>
  <c r="AD170" i="1"/>
  <c r="AE170" i="1"/>
  <c r="AF170" i="1"/>
  <c r="AG170" i="1"/>
  <c r="AH170" i="1"/>
  <c r="AJ170" i="1"/>
  <c r="AM170" i="1"/>
  <c r="AN170" i="1"/>
  <c r="AO170" i="1"/>
  <c r="AP170" i="1"/>
  <c r="AQ170" i="1"/>
  <c r="J171" i="1"/>
  <c r="K171" i="1"/>
  <c r="M171" i="1"/>
  <c r="N171" i="1"/>
  <c r="P171" i="1"/>
  <c r="Q171" i="1"/>
  <c r="S171" i="1"/>
  <c r="T171" i="1"/>
  <c r="V171" i="1"/>
  <c r="W171" i="1"/>
  <c r="Y171" i="1"/>
  <c r="AD171" i="1"/>
  <c r="AE171" i="1"/>
  <c r="AF171" i="1"/>
  <c r="AG171" i="1"/>
  <c r="AH171" i="1"/>
  <c r="AJ171" i="1"/>
  <c r="AM171" i="1"/>
  <c r="AN171" i="1"/>
  <c r="AO171" i="1"/>
  <c r="AP171" i="1"/>
  <c r="AQ171" i="1"/>
  <c r="J172" i="1"/>
  <c r="K172" i="1"/>
  <c r="M172" i="1"/>
  <c r="N172" i="1"/>
  <c r="P172" i="1"/>
  <c r="Q172" i="1"/>
  <c r="S172" i="1"/>
  <c r="T172" i="1"/>
  <c r="V172" i="1"/>
  <c r="W172" i="1"/>
  <c r="Y172" i="1"/>
  <c r="AD172" i="1"/>
  <c r="AE172" i="1"/>
  <c r="AF172" i="1"/>
  <c r="AG172" i="1"/>
  <c r="AH172" i="1"/>
  <c r="AJ172" i="1"/>
  <c r="AM172" i="1"/>
  <c r="AN172" i="1"/>
  <c r="AO172" i="1"/>
  <c r="AP172" i="1"/>
  <c r="AQ172" i="1"/>
  <c r="J173" i="1"/>
  <c r="K173" i="1"/>
  <c r="M173" i="1"/>
  <c r="N173" i="1"/>
  <c r="P173" i="1"/>
  <c r="Q173" i="1"/>
  <c r="S173" i="1"/>
  <c r="T173" i="1"/>
  <c r="V173" i="1"/>
  <c r="W173" i="1"/>
  <c r="Y173" i="1"/>
  <c r="AD173" i="1"/>
  <c r="AE173" i="1"/>
  <c r="AF173" i="1"/>
  <c r="AG173" i="1"/>
  <c r="AH173" i="1"/>
  <c r="AJ173" i="1"/>
  <c r="AM173" i="1"/>
  <c r="AN173" i="1"/>
  <c r="AO173" i="1"/>
  <c r="AP173" i="1"/>
  <c r="AQ173" i="1"/>
  <c r="J174" i="1"/>
  <c r="K174" i="1"/>
  <c r="M174" i="1"/>
  <c r="N174" i="1"/>
  <c r="P174" i="1"/>
  <c r="Q174" i="1"/>
  <c r="S174" i="1"/>
  <c r="T174" i="1"/>
  <c r="V174" i="1"/>
  <c r="W174" i="1"/>
  <c r="Y174" i="1"/>
  <c r="AD174" i="1"/>
  <c r="AE174" i="1"/>
  <c r="AF174" i="1"/>
  <c r="AG174" i="1"/>
  <c r="AH174" i="1"/>
  <c r="AJ174" i="1"/>
  <c r="AM174" i="1"/>
  <c r="AN174" i="1"/>
  <c r="AO174" i="1"/>
  <c r="AP174" i="1"/>
  <c r="AQ174" i="1"/>
  <c r="J175" i="1"/>
  <c r="K175" i="1"/>
  <c r="M175" i="1"/>
  <c r="N175" i="1"/>
  <c r="P175" i="1"/>
  <c r="Q175" i="1"/>
  <c r="S175" i="1"/>
  <c r="T175" i="1"/>
  <c r="V175" i="1"/>
  <c r="W175" i="1"/>
  <c r="Y175" i="1"/>
  <c r="AD175" i="1"/>
  <c r="AE175" i="1"/>
  <c r="AF175" i="1"/>
  <c r="AG175" i="1"/>
  <c r="AH175" i="1"/>
  <c r="AJ175" i="1"/>
  <c r="AM175" i="1"/>
  <c r="AN175" i="1"/>
  <c r="AO175" i="1"/>
  <c r="AP175" i="1"/>
  <c r="AQ175" i="1"/>
  <c r="J176" i="1"/>
  <c r="K176" i="1"/>
  <c r="M176" i="1"/>
  <c r="N176" i="1"/>
  <c r="P176" i="1"/>
  <c r="Q176" i="1"/>
  <c r="S176" i="1"/>
  <c r="T176" i="1"/>
  <c r="V176" i="1"/>
  <c r="W176" i="1"/>
  <c r="Y176" i="1"/>
  <c r="AD176" i="1"/>
  <c r="AE176" i="1"/>
  <c r="AF176" i="1"/>
  <c r="AG176" i="1"/>
  <c r="AH176" i="1"/>
  <c r="AJ176" i="1"/>
  <c r="AM176" i="1"/>
  <c r="AN176" i="1"/>
  <c r="AO176" i="1"/>
  <c r="AP176" i="1"/>
  <c r="AQ176" i="1"/>
  <c r="J24" i="1"/>
  <c r="K24" i="1"/>
  <c r="M24" i="1"/>
  <c r="N24" i="1"/>
  <c r="P24" i="1"/>
  <c r="Q24" i="1"/>
  <c r="S24" i="1"/>
  <c r="T24" i="1"/>
  <c r="V24" i="1"/>
  <c r="W24" i="1"/>
  <c r="Y24" i="1"/>
  <c r="AD24" i="1"/>
  <c r="AE24" i="1"/>
  <c r="AF24" i="1"/>
  <c r="AG24" i="1"/>
  <c r="AH24" i="1"/>
  <c r="AJ24" i="1"/>
  <c r="AM24" i="1"/>
  <c r="AN24" i="1"/>
  <c r="AO24" i="1"/>
  <c r="AP24" i="1"/>
  <c r="AQ24" i="1"/>
  <c r="J27" i="1"/>
  <c r="K27" i="1"/>
  <c r="M27" i="1"/>
  <c r="N27" i="1"/>
  <c r="P27" i="1"/>
  <c r="Q27" i="1"/>
  <c r="S27" i="1"/>
  <c r="T27" i="1"/>
  <c r="V27" i="1"/>
  <c r="W27" i="1"/>
  <c r="Y27" i="1"/>
  <c r="AD27" i="1"/>
  <c r="AE27" i="1"/>
  <c r="AF27" i="1"/>
  <c r="AG27" i="1"/>
  <c r="AH27" i="1"/>
  <c r="AJ27" i="1"/>
  <c r="AM27" i="1"/>
  <c r="AN27" i="1"/>
  <c r="AO27" i="1"/>
  <c r="AP27" i="1"/>
  <c r="AQ27" i="1"/>
  <c r="J28" i="1"/>
  <c r="K28" i="1"/>
  <c r="M28" i="1"/>
  <c r="N28" i="1"/>
  <c r="P28" i="1"/>
  <c r="Q28" i="1"/>
  <c r="S28" i="1"/>
  <c r="T28" i="1"/>
  <c r="V28" i="1"/>
  <c r="W28" i="1"/>
  <c r="Y28" i="1"/>
  <c r="AD28" i="1"/>
  <c r="AE28" i="1"/>
  <c r="AF28" i="1"/>
  <c r="AG28" i="1"/>
  <c r="AH28" i="1"/>
  <c r="AJ28" i="1"/>
  <c r="AM28" i="1"/>
  <c r="AN28" i="1"/>
  <c r="AO28" i="1"/>
  <c r="AP28" i="1"/>
  <c r="AQ28" i="1"/>
  <c r="J29" i="1"/>
  <c r="K29" i="1"/>
  <c r="M29" i="1"/>
  <c r="N29" i="1"/>
  <c r="P29" i="1"/>
  <c r="Q29" i="1"/>
  <c r="S29" i="1"/>
  <c r="T29" i="1"/>
  <c r="V29" i="1"/>
  <c r="W29" i="1"/>
  <c r="Y29" i="1"/>
  <c r="AD29" i="1"/>
  <c r="AE29" i="1"/>
  <c r="AF29" i="1"/>
  <c r="AG29" i="1"/>
  <c r="AH29" i="1"/>
  <c r="AJ29" i="1"/>
  <c r="AM29" i="1"/>
  <c r="AN29" i="1"/>
  <c r="AO29" i="1"/>
  <c r="AP29" i="1"/>
  <c r="AQ29" i="1"/>
  <c r="J30" i="1"/>
  <c r="K30" i="1"/>
  <c r="M30" i="1"/>
  <c r="N30" i="1"/>
  <c r="P30" i="1"/>
  <c r="Q30" i="1"/>
  <c r="S30" i="1"/>
  <c r="T30" i="1"/>
  <c r="V30" i="1"/>
  <c r="W30" i="1"/>
  <c r="Y30" i="1"/>
  <c r="AD30" i="1"/>
  <c r="AE30" i="1"/>
  <c r="AF30" i="1"/>
  <c r="AG30" i="1"/>
  <c r="AH30" i="1"/>
  <c r="AJ30" i="1"/>
  <c r="AM30" i="1"/>
  <c r="AN30" i="1"/>
  <c r="AO30" i="1"/>
  <c r="AP30" i="1"/>
  <c r="AQ30" i="1"/>
  <c r="J31" i="1"/>
  <c r="K31" i="1"/>
  <c r="M31" i="1"/>
  <c r="N31" i="1"/>
  <c r="P31" i="1"/>
  <c r="Q31" i="1"/>
  <c r="S31" i="1"/>
  <c r="T31" i="1"/>
  <c r="V31" i="1"/>
  <c r="W31" i="1"/>
  <c r="Y31" i="1"/>
  <c r="AD31" i="1"/>
  <c r="AE31" i="1"/>
  <c r="AF31" i="1"/>
  <c r="AG31" i="1"/>
  <c r="AH31" i="1"/>
  <c r="AJ31" i="1"/>
  <c r="AM31" i="1"/>
  <c r="AN31" i="1"/>
  <c r="AO31" i="1"/>
  <c r="AP31" i="1"/>
  <c r="AQ31" i="1"/>
  <c r="J32" i="1"/>
  <c r="K32" i="1"/>
  <c r="M32" i="1"/>
  <c r="N32" i="1"/>
  <c r="P32" i="1"/>
  <c r="Q32" i="1"/>
  <c r="S32" i="1"/>
  <c r="T32" i="1"/>
  <c r="V32" i="1"/>
  <c r="W32" i="1"/>
  <c r="Y32" i="1"/>
  <c r="AD32" i="1"/>
  <c r="AE32" i="1"/>
  <c r="AF32" i="1"/>
  <c r="AG32" i="1"/>
  <c r="AH32" i="1"/>
  <c r="AJ32" i="1"/>
  <c r="AM32" i="1"/>
  <c r="AN32" i="1"/>
  <c r="AO32" i="1"/>
  <c r="AP32" i="1"/>
  <c r="AQ32" i="1"/>
  <c r="J33" i="1"/>
  <c r="K33" i="1"/>
  <c r="M33" i="1"/>
  <c r="N33" i="1"/>
  <c r="P33" i="1"/>
  <c r="Q33" i="1"/>
  <c r="S33" i="1"/>
  <c r="T33" i="1"/>
  <c r="V33" i="1"/>
  <c r="W33" i="1"/>
  <c r="Y33" i="1"/>
  <c r="AD33" i="1"/>
  <c r="AE33" i="1"/>
  <c r="AF33" i="1"/>
  <c r="AG33" i="1"/>
  <c r="AH33" i="1"/>
  <c r="AJ33" i="1"/>
  <c r="AM33" i="1"/>
  <c r="AN33" i="1"/>
  <c r="AO33" i="1"/>
  <c r="AP33" i="1"/>
  <c r="AQ33" i="1"/>
  <c r="J34" i="1"/>
  <c r="K34" i="1"/>
  <c r="M34" i="1"/>
  <c r="N34" i="1"/>
  <c r="P34" i="1"/>
  <c r="Q34" i="1"/>
  <c r="S34" i="1"/>
  <c r="T34" i="1"/>
  <c r="V34" i="1"/>
  <c r="W34" i="1"/>
  <c r="Y34" i="1"/>
  <c r="AD34" i="1"/>
  <c r="AE34" i="1"/>
  <c r="AF34" i="1"/>
  <c r="AG34" i="1"/>
  <c r="AH34" i="1"/>
  <c r="AJ34" i="1"/>
  <c r="AM34" i="1"/>
  <c r="AN34" i="1"/>
  <c r="AO34" i="1"/>
  <c r="AP34" i="1"/>
  <c r="AQ34" i="1"/>
  <c r="J35" i="1"/>
  <c r="K35" i="1"/>
  <c r="M35" i="1"/>
  <c r="N35" i="1"/>
  <c r="P35" i="1"/>
  <c r="Q35" i="1"/>
  <c r="S35" i="1"/>
  <c r="T35" i="1"/>
  <c r="V35" i="1"/>
  <c r="W35" i="1"/>
  <c r="Y35" i="1"/>
  <c r="AD35" i="1"/>
  <c r="AE35" i="1"/>
  <c r="AF35" i="1"/>
  <c r="AG35" i="1"/>
  <c r="AH35" i="1"/>
  <c r="AJ35" i="1"/>
  <c r="AM35" i="1"/>
  <c r="AN35" i="1"/>
  <c r="AO35" i="1"/>
  <c r="AP35" i="1"/>
  <c r="AQ35" i="1"/>
  <c r="J36" i="1"/>
  <c r="K36" i="1"/>
  <c r="M36" i="1"/>
  <c r="N36" i="1"/>
  <c r="P36" i="1"/>
  <c r="Q36" i="1"/>
  <c r="S36" i="1"/>
  <c r="T36" i="1"/>
  <c r="V36" i="1"/>
  <c r="W36" i="1"/>
  <c r="Y36" i="1"/>
  <c r="AD36" i="1"/>
  <c r="AE36" i="1"/>
  <c r="AF36" i="1"/>
  <c r="AG36" i="1"/>
  <c r="AH36" i="1"/>
  <c r="AJ36" i="1"/>
  <c r="AM36" i="1"/>
  <c r="AN36" i="1"/>
  <c r="AO36" i="1"/>
  <c r="AP36" i="1"/>
  <c r="AQ36" i="1"/>
  <c r="J37" i="1"/>
  <c r="K37" i="1"/>
  <c r="M37" i="1"/>
  <c r="N37" i="1"/>
  <c r="P37" i="1"/>
  <c r="Q37" i="1"/>
  <c r="S37" i="1"/>
  <c r="T37" i="1"/>
  <c r="V37" i="1"/>
  <c r="W37" i="1"/>
  <c r="Y37" i="1"/>
  <c r="AD37" i="1"/>
  <c r="AE37" i="1"/>
  <c r="AF37" i="1"/>
  <c r="AG37" i="1"/>
  <c r="AH37" i="1"/>
  <c r="AJ37" i="1"/>
  <c r="AM37" i="1"/>
  <c r="AN37" i="1"/>
  <c r="AO37" i="1"/>
  <c r="AP37" i="1"/>
  <c r="AQ37" i="1"/>
  <c r="J38" i="1"/>
  <c r="K38" i="1"/>
  <c r="M38" i="1"/>
  <c r="N38" i="1"/>
  <c r="P38" i="1"/>
  <c r="Q38" i="1"/>
  <c r="S38" i="1"/>
  <c r="T38" i="1"/>
  <c r="V38" i="1"/>
  <c r="W38" i="1"/>
  <c r="Y38" i="1"/>
  <c r="AD38" i="1"/>
  <c r="AE38" i="1"/>
  <c r="AF38" i="1"/>
  <c r="AG38" i="1"/>
  <c r="AH38" i="1"/>
  <c r="AJ38" i="1"/>
  <c r="AM38" i="1"/>
  <c r="AN38" i="1"/>
  <c r="AO38" i="1"/>
  <c r="AP38" i="1"/>
  <c r="AQ38" i="1"/>
  <c r="J39" i="1"/>
  <c r="K39" i="1"/>
  <c r="M39" i="1"/>
  <c r="N39" i="1"/>
  <c r="P39" i="1"/>
  <c r="Q39" i="1"/>
  <c r="S39" i="1"/>
  <c r="T39" i="1"/>
  <c r="V39" i="1"/>
  <c r="W39" i="1"/>
  <c r="Y39" i="1"/>
  <c r="AD39" i="1"/>
  <c r="AE39" i="1"/>
  <c r="AF39" i="1"/>
  <c r="AG39" i="1"/>
  <c r="AH39" i="1"/>
  <c r="AJ39" i="1"/>
  <c r="AM39" i="1"/>
  <c r="AN39" i="1"/>
  <c r="AO39" i="1"/>
  <c r="AP39" i="1"/>
  <c r="AQ39" i="1"/>
  <c r="J40" i="1"/>
  <c r="K40" i="1"/>
  <c r="M40" i="1"/>
  <c r="N40" i="1"/>
  <c r="P40" i="1"/>
  <c r="Q40" i="1"/>
  <c r="S40" i="1"/>
  <c r="T40" i="1"/>
  <c r="V40" i="1"/>
  <c r="W40" i="1"/>
  <c r="Y40" i="1"/>
  <c r="AD40" i="1"/>
  <c r="AE40" i="1"/>
  <c r="AF40" i="1"/>
  <c r="AG40" i="1"/>
  <c r="AH40" i="1"/>
  <c r="AJ40" i="1"/>
  <c r="AM40" i="1"/>
  <c r="AN40" i="1"/>
  <c r="AO40" i="1"/>
  <c r="AP40" i="1"/>
  <c r="AQ40" i="1"/>
  <c r="J41" i="1"/>
  <c r="K41" i="1"/>
  <c r="M41" i="1"/>
  <c r="N41" i="1"/>
  <c r="P41" i="1"/>
  <c r="Q41" i="1"/>
  <c r="S41" i="1"/>
  <c r="T41" i="1"/>
  <c r="V41" i="1"/>
  <c r="W41" i="1"/>
  <c r="Y41" i="1"/>
  <c r="AD41" i="1"/>
  <c r="AE41" i="1"/>
  <c r="AF41" i="1"/>
  <c r="AG41" i="1"/>
  <c r="AH41" i="1"/>
  <c r="AJ41" i="1"/>
  <c r="AM41" i="1"/>
  <c r="AN41" i="1"/>
  <c r="AO41" i="1"/>
  <c r="AP41" i="1"/>
  <c r="AQ41" i="1"/>
  <c r="J42" i="1"/>
  <c r="K42" i="1"/>
  <c r="M42" i="1"/>
  <c r="N42" i="1"/>
  <c r="P42" i="1"/>
  <c r="Q42" i="1"/>
  <c r="S42" i="1"/>
  <c r="T42" i="1"/>
  <c r="V42" i="1"/>
  <c r="W42" i="1"/>
  <c r="Y42" i="1"/>
  <c r="AD42" i="1"/>
  <c r="AE42" i="1"/>
  <c r="AF42" i="1"/>
  <c r="AG42" i="1"/>
  <c r="AH42" i="1"/>
  <c r="AJ42" i="1"/>
  <c r="AM42" i="1"/>
  <c r="AN42" i="1"/>
  <c r="AO42" i="1"/>
  <c r="AP42" i="1"/>
  <c r="AQ42" i="1"/>
  <c r="J43" i="1"/>
  <c r="K43" i="1"/>
  <c r="M43" i="1"/>
  <c r="N43" i="1"/>
  <c r="P43" i="1"/>
  <c r="Q43" i="1"/>
  <c r="S43" i="1"/>
  <c r="T43" i="1"/>
  <c r="V43" i="1"/>
  <c r="W43" i="1"/>
  <c r="Y43" i="1"/>
  <c r="AD43" i="1"/>
  <c r="AE43" i="1"/>
  <c r="AF43" i="1"/>
  <c r="AG43" i="1"/>
  <c r="AH43" i="1"/>
  <c r="AJ43" i="1"/>
  <c r="AM43" i="1"/>
  <c r="AN43" i="1"/>
  <c r="AO43" i="1"/>
  <c r="AP43" i="1"/>
  <c r="AQ43" i="1"/>
  <c r="J44" i="1"/>
  <c r="K44" i="1"/>
  <c r="M44" i="1"/>
  <c r="N44" i="1"/>
  <c r="P44" i="1"/>
  <c r="Q44" i="1"/>
  <c r="S44" i="1"/>
  <c r="T44" i="1"/>
  <c r="V44" i="1"/>
  <c r="W44" i="1"/>
  <c r="Y44" i="1"/>
  <c r="AD44" i="1"/>
  <c r="AE44" i="1"/>
  <c r="AF44" i="1"/>
  <c r="AG44" i="1"/>
  <c r="AH44" i="1"/>
  <c r="AJ44" i="1"/>
  <c r="AM44" i="1"/>
  <c r="AN44" i="1"/>
  <c r="AO44" i="1"/>
  <c r="AP44" i="1"/>
  <c r="AQ44" i="1"/>
  <c r="J45" i="1"/>
  <c r="K45" i="1"/>
  <c r="M45" i="1"/>
  <c r="N45" i="1"/>
  <c r="P45" i="1"/>
  <c r="Q45" i="1"/>
  <c r="S45" i="1"/>
  <c r="T45" i="1"/>
  <c r="V45" i="1"/>
  <c r="W45" i="1"/>
  <c r="Y45" i="1"/>
  <c r="AD45" i="1"/>
  <c r="AE45" i="1"/>
  <c r="AF45" i="1"/>
  <c r="AG45" i="1"/>
  <c r="AH45" i="1"/>
  <c r="AJ45" i="1"/>
  <c r="AM45" i="1"/>
  <c r="AN45" i="1"/>
  <c r="AO45" i="1"/>
  <c r="AP45" i="1"/>
  <c r="AQ45" i="1"/>
  <c r="J46" i="1"/>
  <c r="K46" i="1"/>
  <c r="M46" i="1"/>
  <c r="N46" i="1"/>
  <c r="P46" i="1"/>
  <c r="Q46" i="1"/>
  <c r="S46" i="1"/>
  <c r="T46" i="1"/>
  <c r="V46" i="1"/>
  <c r="W46" i="1"/>
  <c r="Y46" i="1"/>
  <c r="AD46" i="1"/>
  <c r="AE46" i="1"/>
  <c r="AF46" i="1"/>
  <c r="AG46" i="1"/>
  <c r="AH46" i="1"/>
  <c r="AJ46" i="1"/>
  <c r="AM46" i="1"/>
  <c r="AN46" i="1"/>
  <c r="AO46" i="1"/>
  <c r="AP46" i="1"/>
  <c r="AQ46" i="1"/>
  <c r="J47" i="1"/>
  <c r="K47" i="1"/>
  <c r="M47" i="1"/>
  <c r="N47" i="1"/>
  <c r="P47" i="1"/>
  <c r="Q47" i="1"/>
  <c r="S47" i="1"/>
  <c r="T47" i="1"/>
  <c r="V47" i="1"/>
  <c r="W47" i="1"/>
  <c r="Y47" i="1"/>
  <c r="AD47" i="1"/>
  <c r="AE47" i="1"/>
  <c r="AF47" i="1"/>
  <c r="AG47" i="1"/>
  <c r="AH47" i="1"/>
  <c r="AJ47" i="1"/>
  <c r="AM47" i="1"/>
  <c r="AN47" i="1"/>
  <c r="AO47" i="1"/>
  <c r="AP47" i="1"/>
  <c r="AQ47" i="1"/>
  <c r="J48" i="1"/>
  <c r="K48" i="1"/>
  <c r="M48" i="1"/>
  <c r="N48" i="1"/>
  <c r="P48" i="1"/>
  <c r="Q48" i="1"/>
  <c r="S48" i="1"/>
  <c r="T48" i="1"/>
  <c r="V48" i="1"/>
  <c r="W48" i="1"/>
  <c r="Y48" i="1"/>
  <c r="AD48" i="1"/>
  <c r="AE48" i="1"/>
  <c r="AF48" i="1"/>
  <c r="AG48" i="1"/>
  <c r="AH48" i="1"/>
  <c r="AJ48" i="1"/>
  <c r="AM48" i="1"/>
  <c r="AN48" i="1"/>
  <c r="AO48" i="1"/>
  <c r="AP48" i="1"/>
  <c r="AQ48" i="1"/>
  <c r="J49" i="1"/>
  <c r="K49" i="1"/>
  <c r="M49" i="1"/>
  <c r="N49" i="1"/>
  <c r="P49" i="1"/>
  <c r="Q49" i="1"/>
  <c r="S49" i="1"/>
  <c r="T49" i="1"/>
  <c r="V49" i="1"/>
  <c r="W49" i="1"/>
  <c r="Y49" i="1"/>
  <c r="AD49" i="1"/>
  <c r="AE49" i="1"/>
  <c r="AF49" i="1"/>
  <c r="AG49" i="1"/>
  <c r="AH49" i="1"/>
  <c r="AJ49" i="1"/>
  <c r="AM49" i="1"/>
  <c r="AN49" i="1"/>
  <c r="AO49" i="1"/>
  <c r="AP49" i="1"/>
  <c r="AQ49" i="1"/>
  <c r="J50" i="1"/>
  <c r="K50" i="1"/>
  <c r="M50" i="1"/>
  <c r="N50" i="1"/>
  <c r="P50" i="1"/>
  <c r="Q50" i="1"/>
  <c r="S50" i="1"/>
  <c r="T50" i="1"/>
  <c r="V50" i="1"/>
  <c r="W50" i="1"/>
  <c r="Y50" i="1"/>
  <c r="AD50" i="1"/>
  <c r="AE50" i="1"/>
  <c r="AF50" i="1"/>
  <c r="AG50" i="1"/>
  <c r="AH50" i="1"/>
  <c r="AJ50" i="1"/>
  <c r="AM50" i="1"/>
  <c r="AN50" i="1"/>
  <c r="AO50" i="1"/>
  <c r="AP50" i="1"/>
  <c r="AQ50" i="1"/>
  <c r="J51" i="1"/>
  <c r="K51" i="1"/>
  <c r="M51" i="1"/>
  <c r="N51" i="1"/>
  <c r="P51" i="1"/>
  <c r="Q51" i="1"/>
  <c r="S51" i="1"/>
  <c r="T51" i="1"/>
  <c r="V51" i="1"/>
  <c r="W51" i="1"/>
  <c r="Y51" i="1"/>
  <c r="AD51" i="1"/>
  <c r="AE51" i="1"/>
  <c r="AF51" i="1"/>
  <c r="AG51" i="1"/>
  <c r="AH51" i="1"/>
  <c r="AJ51" i="1"/>
  <c r="AM51" i="1"/>
  <c r="AN51" i="1"/>
  <c r="AO51" i="1"/>
  <c r="AP51" i="1"/>
  <c r="AQ51" i="1"/>
  <c r="J52" i="1"/>
  <c r="K52" i="1"/>
  <c r="M52" i="1"/>
  <c r="N52" i="1"/>
  <c r="P52" i="1"/>
  <c r="Q52" i="1"/>
  <c r="S52" i="1"/>
  <c r="T52" i="1"/>
  <c r="V52" i="1"/>
  <c r="W52" i="1"/>
  <c r="Y52" i="1"/>
  <c r="AD52" i="1"/>
  <c r="AE52" i="1"/>
  <c r="AF52" i="1"/>
  <c r="AG52" i="1"/>
  <c r="AH52" i="1"/>
  <c r="AJ52" i="1"/>
  <c r="AM52" i="1"/>
  <c r="AN52" i="1"/>
  <c r="AO52" i="1"/>
  <c r="AP52" i="1"/>
  <c r="AQ52" i="1"/>
  <c r="J53" i="1"/>
  <c r="K53" i="1"/>
  <c r="M53" i="1"/>
  <c r="N53" i="1"/>
  <c r="P53" i="1"/>
  <c r="Q53" i="1"/>
  <c r="S53" i="1"/>
  <c r="T53" i="1"/>
  <c r="V53" i="1"/>
  <c r="W53" i="1"/>
  <c r="Y53" i="1"/>
  <c r="AD53" i="1"/>
  <c r="AE53" i="1"/>
  <c r="AF53" i="1"/>
  <c r="AG53" i="1"/>
  <c r="AH53" i="1"/>
  <c r="AJ53" i="1"/>
  <c r="AM53" i="1"/>
  <c r="AN53" i="1"/>
  <c r="AO53" i="1"/>
  <c r="AP53" i="1"/>
  <c r="AQ53" i="1"/>
  <c r="J54" i="1"/>
  <c r="K54" i="1"/>
  <c r="M54" i="1"/>
  <c r="N54" i="1"/>
  <c r="P54" i="1"/>
  <c r="Q54" i="1"/>
  <c r="S54" i="1"/>
  <c r="T54" i="1"/>
  <c r="V54" i="1"/>
  <c r="W54" i="1"/>
  <c r="Y54" i="1"/>
  <c r="AD54" i="1"/>
  <c r="AE54" i="1"/>
  <c r="AF54" i="1"/>
  <c r="AG54" i="1"/>
  <c r="AH54" i="1"/>
  <c r="AJ54" i="1"/>
  <c r="AM54" i="1"/>
  <c r="AN54" i="1"/>
  <c r="AO54" i="1"/>
  <c r="AP54" i="1"/>
  <c r="AQ54" i="1"/>
  <c r="J55" i="1"/>
  <c r="K55" i="1"/>
  <c r="M55" i="1"/>
  <c r="N55" i="1"/>
  <c r="P55" i="1"/>
  <c r="Q55" i="1"/>
  <c r="S55" i="1"/>
  <c r="T55" i="1"/>
  <c r="V55" i="1"/>
  <c r="W55" i="1"/>
  <c r="Y55" i="1"/>
  <c r="AD55" i="1"/>
  <c r="AE55" i="1"/>
  <c r="AF55" i="1"/>
  <c r="AG55" i="1"/>
  <c r="AH55" i="1"/>
  <c r="AJ55" i="1"/>
  <c r="AM55" i="1"/>
  <c r="AN55" i="1"/>
  <c r="AO55" i="1"/>
  <c r="AP55" i="1"/>
  <c r="AQ55" i="1"/>
  <c r="J56" i="1"/>
  <c r="K56" i="1"/>
  <c r="M56" i="1"/>
  <c r="N56" i="1"/>
  <c r="P56" i="1"/>
  <c r="Q56" i="1"/>
  <c r="S56" i="1"/>
  <c r="T56" i="1"/>
  <c r="V56" i="1"/>
  <c r="W56" i="1"/>
  <c r="Y56" i="1"/>
  <c r="AD56" i="1"/>
  <c r="AE56" i="1"/>
  <c r="AF56" i="1"/>
  <c r="AG56" i="1"/>
  <c r="AH56" i="1"/>
  <c r="AJ56" i="1"/>
  <c r="AM56" i="1"/>
  <c r="AN56" i="1"/>
  <c r="AO56" i="1"/>
  <c r="AP56" i="1"/>
  <c r="AQ56" i="1"/>
  <c r="J57" i="1"/>
  <c r="K57" i="1"/>
  <c r="M57" i="1"/>
  <c r="N57" i="1"/>
  <c r="P57" i="1"/>
  <c r="Q57" i="1"/>
  <c r="S57" i="1"/>
  <c r="T57" i="1"/>
  <c r="V57" i="1"/>
  <c r="W57" i="1"/>
  <c r="Y57" i="1"/>
  <c r="AD57" i="1"/>
  <c r="AE57" i="1"/>
  <c r="AF57" i="1"/>
  <c r="AG57" i="1"/>
  <c r="AH57" i="1"/>
  <c r="AJ57" i="1"/>
  <c r="AM57" i="1"/>
  <c r="AN57" i="1"/>
  <c r="AO57" i="1"/>
  <c r="AP57" i="1"/>
  <c r="AQ57" i="1"/>
  <c r="J58" i="1"/>
  <c r="K58" i="1"/>
  <c r="M58" i="1"/>
  <c r="N58" i="1"/>
  <c r="P58" i="1"/>
  <c r="Q58" i="1"/>
  <c r="S58" i="1"/>
  <c r="T58" i="1"/>
  <c r="V58" i="1"/>
  <c r="W58" i="1"/>
  <c r="Y58" i="1"/>
  <c r="AD58" i="1"/>
  <c r="AE58" i="1"/>
  <c r="AF58" i="1"/>
  <c r="AG58" i="1"/>
  <c r="AH58" i="1"/>
  <c r="AJ58" i="1"/>
  <c r="AM58" i="1"/>
  <c r="AN58" i="1"/>
  <c r="AO58" i="1"/>
  <c r="AP58" i="1"/>
  <c r="AQ58" i="1"/>
  <c r="J59" i="1"/>
  <c r="K59" i="1"/>
  <c r="M59" i="1"/>
  <c r="N59" i="1"/>
  <c r="P59" i="1"/>
  <c r="Q59" i="1"/>
  <c r="S59" i="1"/>
  <c r="T59" i="1"/>
  <c r="V59" i="1"/>
  <c r="W59" i="1"/>
  <c r="Y59" i="1"/>
  <c r="AD59" i="1"/>
  <c r="AE59" i="1"/>
  <c r="AF59" i="1"/>
  <c r="AG59" i="1"/>
  <c r="AH59" i="1"/>
  <c r="AJ59" i="1"/>
  <c r="AM59" i="1"/>
  <c r="AN59" i="1"/>
  <c r="AO59" i="1"/>
  <c r="AP59" i="1"/>
  <c r="AQ59" i="1"/>
  <c r="J60" i="1"/>
  <c r="K60" i="1"/>
  <c r="M60" i="1"/>
  <c r="N60" i="1"/>
  <c r="P60" i="1"/>
  <c r="Q60" i="1"/>
  <c r="S60" i="1"/>
  <c r="T60" i="1"/>
  <c r="V60" i="1"/>
  <c r="W60" i="1"/>
  <c r="Y60" i="1"/>
  <c r="AD60" i="1"/>
  <c r="AE60" i="1"/>
  <c r="AF60" i="1"/>
  <c r="AG60" i="1"/>
  <c r="AH60" i="1"/>
  <c r="AJ60" i="1"/>
  <c r="AM60" i="1"/>
  <c r="AN60" i="1"/>
  <c r="AO60" i="1"/>
  <c r="AP60" i="1"/>
  <c r="AQ60" i="1"/>
  <c r="J61" i="1"/>
  <c r="K61" i="1"/>
  <c r="M61" i="1"/>
  <c r="N61" i="1"/>
  <c r="P61" i="1"/>
  <c r="Q61" i="1"/>
  <c r="S61" i="1"/>
  <c r="T61" i="1"/>
  <c r="V61" i="1"/>
  <c r="W61" i="1"/>
  <c r="Y61" i="1"/>
  <c r="AD61" i="1"/>
  <c r="AE61" i="1"/>
  <c r="AF61" i="1"/>
  <c r="AG61" i="1"/>
  <c r="AH61" i="1"/>
  <c r="AJ61" i="1"/>
  <c r="AM61" i="1"/>
  <c r="AN61" i="1"/>
  <c r="AO61" i="1"/>
  <c r="AP61" i="1"/>
  <c r="AQ61" i="1"/>
  <c r="J62" i="1"/>
  <c r="K62" i="1"/>
  <c r="M62" i="1"/>
  <c r="N62" i="1"/>
  <c r="P62" i="1"/>
  <c r="Q62" i="1"/>
  <c r="S62" i="1"/>
  <c r="T62" i="1"/>
  <c r="V62" i="1"/>
  <c r="W62" i="1"/>
  <c r="Y62" i="1"/>
  <c r="AD62" i="1"/>
  <c r="AE62" i="1"/>
  <c r="AF62" i="1"/>
  <c r="AG62" i="1"/>
  <c r="AH62" i="1"/>
  <c r="AJ62" i="1"/>
  <c r="AM62" i="1"/>
  <c r="AN62" i="1"/>
  <c r="AO62" i="1"/>
  <c r="AP62" i="1"/>
  <c r="AQ62" i="1"/>
  <c r="J63" i="1"/>
  <c r="K63" i="1"/>
  <c r="M63" i="1"/>
  <c r="N63" i="1"/>
  <c r="P63" i="1"/>
  <c r="Q63" i="1"/>
  <c r="S63" i="1"/>
  <c r="T63" i="1"/>
  <c r="V63" i="1"/>
  <c r="W63" i="1"/>
  <c r="Y63" i="1"/>
  <c r="AD63" i="1"/>
  <c r="AE63" i="1"/>
  <c r="AF63" i="1"/>
  <c r="AG63" i="1"/>
  <c r="AH63" i="1"/>
  <c r="AJ63" i="1"/>
  <c r="AM63" i="1"/>
  <c r="AN63" i="1"/>
  <c r="AO63" i="1"/>
  <c r="AP63" i="1"/>
  <c r="AQ63" i="1"/>
  <c r="J64" i="1"/>
  <c r="K64" i="1"/>
  <c r="M64" i="1"/>
  <c r="N64" i="1"/>
  <c r="P64" i="1"/>
  <c r="Q64" i="1"/>
  <c r="S64" i="1"/>
  <c r="T64" i="1"/>
  <c r="V64" i="1"/>
  <c r="W64" i="1"/>
  <c r="Y64" i="1"/>
  <c r="AD64" i="1"/>
  <c r="AE64" i="1"/>
  <c r="AF64" i="1"/>
  <c r="AG64" i="1"/>
  <c r="AH64" i="1"/>
  <c r="AJ64" i="1"/>
  <c r="AM64" i="1"/>
  <c r="AN64" i="1"/>
  <c r="AO64" i="1"/>
  <c r="AP64" i="1"/>
  <c r="AQ64" i="1"/>
  <c r="J65" i="1"/>
  <c r="K65" i="1"/>
  <c r="M65" i="1"/>
  <c r="N65" i="1"/>
  <c r="P65" i="1"/>
  <c r="Q65" i="1"/>
  <c r="S65" i="1"/>
  <c r="T65" i="1"/>
  <c r="V65" i="1"/>
  <c r="W65" i="1"/>
  <c r="Y65" i="1"/>
  <c r="AD65" i="1"/>
  <c r="AE65" i="1"/>
  <c r="AF65" i="1"/>
  <c r="AG65" i="1"/>
  <c r="AH65" i="1"/>
  <c r="AJ65" i="1"/>
  <c r="AM65" i="1"/>
  <c r="AN65" i="1"/>
  <c r="AO65" i="1"/>
  <c r="AP65" i="1"/>
  <c r="AQ65" i="1"/>
  <c r="J66" i="1"/>
  <c r="K66" i="1"/>
  <c r="M66" i="1"/>
  <c r="N66" i="1"/>
  <c r="P66" i="1"/>
  <c r="Q66" i="1"/>
  <c r="S66" i="1"/>
  <c r="T66" i="1"/>
  <c r="V66" i="1"/>
  <c r="W66" i="1"/>
  <c r="Y66" i="1"/>
  <c r="AD66" i="1"/>
  <c r="AE66" i="1"/>
  <c r="AF66" i="1"/>
  <c r="AG66" i="1"/>
  <c r="AH66" i="1"/>
  <c r="AJ66" i="1"/>
  <c r="AM66" i="1"/>
  <c r="AN66" i="1"/>
  <c r="AO66" i="1"/>
  <c r="AP66" i="1"/>
  <c r="AQ66" i="1"/>
  <c r="J67" i="1"/>
  <c r="K67" i="1"/>
  <c r="M67" i="1"/>
  <c r="N67" i="1"/>
  <c r="P67" i="1"/>
  <c r="Q67" i="1"/>
  <c r="S67" i="1"/>
  <c r="T67" i="1"/>
  <c r="V67" i="1"/>
  <c r="W67" i="1"/>
  <c r="Y67" i="1"/>
  <c r="AD67" i="1"/>
  <c r="AE67" i="1"/>
  <c r="AF67" i="1"/>
  <c r="AG67" i="1"/>
  <c r="AH67" i="1"/>
  <c r="AJ67" i="1"/>
  <c r="AM67" i="1"/>
  <c r="AN67" i="1"/>
  <c r="AO67" i="1"/>
  <c r="AP67" i="1"/>
  <c r="AQ67" i="1"/>
  <c r="J68" i="1"/>
  <c r="K68" i="1"/>
  <c r="M68" i="1"/>
  <c r="N68" i="1"/>
  <c r="P68" i="1"/>
  <c r="Q68" i="1"/>
  <c r="S68" i="1"/>
  <c r="T68" i="1"/>
  <c r="V68" i="1"/>
  <c r="W68" i="1"/>
  <c r="Y68" i="1"/>
  <c r="AD68" i="1"/>
  <c r="AE68" i="1"/>
  <c r="AF68" i="1"/>
  <c r="AG68" i="1"/>
  <c r="AH68" i="1"/>
  <c r="AJ68" i="1"/>
  <c r="AM68" i="1"/>
  <c r="AN68" i="1"/>
  <c r="AO68" i="1"/>
  <c r="AP68" i="1"/>
  <c r="AQ68" i="1"/>
  <c r="J69" i="1"/>
  <c r="K69" i="1"/>
  <c r="M69" i="1"/>
  <c r="N69" i="1"/>
  <c r="P69" i="1"/>
  <c r="Q69" i="1"/>
  <c r="S69" i="1"/>
  <c r="T69" i="1"/>
  <c r="V69" i="1"/>
  <c r="W69" i="1"/>
  <c r="Y69" i="1"/>
  <c r="AD69" i="1"/>
  <c r="AE69" i="1"/>
  <c r="AF69" i="1"/>
  <c r="AG69" i="1"/>
  <c r="AH69" i="1"/>
  <c r="AJ69" i="1"/>
  <c r="AM69" i="1"/>
  <c r="AN69" i="1"/>
  <c r="AO69" i="1"/>
  <c r="AP69" i="1"/>
  <c r="AQ69" i="1"/>
  <c r="J70" i="1"/>
  <c r="K70" i="1"/>
  <c r="M70" i="1"/>
  <c r="N70" i="1"/>
  <c r="P70" i="1"/>
  <c r="Q70" i="1"/>
  <c r="S70" i="1"/>
  <c r="T70" i="1"/>
  <c r="V70" i="1"/>
  <c r="W70" i="1"/>
  <c r="Y70" i="1"/>
  <c r="AD70" i="1"/>
  <c r="AE70" i="1"/>
  <c r="AF70" i="1"/>
  <c r="AG70" i="1"/>
  <c r="AH70" i="1"/>
  <c r="AJ70" i="1"/>
  <c r="AM70" i="1"/>
  <c r="AN70" i="1"/>
  <c r="AO70" i="1"/>
  <c r="AP70" i="1"/>
  <c r="AQ70" i="1"/>
  <c r="J71" i="1"/>
  <c r="K71" i="1"/>
  <c r="M71" i="1"/>
  <c r="N71" i="1"/>
  <c r="P71" i="1"/>
  <c r="Q71" i="1"/>
  <c r="S71" i="1"/>
  <c r="T71" i="1"/>
  <c r="V71" i="1"/>
  <c r="W71" i="1"/>
  <c r="Y71" i="1"/>
  <c r="AD71" i="1"/>
  <c r="AE71" i="1"/>
  <c r="AF71" i="1"/>
  <c r="AG71" i="1"/>
  <c r="AH71" i="1"/>
  <c r="AJ71" i="1"/>
  <c r="AM71" i="1"/>
  <c r="AN71" i="1"/>
  <c r="AO71" i="1"/>
  <c r="AP71" i="1"/>
  <c r="AQ71" i="1"/>
  <c r="J72" i="1"/>
  <c r="K72" i="1"/>
  <c r="M72" i="1"/>
  <c r="N72" i="1"/>
  <c r="P72" i="1"/>
  <c r="Q72" i="1"/>
  <c r="S72" i="1"/>
  <c r="T72" i="1"/>
  <c r="V72" i="1"/>
  <c r="W72" i="1"/>
  <c r="Y72" i="1"/>
  <c r="AD72" i="1"/>
  <c r="AE72" i="1"/>
  <c r="AF72" i="1"/>
  <c r="AG72" i="1"/>
  <c r="AH72" i="1"/>
  <c r="AJ72" i="1"/>
  <c r="AM72" i="1"/>
  <c r="AN72" i="1"/>
  <c r="AO72" i="1"/>
  <c r="AP72" i="1"/>
  <c r="AQ72" i="1"/>
  <c r="J73" i="1"/>
  <c r="K73" i="1"/>
  <c r="M73" i="1"/>
  <c r="N73" i="1"/>
  <c r="P73" i="1"/>
  <c r="Q73" i="1"/>
  <c r="S73" i="1"/>
  <c r="T73" i="1"/>
  <c r="V73" i="1"/>
  <c r="W73" i="1"/>
  <c r="Y73" i="1"/>
  <c r="AD73" i="1"/>
  <c r="AE73" i="1"/>
  <c r="AF73" i="1"/>
  <c r="AG73" i="1"/>
  <c r="AH73" i="1"/>
  <c r="AJ73" i="1"/>
  <c r="AM73" i="1"/>
  <c r="AN73" i="1"/>
  <c r="AO73" i="1"/>
  <c r="AP73" i="1"/>
  <c r="AQ73" i="1"/>
  <c r="J74" i="1"/>
  <c r="K74" i="1"/>
  <c r="M74" i="1"/>
  <c r="N74" i="1"/>
  <c r="P74" i="1"/>
  <c r="Q74" i="1"/>
  <c r="S74" i="1"/>
  <c r="T74" i="1"/>
  <c r="V74" i="1"/>
  <c r="W74" i="1"/>
  <c r="Y74" i="1"/>
  <c r="AD74" i="1"/>
  <c r="AE74" i="1"/>
  <c r="AF74" i="1"/>
  <c r="AG74" i="1"/>
  <c r="AH74" i="1"/>
  <c r="AJ74" i="1"/>
  <c r="AM74" i="1"/>
  <c r="AN74" i="1"/>
  <c r="AO74" i="1"/>
  <c r="AP74" i="1"/>
  <c r="AQ74" i="1"/>
  <c r="J75" i="1"/>
  <c r="K75" i="1"/>
  <c r="M75" i="1"/>
  <c r="N75" i="1"/>
  <c r="P75" i="1"/>
  <c r="Q75" i="1"/>
  <c r="S75" i="1"/>
  <c r="T75" i="1"/>
  <c r="V75" i="1"/>
  <c r="W75" i="1"/>
  <c r="Y75" i="1"/>
  <c r="AD75" i="1"/>
  <c r="AE75" i="1"/>
  <c r="AF75" i="1"/>
  <c r="AG75" i="1"/>
  <c r="AH75" i="1"/>
  <c r="AJ75" i="1"/>
  <c r="AM75" i="1"/>
  <c r="AN75" i="1"/>
  <c r="AO75" i="1"/>
  <c r="AP75" i="1"/>
  <c r="AQ75" i="1"/>
  <c r="J76" i="1"/>
  <c r="K76" i="1"/>
  <c r="M76" i="1"/>
  <c r="N76" i="1"/>
  <c r="P76" i="1"/>
  <c r="Q76" i="1"/>
  <c r="S76" i="1"/>
  <c r="T76" i="1"/>
  <c r="V76" i="1"/>
  <c r="W76" i="1"/>
  <c r="Y76" i="1"/>
  <c r="AD76" i="1"/>
  <c r="AE76" i="1"/>
  <c r="AF76" i="1"/>
  <c r="AG76" i="1"/>
  <c r="AH76" i="1"/>
  <c r="AJ76" i="1"/>
  <c r="AM76" i="1"/>
  <c r="AN76" i="1"/>
  <c r="AO76" i="1"/>
  <c r="AP76" i="1"/>
  <c r="AQ76" i="1"/>
  <c r="J77" i="1"/>
  <c r="K77" i="1"/>
  <c r="M77" i="1"/>
  <c r="N77" i="1"/>
  <c r="P77" i="1"/>
  <c r="Q77" i="1"/>
  <c r="S77" i="1"/>
  <c r="T77" i="1"/>
  <c r="V77" i="1"/>
  <c r="W77" i="1"/>
  <c r="Y77" i="1"/>
  <c r="AD77" i="1"/>
  <c r="AE77" i="1"/>
  <c r="AF77" i="1"/>
  <c r="AG77" i="1"/>
  <c r="AH77" i="1"/>
  <c r="AJ77" i="1"/>
  <c r="AM77" i="1"/>
  <c r="AN77" i="1"/>
  <c r="AO77" i="1"/>
  <c r="AP77" i="1"/>
  <c r="AQ77" i="1"/>
  <c r="J78" i="1"/>
  <c r="K78" i="1"/>
  <c r="M78" i="1"/>
  <c r="N78" i="1"/>
  <c r="P78" i="1"/>
  <c r="Q78" i="1"/>
  <c r="S78" i="1"/>
  <c r="T78" i="1"/>
  <c r="V78" i="1"/>
  <c r="W78" i="1"/>
  <c r="Y78" i="1"/>
  <c r="AD78" i="1"/>
  <c r="AE78" i="1"/>
  <c r="AF78" i="1"/>
  <c r="AG78" i="1"/>
  <c r="AH78" i="1"/>
  <c r="AJ78" i="1"/>
  <c r="AM78" i="1"/>
  <c r="AN78" i="1"/>
  <c r="AO78" i="1"/>
  <c r="AP78" i="1"/>
  <c r="AQ78" i="1"/>
  <c r="J79" i="1"/>
  <c r="K79" i="1"/>
  <c r="M79" i="1"/>
  <c r="N79" i="1"/>
  <c r="P79" i="1"/>
  <c r="Q79" i="1"/>
  <c r="S79" i="1"/>
  <c r="T79" i="1"/>
  <c r="V79" i="1"/>
  <c r="W79" i="1"/>
  <c r="Y79" i="1"/>
  <c r="AD79" i="1"/>
  <c r="AE79" i="1"/>
  <c r="AF79" i="1"/>
  <c r="AG79" i="1"/>
  <c r="AH79" i="1"/>
  <c r="AJ79" i="1"/>
  <c r="AM79" i="1"/>
  <c r="AN79" i="1"/>
  <c r="AO79" i="1"/>
  <c r="AP79" i="1"/>
  <c r="AQ79" i="1"/>
  <c r="J80" i="1"/>
  <c r="K80" i="1"/>
  <c r="M80" i="1"/>
  <c r="N80" i="1"/>
  <c r="P80" i="1"/>
  <c r="Q80" i="1"/>
  <c r="S80" i="1"/>
  <c r="T80" i="1"/>
  <c r="V80" i="1"/>
  <c r="W80" i="1"/>
  <c r="Y80" i="1"/>
  <c r="AD80" i="1"/>
  <c r="AE80" i="1"/>
  <c r="AF80" i="1"/>
  <c r="AG80" i="1"/>
  <c r="AH80" i="1"/>
  <c r="AJ80" i="1"/>
  <c r="AM80" i="1"/>
  <c r="AN80" i="1"/>
  <c r="AO80" i="1"/>
  <c r="AP80" i="1"/>
  <c r="AQ80" i="1"/>
  <c r="J81" i="1"/>
  <c r="K81" i="1"/>
  <c r="M81" i="1"/>
  <c r="N81" i="1"/>
  <c r="P81" i="1"/>
  <c r="Q81" i="1"/>
  <c r="S81" i="1"/>
  <c r="T81" i="1"/>
  <c r="V81" i="1"/>
  <c r="W81" i="1"/>
  <c r="Y81" i="1"/>
  <c r="AD81" i="1"/>
  <c r="AE81" i="1"/>
  <c r="AF81" i="1"/>
  <c r="AG81" i="1"/>
  <c r="AH81" i="1"/>
  <c r="AJ81" i="1"/>
  <c r="AM81" i="1"/>
  <c r="AN81" i="1"/>
  <c r="AO81" i="1"/>
  <c r="AP81" i="1"/>
  <c r="AQ81" i="1"/>
  <c r="J82" i="1"/>
  <c r="K82" i="1"/>
  <c r="M82" i="1"/>
  <c r="N82" i="1"/>
  <c r="P82" i="1"/>
  <c r="Q82" i="1"/>
  <c r="S82" i="1"/>
  <c r="T82" i="1"/>
  <c r="V82" i="1"/>
  <c r="W82" i="1"/>
  <c r="Y82" i="1"/>
  <c r="AD82" i="1"/>
  <c r="AE82" i="1"/>
  <c r="AF82" i="1"/>
  <c r="AG82" i="1"/>
  <c r="AH82" i="1"/>
  <c r="AJ82" i="1"/>
  <c r="AM82" i="1"/>
  <c r="AN82" i="1"/>
  <c r="AO82" i="1"/>
  <c r="AP82" i="1"/>
  <c r="AQ82" i="1"/>
  <c r="J83" i="1"/>
  <c r="K83" i="1"/>
  <c r="M83" i="1"/>
  <c r="N83" i="1"/>
  <c r="P83" i="1"/>
  <c r="Q83" i="1"/>
  <c r="S83" i="1"/>
  <c r="T83" i="1"/>
  <c r="V83" i="1"/>
  <c r="W83" i="1"/>
  <c r="Y83" i="1"/>
  <c r="AD83" i="1"/>
  <c r="AE83" i="1"/>
  <c r="AF83" i="1"/>
  <c r="AG83" i="1"/>
  <c r="AH83" i="1"/>
  <c r="AJ83" i="1"/>
  <c r="AM83" i="1"/>
  <c r="AN83" i="1"/>
  <c r="AO83" i="1"/>
  <c r="AP83" i="1"/>
  <c r="AQ83" i="1"/>
  <c r="J84" i="1"/>
  <c r="K84" i="1"/>
  <c r="M84" i="1"/>
  <c r="N84" i="1"/>
  <c r="P84" i="1"/>
  <c r="Q84" i="1"/>
  <c r="S84" i="1"/>
  <c r="T84" i="1"/>
  <c r="V84" i="1"/>
  <c r="W84" i="1"/>
  <c r="Y84" i="1"/>
  <c r="AD84" i="1"/>
  <c r="AE84" i="1"/>
  <c r="AF84" i="1"/>
  <c r="AG84" i="1"/>
  <c r="AH84" i="1"/>
  <c r="AJ84" i="1"/>
  <c r="AM84" i="1"/>
  <c r="AN84" i="1"/>
  <c r="AO84" i="1"/>
  <c r="AP84" i="1"/>
  <c r="AQ84" i="1"/>
  <c r="J85" i="1"/>
  <c r="K85" i="1"/>
  <c r="M85" i="1"/>
  <c r="N85" i="1"/>
  <c r="P85" i="1"/>
  <c r="Q85" i="1"/>
  <c r="S85" i="1"/>
  <c r="T85" i="1"/>
  <c r="V85" i="1"/>
  <c r="W85" i="1"/>
  <c r="Y85" i="1"/>
  <c r="AD85" i="1"/>
  <c r="AE85" i="1"/>
  <c r="AF85" i="1"/>
  <c r="AG85" i="1"/>
  <c r="AH85" i="1"/>
  <c r="AJ85" i="1"/>
  <c r="AM85" i="1"/>
  <c r="AN85" i="1"/>
  <c r="AO85" i="1"/>
  <c r="AP85" i="1"/>
  <c r="AQ85" i="1"/>
  <c r="J86" i="1"/>
  <c r="K86" i="1"/>
  <c r="M86" i="1"/>
  <c r="N86" i="1"/>
  <c r="P86" i="1"/>
  <c r="Q86" i="1"/>
  <c r="S86" i="1"/>
  <c r="T86" i="1"/>
  <c r="V86" i="1"/>
  <c r="W86" i="1"/>
  <c r="Y86" i="1"/>
  <c r="AD86" i="1"/>
  <c r="AE86" i="1"/>
  <c r="AF86" i="1"/>
  <c r="AG86" i="1"/>
  <c r="AH86" i="1"/>
  <c r="AJ86" i="1"/>
  <c r="AM86" i="1"/>
  <c r="AN86" i="1"/>
  <c r="AO86" i="1"/>
  <c r="AP86" i="1"/>
  <c r="AQ86" i="1"/>
  <c r="J87" i="1"/>
  <c r="K87" i="1"/>
  <c r="M87" i="1"/>
  <c r="N87" i="1"/>
  <c r="P87" i="1"/>
  <c r="Q87" i="1"/>
  <c r="S87" i="1"/>
  <c r="T87" i="1"/>
  <c r="V87" i="1"/>
  <c r="W87" i="1"/>
  <c r="Y87" i="1"/>
  <c r="AD87" i="1"/>
  <c r="AE87" i="1"/>
  <c r="AF87" i="1"/>
  <c r="AG87" i="1"/>
  <c r="AH87" i="1"/>
  <c r="AJ87" i="1"/>
  <c r="AM87" i="1"/>
  <c r="AN87" i="1"/>
  <c r="AO87" i="1"/>
  <c r="AP87" i="1"/>
  <c r="AQ87" i="1"/>
  <c r="J88" i="1"/>
  <c r="K88" i="1"/>
  <c r="M88" i="1"/>
  <c r="N88" i="1"/>
  <c r="P88" i="1"/>
  <c r="Q88" i="1"/>
  <c r="S88" i="1"/>
  <c r="T88" i="1"/>
  <c r="V88" i="1"/>
  <c r="W88" i="1"/>
  <c r="Y88" i="1"/>
  <c r="AD88" i="1"/>
  <c r="AE88" i="1"/>
  <c r="AF88" i="1"/>
  <c r="AG88" i="1"/>
  <c r="AH88" i="1"/>
  <c r="AJ88" i="1"/>
  <c r="AM88" i="1"/>
  <c r="AN88" i="1"/>
  <c r="AO88" i="1"/>
  <c r="AP88" i="1"/>
  <c r="AQ88" i="1"/>
  <c r="J89" i="1"/>
  <c r="K89" i="1"/>
  <c r="M89" i="1"/>
  <c r="N89" i="1"/>
  <c r="P89" i="1"/>
  <c r="Q89" i="1"/>
  <c r="S89" i="1"/>
  <c r="T89" i="1"/>
  <c r="V89" i="1"/>
  <c r="W89" i="1"/>
  <c r="Y89" i="1"/>
  <c r="AD89" i="1"/>
  <c r="AE89" i="1"/>
  <c r="AF89" i="1"/>
  <c r="AG89" i="1"/>
  <c r="AH89" i="1"/>
  <c r="AJ89" i="1"/>
  <c r="AM89" i="1"/>
  <c r="AN89" i="1"/>
  <c r="AO89" i="1"/>
  <c r="AP89" i="1"/>
  <c r="AQ89" i="1"/>
  <c r="J90" i="1"/>
  <c r="K90" i="1"/>
  <c r="M90" i="1"/>
  <c r="N90" i="1"/>
  <c r="P90" i="1"/>
  <c r="Q90" i="1"/>
  <c r="S90" i="1"/>
  <c r="T90" i="1"/>
  <c r="V90" i="1"/>
  <c r="W90" i="1"/>
  <c r="Y90" i="1"/>
  <c r="AD90" i="1"/>
  <c r="AE90" i="1"/>
  <c r="AF90" i="1"/>
  <c r="AG90" i="1"/>
  <c r="AH90" i="1"/>
  <c r="AJ90" i="1"/>
  <c r="AM90" i="1"/>
  <c r="AN90" i="1"/>
  <c r="AO90" i="1"/>
  <c r="AP90" i="1"/>
  <c r="AQ90" i="1"/>
  <c r="J91" i="1"/>
  <c r="K91" i="1"/>
  <c r="M91" i="1"/>
  <c r="N91" i="1"/>
  <c r="P91" i="1"/>
  <c r="Q91" i="1"/>
  <c r="S91" i="1"/>
  <c r="T91" i="1"/>
  <c r="V91" i="1"/>
  <c r="W91" i="1"/>
  <c r="Y91" i="1"/>
  <c r="AD91" i="1"/>
  <c r="AE91" i="1"/>
  <c r="AF91" i="1"/>
  <c r="AG91" i="1"/>
  <c r="AH91" i="1"/>
  <c r="AJ91" i="1"/>
  <c r="AM91" i="1"/>
  <c r="AN91" i="1"/>
  <c r="AO91" i="1"/>
  <c r="AP91" i="1"/>
  <c r="AQ91" i="1"/>
  <c r="J92" i="1"/>
  <c r="K92" i="1"/>
  <c r="M92" i="1"/>
  <c r="N92" i="1"/>
  <c r="P92" i="1"/>
  <c r="Q92" i="1"/>
  <c r="S92" i="1"/>
  <c r="T92" i="1"/>
  <c r="V92" i="1"/>
  <c r="W92" i="1"/>
  <c r="Y92" i="1"/>
  <c r="AD92" i="1"/>
  <c r="AE92" i="1"/>
  <c r="AF92" i="1"/>
  <c r="AG92" i="1"/>
  <c r="AH92" i="1"/>
  <c r="AJ92" i="1"/>
  <c r="AM92" i="1"/>
  <c r="AN92" i="1"/>
  <c r="AO92" i="1"/>
  <c r="AP92" i="1"/>
  <c r="AQ92" i="1"/>
  <c r="J93" i="1"/>
  <c r="K93" i="1"/>
  <c r="M93" i="1"/>
  <c r="N93" i="1"/>
  <c r="P93" i="1"/>
  <c r="Q93" i="1"/>
  <c r="S93" i="1"/>
  <c r="T93" i="1"/>
  <c r="V93" i="1"/>
  <c r="W93" i="1"/>
  <c r="Y93" i="1"/>
  <c r="AD93" i="1"/>
  <c r="AE93" i="1"/>
  <c r="AF93" i="1"/>
  <c r="AG93" i="1"/>
  <c r="AH93" i="1"/>
  <c r="AJ93" i="1"/>
  <c r="AM93" i="1"/>
  <c r="AN93" i="1"/>
  <c r="AO93" i="1"/>
  <c r="AP93" i="1"/>
  <c r="AQ93" i="1"/>
  <c r="J94" i="1"/>
  <c r="K94" i="1"/>
  <c r="M94" i="1"/>
  <c r="N94" i="1"/>
  <c r="P94" i="1"/>
  <c r="Q94" i="1"/>
  <c r="S94" i="1"/>
  <c r="T94" i="1"/>
  <c r="V94" i="1"/>
  <c r="W94" i="1"/>
  <c r="Y94" i="1"/>
  <c r="AD94" i="1"/>
  <c r="AE94" i="1"/>
  <c r="AF94" i="1"/>
  <c r="AG94" i="1"/>
  <c r="AH94" i="1"/>
  <c r="AJ94" i="1"/>
  <c r="AM94" i="1"/>
  <c r="AN94" i="1"/>
  <c r="AO94" i="1"/>
  <c r="AP94" i="1"/>
  <c r="AQ94" i="1"/>
  <c r="J95" i="1"/>
  <c r="K95" i="1"/>
  <c r="M95" i="1"/>
  <c r="N95" i="1"/>
  <c r="P95" i="1"/>
  <c r="Q95" i="1"/>
  <c r="S95" i="1"/>
  <c r="T95" i="1"/>
  <c r="V95" i="1"/>
  <c r="W95" i="1"/>
  <c r="Y95" i="1"/>
  <c r="AD95" i="1"/>
  <c r="AE95" i="1"/>
  <c r="AF95" i="1"/>
  <c r="AG95" i="1"/>
  <c r="AH95" i="1"/>
  <c r="AJ95" i="1"/>
  <c r="AM95" i="1"/>
  <c r="AN95" i="1"/>
  <c r="AO95" i="1"/>
  <c r="AP95" i="1"/>
  <c r="AQ95" i="1"/>
  <c r="J96" i="1"/>
  <c r="K96" i="1"/>
  <c r="M96" i="1"/>
  <c r="N96" i="1"/>
  <c r="P96" i="1"/>
  <c r="Q96" i="1"/>
  <c r="S96" i="1"/>
  <c r="T96" i="1"/>
  <c r="V96" i="1"/>
  <c r="W96" i="1"/>
  <c r="Y96" i="1"/>
  <c r="AD96" i="1"/>
  <c r="AE96" i="1"/>
  <c r="AF96" i="1"/>
  <c r="AG96" i="1"/>
  <c r="AH96" i="1"/>
  <c r="AJ96" i="1"/>
  <c r="AM96" i="1"/>
  <c r="AN96" i="1"/>
  <c r="AO96" i="1"/>
  <c r="AP96" i="1"/>
  <c r="AQ96" i="1"/>
  <c r="J97" i="1"/>
  <c r="K97" i="1"/>
  <c r="M97" i="1"/>
  <c r="N97" i="1"/>
  <c r="P97" i="1"/>
  <c r="Q97" i="1"/>
  <c r="S97" i="1"/>
  <c r="T97" i="1"/>
  <c r="V97" i="1"/>
  <c r="W97" i="1"/>
  <c r="Y97" i="1"/>
  <c r="AD97" i="1"/>
  <c r="AE97" i="1"/>
  <c r="AF97" i="1"/>
  <c r="AG97" i="1"/>
  <c r="AH97" i="1"/>
  <c r="AJ97" i="1"/>
  <c r="AM97" i="1"/>
  <c r="AN97" i="1"/>
  <c r="AO97" i="1"/>
  <c r="AP97" i="1"/>
  <c r="AQ97" i="1"/>
  <c r="J111" i="1"/>
  <c r="K111" i="1"/>
  <c r="M111" i="1"/>
  <c r="N111" i="1"/>
  <c r="P111" i="1"/>
  <c r="Q111" i="1"/>
  <c r="S111" i="1"/>
  <c r="T111" i="1"/>
  <c r="V111" i="1"/>
  <c r="W111" i="1"/>
  <c r="Y111" i="1"/>
  <c r="AD111" i="1"/>
  <c r="AE111" i="1"/>
  <c r="AF111" i="1"/>
  <c r="AG111" i="1"/>
  <c r="AH111" i="1"/>
  <c r="AJ111" i="1"/>
  <c r="AM111" i="1"/>
  <c r="AN111" i="1"/>
  <c r="AO111" i="1"/>
  <c r="AP111" i="1"/>
  <c r="AQ111" i="1"/>
  <c r="AI139" i="1" l="1"/>
  <c r="AK139" i="1" s="1"/>
  <c r="AI174" i="1"/>
  <c r="AR161" i="1"/>
  <c r="AA161" i="1" s="1"/>
  <c r="AR138" i="1"/>
  <c r="AA138" i="1" s="1"/>
  <c r="AR130" i="1"/>
  <c r="AA130" i="1" s="1"/>
  <c r="AI126" i="1"/>
  <c r="AK126" i="1" s="1"/>
  <c r="AR125" i="1"/>
  <c r="AA125" i="1" s="1"/>
  <c r="AI118" i="1"/>
  <c r="AK118" i="1" s="1"/>
  <c r="AR113" i="1"/>
  <c r="AA113" i="1" s="1"/>
  <c r="X147" i="1"/>
  <c r="Z147" i="1" s="1"/>
  <c r="AR171" i="1"/>
  <c r="AA171" i="1" s="1"/>
  <c r="AR163" i="1"/>
  <c r="AA163" i="1" s="1"/>
  <c r="AR139" i="1"/>
  <c r="AA139" i="1" s="1"/>
  <c r="AR155" i="1"/>
  <c r="AA155" i="1" s="1"/>
  <c r="AR166" i="1"/>
  <c r="AA166" i="1" s="1"/>
  <c r="AI161" i="1"/>
  <c r="AK161" i="1" s="1"/>
  <c r="AI119" i="1"/>
  <c r="AK119" i="1" s="1"/>
  <c r="AR114" i="1"/>
  <c r="AA114" i="1" s="1"/>
  <c r="AI155" i="1"/>
  <c r="AK155" i="1" s="1"/>
  <c r="AR147" i="1"/>
  <c r="AA147" i="1" s="1"/>
  <c r="AI147" i="1"/>
  <c r="AK147" i="1" s="1"/>
  <c r="AI127" i="1"/>
  <c r="AK127" i="1" s="1"/>
  <c r="AI140" i="1"/>
  <c r="AR169" i="1"/>
  <c r="AA169" i="1" s="1"/>
  <c r="AI163" i="1"/>
  <c r="AK163" i="1" s="1"/>
  <c r="AI153" i="1"/>
  <c r="AK153" i="1" s="1"/>
  <c r="AR127" i="1"/>
  <c r="AA127" i="1" s="1"/>
  <c r="AR119" i="1"/>
  <c r="AA119" i="1" s="1"/>
  <c r="AI169" i="1"/>
  <c r="AK169" i="1" s="1"/>
  <c r="AI145" i="1"/>
  <c r="AK145" i="1" s="1"/>
  <c r="AI171" i="1"/>
  <c r="AK171" i="1" s="1"/>
  <c r="AI133" i="1"/>
  <c r="AK133" i="1" s="1"/>
  <c r="AI121" i="1"/>
  <c r="AK121" i="1" s="1"/>
  <c r="AI117" i="1"/>
  <c r="AK117" i="1" s="1"/>
  <c r="AR143" i="1"/>
  <c r="AA143" i="1" s="1"/>
  <c r="AI158" i="1"/>
  <c r="AK158" i="1" s="1"/>
  <c r="AR153" i="1"/>
  <c r="AA153" i="1" s="1"/>
  <c r="AR141" i="1"/>
  <c r="AA141" i="1" s="1"/>
  <c r="AI125" i="1"/>
  <c r="AK125" i="1" s="1"/>
  <c r="AR151" i="1"/>
  <c r="AA151" i="1" s="1"/>
  <c r="AI157" i="1"/>
  <c r="AI150" i="1"/>
  <c r="AK150" i="1" s="1"/>
  <c r="AR145" i="1"/>
  <c r="AA145" i="1" s="1"/>
  <c r="AR133" i="1"/>
  <c r="AA133" i="1" s="1"/>
  <c r="AR129" i="1"/>
  <c r="AA129" i="1" s="1"/>
  <c r="AR117" i="1"/>
  <c r="AA117" i="1" s="1"/>
  <c r="AI132" i="1"/>
  <c r="AK132" i="1" s="1"/>
  <c r="AR124" i="1"/>
  <c r="AA124" i="1" s="1"/>
  <c r="AI122" i="1"/>
  <c r="AK122" i="1" s="1"/>
  <c r="AR120" i="1"/>
  <c r="AA120" i="1" s="1"/>
  <c r="AI115" i="1"/>
  <c r="AK115" i="1" s="1"/>
  <c r="AI172" i="1"/>
  <c r="AK172" i="1" s="1"/>
  <c r="AR170" i="1"/>
  <c r="AA170" i="1" s="1"/>
  <c r="AR165" i="1"/>
  <c r="AA165" i="1" s="1"/>
  <c r="AI160" i="1"/>
  <c r="AK160" i="1" s="1"/>
  <c r="AR158" i="1"/>
  <c r="AA158" i="1" s="1"/>
  <c r="AI154" i="1"/>
  <c r="AK154" i="1" s="1"/>
  <c r="AI149" i="1"/>
  <c r="AK149" i="1" s="1"/>
  <c r="X149" i="1"/>
  <c r="Z149" i="1" s="1"/>
  <c r="AI128" i="1"/>
  <c r="AK128" i="1" s="1"/>
  <c r="AR126" i="1"/>
  <c r="AA126" i="1" s="1"/>
  <c r="X126" i="1"/>
  <c r="Z126" i="1" s="1"/>
  <c r="AR121" i="1"/>
  <c r="AA121" i="1" s="1"/>
  <c r="AR174" i="1"/>
  <c r="AA174" i="1" s="1"/>
  <c r="AI173" i="1"/>
  <c r="AK173" i="1" s="1"/>
  <c r="AR148" i="1"/>
  <c r="AA148" i="1" s="1"/>
  <c r="AI143" i="1"/>
  <c r="AK143" i="1" s="1"/>
  <c r="AI138" i="1"/>
  <c r="AK138" i="1" s="1"/>
  <c r="AR132" i="1"/>
  <c r="AA132" i="1" s="1"/>
  <c r="AI129" i="1"/>
  <c r="AK129" i="1" s="1"/>
  <c r="AR122" i="1"/>
  <c r="AA122" i="1" s="1"/>
  <c r="AR115" i="1"/>
  <c r="AA115" i="1" s="1"/>
  <c r="AR152" i="1"/>
  <c r="AA152" i="1" s="1"/>
  <c r="AI148" i="1"/>
  <c r="AK148" i="1" s="1"/>
  <c r="AR146" i="1"/>
  <c r="AA146" i="1" s="1"/>
  <c r="AR131" i="1"/>
  <c r="AA131" i="1" s="1"/>
  <c r="AR172" i="1"/>
  <c r="AA172" i="1" s="1"/>
  <c r="AI156" i="1"/>
  <c r="AK156" i="1" s="1"/>
  <c r="AR154" i="1"/>
  <c r="AA154" i="1" s="1"/>
  <c r="AR149" i="1"/>
  <c r="AA149" i="1" s="1"/>
  <c r="AI144" i="1"/>
  <c r="AK144" i="1" s="1"/>
  <c r="AR128" i="1"/>
  <c r="AA128" i="1" s="1"/>
  <c r="AI123" i="1"/>
  <c r="AK123" i="1" s="1"/>
  <c r="AI116" i="1"/>
  <c r="AK116" i="1" s="1"/>
  <c r="AI112" i="1"/>
  <c r="AK112" i="1" s="1"/>
  <c r="X113" i="1"/>
  <c r="Z113" i="1" s="1"/>
  <c r="AI142" i="1"/>
  <c r="AK142" i="1" s="1"/>
  <c r="X117" i="1"/>
  <c r="Z117" i="1" s="1"/>
  <c r="X163" i="1"/>
  <c r="Z163" i="1" s="1"/>
  <c r="AR156" i="1"/>
  <c r="AA156" i="1" s="1"/>
  <c r="AI151" i="1"/>
  <c r="AK151" i="1" s="1"/>
  <c r="AR144" i="1"/>
  <c r="AA144" i="1" s="1"/>
  <c r="AI141" i="1"/>
  <c r="AK141" i="1" s="1"/>
  <c r="AI130" i="1"/>
  <c r="AK130" i="1" s="1"/>
  <c r="X129" i="1"/>
  <c r="Z129" i="1" s="1"/>
  <c r="AR123" i="1"/>
  <c r="AA123" i="1" s="1"/>
  <c r="AR116" i="1"/>
  <c r="AA116" i="1" s="1"/>
  <c r="AI114" i="1"/>
  <c r="AK114" i="1" s="1"/>
  <c r="AI113" i="1"/>
  <c r="AK113" i="1" s="1"/>
  <c r="AR112" i="1"/>
  <c r="AA112" i="1" s="1"/>
  <c r="AR164" i="1"/>
  <c r="AA164" i="1" s="1"/>
  <c r="AI167" i="1"/>
  <c r="AK167" i="1" s="1"/>
  <c r="X150" i="1"/>
  <c r="Z150" i="1" s="1"/>
  <c r="AI176" i="1"/>
  <c r="AK176" i="1" s="1"/>
  <c r="AR167" i="1"/>
  <c r="AA167" i="1" s="1"/>
  <c r="AI166" i="1"/>
  <c r="AK166" i="1" s="1"/>
  <c r="AI164" i="1"/>
  <c r="AK164" i="1" s="1"/>
  <c r="AR157" i="1"/>
  <c r="AA157" i="1" s="1"/>
  <c r="AI152" i="1"/>
  <c r="AK152" i="1" s="1"/>
  <c r="AR150" i="1"/>
  <c r="AA150" i="1" s="1"/>
  <c r="AI146" i="1"/>
  <c r="AK146" i="1" s="1"/>
  <c r="AR142" i="1"/>
  <c r="AA142" i="1" s="1"/>
  <c r="AR140" i="1"/>
  <c r="AA140" i="1" s="1"/>
  <c r="AI131" i="1"/>
  <c r="AK131" i="1" s="1"/>
  <c r="AI124" i="1"/>
  <c r="AK124" i="1" s="1"/>
  <c r="AI120" i="1"/>
  <c r="AK120" i="1" s="1"/>
  <c r="AR118" i="1"/>
  <c r="AA118" i="1" s="1"/>
  <c r="X142" i="1"/>
  <c r="Z142" i="1" s="1"/>
  <c r="X141" i="1"/>
  <c r="Z141" i="1" s="1"/>
  <c r="X165" i="1"/>
  <c r="Z165" i="1" s="1"/>
  <c r="X173" i="1"/>
  <c r="Z173" i="1" s="1"/>
  <c r="X121" i="1"/>
  <c r="Z121" i="1" s="1"/>
  <c r="X157" i="1"/>
  <c r="Z157" i="1" s="1"/>
  <c r="X115" i="1"/>
  <c r="Z115" i="1" s="1"/>
  <c r="X133" i="1"/>
  <c r="Z133" i="1" s="1"/>
  <c r="X131" i="1"/>
  <c r="Z131" i="1" s="1"/>
  <c r="AB131" i="1" s="1"/>
  <c r="X156" i="1"/>
  <c r="Z156" i="1" s="1"/>
  <c r="X139" i="1"/>
  <c r="Z139" i="1" s="1"/>
  <c r="X132" i="1"/>
  <c r="Z132" i="1" s="1"/>
  <c r="X127" i="1"/>
  <c r="Z127" i="1" s="1"/>
  <c r="X114" i="1"/>
  <c r="Z114" i="1" s="1"/>
  <c r="X171" i="1"/>
  <c r="Z171" i="1" s="1"/>
  <c r="X158" i="1"/>
  <c r="Z158" i="1" s="1"/>
  <c r="X143" i="1"/>
  <c r="Z143" i="1" s="1"/>
  <c r="X138" i="1"/>
  <c r="Z138" i="1" s="1"/>
  <c r="AB138" i="1" s="1"/>
  <c r="X128" i="1"/>
  <c r="Z128" i="1" s="1"/>
  <c r="X125" i="1"/>
  <c r="Z125" i="1" s="1"/>
  <c r="X112" i="1"/>
  <c r="Z112" i="1" s="1"/>
  <c r="X176" i="1"/>
  <c r="Z176" i="1" s="1"/>
  <c r="X164" i="1"/>
  <c r="Z164" i="1" s="1"/>
  <c r="X144" i="1"/>
  <c r="Z144" i="1" s="1"/>
  <c r="X130" i="1"/>
  <c r="Z130" i="1" s="1"/>
  <c r="X122" i="1"/>
  <c r="Z122" i="1" s="1"/>
  <c r="X169" i="1"/>
  <c r="Z169" i="1" s="1"/>
  <c r="X166" i="1"/>
  <c r="Z166" i="1" s="1"/>
  <c r="X140" i="1"/>
  <c r="Z140" i="1" s="1"/>
  <c r="X153" i="1"/>
  <c r="Z153" i="1" s="1"/>
  <c r="X119" i="1"/>
  <c r="Z119" i="1" s="1"/>
  <c r="X116" i="1"/>
  <c r="Z116" i="1" s="1"/>
  <c r="X174" i="1"/>
  <c r="Z174" i="1" s="1"/>
  <c r="X155" i="1"/>
  <c r="Z155" i="1" s="1"/>
  <c r="X146" i="1"/>
  <c r="Z146" i="1" s="1"/>
  <c r="X145" i="1"/>
  <c r="Z145" i="1" s="1"/>
  <c r="X123" i="1"/>
  <c r="Z123" i="1" s="1"/>
  <c r="X120" i="1"/>
  <c r="Z120" i="1" s="1"/>
  <c r="X118" i="1"/>
  <c r="Z118" i="1" s="1"/>
  <c r="X154" i="1"/>
  <c r="Z154" i="1" s="1"/>
  <c r="X148" i="1"/>
  <c r="Z148" i="1" s="1"/>
  <c r="X124" i="1"/>
  <c r="Z124" i="1" s="1"/>
  <c r="AK140" i="1"/>
  <c r="AK157" i="1"/>
  <c r="AI175" i="1"/>
  <c r="AK175" i="1" s="1"/>
  <c r="AI168" i="1"/>
  <c r="AK168" i="1" s="1"/>
  <c r="AR176" i="1"/>
  <c r="AA176" i="1" s="1"/>
  <c r="AR175" i="1"/>
  <c r="AA175" i="1" s="1"/>
  <c r="AK174" i="1"/>
  <c r="AI159" i="1"/>
  <c r="AK159" i="1" s="1"/>
  <c r="X175" i="1"/>
  <c r="Z175" i="1" s="1"/>
  <c r="AI170" i="1"/>
  <c r="AK170" i="1" s="1"/>
  <c r="AR168" i="1"/>
  <c r="AA168" i="1" s="1"/>
  <c r="X151" i="1"/>
  <c r="Z151" i="1" s="1"/>
  <c r="X167" i="1"/>
  <c r="Z167" i="1" s="1"/>
  <c r="AI162" i="1"/>
  <c r="AK162" i="1" s="1"/>
  <c r="AR160" i="1"/>
  <c r="AA160" i="1" s="1"/>
  <c r="AR159" i="1"/>
  <c r="AA159" i="1" s="1"/>
  <c r="X152" i="1"/>
  <c r="Z152" i="1" s="1"/>
  <c r="X170" i="1"/>
  <c r="Z170" i="1" s="1"/>
  <c r="X168" i="1"/>
  <c r="Z168" i="1" s="1"/>
  <c r="AI165" i="1"/>
  <c r="AK165" i="1" s="1"/>
  <c r="X161" i="1"/>
  <c r="Z161" i="1" s="1"/>
  <c r="X159" i="1"/>
  <c r="Z159" i="1" s="1"/>
  <c r="AR173" i="1"/>
  <c r="AA173" i="1" s="1"/>
  <c r="X172" i="1"/>
  <c r="Z172" i="1" s="1"/>
  <c r="AR162" i="1"/>
  <c r="AA162" i="1" s="1"/>
  <c r="X162" i="1"/>
  <c r="Z162" i="1" s="1"/>
  <c r="X160" i="1"/>
  <c r="Z160" i="1" s="1"/>
  <c r="AR65" i="1"/>
  <c r="AA65" i="1" s="1"/>
  <c r="AI49" i="1"/>
  <c r="AK49" i="1" s="1"/>
  <c r="AI41" i="1"/>
  <c r="AK41" i="1" s="1"/>
  <c r="AI33" i="1"/>
  <c r="AK33" i="1" s="1"/>
  <c r="AI52" i="1"/>
  <c r="AK52" i="1" s="1"/>
  <c r="AI89" i="1"/>
  <c r="AK89" i="1" s="1"/>
  <c r="AI57" i="1"/>
  <c r="AK57" i="1" s="1"/>
  <c r="AI28" i="1"/>
  <c r="AK28" i="1" s="1"/>
  <c r="AR27" i="1"/>
  <c r="AA27" i="1" s="1"/>
  <c r="AR92" i="1"/>
  <c r="AA92" i="1" s="1"/>
  <c r="AI65" i="1"/>
  <c r="AK65" i="1" s="1"/>
  <c r="AR60" i="1"/>
  <c r="AA60" i="1" s="1"/>
  <c r="AR73" i="1"/>
  <c r="AA73" i="1" s="1"/>
  <c r="AR57" i="1"/>
  <c r="AA57" i="1" s="1"/>
  <c r="AI91" i="1"/>
  <c r="AK91" i="1" s="1"/>
  <c r="AR90" i="1"/>
  <c r="AA90" i="1" s="1"/>
  <c r="AI71" i="1"/>
  <c r="AK71" i="1" s="1"/>
  <c r="AI67" i="1"/>
  <c r="AK67" i="1" s="1"/>
  <c r="AR66" i="1"/>
  <c r="AA66" i="1" s="1"/>
  <c r="AI84" i="1"/>
  <c r="AK84" i="1" s="1"/>
  <c r="AR79" i="1"/>
  <c r="AA79" i="1" s="1"/>
  <c r="AI97" i="1"/>
  <c r="AK97" i="1" s="1"/>
  <c r="AI95" i="1"/>
  <c r="AK95" i="1" s="1"/>
  <c r="AR83" i="1"/>
  <c r="AA83" i="1" s="1"/>
  <c r="AI76" i="1"/>
  <c r="AK76" i="1" s="1"/>
  <c r="AR75" i="1"/>
  <c r="AA75" i="1" s="1"/>
  <c r="X67" i="1"/>
  <c r="Z67" i="1" s="1"/>
  <c r="X66" i="1"/>
  <c r="Z66" i="1" s="1"/>
  <c r="AR63" i="1"/>
  <c r="AA63" i="1" s="1"/>
  <c r="X55" i="1"/>
  <c r="Z55" i="1" s="1"/>
  <c r="AI54" i="1"/>
  <c r="AK54" i="1" s="1"/>
  <c r="X54" i="1"/>
  <c r="Z54" i="1" s="1"/>
  <c r="AR53" i="1"/>
  <c r="AA53" i="1" s="1"/>
  <c r="AR41" i="1"/>
  <c r="AA41" i="1" s="1"/>
  <c r="AR28" i="1"/>
  <c r="AA28" i="1" s="1"/>
  <c r="X27" i="1"/>
  <c r="Z27" i="1" s="1"/>
  <c r="AR97" i="1"/>
  <c r="AA97" i="1" s="1"/>
  <c r="AR84" i="1"/>
  <c r="AA84" i="1" s="1"/>
  <c r="AR81" i="1"/>
  <c r="AA81" i="1" s="1"/>
  <c r="AR71" i="1"/>
  <c r="AA71" i="1" s="1"/>
  <c r="AI68" i="1"/>
  <c r="AK68" i="1" s="1"/>
  <c r="AI59" i="1"/>
  <c r="AK59" i="1" s="1"/>
  <c r="AR58" i="1"/>
  <c r="AA58" i="1" s="1"/>
  <c r="AR33" i="1"/>
  <c r="AA33" i="1" s="1"/>
  <c r="AR89" i="1"/>
  <c r="AA89" i="1" s="1"/>
  <c r="AI81" i="1"/>
  <c r="AK81" i="1" s="1"/>
  <c r="AI77" i="1"/>
  <c r="AK77" i="1" s="1"/>
  <c r="AR76" i="1"/>
  <c r="AA76" i="1" s="1"/>
  <c r="AI73" i="1"/>
  <c r="AK73" i="1" s="1"/>
  <c r="X31" i="1"/>
  <c r="Z31" i="1" s="1"/>
  <c r="AI30" i="1"/>
  <c r="AK30" i="1" s="1"/>
  <c r="X30" i="1"/>
  <c r="Z30" i="1" s="1"/>
  <c r="AR29" i="1"/>
  <c r="AA29" i="1" s="1"/>
  <c r="X89" i="1"/>
  <c r="Z89" i="1" s="1"/>
  <c r="AR87" i="1"/>
  <c r="AA87" i="1" s="1"/>
  <c r="AI86" i="1"/>
  <c r="AK86" i="1" s="1"/>
  <c r="AR85" i="1"/>
  <c r="AA85" i="1" s="1"/>
  <c r="AI69" i="1"/>
  <c r="AK69" i="1" s="1"/>
  <c r="AR68" i="1"/>
  <c r="AA68" i="1" s="1"/>
  <c r="AI60" i="1"/>
  <c r="AK60" i="1" s="1"/>
  <c r="AI47" i="1"/>
  <c r="AK47" i="1" s="1"/>
  <c r="AR46" i="1"/>
  <c r="AA46" i="1" s="1"/>
  <c r="AR34" i="1"/>
  <c r="AA34" i="1" s="1"/>
  <c r="AR44" i="1"/>
  <c r="AA44" i="1" s="1"/>
  <c r="AI79" i="1"/>
  <c r="AK79" i="1" s="1"/>
  <c r="AR51" i="1"/>
  <c r="AA51" i="1" s="1"/>
  <c r="AI44" i="1"/>
  <c r="AK44" i="1" s="1"/>
  <c r="AI40" i="1"/>
  <c r="AK40" i="1" s="1"/>
  <c r="AR39" i="1"/>
  <c r="AA39" i="1" s="1"/>
  <c r="AI36" i="1"/>
  <c r="AK36" i="1" s="1"/>
  <c r="AI96" i="1"/>
  <c r="AK96" i="1" s="1"/>
  <c r="AI92" i="1"/>
  <c r="AK92" i="1" s="1"/>
  <c r="AI63" i="1"/>
  <c r="AK63" i="1" s="1"/>
  <c r="AR52" i="1"/>
  <c r="AA52" i="1" s="1"/>
  <c r="AR49" i="1"/>
  <c r="AA49" i="1" s="1"/>
  <c r="X43" i="1"/>
  <c r="Z43" i="1" s="1"/>
  <c r="AR36" i="1"/>
  <c r="AA36" i="1" s="1"/>
  <c r="X91" i="1"/>
  <c r="Z91" i="1" s="1"/>
  <c r="AI80" i="1"/>
  <c r="AK80" i="1" s="1"/>
  <c r="AI78" i="1"/>
  <c r="AK78" i="1" s="1"/>
  <c r="AI48" i="1"/>
  <c r="AK48" i="1" s="1"/>
  <c r="AR47" i="1"/>
  <c r="AA47" i="1" s="1"/>
  <c r="AI42" i="1"/>
  <c r="AK42" i="1" s="1"/>
  <c r="AR40" i="1"/>
  <c r="AA40" i="1" s="1"/>
  <c r="AI37" i="1"/>
  <c r="AK37" i="1" s="1"/>
  <c r="X35" i="1"/>
  <c r="Z35" i="1" s="1"/>
  <c r="X34" i="1"/>
  <c r="Z34" i="1" s="1"/>
  <c r="AB34" i="1" s="1"/>
  <c r="X33" i="1"/>
  <c r="Z33" i="1" s="1"/>
  <c r="X29" i="1"/>
  <c r="Z29" i="1" s="1"/>
  <c r="X28" i="1"/>
  <c r="Z28" i="1" s="1"/>
  <c r="X96" i="1"/>
  <c r="Z96" i="1" s="1"/>
  <c r="AI94" i="1"/>
  <c r="AK94" i="1" s="1"/>
  <c r="AR91" i="1"/>
  <c r="AA91" i="1" s="1"/>
  <c r="X87" i="1"/>
  <c r="Z87" i="1" s="1"/>
  <c r="AR86" i="1"/>
  <c r="AA86" i="1" s="1"/>
  <c r="X79" i="1"/>
  <c r="Z79" i="1" s="1"/>
  <c r="X78" i="1"/>
  <c r="Z78" i="1" s="1"/>
  <c r="X77" i="1"/>
  <c r="Z77" i="1" s="1"/>
  <c r="X76" i="1"/>
  <c r="Z76" i="1" s="1"/>
  <c r="AI72" i="1"/>
  <c r="AK72" i="1" s="1"/>
  <c r="AI70" i="1"/>
  <c r="AK70" i="1" s="1"/>
  <c r="AR69" i="1"/>
  <c r="AA69" i="1" s="1"/>
  <c r="AR59" i="1"/>
  <c r="AA59" i="1" s="1"/>
  <c r="AR54" i="1"/>
  <c r="AA54" i="1" s="1"/>
  <c r="AI43" i="1"/>
  <c r="AK43" i="1" s="1"/>
  <c r="X40" i="1"/>
  <c r="Z40" i="1" s="1"/>
  <c r="AI31" i="1"/>
  <c r="AK31" i="1" s="1"/>
  <c r="AR30" i="1"/>
  <c r="AA30" i="1" s="1"/>
  <c r="AR96" i="1"/>
  <c r="AA96" i="1" s="1"/>
  <c r="X86" i="1"/>
  <c r="Z86" i="1" s="1"/>
  <c r="AI61" i="1"/>
  <c r="AK61" i="1" s="1"/>
  <c r="X57" i="1"/>
  <c r="Z57" i="1" s="1"/>
  <c r="AR95" i="1"/>
  <c r="AA95" i="1" s="1"/>
  <c r="AR80" i="1"/>
  <c r="AA80" i="1" s="1"/>
  <c r="AR78" i="1"/>
  <c r="AA78" i="1" s="1"/>
  <c r="X71" i="1"/>
  <c r="Z71" i="1" s="1"/>
  <c r="X70" i="1"/>
  <c r="Z70" i="1" s="1"/>
  <c r="X69" i="1"/>
  <c r="Z69" i="1" s="1"/>
  <c r="X68" i="1"/>
  <c r="Z68" i="1" s="1"/>
  <c r="AI64" i="1"/>
  <c r="AK64" i="1" s="1"/>
  <c r="AI62" i="1"/>
  <c r="AK62" i="1" s="1"/>
  <c r="AR61" i="1"/>
  <c r="AA61" i="1" s="1"/>
  <c r="AI50" i="1"/>
  <c r="AK50" i="1" s="1"/>
  <c r="AR48" i="1"/>
  <c r="AA48" i="1" s="1"/>
  <c r="AI45" i="1"/>
  <c r="AK45" i="1" s="1"/>
  <c r="AR42" i="1"/>
  <c r="AA42" i="1" s="1"/>
  <c r="X39" i="1"/>
  <c r="Z39" i="1" s="1"/>
  <c r="AI38" i="1"/>
  <c r="AK38" i="1" s="1"/>
  <c r="AR37" i="1"/>
  <c r="AA37" i="1" s="1"/>
  <c r="AR55" i="1"/>
  <c r="AA55" i="1" s="1"/>
  <c r="AR35" i="1"/>
  <c r="AA35" i="1" s="1"/>
  <c r="AR94" i="1"/>
  <c r="AA94" i="1" s="1"/>
  <c r="X94" i="1"/>
  <c r="Z94" i="1" s="1"/>
  <c r="X93" i="1"/>
  <c r="Z93" i="1" s="1"/>
  <c r="AI88" i="1"/>
  <c r="AK88" i="1" s="1"/>
  <c r="X80" i="1"/>
  <c r="Z80" i="1" s="1"/>
  <c r="AI74" i="1"/>
  <c r="AK74" i="1" s="1"/>
  <c r="X73" i="1"/>
  <c r="Z73" i="1" s="1"/>
  <c r="AR72" i="1"/>
  <c r="AA72" i="1" s="1"/>
  <c r="AR70" i="1"/>
  <c r="AA70" i="1" s="1"/>
  <c r="X63" i="1"/>
  <c r="Z63" i="1" s="1"/>
  <c r="AB63" i="1" s="1"/>
  <c r="X62" i="1"/>
  <c r="Z62" i="1" s="1"/>
  <c r="X61" i="1"/>
  <c r="Z61" i="1" s="1"/>
  <c r="X60" i="1"/>
  <c r="Z60" i="1" s="1"/>
  <c r="AI56" i="1"/>
  <c r="AK56" i="1" s="1"/>
  <c r="X48" i="1"/>
  <c r="Z48" i="1" s="1"/>
  <c r="AR43" i="1"/>
  <c r="AA43" i="1" s="1"/>
  <c r="X42" i="1"/>
  <c r="Z42" i="1" s="1"/>
  <c r="X41" i="1"/>
  <c r="Z41" i="1" s="1"/>
  <c r="X38" i="1"/>
  <c r="Z38" i="1" s="1"/>
  <c r="X37" i="1"/>
  <c r="Z37" i="1" s="1"/>
  <c r="AI32" i="1"/>
  <c r="AK32" i="1" s="1"/>
  <c r="AR31" i="1"/>
  <c r="AA31" i="1" s="1"/>
  <c r="AI24" i="1"/>
  <c r="AK24" i="1" s="1"/>
  <c r="X24" i="1"/>
  <c r="Z24" i="1" s="1"/>
  <c r="X85" i="1"/>
  <c r="Z85" i="1" s="1"/>
  <c r="AR77" i="1"/>
  <c r="AA77" i="1" s="1"/>
  <c r="X59" i="1"/>
  <c r="Z59" i="1" s="1"/>
  <c r="X52" i="1"/>
  <c r="Z52" i="1" s="1"/>
  <c r="X97" i="1"/>
  <c r="Z97" i="1" s="1"/>
  <c r="AI82" i="1"/>
  <c r="AK82" i="1" s="1"/>
  <c r="X95" i="1"/>
  <c r="Z95" i="1" s="1"/>
  <c r="AI83" i="1"/>
  <c r="AK83" i="1" s="1"/>
  <c r="AR82" i="1"/>
  <c r="AA82" i="1" s="1"/>
  <c r="X72" i="1"/>
  <c r="Z72" i="1" s="1"/>
  <c r="AI66" i="1"/>
  <c r="AK66" i="1" s="1"/>
  <c r="X65" i="1"/>
  <c r="Z65" i="1" s="1"/>
  <c r="AR64" i="1"/>
  <c r="AA64" i="1" s="1"/>
  <c r="AR62" i="1"/>
  <c r="AA62" i="1" s="1"/>
  <c r="AI51" i="1"/>
  <c r="AK51" i="1" s="1"/>
  <c r="AR50" i="1"/>
  <c r="AA50" i="1" s="1"/>
  <c r="X47" i="1"/>
  <c r="Z47" i="1" s="1"/>
  <c r="AI46" i="1"/>
  <c r="AK46" i="1" s="1"/>
  <c r="AR45" i="1"/>
  <c r="AA45" i="1" s="1"/>
  <c r="AI39" i="1"/>
  <c r="AK39" i="1" s="1"/>
  <c r="AR38" i="1"/>
  <c r="AA38" i="1" s="1"/>
  <c r="X36" i="1"/>
  <c r="Z36" i="1" s="1"/>
  <c r="AI27" i="1"/>
  <c r="AK27" i="1" s="1"/>
  <c r="X92" i="1"/>
  <c r="Z92" i="1" s="1"/>
  <c r="X90" i="1"/>
  <c r="Z90" i="1" s="1"/>
  <c r="AR67" i="1"/>
  <c r="AA67" i="1" s="1"/>
  <c r="X58" i="1"/>
  <c r="Z58" i="1" s="1"/>
  <c r="X53" i="1"/>
  <c r="Z53" i="1" s="1"/>
  <c r="AR93" i="1"/>
  <c r="AA93" i="1" s="1"/>
  <c r="X81" i="1"/>
  <c r="Z81" i="1" s="1"/>
  <c r="AI90" i="1"/>
  <c r="AK90" i="1" s="1"/>
  <c r="AR88" i="1"/>
  <c r="AA88" i="1" s="1"/>
  <c r="AI87" i="1"/>
  <c r="AK87" i="1" s="1"/>
  <c r="AI85" i="1"/>
  <c r="AK85" i="1" s="1"/>
  <c r="X84" i="1"/>
  <c r="Z84" i="1" s="1"/>
  <c r="AB84" i="1" s="1"/>
  <c r="X83" i="1"/>
  <c r="Z83" i="1" s="1"/>
  <c r="X82" i="1"/>
  <c r="Z82" i="1" s="1"/>
  <c r="AI75" i="1"/>
  <c r="AK75" i="1" s="1"/>
  <c r="AR74" i="1"/>
  <c r="AA74" i="1" s="1"/>
  <c r="X64" i="1"/>
  <c r="Z64" i="1" s="1"/>
  <c r="AI58" i="1"/>
  <c r="AK58" i="1" s="1"/>
  <c r="AR56" i="1"/>
  <c r="AA56" i="1" s="1"/>
  <c r="AI53" i="1"/>
  <c r="AK53" i="1" s="1"/>
  <c r="X51" i="1"/>
  <c r="Z51" i="1" s="1"/>
  <c r="X50" i="1"/>
  <c r="Z50" i="1" s="1"/>
  <c r="X49" i="1"/>
  <c r="Z49" i="1" s="1"/>
  <c r="X46" i="1"/>
  <c r="Z46" i="1" s="1"/>
  <c r="X45" i="1"/>
  <c r="Z45" i="1" s="1"/>
  <c r="X44" i="1"/>
  <c r="Z44" i="1" s="1"/>
  <c r="AI34" i="1"/>
  <c r="AK34" i="1" s="1"/>
  <c r="AR32" i="1"/>
  <c r="AA32" i="1" s="1"/>
  <c r="AI29" i="1"/>
  <c r="AK29" i="1" s="1"/>
  <c r="AR24" i="1"/>
  <c r="AA24" i="1" s="1"/>
  <c r="AI93" i="1"/>
  <c r="AK93" i="1" s="1"/>
  <c r="X88" i="1"/>
  <c r="Z88" i="1" s="1"/>
  <c r="X75" i="1"/>
  <c r="Z75" i="1" s="1"/>
  <c r="X74" i="1"/>
  <c r="Z74" i="1" s="1"/>
  <c r="X56" i="1"/>
  <c r="Z56" i="1" s="1"/>
  <c r="AI55" i="1"/>
  <c r="AK55" i="1" s="1"/>
  <c r="AI35" i="1"/>
  <c r="AK35" i="1" s="1"/>
  <c r="X32" i="1"/>
  <c r="Z32" i="1" s="1"/>
  <c r="AI111" i="1"/>
  <c r="AK111" i="1" s="1"/>
  <c r="AR111" i="1"/>
  <c r="AA111" i="1" s="1"/>
  <c r="X111" i="1"/>
  <c r="Z111" i="1" s="1"/>
  <c r="AI182" i="1"/>
  <c r="AI183" i="1"/>
  <c r="AI184" i="1"/>
  <c r="AF182" i="1"/>
  <c r="AG182" i="1"/>
  <c r="AF183" i="1"/>
  <c r="AG183" i="1"/>
  <c r="AF184" i="1"/>
  <c r="AG184" i="1"/>
  <c r="AE182" i="1"/>
  <c r="AE183" i="1"/>
  <c r="AE184" i="1"/>
  <c r="AD182" i="1"/>
  <c r="AD183" i="1"/>
  <c r="AD184" i="1"/>
  <c r="AC182" i="1"/>
  <c r="AC183" i="1"/>
  <c r="AC184" i="1"/>
  <c r="Z182" i="1"/>
  <c r="Z183" i="1"/>
  <c r="Z184" i="1"/>
  <c r="Y15" i="1"/>
  <c r="Y21" i="1"/>
  <c r="T182" i="1"/>
  <c r="T183" i="1"/>
  <c r="T184" i="1"/>
  <c r="W182" i="1"/>
  <c r="W183" i="1"/>
  <c r="W184" i="1"/>
  <c r="V182" i="1"/>
  <c r="V183" i="1"/>
  <c r="V184" i="1"/>
  <c r="Q182" i="1"/>
  <c r="Q183" i="1"/>
  <c r="Q184" i="1"/>
  <c r="N182" i="1"/>
  <c r="N183" i="1"/>
  <c r="N184" i="1"/>
  <c r="K182" i="1"/>
  <c r="K183" i="1"/>
  <c r="K184" i="1"/>
  <c r="S182" i="1"/>
  <c r="S183" i="1"/>
  <c r="S184" i="1"/>
  <c r="P182" i="1"/>
  <c r="P183" i="1"/>
  <c r="P184" i="1"/>
  <c r="M182" i="1"/>
  <c r="M183" i="1"/>
  <c r="M184" i="1"/>
  <c r="J182" i="1"/>
  <c r="J183" i="1"/>
  <c r="J184" i="1"/>
  <c r="AB60" i="1" l="1"/>
  <c r="AB33" i="1"/>
  <c r="AB94" i="1"/>
  <c r="AB151" i="1"/>
  <c r="AB166" i="1"/>
  <c r="AB125" i="1"/>
  <c r="AB124" i="1"/>
  <c r="AB153" i="1"/>
  <c r="AB132" i="1"/>
  <c r="AB91" i="1"/>
  <c r="AB130" i="1"/>
  <c r="AB113" i="1"/>
  <c r="AB161" i="1"/>
  <c r="AB69" i="1"/>
  <c r="AB158" i="1"/>
  <c r="AB171" i="1"/>
  <c r="AB154" i="1"/>
  <c r="AB97" i="1"/>
  <c r="AB79" i="1"/>
  <c r="AB165" i="1"/>
  <c r="AB145" i="1"/>
  <c r="AB160" i="1"/>
  <c r="AB128" i="1"/>
  <c r="AB162" i="1"/>
  <c r="AB155" i="1"/>
  <c r="AB139" i="1"/>
  <c r="AB83" i="1"/>
  <c r="AB39" i="1"/>
  <c r="AB89" i="1"/>
  <c r="AB147" i="1"/>
  <c r="AB119" i="1"/>
  <c r="AB56" i="1"/>
  <c r="AB120" i="1"/>
  <c r="AB140" i="1"/>
  <c r="AB57" i="1"/>
  <c r="AB150" i="1"/>
  <c r="AB118" i="1"/>
  <c r="AB164" i="1"/>
  <c r="AB115" i="1"/>
  <c r="AB114" i="1"/>
  <c r="AB175" i="1"/>
  <c r="AB123" i="1"/>
  <c r="AB127" i="1"/>
  <c r="AB121" i="1"/>
  <c r="AB149" i="1"/>
  <c r="AB95" i="1"/>
  <c r="AB159" i="1"/>
  <c r="AB163" i="1"/>
  <c r="AB117" i="1"/>
  <c r="AB90" i="1"/>
  <c r="AB42" i="1"/>
  <c r="AB71" i="1"/>
  <c r="AB169" i="1"/>
  <c r="AB156" i="1"/>
  <c r="AB24" i="1"/>
  <c r="AB76" i="1"/>
  <c r="AB96" i="1"/>
  <c r="AB67" i="1"/>
  <c r="AB170" i="1"/>
  <c r="AB122" i="1"/>
  <c r="AB141" i="1"/>
  <c r="AB157" i="1"/>
  <c r="AB44" i="1"/>
  <c r="AB46" i="1"/>
  <c r="AB81" i="1"/>
  <c r="AB36" i="1"/>
  <c r="AB48" i="1"/>
  <c r="AB73" i="1"/>
  <c r="AB40" i="1"/>
  <c r="AB77" i="1"/>
  <c r="AB31" i="1"/>
  <c r="AB167" i="1"/>
  <c r="AB129" i="1"/>
  <c r="AB148" i="1"/>
  <c r="AB174" i="1"/>
  <c r="AB143" i="1"/>
  <c r="AB112" i="1"/>
  <c r="AB88" i="1"/>
  <c r="AB32" i="1"/>
  <c r="AB50" i="1"/>
  <c r="AB82" i="1"/>
  <c r="AB29" i="1"/>
  <c r="AB133" i="1"/>
  <c r="AB78" i="1"/>
  <c r="AB111" i="1"/>
  <c r="AB51" i="1"/>
  <c r="AB53" i="1"/>
  <c r="AB65" i="1"/>
  <c r="AB80" i="1"/>
  <c r="AB54" i="1"/>
  <c r="AB173" i="1"/>
  <c r="AB28" i="1"/>
  <c r="AB52" i="1"/>
  <c r="AB61" i="1"/>
  <c r="AB74" i="1"/>
  <c r="AB72" i="1"/>
  <c r="AB59" i="1"/>
  <c r="AB38" i="1"/>
  <c r="AB62" i="1"/>
  <c r="AB93" i="1"/>
  <c r="AB86" i="1"/>
  <c r="AB87" i="1"/>
  <c r="AB35" i="1"/>
  <c r="AB55" i="1"/>
  <c r="AB152" i="1"/>
  <c r="AB49" i="1"/>
  <c r="AB176" i="1"/>
  <c r="AB58" i="1"/>
  <c r="AB37" i="1"/>
  <c r="AB68" i="1"/>
  <c r="AB146" i="1"/>
  <c r="AB75" i="1"/>
  <c r="AB47" i="1"/>
  <c r="AB41" i="1"/>
  <c r="AB70" i="1"/>
  <c r="AB172" i="1"/>
  <c r="AB142" i="1"/>
  <c r="AB45" i="1"/>
  <c r="AB64" i="1"/>
  <c r="AB92" i="1"/>
  <c r="AB85" i="1"/>
  <c r="AB43" i="1"/>
  <c r="AB30" i="1"/>
  <c r="AB27" i="1"/>
  <c r="AB66" i="1"/>
  <c r="AB168" i="1"/>
  <c r="AB116" i="1"/>
  <c r="AB144" i="1"/>
  <c r="AB126" i="1"/>
  <c r="V185" i="1"/>
  <c r="M185" i="1"/>
  <c r="AH182" i="1"/>
  <c r="AJ182" i="1" s="1"/>
  <c r="AH183" i="1"/>
  <c r="AJ183" i="1" s="1"/>
  <c r="AH184" i="1"/>
  <c r="AJ184" i="1" s="1"/>
  <c r="P185" i="1"/>
  <c r="S185" i="1"/>
  <c r="Q185" i="1"/>
  <c r="K185" i="1"/>
  <c r="W185" i="1"/>
  <c r="T185" i="1"/>
  <c r="X183" i="1"/>
  <c r="AA183" i="1" s="1"/>
  <c r="N185" i="1"/>
  <c r="X182" i="1"/>
  <c r="AA182" i="1" s="1"/>
  <c r="X184" i="1"/>
  <c r="AA184" i="1" s="1"/>
  <c r="J185" i="1"/>
  <c r="X185" i="1" l="1"/>
  <c r="AA185" i="1" l="1"/>
  <c r="Y16" i="1" l="1"/>
  <c r="Y17" i="1"/>
  <c r="Y18" i="1"/>
  <c r="Y19" i="1"/>
  <c r="Y20" i="1"/>
  <c r="Y22" i="1"/>
  <c r="Y23" i="1"/>
  <c r="Y98" i="1"/>
  <c r="Y99" i="1"/>
  <c r="Y100" i="1"/>
  <c r="Y101" i="1"/>
  <c r="Y102" i="1"/>
  <c r="Y103" i="1"/>
  <c r="Y104" i="1"/>
  <c r="Y105" i="1"/>
  <c r="Y106" i="1"/>
  <c r="Y107" i="1"/>
  <c r="Y108" i="1"/>
  <c r="Y109" i="1"/>
  <c r="Y110" i="1"/>
  <c r="AQ16" i="1" l="1"/>
  <c r="AQ17" i="1"/>
  <c r="AQ18" i="1"/>
  <c r="AQ19" i="1"/>
  <c r="AQ20" i="1"/>
  <c r="AQ21" i="1"/>
  <c r="AQ22" i="1"/>
  <c r="AQ23" i="1"/>
  <c r="AQ98" i="1"/>
  <c r="AQ99" i="1"/>
  <c r="AQ100" i="1"/>
  <c r="AQ101" i="1"/>
  <c r="AQ102" i="1"/>
  <c r="AQ103" i="1"/>
  <c r="AQ104" i="1"/>
  <c r="AQ105" i="1"/>
  <c r="AQ106" i="1"/>
  <c r="AQ107" i="1"/>
  <c r="AQ108" i="1"/>
  <c r="AQ109" i="1"/>
  <c r="AQ110" i="1"/>
  <c r="AP16" i="1"/>
  <c r="AP17" i="1"/>
  <c r="AP18" i="1"/>
  <c r="AP19" i="1"/>
  <c r="AP20" i="1"/>
  <c r="AP21" i="1"/>
  <c r="AP22" i="1"/>
  <c r="AP23" i="1"/>
  <c r="AP98" i="1"/>
  <c r="AP99" i="1"/>
  <c r="AP100" i="1"/>
  <c r="AP101" i="1"/>
  <c r="AP102" i="1"/>
  <c r="AP103" i="1"/>
  <c r="AP104" i="1"/>
  <c r="AP105" i="1"/>
  <c r="AP106" i="1"/>
  <c r="AP107" i="1"/>
  <c r="AP108" i="1"/>
  <c r="AP109" i="1"/>
  <c r="AP110" i="1"/>
  <c r="AO16" i="1"/>
  <c r="AO17" i="1"/>
  <c r="AO18" i="1"/>
  <c r="AO19" i="1"/>
  <c r="AO20" i="1"/>
  <c r="AO21" i="1"/>
  <c r="AO22" i="1"/>
  <c r="AO23" i="1"/>
  <c r="AO98" i="1"/>
  <c r="AO99" i="1"/>
  <c r="AO100" i="1"/>
  <c r="AO101" i="1"/>
  <c r="AO102" i="1"/>
  <c r="AO103" i="1"/>
  <c r="AO104" i="1"/>
  <c r="AO105" i="1"/>
  <c r="AO106" i="1"/>
  <c r="AO107" i="1"/>
  <c r="AO108" i="1"/>
  <c r="AO109" i="1"/>
  <c r="AO110" i="1"/>
  <c r="AN16" i="1"/>
  <c r="AN17" i="1"/>
  <c r="AN18" i="1"/>
  <c r="AN19" i="1"/>
  <c r="AN20" i="1"/>
  <c r="AN21" i="1"/>
  <c r="AN22" i="1"/>
  <c r="AN23" i="1"/>
  <c r="AN98" i="1"/>
  <c r="AN99" i="1"/>
  <c r="AN100" i="1"/>
  <c r="AN101" i="1"/>
  <c r="AN102" i="1"/>
  <c r="AN103" i="1"/>
  <c r="AN104" i="1"/>
  <c r="AN105" i="1"/>
  <c r="AN106" i="1"/>
  <c r="AN107" i="1"/>
  <c r="AN108" i="1"/>
  <c r="AN109" i="1"/>
  <c r="AN110" i="1"/>
  <c r="AN15" i="1"/>
  <c r="AM16" i="1"/>
  <c r="AM17" i="1"/>
  <c r="AM18" i="1"/>
  <c r="AM19" i="1"/>
  <c r="AM20" i="1"/>
  <c r="AM21" i="1"/>
  <c r="AM22" i="1"/>
  <c r="AM23" i="1"/>
  <c r="AM98" i="1"/>
  <c r="AM99" i="1"/>
  <c r="AM100" i="1"/>
  <c r="AM101" i="1"/>
  <c r="AM102" i="1"/>
  <c r="AM103" i="1"/>
  <c r="AM104" i="1"/>
  <c r="AM105" i="1"/>
  <c r="AM106" i="1"/>
  <c r="AM107" i="1"/>
  <c r="AM108" i="1"/>
  <c r="AM109" i="1"/>
  <c r="AM110" i="1"/>
  <c r="AJ16" i="1"/>
  <c r="AJ17" i="1"/>
  <c r="AJ18" i="1"/>
  <c r="AJ19" i="1"/>
  <c r="AJ20" i="1"/>
  <c r="AJ21" i="1"/>
  <c r="AJ22" i="1"/>
  <c r="AJ23" i="1"/>
  <c r="AJ98" i="1"/>
  <c r="AJ99" i="1"/>
  <c r="AJ100" i="1"/>
  <c r="AJ101" i="1"/>
  <c r="AJ102" i="1"/>
  <c r="AJ103" i="1"/>
  <c r="AJ104" i="1"/>
  <c r="AJ105" i="1"/>
  <c r="AJ106" i="1"/>
  <c r="AJ107" i="1"/>
  <c r="AJ108" i="1"/>
  <c r="AJ109" i="1"/>
  <c r="AJ110" i="1"/>
  <c r="AH16" i="1"/>
  <c r="AH17" i="1"/>
  <c r="AH18" i="1"/>
  <c r="AH19" i="1"/>
  <c r="AH20" i="1"/>
  <c r="AH21" i="1"/>
  <c r="AH22" i="1"/>
  <c r="AH23" i="1"/>
  <c r="AH98" i="1"/>
  <c r="AH99" i="1"/>
  <c r="AH100" i="1"/>
  <c r="AH101" i="1"/>
  <c r="AH102" i="1"/>
  <c r="AH103" i="1"/>
  <c r="AH104" i="1"/>
  <c r="AH105" i="1"/>
  <c r="AH106" i="1"/>
  <c r="AH107" i="1"/>
  <c r="AH108" i="1"/>
  <c r="AH109" i="1"/>
  <c r="AH110" i="1"/>
  <c r="AG16" i="1"/>
  <c r="AG17" i="1"/>
  <c r="AG18" i="1"/>
  <c r="AG19" i="1"/>
  <c r="AG20" i="1"/>
  <c r="AG21" i="1"/>
  <c r="AG22" i="1"/>
  <c r="AG23" i="1"/>
  <c r="AG98" i="1"/>
  <c r="AG99" i="1"/>
  <c r="AG100" i="1"/>
  <c r="AG101" i="1"/>
  <c r="AG102" i="1"/>
  <c r="AG103" i="1"/>
  <c r="AG104" i="1"/>
  <c r="AG105" i="1"/>
  <c r="AG106" i="1"/>
  <c r="AG107" i="1"/>
  <c r="AG108" i="1"/>
  <c r="AG109" i="1"/>
  <c r="AG110" i="1"/>
  <c r="AF16" i="1"/>
  <c r="AF17" i="1"/>
  <c r="AF18" i="1"/>
  <c r="AF19" i="1"/>
  <c r="AF20" i="1"/>
  <c r="AF21" i="1"/>
  <c r="AF22" i="1"/>
  <c r="AF23" i="1"/>
  <c r="AF98" i="1"/>
  <c r="AF99" i="1"/>
  <c r="AF100" i="1"/>
  <c r="AF101" i="1"/>
  <c r="AF102" i="1"/>
  <c r="AF103" i="1"/>
  <c r="AF104" i="1"/>
  <c r="AF105" i="1"/>
  <c r="AF106" i="1"/>
  <c r="AF107" i="1"/>
  <c r="AF108" i="1"/>
  <c r="AF109" i="1"/>
  <c r="AF110" i="1"/>
  <c r="AE16" i="1"/>
  <c r="AE17" i="1"/>
  <c r="AE18" i="1"/>
  <c r="AE19" i="1"/>
  <c r="AE20" i="1"/>
  <c r="AE21" i="1"/>
  <c r="AE22" i="1"/>
  <c r="AE23" i="1"/>
  <c r="AE98" i="1"/>
  <c r="AE99" i="1"/>
  <c r="AE100" i="1"/>
  <c r="AE101" i="1"/>
  <c r="AE102" i="1"/>
  <c r="AE103" i="1"/>
  <c r="AE104" i="1"/>
  <c r="AE105" i="1"/>
  <c r="AE106" i="1"/>
  <c r="AE107" i="1"/>
  <c r="AE108" i="1"/>
  <c r="AE109" i="1"/>
  <c r="AE110" i="1"/>
  <c r="AD16" i="1"/>
  <c r="AD17" i="1"/>
  <c r="AD18" i="1"/>
  <c r="AD19" i="1"/>
  <c r="AD20" i="1"/>
  <c r="AD21" i="1"/>
  <c r="AD22" i="1"/>
  <c r="AD23" i="1"/>
  <c r="AD98" i="1"/>
  <c r="AD99" i="1"/>
  <c r="AD100" i="1"/>
  <c r="AD101" i="1"/>
  <c r="AD102" i="1"/>
  <c r="AD103" i="1"/>
  <c r="AD104" i="1"/>
  <c r="AD105" i="1"/>
  <c r="AD106" i="1"/>
  <c r="AD107" i="1"/>
  <c r="AD108" i="1"/>
  <c r="AD109" i="1"/>
  <c r="AD110" i="1"/>
  <c r="W16" i="1"/>
  <c r="W17" i="1"/>
  <c r="W18" i="1"/>
  <c r="W19" i="1"/>
  <c r="W20" i="1"/>
  <c r="W21" i="1"/>
  <c r="W22" i="1"/>
  <c r="W23" i="1"/>
  <c r="W98" i="1"/>
  <c r="W99" i="1"/>
  <c r="W100" i="1"/>
  <c r="W101" i="1"/>
  <c r="W102" i="1"/>
  <c r="W103" i="1"/>
  <c r="W104" i="1"/>
  <c r="W105" i="1"/>
  <c r="W106" i="1"/>
  <c r="W107" i="1"/>
  <c r="W108" i="1"/>
  <c r="W109" i="1"/>
  <c r="W110" i="1"/>
  <c r="V16" i="1"/>
  <c r="V17" i="1"/>
  <c r="V18" i="1"/>
  <c r="V19" i="1"/>
  <c r="V20" i="1"/>
  <c r="V21" i="1"/>
  <c r="V22" i="1"/>
  <c r="V23" i="1"/>
  <c r="V98" i="1"/>
  <c r="V99" i="1"/>
  <c r="V100" i="1"/>
  <c r="V101" i="1"/>
  <c r="V102" i="1"/>
  <c r="V103" i="1"/>
  <c r="V104" i="1"/>
  <c r="V105" i="1"/>
  <c r="V106" i="1"/>
  <c r="V107" i="1"/>
  <c r="V108" i="1"/>
  <c r="V109" i="1"/>
  <c r="V110" i="1"/>
  <c r="T16" i="1"/>
  <c r="T17" i="1"/>
  <c r="T18" i="1"/>
  <c r="T19" i="1"/>
  <c r="T20" i="1"/>
  <c r="T21" i="1"/>
  <c r="T22" i="1"/>
  <c r="T23" i="1"/>
  <c r="T98" i="1"/>
  <c r="T99" i="1"/>
  <c r="T100" i="1"/>
  <c r="T101" i="1"/>
  <c r="T102" i="1"/>
  <c r="T103" i="1"/>
  <c r="T104" i="1"/>
  <c r="T105" i="1"/>
  <c r="T106" i="1"/>
  <c r="T107" i="1"/>
  <c r="T108" i="1"/>
  <c r="T109" i="1"/>
  <c r="T110" i="1"/>
  <c r="S16" i="1"/>
  <c r="S17" i="1"/>
  <c r="S18" i="1"/>
  <c r="S19" i="1"/>
  <c r="S20" i="1"/>
  <c r="S21" i="1"/>
  <c r="S22" i="1"/>
  <c r="S23" i="1"/>
  <c r="S98" i="1"/>
  <c r="S99" i="1"/>
  <c r="S100" i="1"/>
  <c r="S101" i="1"/>
  <c r="S102" i="1"/>
  <c r="S103" i="1"/>
  <c r="S104" i="1"/>
  <c r="S105" i="1"/>
  <c r="S106" i="1"/>
  <c r="S107" i="1"/>
  <c r="S108" i="1"/>
  <c r="S109" i="1"/>
  <c r="S110" i="1"/>
  <c r="Q16" i="1"/>
  <c r="Q17" i="1"/>
  <c r="Q18" i="1"/>
  <c r="Q19" i="1"/>
  <c r="Q20" i="1"/>
  <c r="Q21" i="1"/>
  <c r="Q22" i="1"/>
  <c r="Q23" i="1"/>
  <c r="Q98" i="1"/>
  <c r="Q99" i="1"/>
  <c r="Q100" i="1"/>
  <c r="Q101" i="1"/>
  <c r="Q102" i="1"/>
  <c r="Q103" i="1"/>
  <c r="Q104" i="1"/>
  <c r="Q105" i="1"/>
  <c r="Q106" i="1"/>
  <c r="Q107" i="1"/>
  <c r="Q108" i="1"/>
  <c r="Q109" i="1"/>
  <c r="Q110" i="1"/>
  <c r="P16" i="1"/>
  <c r="P17" i="1"/>
  <c r="P18" i="1"/>
  <c r="P19" i="1"/>
  <c r="P20" i="1"/>
  <c r="P21" i="1"/>
  <c r="P22" i="1"/>
  <c r="P23" i="1"/>
  <c r="P98" i="1"/>
  <c r="P99" i="1"/>
  <c r="P100" i="1"/>
  <c r="P101" i="1"/>
  <c r="P102" i="1"/>
  <c r="P103" i="1"/>
  <c r="P104" i="1"/>
  <c r="P105" i="1"/>
  <c r="P106" i="1"/>
  <c r="P107" i="1"/>
  <c r="P108" i="1"/>
  <c r="P109" i="1"/>
  <c r="P110" i="1"/>
  <c r="N16" i="1"/>
  <c r="N17" i="1"/>
  <c r="N18" i="1"/>
  <c r="N19" i="1"/>
  <c r="N20" i="1"/>
  <c r="N21" i="1"/>
  <c r="N22" i="1"/>
  <c r="N23" i="1"/>
  <c r="N98" i="1"/>
  <c r="N99" i="1"/>
  <c r="N100" i="1"/>
  <c r="N101" i="1"/>
  <c r="N102" i="1"/>
  <c r="N103" i="1"/>
  <c r="N104" i="1"/>
  <c r="N105" i="1"/>
  <c r="N106" i="1"/>
  <c r="N107" i="1"/>
  <c r="N108" i="1"/>
  <c r="N109" i="1"/>
  <c r="N110" i="1"/>
  <c r="M16" i="1"/>
  <c r="M17" i="1"/>
  <c r="M18" i="1"/>
  <c r="M19" i="1"/>
  <c r="M20" i="1"/>
  <c r="M21" i="1"/>
  <c r="M22" i="1"/>
  <c r="M23" i="1"/>
  <c r="M98" i="1"/>
  <c r="M99" i="1"/>
  <c r="M100" i="1"/>
  <c r="M101" i="1"/>
  <c r="M102" i="1"/>
  <c r="M103" i="1"/>
  <c r="M104" i="1"/>
  <c r="M105" i="1"/>
  <c r="M106" i="1"/>
  <c r="M107" i="1"/>
  <c r="M108" i="1"/>
  <c r="M109" i="1"/>
  <c r="M110" i="1"/>
  <c r="K16" i="1"/>
  <c r="K17" i="1"/>
  <c r="K18" i="1"/>
  <c r="K19" i="1"/>
  <c r="K20" i="1"/>
  <c r="K21" i="1"/>
  <c r="K22" i="1"/>
  <c r="K23" i="1"/>
  <c r="K98" i="1"/>
  <c r="K99" i="1"/>
  <c r="K100" i="1"/>
  <c r="K101" i="1"/>
  <c r="K102" i="1"/>
  <c r="K103" i="1"/>
  <c r="K104" i="1"/>
  <c r="K105" i="1"/>
  <c r="K106" i="1"/>
  <c r="K107" i="1"/>
  <c r="K108" i="1"/>
  <c r="K109" i="1"/>
  <c r="K110" i="1"/>
  <c r="J16" i="1"/>
  <c r="J17" i="1"/>
  <c r="J18" i="1"/>
  <c r="J19" i="1"/>
  <c r="J20" i="1"/>
  <c r="J21" i="1"/>
  <c r="J22" i="1"/>
  <c r="J23" i="1"/>
  <c r="J98" i="1"/>
  <c r="J99" i="1"/>
  <c r="J100" i="1"/>
  <c r="J101" i="1"/>
  <c r="J102" i="1"/>
  <c r="J103" i="1"/>
  <c r="J104" i="1"/>
  <c r="J105" i="1"/>
  <c r="J106" i="1"/>
  <c r="J107" i="1"/>
  <c r="J108" i="1"/>
  <c r="J109" i="1"/>
  <c r="J110" i="1"/>
  <c r="J15" i="1"/>
  <c r="AR109" i="1" l="1"/>
  <c r="AR101" i="1"/>
  <c r="AA101" i="1" s="1"/>
  <c r="AR19" i="1"/>
  <c r="AI108" i="1"/>
  <c r="AK108" i="1" s="1"/>
  <c r="AI100" i="1"/>
  <c r="AK100" i="1" s="1"/>
  <c r="AI18" i="1"/>
  <c r="AK18" i="1" s="1"/>
  <c r="X108" i="1"/>
  <c r="Z108" i="1" s="1"/>
  <c r="X100" i="1"/>
  <c r="Z100" i="1" s="1"/>
  <c r="X18" i="1"/>
  <c r="Z18" i="1" s="1"/>
  <c r="X107" i="1"/>
  <c r="Z107" i="1" s="1"/>
  <c r="X99" i="1"/>
  <c r="Z99" i="1" s="1"/>
  <c r="X17" i="1"/>
  <c r="Z17" i="1" s="1"/>
  <c r="AR105" i="1"/>
  <c r="AA105" i="1" s="1"/>
  <c r="AR23" i="1"/>
  <c r="AA23" i="1" s="1"/>
  <c r="X104" i="1"/>
  <c r="Z104" i="1" s="1"/>
  <c r="X22" i="1"/>
  <c r="Z22" i="1" s="1"/>
  <c r="AR103" i="1"/>
  <c r="AA103" i="1" s="1"/>
  <c r="AR21" i="1"/>
  <c r="AA21" i="1" s="1"/>
  <c r="X110" i="1"/>
  <c r="Z110" i="1" s="1"/>
  <c r="X102" i="1"/>
  <c r="Z102" i="1" s="1"/>
  <c r="X20" i="1"/>
  <c r="Z20" i="1" s="1"/>
  <c r="AI110" i="1"/>
  <c r="AK110" i="1" s="1"/>
  <c r="AI102" i="1"/>
  <c r="AK102" i="1" s="1"/>
  <c r="AI20" i="1"/>
  <c r="AK20" i="1" s="1"/>
  <c r="AI99" i="1"/>
  <c r="AK99" i="1" s="1"/>
  <c r="AR108" i="1"/>
  <c r="AA108" i="1" s="1"/>
  <c r="AR100" i="1"/>
  <c r="AA100" i="1" s="1"/>
  <c r="AR18" i="1"/>
  <c r="AA18" i="1" s="1"/>
  <c r="X109" i="1"/>
  <c r="Z109" i="1" s="1"/>
  <c r="X101" i="1"/>
  <c r="Z101" i="1" s="1"/>
  <c r="X19" i="1"/>
  <c r="Z19" i="1" s="1"/>
  <c r="AI105" i="1"/>
  <c r="AK105" i="1" s="1"/>
  <c r="AI23" i="1"/>
  <c r="AK23" i="1" s="1"/>
  <c r="AR106" i="1"/>
  <c r="AA106" i="1" s="1"/>
  <c r="AR98" i="1"/>
  <c r="AA98" i="1" s="1"/>
  <c r="AR16" i="1"/>
  <c r="AA16" i="1" s="1"/>
  <c r="AI17" i="1"/>
  <c r="AK17" i="1" s="1"/>
  <c r="AI103" i="1"/>
  <c r="AK103" i="1" s="1"/>
  <c r="AI21" i="1"/>
  <c r="AK21" i="1" s="1"/>
  <c r="AR110" i="1"/>
  <c r="AR102" i="1"/>
  <c r="AA102" i="1" s="1"/>
  <c r="AR20" i="1"/>
  <c r="AA20" i="1" s="1"/>
  <c r="AI107" i="1"/>
  <c r="AK107" i="1" s="1"/>
  <c r="AR104" i="1"/>
  <c r="AA104" i="1" s="1"/>
  <c r="AR22" i="1"/>
  <c r="AA22" i="1" s="1"/>
  <c r="AR107" i="1"/>
  <c r="AA107" i="1" s="1"/>
  <c r="AR99" i="1"/>
  <c r="AA99" i="1" s="1"/>
  <c r="AR17" i="1"/>
  <c r="AA17" i="1" s="1"/>
  <c r="AI109" i="1"/>
  <c r="AK109" i="1" s="1"/>
  <c r="AI101" i="1"/>
  <c r="AK101" i="1" s="1"/>
  <c r="AI19" i="1"/>
  <c r="AK19" i="1" s="1"/>
  <c r="X106" i="1"/>
  <c r="Z106" i="1" s="1"/>
  <c r="X98" i="1"/>
  <c r="Z98" i="1" s="1"/>
  <c r="X16" i="1"/>
  <c r="Z16" i="1" s="1"/>
  <c r="X105" i="1"/>
  <c r="Z105" i="1" s="1"/>
  <c r="X23" i="1"/>
  <c r="Z23" i="1" s="1"/>
  <c r="AI106" i="1"/>
  <c r="AK106" i="1" s="1"/>
  <c r="AI98" i="1"/>
  <c r="AK98" i="1" s="1"/>
  <c r="AI16" i="1"/>
  <c r="AK16" i="1" s="1"/>
  <c r="X103" i="1"/>
  <c r="Z103" i="1" s="1"/>
  <c r="X21" i="1"/>
  <c r="Z21" i="1" s="1"/>
  <c r="AI104" i="1"/>
  <c r="AK104" i="1" s="1"/>
  <c r="AI22" i="1"/>
  <c r="AK22" i="1" s="1"/>
  <c r="AB21" i="1" l="1"/>
  <c r="AB103" i="1"/>
  <c r="AB23" i="1"/>
  <c r="AB20" i="1"/>
  <c r="AB98" i="1"/>
  <c r="AB106" i="1"/>
  <c r="AB17" i="1"/>
  <c r="AB99" i="1"/>
  <c r="AB104" i="1"/>
  <c r="AB105" i="1"/>
  <c r="AB107" i="1"/>
  <c r="AB101" i="1"/>
  <c r="AB102" i="1"/>
  <c r="AB22" i="1"/>
  <c r="AB18" i="1"/>
  <c r="AB100" i="1"/>
  <c r="AB16" i="1"/>
  <c r="AB108" i="1"/>
  <c r="AM15" i="1"/>
  <c r="AD15" i="1"/>
  <c r="V15" i="1"/>
  <c r="M15" i="1"/>
  <c r="K15" i="1"/>
  <c r="AA110" i="1" l="1"/>
  <c r="AB110" i="1" s="1"/>
  <c r="AA109" i="1"/>
  <c r="AB109" i="1" s="1"/>
  <c r="AA19" i="1"/>
  <c r="AB19" i="1" s="1"/>
  <c r="J177" i="1"/>
  <c r="K177" i="1"/>
  <c r="W15" i="1" l="1"/>
  <c r="T15" i="1"/>
  <c r="Q15" i="1"/>
  <c r="N15" i="1"/>
  <c r="W177" i="1" l="1"/>
  <c r="T177" i="1"/>
  <c r="Q177" i="1"/>
  <c r="N177" i="1"/>
  <c r="AP15" i="1"/>
  <c r="AQ15" i="1" l="1"/>
  <c r="AO15" i="1"/>
  <c r="AJ15" i="1"/>
  <c r="AH15" i="1"/>
  <c r="AG15" i="1"/>
  <c r="AF15" i="1"/>
  <c r="AE15" i="1"/>
  <c r="AI15" i="1" l="1"/>
  <c r="AK15" i="1" s="1"/>
  <c r="AR15" i="1"/>
  <c r="AA15" i="1" s="1"/>
  <c r="S15" i="1" l="1"/>
  <c r="P15" i="1"/>
  <c r="X15" i="1" l="1"/>
  <c r="Z15" i="1" s="1"/>
  <c r="S177" i="1"/>
  <c r="V177" i="1"/>
  <c r="M177" i="1"/>
  <c r="P177" i="1"/>
  <c r="AB15" i="1" l="1"/>
  <c r="AB177" i="1" s="1"/>
  <c r="AA187" i="1" s="1"/>
  <c r="Z177" i="1"/>
  <c r="X177" i="1"/>
</calcChain>
</file>

<file path=xl/sharedStrings.xml><?xml version="1.0" encoding="utf-8"?>
<sst xmlns="http://schemas.openxmlformats.org/spreadsheetml/2006/main" count="636" uniqueCount="144">
  <si>
    <t>Zie werkblad Toelichting Calculatieblad voor een toelichting</t>
  </si>
  <si>
    <t>2023/0113RN</t>
  </si>
  <si>
    <t>Inschrijver dient de lichtblauw gearceerde cellen in te vullen</t>
  </si>
  <si>
    <t>Type bus</t>
  </si>
  <si>
    <t>Prijs per km</t>
  </si>
  <si>
    <t>Maximaal te hanteren minimumtarief</t>
  </si>
  <si>
    <t>Seizoenskorting per maand</t>
  </si>
  <si>
    <t>Bustarief type 1 (0 t/m 20 pers)</t>
  </si>
  <si>
    <t>Januari</t>
  </si>
  <si>
    <t>Juli</t>
  </si>
  <si>
    <t>Bustarief type 2 (21 t/m 50 pers)</t>
  </si>
  <si>
    <t>Februari</t>
  </si>
  <si>
    <t>Augustus</t>
  </si>
  <si>
    <t>Bustarief type 3 (51 t/m 60 pers)</t>
  </si>
  <si>
    <t>Maart</t>
  </si>
  <si>
    <t>September</t>
  </si>
  <si>
    <t>Bustarief type 4 (61 t/m 70 pers)</t>
  </si>
  <si>
    <t>April</t>
  </si>
  <si>
    <t>Oktober</t>
  </si>
  <si>
    <t xml:space="preserve">Bustarief type 5 (71 t/m 92 pers) </t>
  </si>
  <si>
    <t>Mei</t>
  </si>
  <si>
    <t>November</t>
  </si>
  <si>
    <t>Juni</t>
  </si>
  <si>
    <t>December</t>
  </si>
  <si>
    <t>Eendaagse ritten Nederland en Buitenland</t>
  </si>
  <si>
    <t>Door Inschrijver ingevulde aantal te vervoeren personen:</t>
  </si>
  <si>
    <t>Minimumtarief van toepassing?</t>
  </si>
  <si>
    <t>Bestemming</t>
  </si>
  <si>
    <t>Vertrekplaats</t>
  </si>
  <si>
    <t>Aantal te vervoeren personen</t>
  </si>
  <si>
    <t>Periode</t>
  </si>
  <si>
    <t>Vertrektijd naar bestemming 
(heenweg)</t>
  </si>
  <si>
    <t>Aankomsttijd bij vertrekplaats
(terugweg)</t>
  </si>
  <si>
    <t>Aantal km (retour)</t>
  </si>
  <si>
    <t>Aantal type 1</t>
  </si>
  <si>
    <t>km prijs</t>
  </si>
  <si>
    <t>Inzet prijs</t>
  </si>
  <si>
    <t>Aantal type 2</t>
  </si>
  <si>
    <t>Aantal type 3</t>
  </si>
  <si>
    <t>Aantal type 4</t>
  </si>
  <si>
    <t>Aantal type 5</t>
  </si>
  <si>
    <t>Kosten per rit</t>
  </si>
  <si>
    <t>Seizoens-korting</t>
  </si>
  <si>
    <t>Totaal inclusief korting</t>
  </si>
  <si>
    <t>Minimum-tarief</t>
  </si>
  <si>
    <t>Totaalprijs ééndaagse ritten</t>
  </si>
  <si>
    <t>Type 1</t>
  </si>
  <si>
    <t>Type 2</t>
  </si>
  <si>
    <t>Type 3</t>
  </si>
  <si>
    <t>Type 4</t>
  </si>
  <si>
    <t>Type 5</t>
  </si>
  <si>
    <t>Totaal personen</t>
  </si>
  <si>
    <t>Aantal  te vervoeren personen conform aanvraag</t>
  </si>
  <si>
    <t>Conclusie</t>
  </si>
  <si>
    <t>Totaal minimum tarief</t>
  </si>
  <si>
    <t>Totaal eendaagse ritten Nederland en Buitenland</t>
  </si>
  <si>
    <t>Meerdaagse ritten Nederland en Buitenland</t>
  </si>
  <si>
    <t>Vertrek-plaats</t>
  </si>
  <si>
    <t>Bijkomende kosten extra chauffeur (indien van toepassing)</t>
  </si>
  <si>
    <t>Totaal meerdaagse ritten Nederland en Buitenland</t>
  </si>
  <si>
    <t>Totaal (bedrag t.b.v gunning)</t>
  </si>
  <si>
    <t>Naam Inschrijver</t>
  </si>
  <si>
    <t>Naam ondertekenaar</t>
  </si>
  <si>
    <t>Handtekening</t>
  </si>
  <si>
    <t>Datum</t>
  </si>
  <si>
    <t>Toelichting op het invullen:</t>
  </si>
  <si>
    <t>Toelichting op de begrippen</t>
  </si>
  <si>
    <t>Begrip</t>
  </si>
  <si>
    <t>Toelichting</t>
  </si>
  <si>
    <t>Prijs per kilometer per type bus. Dit tarief bestaat uit de componenten brandstof, afschrijving en onderhoud. Kilometers worden gerekend vanaf de school t/m de bestemming en weer terug naar de school. Kilometers voor tussentijdse verplaatsingen worden daarbij opgeteld. Kilometers voor het aan- en afrijden naar de locatie van Opdrachtnemer kunnen niet in rekening worden gebracht. Facturering vindt plaats op basis van het aantal daadwerkelijk gereden kilometers vermenigvuldigd met het door inschrijver geoffreerde kmtarief voor de betreffende type bus.</t>
  </si>
  <si>
    <t>Het tarief dat minimaal in rekening wordt gebracht voor de inzet van de betreffende bus bij ééndaagse ritten. Indien de kosten per rit onder het minimumtarief uitkomen, dan wordt het totaal van het minimumtarief per reis automatisch doorgerekend in de totaalprijs van die betreffende rit.
Als de kosten hoger zijn dan het minimumtarief, dan wordt het minimumtarief niet berekend voor de betreffende rit. Het minimumtarief wordt in dat geval dus niet nog eens opgeteld bij de kosten voor die rit. Het maximumbedrag dat gehanteerd mag worden bij de minimumtarieven per type bus is als volgt:
▪Type 1 (0 t/m 20 personen):   € 250,-
▪Type 2 (21 t/m 50 personen): € 350,-
▪Type 3 (51 t/m 60 personen): € 450,-
▪Type 4 (61 t/m 70 personen): € 550,-
▪Type 5 (71 t/m 92 personen): € 650,-</t>
  </si>
  <si>
    <t>Het uurtarief van de chauffeur. Het uurtarief bestaat uit de componenten salaris en sociale lasten. Facturering vindt plaats op basis van het aantal daadwerkelijk ingezette uren vermenigvuldigd met het door inschrijver geoffreerde uurtarief.</t>
  </si>
  <si>
    <t>De korting (indien van toepassing) die van toepassing is per maand waarin de rit gereden wordt en in mindering wordt gebracht op het totaalbedrag voor de betreffende rit. De korting is niet van toepassing op het minimumtarief</t>
  </si>
  <si>
    <t>Bijkomende kosten extra chauffeur</t>
  </si>
  <si>
    <t>Uitgangspunten</t>
  </si>
  <si>
    <t>Meerdaagse reizen</t>
  </si>
  <si>
    <t>Dagrit</t>
  </si>
  <si>
    <t>Breng- of haalrit</t>
  </si>
  <si>
    <t>Uurtarief 
chauffeur</t>
  </si>
  <si>
    <t>Inzeturen per bus</t>
  </si>
  <si>
    <t>Seizoenskorting</t>
  </si>
  <si>
    <t>Totaal meerdaagse ritten(incl. korting)</t>
  </si>
  <si>
    <t>Minimumtarief ééndaagse ritten</t>
  </si>
  <si>
    <t>De kolommen met 'aantal per type' dienen alleen ingevuld te worden als Inschrijver daadwerkelijk een bus van dat type voor die betreffende rit inzet. Hierbij is het van belang dat het aantal te vervoeren personen (kolom C) overeenkomt met de opgegeven inzet van 'aantal per type'. Dit wil zeggen dat het aantal te vervoeren personen per rit altijd allemaal mee kunnen a.d.h.v. de door inschrijver berekende aantal bussen. Om dit te controleren, kan inschrijver kijken naar kolom AK. Hierin is deze conclusie opgenomen. Indien niet alle te vervoeren personen mee kunnen in een betreffende rit, wordt in kolom AK de cel roodgekleurd met een minteken en een aantal (zie voorbeeld aan het einde van deze regel). Dit aantal geeft aan hoeveel personen niet mee kunnen bij de betreffende rit. Als dit voorkomt, dient inschrijver een aanpassing te doen in het 'aantal per type' totdat de cel in kolom AK niet meer negatief/roodgekleurd is.</t>
  </si>
  <si>
    <t>De blauwe velden 'prijs per km', 'minimumtarief t.b.v. ééndaagse ritten' en 'uurtarief chauffeur' dienen wel allemaal ingevuld te worden, ook als u van een bepaald type bus in eerste instantie geen gebruik maakt. Indien u niet beschikt over bussen in een bepaalde categorie dan hoeft u deze niet in te vullen, deze zullen in de praktijk ook niet ingezet worden.</t>
  </si>
  <si>
    <t>Uurtarief chauffeur</t>
  </si>
  <si>
    <t>Indien er voor een meerdaagse rit een extra chauffeur nodig is, omdat anders niet aan de rijtijdenwet voldaan kan worden, dan dient inschrijver in kolom Y de kosten hiervoor op te geven. Het gaat hierbij om de totale kosten voor het aan- en afvoeren van de extra chauffeur voor zowel de heen- als terugreis indien van toepassing. Uitgangspunt bij meerdaagse reizen is altijd dat de bus in één keer doorrijd naar de plaats van bestemming.</t>
  </si>
  <si>
    <t>Bij een meerdaagse reis worden voor de heen- en terugreis de werkelijke kilometers (van en naar de locatie van Opdrachtgever) en werkelijke inzeturen in rekening gebracht. Voor de niet reisdagen worden 8 inzeturen in rekening gebracht. Indien op een niet-reisdag wel vervoer nodig is (voor lokale verplaatsingen of excursies), dan worden de werkelijke kilometers berekend.</t>
  </si>
  <si>
    <t>Rit waarbij op één dag leerlingen/medewerkers gebracht worden naar een bestemming en op de dezelfde dag weer teruggebracht worden naar de locatie van Opdrachtgever. De tussenliggende uren (tussen de heen- en terugrit) worden als wachturen in rekening gebracht. Indien er tussentijds vervoer nodig is (voor lokale verplaatsingen), dan worden de werkelijke kilometers en werkelijke aantal inzeturen berekend.</t>
  </si>
  <si>
    <t>Bij een breng of haalrit, waar de groep alleen gebracht of alleen gehaald moet worden (bijvoorbeeld naar of van een luchthaven) worden de werkelijke kilometers en werkelijke inzeturen op basis van een retour (school - bestemming - school) in rekening gebracht.</t>
  </si>
  <si>
    <t>Toelichting Calculatieblad</t>
  </si>
  <si>
    <t>Bestemmingen, aantal leerlingen en aantal km kunnen en zullen jaarlijks veranderen. Aan de opgave op het Calculatieblad zijn geen rechten te ontlenen.</t>
  </si>
  <si>
    <t>Calculatieblad Busvervoer</t>
  </si>
  <si>
    <t>Den Haag</t>
  </si>
  <si>
    <t>Deventer</t>
  </si>
  <si>
    <t>Apeldoorn</t>
  </si>
  <si>
    <t>'s-Gravenhage</t>
  </si>
  <si>
    <t>Teuge</t>
  </si>
  <si>
    <t>Groesbeek</t>
  </si>
  <si>
    <t>Münster</t>
  </si>
  <si>
    <t>Namen</t>
  </si>
  <si>
    <t>Amsterdam</t>
  </si>
  <si>
    <t>Landgraaf</t>
  </si>
  <si>
    <t>Lochem</t>
  </si>
  <si>
    <t>Enschede</t>
  </si>
  <si>
    <t>Hooghalen</t>
  </si>
  <si>
    <t>Otterlo</t>
  </si>
  <si>
    <t>Leiden</t>
  </si>
  <si>
    <t>Arnhem</t>
  </si>
  <si>
    <t>Nijverdal</t>
  </si>
  <si>
    <t>Biddinghuizen</t>
  </si>
  <si>
    <t>Holten</t>
  </si>
  <si>
    <t>Bolsward</t>
  </si>
  <si>
    <t>Hoogeveen</t>
  </si>
  <si>
    <t>Twello</t>
  </si>
  <si>
    <t>Kampen</t>
  </si>
  <si>
    <t>Brussel</t>
  </si>
  <si>
    <t>Ommen</t>
  </si>
  <si>
    <t>Noordwijk</t>
  </si>
  <si>
    <t>Zwolle</t>
  </si>
  <si>
    <t>Groningen</t>
  </si>
  <si>
    <t>Rotterdam</t>
  </si>
  <si>
    <t>Oegstgeest</t>
  </si>
  <si>
    <t>Kaatsheuvel</t>
  </si>
  <si>
    <t>Leeuwarden</t>
  </si>
  <si>
    <t>Valkenburg</t>
  </si>
  <si>
    <t>Hellendoorn</t>
  </si>
  <si>
    <t>Slagharen</t>
  </si>
  <si>
    <t>Giethoorn</t>
  </si>
  <si>
    <t>Köln</t>
  </si>
  <si>
    <t>Erm</t>
  </si>
  <si>
    <t>Rheden</t>
  </si>
  <si>
    <t>Bottrop</t>
  </si>
  <si>
    <t>Raalte</t>
  </si>
  <si>
    <t>Orvelte</t>
  </si>
  <si>
    <t>Nijmegen</t>
  </si>
  <si>
    <t>Rijssen</t>
  </si>
  <si>
    <t>Hardenberg</t>
  </si>
  <si>
    <t>Dortmund</t>
  </si>
  <si>
    <t>Valkenswaard (4 dagen)</t>
  </si>
  <si>
    <t>Makkum (3 dagen)</t>
  </si>
  <si>
    <t>Trier (2 dagen)</t>
  </si>
  <si>
    <t>Lauwersoog</t>
  </si>
  <si>
    <t>Utrecht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</si>
</sst>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20"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11"/>
      <name val="Arial"/>
      <family val="2"/>
    </font>
    <font>
      <b/>
      <sz val="14"/>
      <name val="Arial"/>
      <family val="2"/>
    </font>
    <font>
      <sz val="14"/>
      <name val="Arial"/>
      <family val="2"/>
    </font>
    <font>
      <b/>
      <sz val="9"/>
      <name val="Arial"/>
      <family val="2"/>
    </font>
    <font>
      <sz val="9"/>
      <name val="Arial"/>
      <family val="2"/>
    </font>
    <font>
      <sz val="10"/>
      <name val="Arial"/>
      <family val="2"/>
    </font>
    <font>
      <b/>
      <sz val="9"/>
      <color theme="0"/>
      <name val="Arial"/>
      <family val="2"/>
    </font>
    <font>
      <b/>
      <sz val="11"/>
      <color theme="0"/>
      <name val="Arial"/>
      <family val="2"/>
    </font>
    <font>
      <b/>
      <sz val="10"/>
      <color theme="0"/>
      <name val="Arial"/>
      <family val="2"/>
    </font>
    <font>
      <sz val="10"/>
      <color rgb="FFFF0000"/>
      <name val="Arial"/>
      <family val="2"/>
    </font>
    <font>
      <b/>
      <sz val="10"/>
      <color indexed="9"/>
      <name val="Arial"/>
      <family val="2"/>
    </font>
    <font>
      <sz val="10"/>
      <name val="Arial"/>
      <family val="2"/>
    </font>
    <font>
      <sz val="9"/>
      <color rgb="FF000000"/>
      <name val="Arial"/>
      <family val="2"/>
    </font>
    <font>
      <sz val="9"/>
      <color theme="1"/>
      <name val="Arial"/>
      <family val="2"/>
    </font>
    <font>
      <b/>
      <u/>
      <sz val="10"/>
      <name val="Arial"/>
      <family val="2"/>
    </font>
  </fonts>
  <fills count="9">
    <fill>
      <patternFill patternType="none"/>
    </fill>
    <fill>
      <patternFill patternType="gray125"/>
    </fill>
    <fill>
      <patternFill patternType="solid">
        <fgColor rgb="FFFFC000"/>
        <bgColor indexed="64"/>
      </patternFill>
    </fill>
    <fill>
      <patternFill patternType="solid">
        <fgColor rgb="FF66FFFF"/>
        <bgColor indexed="64"/>
      </patternFill>
    </fill>
    <fill>
      <patternFill patternType="solid">
        <fgColor rgb="FF0000FF"/>
        <bgColor indexed="64"/>
      </patternFill>
    </fill>
    <fill>
      <patternFill patternType="solid">
        <fgColor theme="0"/>
        <bgColor indexed="64"/>
      </patternFill>
    </fill>
    <fill>
      <patternFill patternType="solid">
        <fgColor indexed="12"/>
        <bgColor indexed="64"/>
      </patternFill>
    </fill>
    <fill>
      <patternFill patternType="solid">
        <fgColor rgb="FFFFFF00"/>
        <bgColor indexed="64"/>
      </patternFill>
    </fill>
    <fill>
      <patternFill patternType="solid">
        <fgColor rgb="FF92D05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5">
    <xf numFmtId="0" fontId="0" fillId="0" borderId="0"/>
    <xf numFmtId="0" fontId="10" fillId="0" borderId="0"/>
    <xf numFmtId="9" fontId="16" fillId="0" borderId="0" applyFont="0" applyFill="0" applyBorder="0" applyAlignment="0" applyProtection="0"/>
    <xf numFmtId="0" fontId="2" fillId="0" borderId="0"/>
    <xf numFmtId="0" fontId="1" fillId="0" borderId="0"/>
  </cellStyleXfs>
  <cellXfs count="178">
    <xf numFmtId="0" fontId="0" fillId="0" borderId="0" xfId="0"/>
    <xf numFmtId="0" fontId="6" fillId="0" borderId="0" xfId="0" applyFont="1"/>
    <xf numFmtId="0" fontId="7" fillId="0" borderId="0" xfId="0" applyFont="1"/>
    <xf numFmtId="0" fontId="10" fillId="0" borderId="0" xfId="0" applyFont="1"/>
    <xf numFmtId="0" fontId="4" fillId="0" borderId="0" xfId="0" applyFont="1"/>
    <xf numFmtId="164" fontId="4" fillId="0" borderId="0" xfId="0" applyNumberFormat="1" applyFont="1"/>
    <xf numFmtId="0" fontId="0" fillId="3" borderId="11" xfId="0" applyFill="1" applyBorder="1"/>
    <xf numFmtId="0" fontId="8" fillId="2" borderId="7" xfId="0" applyFont="1" applyFill="1" applyBorder="1"/>
    <xf numFmtId="0" fontId="8" fillId="2" borderId="8" xfId="0" applyFont="1" applyFill="1" applyBorder="1"/>
    <xf numFmtId="0" fontId="4" fillId="2" borderId="8" xfId="0" applyFont="1" applyFill="1" applyBorder="1"/>
    <xf numFmtId="0" fontId="11" fillId="4" borderId="2" xfId="0" applyFont="1" applyFill="1" applyBorder="1" applyAlignment="1">
      <alignment horizontal="center"/>
    </xf>
    <xf numFmtId="0" fontId="11" fillId="4" borderId="2" xfId="0" applyFont="1" applyFill="1" applyBorder="1" applyAlignment="1">
      <alignment horizontal="center" wrapText="1"/>
    </xf>
    <xf numFmtId="0" fontId="11" fillId="4" borderId="10" xfId="0" applyFont="1" applyFill="1" applyBorder="1" applyAlignment="1">
      <alignment horizontal="center" wrapText="1"/>
    </xf>
    <xf numFmtId="0" fontId="13" fillId="4" borderId="2" xfId="0" applyFont="1" applyFill="1" applyBorder="1"/>
    <xf numFmtId="0" fontId="10" fillId="0" borderId="12" xfId="0" applyFont="1" applyBorder="1"/>
    <xf numFmtId="0" fontId="10" fillId="0" borderId="2" xfId="0" applyFont="1" applyBorder="1"/>
    <xf numFmtId="0" fontId="11" fillId="4" borderId="1" xfId="0" applyFont="1" applyFill="1" applyBorder="1" applyAlignment="1">
      <alignment horizontal="center" wrapText="1"/>
    </xf>
    <xf numFmtId="0" fontId="11" fillId="4" borderId="4" xfId="0" applyFont="1" applyFill="1" applyBorder="1" applyAlignment="1">
      <alignment horizontal="center"/>
    </xf>
    <xf numFmtId="0" fontId="11" fillId="4" borderId="4" xfId="0" applyFont="1" applyFill="1" applyBorder="1" applyAlignment="1">
      <alignment horizontal="center" wrapText="1"/>
    </xf>
    <xf numFmtId="0" fontId="9" fillId="3" borderId="15" xfId="0" applyFont="1" applyFill="1" applyBorder="1" applyAlignment="1">
      <alignment horizontal="center" vertical="center"/>
    </xf>
    <xf numFmtId="164" fontId="9" fillId="0" borderId="19" xfId="0" applyNumberFormat="1" applyFont="1" applyBorder="1" applyAlignment="1">
      <alignment horizontal="center" vertical="center"/>
    </xf>
    <xf numFmtId="164" fontId="9" fillId="0" borderId="16" xfId="0" applyNumberFormat="1" applyFont="1" applyBorder="1" applyAlignment="1">
      <alignment horizontal="center" vertical="center"/>
    </xf>
    <xf numFmtId="0" fontId="9" fillId="3" borderId="17" xfId="0" applyFont="1" applyFill="1" applyBorder="1" applyAlignment="1">
      <alignment horizontal="center" vertical="center"/>
    </xf>
    <xf numFmtId="164" fontId="9" fillId="0" borderId="11" xfId="0" applyNumberFormat="1" applyFont="1" applyBorder="1" applyAlignment="1">
      <alignment horizontal="center" vertical="center"/>
    </xf>
    <xf numFmtId="164" fontId="9" fillId="0" borderId="18" xfId="0" applyNumberFormat="1" applyFont="1" applyBorder="1" applyAlignment="1">
      <alignment horizontal="center" vertical="center"/>
    </xf>
    <xf numFmtId="0" fontId="0" fillId="0" borderId="0" xfId="0" applyAlignment="1">
      <alignment vertical="center"/>
    </xf>
    <xf numFmtId="0" fontId="10" fillId="0" borderId="1" xfId="0" applyFont="1" applyBorder="1" applyAlignment="1">
      <alignment vertical="center"/>
    </xf>
    <xf numFmtId="0" fontId="10" fillId="0" borderId="20" xfId="0" applyFont="1" applyBorder="1" applyAlignment="1">
      <alignment vertical="center"/>
    </xf>
    <xf numFmtId="0" fontId="9" fillId="0" borderId="11" xfId="0" applyFont="1" applyBorder="1" applyAlignment="1">
      <alignment horizontal="center" vertical="center"/>
    </xf>
    <xf numFmtId="0" fontId="0" fillId="0" borderId="0" xfId="0" applyAlignment="1">
      <alignment horizontal="center" vertical="center"/>
    </xf>
    <xf numFmtId="0" fontId="4" fillId="2" borderId="9" xfId="0" applyFont="1" applyFill="1" applyBorder="1"/>
    <xf numFmtId="0" fontId="0" fillId="0" borderId="0" xfId="0" applyAlignment="1">
      <alignment horizontal="center"/>
    </xf>
    <xf numFmtId="0" fontId="4" fillId="2" borderId="8" xfId="0" applyFont="1" applyFill="1" applyBorder="1" applyAlignment="1">
      <alignment horizontal="center"/>
    </xf>
    <xf numFmtId="0" fontId="9" fillId="0" borderId="17" xfId="0" applyFont="1" applyBorder="1" applyAlignment="1">
      <alignment vertical="center"/>
    </xf>
    <xf numFmtId="0" fontId="10" fillId="0" borderId="22" xfId="0" applyFont="1" applyBorder="1" applyAlignment="1">
      <alignment vertical="center"/>
    </xf>
    <xf numFmtId="0" fontId="10" fillId="0" borderId="23" xfId="0" applyFont="1" applyBorder="1"/>
    <xf numFmtId="0" fontId="13" fillId="4" borderId="1" xfId="0" applyFont="1" applyFill="1" applyBorder="1" applyAlignment="1">
      <alignment vertical="center"/>
    </xf>
    <xf numFmtId="0" fontId="9" fillId="0" borderId="0" xfId="0" applyFont="1"/>
    <xf numFmtId="164" fontId="8" fillId="2" borderId="8" xfId="0" applyNumberFormat="1" applyFont="1" applyFill="1" applyBorder="1"/>
    <xf numFmtId="164" fontId="8" fillId="0" borderId="0" xfId="0" applyNumberFormat="1" applyFont="1"/>
    <xf numFmtId="0" fontId="14" fillId="0" borderId="0" xfId="0" applyFont="1"/>
    <xf numFmtId="0" fontId="15" fillId="6" borderId="11" xfId="0" applyFont="1" applyFill="1" applyBorder="1" applyAlignment="1">
      <alignment horizontal="left" vertical="center"/>
    </xf>
    <xf numFmtId="164" fontId="4" fillId="2" borderId="5" xfId="0" applyNumberFormat="1" applyFont="1" applyFill="1" applyBorder="1" applyAlignment="1">
      <alignment vertical="center"/>
    </xf>
    <xf numFmtId="164" fontId="4" fillId="2" borderId="6" xfId="0" applyNumberFormat="1" applyFont="1" applyFill="1" applyBorder="1" applyAlignment="1">
      <alignment vertical="center"/>
    </xf>
    <xf numFmtId="164" fontId="4" fillId="2" borderId="31" xfId="0" applyNumberFormat="1" applyFont="1" applyFill="1" applyBorder="1" applyAlignment="1">
      <alignment vertical="center"/>
    </xf>
    <xf numFmtId="0" fontId="4" fillId="2" borderId="5" xfId="0" applyFont="1" applyFill="1" applyBorder="1" applyAlignment="1">
      <alignment vertical="center"/>
    </xf>
    <xf numFmtId="164" fontId="8" fillId="2" borderId="6" xfId="0" applyNumberFormat="1" applyFont="1" applyFill="1" applyBorder="1" applyAlignment="1">
      <alignment vertical="center"/>
    </xf>
    <xf numFmtId="164" fontId="8" fillId="2" borderId="31" xfId="0" applyNumberFormat="1" applyFont="1" applyFill="1" applyBorder="1" applyAlignment="1">
      <alignment vertical="center"/>
    </xf>
    <xf numFmtId="0" fontId="5" fillId="2" borderId="7" xfId="0" applyFont="1" applyFill="1" applyBorder="1" applyAlignment="1">
      <alignment vertical="center"/>
    </xf>
    <xf numFmtId="0" fontId="0" fillId="2" borderId="8" xfId="0" applyFill="1" applyBorder="1"/>
    <xf numFmtId="0" fontId="0" fillId="2" borderId="8" xfId="0" applyFill="1" applyBorder="1" applyAlignment="1">
      <alignment horizontal="center" vertical="center"/>
    </xf>
    <xf numFmtId="0" fontId="10" fillId="2" borderId="8" xfId="0" applyFont="1" applyFill="1" applyBorder="1"/>
    <xf numFmtId="0" fontId="4" fillId="2" borderId="8" xfId="0" applyFont="1" applyFill="1" applyBorder="1" applyAlignment="1">
      <alignment vertical="center"/>
    </xf>
    <xf numFmtId="164" fontId="4" fillId="2" borderId="9" xfId="0" applyNumberFormat="1" applyFont="1" applyFill="1" applyBorder="1" applyAlignment="1">
      <alignment horizontal="center" vertical="center"/>
    </xf>
    <xf numFmtId="0" fontId="11" fillId="4" borderId="5" xfId="0" applyFont="1" applyFill="1" applyBorder="1" applyAlignment="1">
      <alignment horizontal="left"/>
    </xf>
    <xf numFmtId="0" fontId="11" fillId="4" borderId="0" xfId="0" applyFont="1" applyFill="1" applyAlignment="1">
      <alignment horizontal="center" wrapText="1"/>
    </xf>
    <xf numFmtId="0" fontId="11" fillId="4" borderId="6" xfId="0" applyFont="1" applyFill="1" applyBorder="1" applyAlignment="1">
      <alignment horizontal="center" wrapText="1"/>
    </xf>
    <xf numFmtId="0" fontId="11" fillId="4" borderId="6" xfId="0" applyFont="1" applyFill="1" applyBorder="1" applyAlignment="1">
      <alignment horizontal="center"/>
    </xf>
    <xf numFmtId="0" fontId="11" fillId="4" borderId="31" xfId="0" applyFont="1" applyFill="1" applyBorder="1" applyAlignment="1">
      <alignment horizontal="center" wrapText="1"/>
    </xf>
    <xf numFmtId="0" fontId="12" fillId="4" borderId="14" xfId="0" applyFont="1" applyFill="1" applyBorder="1" applyAlignment="1">
      <alignment vertical="center"/>
    </xf>
    <xf numFmtId="0" fontId="12" fillId="4" borderId="12" xfId="0" applyFont="1" applyFill="1" applyBorder="1" applyAlignment="1">
      <alignment vertical="center"/>
    </xf>
    <xf numFmtId="0" fontId="12" fillId="4" borderId="13" xfId="0" applyFont="1" applyFill="1" applyBorder="1" applyAlignment="1">
      <alignment vertical="center"/>
    </xf>
    <xf numFmtId="164" fontId="9" fillId="0" borderId="14" xfId="0" applyNumberFormat="1" applyFont="1" applyBorder="1" applyAlignment="1">
      <alignment horizontal="center" vertical="center"/>
    </xf>
    <xf numFmtId="164" fontId="9" fillId="0" borderId="26" xfId="0" applyNumberFormat="1" applyFont="1" applyBorder="1" applyAlignment="1">
      <alignment horizontal="center" vertical="center"/>
    </xf>
    <xf numFmtId="164" fontId="9" fillId="0" borderId="27" xfId="0" applyNumberFormat="1" applyFont="1" applyBorder="1" applyAlignment="1">
      <alignment horizontal="center" vertical="center"/>
    </xf>
    <xf numFmtId="0" fontId="9" fillId="0" borderId="11" xfId="0" applyFont="1" applyBorder="1" applyAlignment="1">
      <alignment horizontal="center"/>
    </xf>
    <xf numFmtId="0" fontId="8" fillId="0" borderId="11" xfId="0" applyFont="1" applyBorder="1" applyAlignment="1">
      <alignment horizontal="center"/>
    </xf>
    <xf numFmtId="44" fontId="9" fillId="0" borderId="11" xfId="0" applyNumberFormat="1" applyFont="1" applyBorder="1"/>
    <xf numFmtId="44" fontId="8" fillId="5" borderId="11" xfId="0" applyNumberFormat="1" applyFont="1" applyFill="1" applyBorder="1"/>
    <xf numFmtId="0" fontId="9" fillId="0" borderId="11" xfId="0" applyFont="1" applyBorder="1" applyAlignment="1">
      <alignment vertical="center"/>
    </xf>
    <xf numFmtId="0" fontId="9" fillId="3" borderId="29" xfId="0" applyFont="1" applyFill="1" applyBorder="1" applyAlignment="1">
      <alignment horizontal="center" vertical="center"/>
    </xf>
    <xf numFmtId="164" fontId="9" fillId="0" borderId="12" xfId="0" applyNumberFormat="1" applyFont="1" applyBorder="1" applyAlignment="1">
      <alignment horizontal="center" vertical="center"/>
    </xf>
    <xf numFmtId="164" fontId="9" fillId="0" borderId="35"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8" fillId="2" borderId="37" xfId="0" applyNumberFormat="1" applyFont="1" applyFill="1" applyBorder="1" applyAlignment="1">
      <alignment vertical="center"/>
    </xf>
    <xf numFmtId="164" fontId="9" fillId="0" borderId="30" xfId="0" applyNumberFormat="1" applyFont="1" applyBorder="1" applyAlignment="1">
      <alignment horizontal="center" vertical="center"/>
    </xf>
    <xf numFmtId="164" fontId="9" fillId="0" borderId="38" xfId="0" applyNumberFormat="1" applyFont="1" applyBorder="1" applyAlignment="1">
      <alignment horizontal="center" vertical="center"/>
    </xf>
    <xf numFmtId="164" fontId="9" fillId="0" borderId="39" xfId="0" applyNumberFormat="1" applyFont="1" applyBorder="1" applyAlignment="1">
      <alignment horizontal="center" vertical="center"/>
    </xf>
    <xf numFmtId="0" fontId="10" fillId="0" borderId="0" xfId="0" applyFont="1" applyAlignment="1">
      <alignment horizontal="left"/>
    </xf>
    <xf numFmtId="0" fontId="13" fillId="4" borderId="40" xfId="0" applyFont="1" applyFill="1" applyBorder="1" applyAlignment="1">
      <alignment horizontal="center" vertical="center" wrapText="1"/>
    </xf>
    <xf numFmtId="164" fontId="10" fillId="0" borderId="37" xfId="0" applyNumberFormat="1" applyFont="1" applyBorder="1" applyAlignment="1">
      <alignment vertical="center"/>
    </xf>
    <xf numFmtId="164" fontId="10" fillId="0" borderId="26" xfId="0" applyNumberFormat="1" applyFont="1" applyBorder="1" applyAlignment="1">
      <alignment vertical="center"/>
    </xf>
    <xf numFmtId="164" fontId="10" fillId="0" borderId="27" xfId="0" applyNumberFormat="1" applyFont="1" applyBorder="1" applyAlignment="1">
      <alignment vertical="center"/>
    </xf>
    <xf numFmtId="0" fontId="10" fillId="0" borderId="17" xfId="0" applyFont="1" applyBorder="1" applyAlignment="1">
      <alignment vertical="center"/>
    </xf>
    <xf numFmtId="10" fontId="10" fillId="3" borderId="11" xfId="2" applyNumberFormat="1" applyFont="1" applyFill="1" applyBorder="1" applyAlignment="1">
      <alignment horizontal="center" vertical="center"/>
    </xf>
    <xf numFmtId="0" fontId="10" fillId="0" borderId="11" xfId="0" applyFont="1" applyBorder="1" applyAlignment="1">
      <alignment vertical="center"/>
    </xf>
    <xf numFmtId="10" fontId="10" fillId="3" borderId="18" xfId="2" applyNumberFormat="1" applyFont="1" applyFill="1" applyBorder="1" applyAlignment="1">
      <alignment horizontal="center" vertical="center"/>
    </xf>
    <xf numFmtId="0" fontId="10" fillId="0" borderId="41" xfId="0" applyFont="1" applyBorder="1" applyAlignment="1">
      <alignment vertical="center"/>
    </xf>
    <xf numFmtId="10" fontId="10" fillId="3" borderId="42" xfId="2" applyNumberFormat="1" applyFont="1" applyFill="1" applyBorder="1" applyAlignment="1">
      <alignment horizontal="center" vertical="center"/>
    </xf>
    <xf numFmtId="0" fontId="10" fillId="0" borderId="6" xfId="0" applyFont="1" applyBorder="1"/>
    <xf numFmtId="0" fontId="10" fillId="0" borderId="42" xfId="0" applyFont="1" applyBorder="1" applyAlignment="1">
      <alignment vertical="center"/>
    </xf>
    <xf numFmtId="10" fontId="10" fillId="3" borderId="43" xfId="2" applyNumberFormat="1" applyFont="1" applyFill="1" applyBorder="1" applyAlignment="1">
      <alignment horizontal="center" vertical="center"/>
    </xf>
    <xf numFmtId="10" fontId="9" fillId="0" borderId="20" xfId="0" applyNumberFormat="1" applyFont="1" applyBorder="1" applyAlignment="1">
      <alignment horizontal="center" vertical="center"/>
    </xf>
    <xf numFmtId="164" fontId="8" fillId="2" borderId="5" xfId="0" applyNumberFormat="1" applyFont="1" applyFill="1" applyBorder="1" applyAlignment="1">
      <alignment vertical="center"/>
    </xf>
    <xf numFmtId="2" fontId="9" fillId="0" borderId="14" xfId="0" applyNumberFormat="1" applyFont="1" applyBorder="1" applyAlignment="1">
      <alignment horizontal="center" vertical="center"/>
    </xf>
    <xf numFmtId="0" fontId="19" fillId="0" borderId="0" xfId="0" applyFont="1"/>
    <xf numFmtId="0" fontId="4" fillId="0" borderId="9" xfId="0" applyFont="1" applyBorder="1"/>
    <xf numFmtId="0" fontId="4" fillId="0" borderId="40" xfId="0" applyFont="1" applyBorder="1"/>
    <xf numFmtId="0" fontId="4" fillId="0" borderId="27" xfId="0" applyFont="1" applyBorder="1" applyAlignment="1">
      <alignment vertical="top"/>
    </xf>
    <xf numFmtId="0" fontId="4" fillId="0" borderId="37" xfId="0" applyFont="1" applyBorder="1" applyAlignment="1">
      <alignment vertical="top"/>
    </xf>
    <xf numFmtId="0" fontId="4" fillId="0" borderId="26" xfId="0" applyFont="1" applyBorder="1" applyAlignment="1">
      <alignment vertical="top"/>
    </xf>
    <xf numFmtId="0" fontId="10" fillId="0" borderId="25" xfId="0" applyFont="1" applyBorder="1" applyAlignment="1">
      <alignment vertical="top" wrapText="1"/>
    </xf>
    <xf numFmtId="0" fontId="10" fillId="0" borderId="24" xfId="0" applyFont="1" applyBorder="1" applyAlignment="1">
      <alignment vertical="top" wrapText="1"/>
    </xf>
    <xf numFmtId="0" fontId="10" fillId="8" borderId="0" xfId="0" applyFont="1" applyFill="1" applyAlignment="1">
      <alignment horizontal="left"/>
    </xf>
    <xf numFmtId="0" fontId="10" fillId="8" borderId="0" xfId="0" applyFont="1" applyFill="1"/>
    <xf numFmtId="0" fontId="4" fillId="0" borderId="44" xfId="0" applyFont="1" applyBorder="1" applyAlignment="1">
      <alignment vertical="top"/>
    </xf>
    <xf numFmtId="0" fontId="10" fillId="0" borderId="32" xfId="0" applyFont="1" applyBorder="1" applyAlignment="1">
      <alignment vertical="top" wrapText="1"/>
    </xf>
    <xf numFmtId="0" fontId="12" fillId="4" borderId="12" xfId="0" applyFont="1" applyFill="1" applyBorder="1" applyAlignment="1">
      <alignment horizontal="center" vertical="center"/>
    </xf>
    <xf numFmtId="0" fontId="11" fillId="4" borderId="3" xfId="0" applyFont="1" applyFill="1" applyBorder="1" applyAlignment="1">
      <alignment horizontal="left"/>
    </xf>
    <xf numFmtId="0" fontId="11" fillId="4" borderId="0" xfId="0" applyFont="1" applyFill="1" applyAlignment="1">
      <alignment horizontal="center"/>
    </xf>
    <xf numFmtId="0" fontId="11" fillId="4" borderId="32" xfId="0" applyFont="1" applyFill="1" applyBorder="1" applyAlignment="1">
      <alignment horizontal="center" wrapText="1"/>
    </xf>
    <xf numFmtId="0" fontId="11" fillId="4" borderId="7" xfId="0" applyFont="1" applyFill="1" applyBorder="1" applyAlignment="1">
      <alignment horizontal="center" wrapText="1"/>
    </xf>
    <xf numFmtId="0" fontId="11" fillId="4" borderId="9" xfId="0" applyFont="1" applyFill="1" applyBorder="1" applyAlignment="1">
      <alignment horizontal="center"/>
    </xf>
    <xf numFmtId="0" fontId="11" fillId="4" borderId="8" xfId="0" applyFont="1" applyFill="1" applyBorder="1" applyAlignment="1">
      <alignment horizontal="center"/>
    </xf>
    <xf numFmtId="0" fontId="11" fillId="4" borderId="40" xfId="0" applyFont="1" applyFill="1" applyBorder="1" applyAlignment="1">
      <alignment horizontal="center" wrapText="1"/>
    </xf>
    <xf numFmtId="0" fontId="9" fillId="0" borderId="11" xfId="0" applyFont="1" applyBorder="1"/>
    <xf numFmtId="14" fontId="9" fillId="0" borderId="11" xfId="0" applyNumberFormat="1" applyFont="1" applyBorder="1"/>
    <xf numFmtId="0" fontId="9" fillId="3" borderId="45" xfId="0" applyFont="1" applyFill="1" applyBorder="1" applyAlignment="1">
      <alignment horizontal="center" vertical="center"/>
    </xf>
    <xf numFmtId="164" fontId="9" fillId="0" borderId="46" xfId="0" applyNumberFormat="1" applyFont="1" applyBorder="1" applyAlignment="1">
      <alignment horizontal="center" vertical="center"/>
    </xf>
    <xf numFmtId="164" fontId="4" fillId="2" borderId="7" xfId="0" applyNumberFormat="1" applyFont="1" applyFill="1" applyBorder="1" applyAlignment="1">
      <alignment vertical="center"/>
    </xf>
    <xf numFmtId="164" fontId="4" fillId="2" borderId="8" xfId="0" applyNumberFormat="1" applyFont="1" applyFill="1" applyBorder="1" applyAlignment="1">
      <alignment vertical="center"/>
    </xf>
    <xf numFmtId="164" fontId="8" fillId="2" borderId="40" xfId="0" applyNumberFormat="1" applyFont="1" applyFill="1" applyBorder="1" applyAlignment="1">
      <alignment vertical="center"/>
    </xf>
    <xf numFmtId="164" fontId="8" fillId="2" borderId="47" xfId="0" applyNumberFormat="1" applyFont="1" applyFill="1" applyBorder="1" applyAlignment="1">
      <alignment vertical="center"/>
    </xf>
    <xf numFmtId="0" fontId="8" fillId="5" borderId="0" xfId="0" applyFont="1" applyFill="1" applyAlignment="1">
      <alignment vertical="center"/>
    </xf>
    <xf numFmtId="0" fontId="11" fillId="4" borderId="30" xfId="0" applyFont="1" applyFill="1" applyBorder="1" applyAlignment="1">
      <alignment horizontal="center" wrapText="1"/>
    </xf>
    <xf numFmtId="164" fontId="9" fillId="3" borderId="20" xfId="0" applyNumberFormat="1" applyFont="1" applyFill="1" applyBorder="1" applyAlignment="1">
      <alignment horizontal="center" vertical="center"/>
    </xf>
    <xf numFmtId="0" fontId="4" fillId="0" borderId="47" xfId="0" applyFont="1" applyBorder="1" applyAlignment="1">
      <alignment vertical="top" wrapText="1"/>
    </xf>
    <xf numFmtId="0" fontId="10" fillId="0" borderId="26" xfId="0" applyFont="1" applyBorder="1" applyAlignment="1">
      <alignment wrapText="1"/>
    </xf>
    <xf numFmtId="0" fontId="10" fillId="0" borderId="27" xfId="0" applyFont="1" applyBorder="1" applyAlignment="1">
      <alignment wrapText="1"/>
    </xf>
    <xf numFmtId="0" fontId="10" fillId="0" borderId="47" xfId="0" applyFont="1" applyBorder="1" applyAlignment="1">
      <alignment wrapText="1"/>
    </xf>
    <xf numFmtId="44" fontId="9" fillId="0" borderId="11" xfId="0" applyNumberFormat="1" applyFont="1" applyBorder="1" applyAlignment="1">
      <alignment horizontal="center" vertical="center"/>
    </xf>
    <xf numFmtId="44" fontId="9" fillId="0" borderId="30" xfId="0" applyNumberFormat="1" applyFont="1" applyBorder="1" applyAlignment="1">
      <alignment horizontal="center" vertical="center"/>
    </xf>
    <xf numFmtId="0" fontId="4" fillId="0" borderId="27" xfId="0" applyFont="1" applyBorder="1" applyAlignment="1">
      <alignment vertical="top" wrapText="1"/>
    </xf>
    <xf numFmtId="1" fontId="17" fillId="0" borderId="11" xfId="4" applyNumberFormat="1" applyFont="1" applyBorder="1" applyAlignment="1">
      <alignment horizontal="center"/>
    </xf>
    <xf numFmtId="1" fontId="18" fillId="0" borderId="11" xfId="4" applyNumberFormat="1" applyFont="1" applyBorder="1" applyAlignment="1">
      <alignment horizontal="center"/>
    </xf>
    <xf numFmtId="1" fontId="9" fillId="0" borderId="11" xfId="4" applyNumberFormat="1" applyFont="1" applyBorder="1" applyAlignment="1">
      <alignment horizontal="center"/>
    </xf>
    <xf numFmtId="17" fontId="9" fillId="0" borderId="11" xfId="0" applyNumberFormat="1" applyFont="1" applyBorder="1" applyAlignment="1">
      <alignment horizontal="center"/>
    </xf>
    <xf numFmtId="20" fontId="9" fillId="0" borderId="11" xfId="0" applyNumberFormat="1" applyFont="1" applyBorder="1" applyAlignment="1">
      <alignment horizontal="center" vertical="center"/>
    </xf>
    <xf numFmtId="20" fontId="9" fillId="0" borderId="11" xfId="0" applyNumberFormat="1" applyFont="1" applyBorder="1" applyAlignment="1">
      <alignment horizontal="center"/>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164" fontId="10" fillId="0" borderId="22" xfId="0" applyNumberFormat="1" applyFont="1" applyBorder="1" applyAlignment="1">
      <alignment vertical="center"/>
    </xf>
    <xf numFmtId="164" fontId="10" fillId="0" borderId="24" xfId="0" applyNumberFormat="1" applyFont="1" applyBorder="1" applyAlignment="1">
      <alignment vertical="center"/>
    </xf>
    <xf numFmtId="0" fontId="8" fillId="7" borderId="7" xfId="0" applyFont="1" applyFill="1" applyBorder="1" applyAlignment="1">
      <alignment horizontal="center" wrapText="1"/>
    </xf>
    <xf numFmtId="0" fontId="8" fillId="7" borderId="8" xfId="0" applyFont="1" applyFill="1" applyBorder="1" applyAlignment="1">
      <alignment horizontal="center" wrapText="1"/>
    </xf>
    <xf numFmtId="0" fontId="8" fillId="7" borderId="9" xfId="0" applyFont="1" applyFill="1" applyBorder="1" applyAlignment="1">
      <alignment horizontal="center" wrapText="1"/>
    </xf>
    <xf numFmtId="0" fontId="4" fillId="3" borderId="14"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0" fillId="0" borderId="22" xfId="0" applyNumberFormat="1" applyBorder="1" applyAlignment="1">
      <alignment vertical="center"/>
    </xf>
    <xf numFmtId="164" fontId="0" fillId="0" borderId="24" xfId="0" applyNumberFormat="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xf>
    <xf numFmtId="164" fontId="10" fillId="0" borderId="23" xfId="0" applyNumberFormat="1" applyFont="1" applyBorder="1" applyAlignment="1">
      <alignment vertical="center"/>
    </xf>
    <xf numFmtId="164" fontId="10" fillId="3" borderId="1" xfId="0" applyNumberFormat="1" applyFont="1" applyFill="1" applyBorder="1" applyAlignment="1">
      <alignment horizontal="center" vertical="center"/>
    </xf>
    <xf numFmtId="164" fontId="10" fillId="3" borderId="4" xfId="0" applyNumberFormat="1" applyFont="1" applyFill="1" applyBorder="1" applyAlignment="1">
      <alignment horizontal="center" vertical="center"/>
    </xf>
    <xf numFmtId="164" fontId="10" fillId="3" borderId="3" xfId="0" applyNumberFormat="1" applyFont="1" applyFill="1" applyBorder="1" applyAlignment="1">
      <alignment horizontal="center" vertical="center"/>
    </xf>
    <xf numFmtId="164" fontId="10" fillId="3" borderId="32" xfId="0" applyNumberFormat="1" applyFont="1" applyFill="1" applyBorder="1" applyAlignment="1">
      <alignment horizontal="center" vertical="center"/>
    </xf>
    <xf numFmtId="164" fontId="10" fillId="3" borderId="33" xfId="0" applyNumberFormat="1" applyFont="1" applyFill="1" applyBorder="1" applyAlignment="1">
      <alignment horizontal="center" vertical="center"/>
    </xf>
    <xf numFmtId="164" fontId="10" fillId="3" borderId="34" xfId="0" applyNumberFormat="1" applyFont="1" applyFill="1" applyBorder="1" applyAlignment="1">
      <alignment horizontal="center" vertical="center"/>
    </xf>
    <xf numFmtId="164" fontId="0" fillId="3" borderId="28" xfId="0" applyNumberFormat="1" applyFill="1" applyBorder="1" applyAlignment="1">
      <alignment vertical="center"/>
    </xf>
    <xf numFmtId="164" fontId="0" fillId="3" borderId="25" xfId="0" applyNumberFormat="1" applyFill="1" applyBorder="1" applyAlignment="1">
      <alignment vertical="center"/>
    </xf>
    <xf numFmtId="164" fontId="0" fillId="3" borderId="20" xfId="0" applyNumberFormat="1" applyFill="1" applyBorder="1" applyAlignment="1">
      <alignment vertical="center"/>
    </xf>
    <xf numFmtId="164" fontId="0" fillId="3" borderId="21" xfId="0" applyNumberFormat="1" applyFill="1" applyBorder="1" applyAlignment="1">
      <alignment vertical="center"/>
    </xf>
    <xf numFmtId="164" fontId="10" fillId="3" borderId="28" xfId="0" applyNumberFormat="1" applyFont="1" applyFill="1" applyBorder="1" applyAlignment="1">
      <alignment vertical="center"/>
    </xf>
    <xf numFmtId="164" fontId="10" fillId="3" borderId="35" xfId="0" applyNumberFormat="1" applyFont="1" applyFill="1" applyBorder="1" applyAlignment="1">
      <alignment vertical="center"/>
    </xf>
    <xf numFmtId="164" fontId="10" fillId="3" borderId="20" xfId="0" applyNumberFormat="1" applyFont="1" applyFill="1" applyBorder="1" applyAlignment="1">
      <alignment vertical="center"/>
    </xf>
    <xf numFmtId="164" fontId="10" fillId="3" borderId="21" xfId="0" applyNumberFormat="1" applyFont="1" applyFill="1" applyBorder="1" applyAlignment="1">
      <alignment vertical="center"/>
    </xf>
    <xf numFmtId="0" fontId="13" fillId="4"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0" fillId="0" borderId="15" xfId="0" applyFont="1" applyBorder="1" applyAlignment="1">
      <alignment horizontal="left" vertical="top" wrapText="1"/>
    </xf>
    <xf numFmtId="0" fontId="0" fillId="0" borderId="16" xfId="0" applyBorder="1" applyAlignment="1">
      <alignment horizontal="left" vertical="top" wrapText="1"/>
    </xf>
    <xf numFmtId="0" fontId="10" fillId="0" borderId="41" xfId="0" applyFont="1" applyBorder="1" applyAlignment="1">
      <alignment horizontal="left" vertical="top" wrapText="1"/>
    </xf>
    <xf numFmtId="0" fontId="0" fillId="0" borderId="43" xfId="0" applyBorder="1" applyAlignment="1">
      <alignment horizontal="left" vertical="top" wrapText="1"/>
    </xf>
  </cellXfs>
  <cellStyles count="5">
    <cellStyle name="Procent" xfId="2" builtinId="5"/>
    <cellStyle name="Standaard" xfId="0" builtinId="0"/>
    <cellStyle name="Standaard 2" xfId="1" xr:uid="{00000000-0005-0000-0000-000001000000}"/>
    <cellStyle name="Standaard 3" xfId="3" xr:uid="{03715DF7-9707-476A-B471-6B7720C3989C}"/>
    <cellStyle name="Standaard 4" xfId="4" xr:uid="{443F0CFC-69AD-48BF-BA11-92CE7B592D5A}"/>
  </cellStyles>
  <dxfs count="1">
    <dxf>
      <font>
        <color rgb="FF9C0006"/>
      </font>
      <fill>
        <patternFill>
          <bgColor rgb="FFFFC7CE"/>
        </patternFill>
      </fill>
    </dxf>
  </dxfs>
  <tableStyles count="0" defaultTableStyle="TableStyleMedium9"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3</xdr:row>
      <xdr:rowOff>152400</xdr:rowOff>
    </xdr:from>
    <xdr:to>
      <xdr:col>24</xdr:col>
      <xdr:colOff>706522</xdr:colOff>
      <xdr:row>6</xdr:row>
      <xdr:rowOff>93345</xdr:rowOff>
    </xdr:to>
    <xdr:pic>
      <xdr:nvPicPr>
        <xdr:cNvPr id="3" name="Afbeelding 2">
          <a:extLst>
            <a:ext uri="{FF2B5EF4-FFF2-40B4-BE49-F238E27FC236}">
              <a16:creationId xmlns:a16="http://schemas.microsoft.com/office/drawing/2014/main" id="{8AFD4C9E-13CC-5E34-A370-4A3A18BE0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30925" y="704850"/>
          <a:ext cx="3179212" cy="744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249093</xdr:colOff>
      <xdr:row>6</xdr:row>
      <xdr:rowOff>986186</xdr:rowOff>
    </xdr:from>
    <xdr:to>
      <xdr:col>0</xdr:col>
      <xdr:colOff>853401</xdr:colOff>
      <xdr:row>6</xdr:row>
      <xdr:rowOff>1143723</xdr:rowOff>
    </xdr:to>
    <xdr:pic>
      <xdr:nvPicPr>
        <xdr:cNvPr id="2" name="Afbeelding 1">
          <a:extLst>
            <a:ext uri="{FF2B5EF4-FFF2-40B4-BE49-F238E27FC236}">
              <a16:creationId xmlns:a16="http://schemas.microsoft.com/office/drawing/2014/main" id="{B90F9520-E1FF-45A7-8F05-A94180DFF67F}"/>
            </a:ext>
          </a:extLst>
        </xdr:cNvPr>
        <xdr:cNvPicPr>
          <a:picLocks noChangeAspect="1"/>
        </xdr:cNvPicPr>
      </xdr:nvPicPr>
      <xdr:blipFill rotWithShape="1">
        <a:blip xmlns:r="http://schemas.openxmlformats.org/officeDocument/2006/relationships" r:embed="rId1"/>
        <a:srcRect l="65980" t="56077" r="30721" b="42277"/>
        <a:stretch/>
      </xdr:blipFill>
      <xdr:spPr>
        <a:xfrm>
          <a:off x="249093" y="2042595"/>
          <a:ext cx="604308" cy="15753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194"/>
  <sheetViews>
    <sheetView tabSelected="1" zoomScaleNormal="100" workbookViewId="0">
      <pane ySplit="14" topLeftCell="A15" activePane="bottomLeft" state="frozen"/>
      <selection pane="bottomLeft"/>
    </sheetView>
  </sheetViews>
  <sheetFormatPr defaultRowHeight="12.75" x14ac:dyDescent="0.2"/>
  <cols>
    <col min="1" max="1" width="26.140625" customWidth="1"/>
    <col min="2" max="2" width="22.28515625" bestFit="1" customWidth="1"/>
    <col min="3" max="3" width="11.140625" style="31" customWidth="1"/>
    <col min="4" max="4" width="9.5703125" bestFit="1" customWidth="1"/>
    <col min="5" max="5" width="16" customWidth="1"/>
    <col min="6" max="6" width="15.5703125" customWidth="1"/>
    <col min="7" max="7" width="9.5703125" customWidth="1"/>
    <col min="8" max="8" width="15.140625" customWidth="1"/>
    <col min="9" max="9" width="9.42578125" customWidth="1"/>
    <col min="10" max="10" width="12.5703125" customWidth="1"/>
    <col min="11" max="11" width="11.140625" customWidth="1"/>
    <col min="12" max="12" width="12.7109375" bestFit="1" customWidth="1"/>
    <col min="13" max="13" width="12.7109375" customWidth="1"/>
    <col min="14" max="14" width="11.140625" customWidth="1"/>
    <col min="15" max="16" width="12.7109375" bestFit="1" customWidth="1"/>
    <col min="17" max="17" width="11.85546875" customWidth="1"/>
    <col min="18" max="19" width="12.7109375" bestFit="1" customWidth="1"/>
    <col min="20" max="20" width="11.85546875" customWidth="1"/>
    <col min="21" max="22" width="12.7109375" bestFit="1" customWidth="1"/>
    <col min="23" max="23" width="11.85546875" customWidth="1"/>
    <col min="24" max="24" width="12.7109375" style="37" bestFit="1" customWidth="1"/>
    <col min="25" max="25" width="14.42578125" style="37" bestFit="1" customWidth="1"/>
    <col min="26" max="28" width="12.7109375" style="37" customWidth="1"/>
    <col min="29" max="29" width="18" style="37" customWidth="1"/>
    <col min="30" max="30" width="13.7109375" style="37" customWidth="1"/>
    <col min="31" max="31" width="14.7109375" customWidth="1"/>
    <col min="32" max="36" width="9.140625" style="37" customWidth="1"/>
    <col min="37" max="37" width="9.5703125" style="37" customWidth="1"/>
    <col min="38" max="38" width="19" style="37" customWidth="1"/>
    <col min="39" max="39" width="10.85546875" style="37" customWidth="1"/>
    <col min="40" max="46" width="12.28515625" style="37" customWidth="1"/>
    <col min="47" max="47" width="13.42578125" style="37" customWidth="1"/>
    <col min="48" max="48" width="11.7109375" bestFit="1" customWidth="1"/>
  </cols>
  <sheetData>
    <row r="1" spans="1:47" ht="18" x14ac:dyDescent="0.25">
      <c r="A1" s="1" t="s">
        <v>92</v>
      </c>
      <c r="B1" s="1"/>
      <c r="C1" s="103" t="s">
        <v>0</v>
      </c>
      <c r="D1" s="104"/>
      <c r="E1" s="104"/>
      <c r="F1" s="104"/>
      <c r="G1" s="3"/>
      <c r="H1" s="3"/>
      <c r="I1" s="2"/>
      <c r="J1" s="2"/>
    </row>
    <row r="2" spans="1:47" x14ac:dyDescent="0.2">
      <c r="A2" s="4" t="s">
        <v>1</v>
      </c>
      <c r="F2" s="3"/>
    </row>
    <row r="3" spans="1:47" x14ac:dyDescent="0.2">
      <c r="A3" s="4"/>
      <c r="B3" s="3"/>
      <c r="F3" s="3"/>
      <c r="L3" s="6"/>
      <c r="M3" s="3" t="s">
        <v>2</v>
      </c>
    </row>
    <row r="4" spans="1:47" ht="13.5" thickBot="1" x14ac:dyDescent="0.25"/>
    <row r="5" spans="1:47" ht="36.75" customHeight="1" thickBot="1" x14ac:dyDescent="0.25">
      <c r="A5" s="36" t="s">
        <v>3</v>
      </c>
      <c r="B5" s="13"/>
      <c r="C5" s="155" t="s">
        <v>4</v>
      </c>
      <c r="D5" s="156"/>
      <c r="F5" s="172" t="s">
        <v>82</v>
      </c>
      <c r="G5" s="173"/>
      <c r="H5" s="79" t="s">
        <v>5</v>
      </c>
      <c r="J5" s="172" t="s">
        <v>78</v>
      </c>
      <c r="K5" s="173"/>
      <c r="M5" s="152" t="s">
        <v>6</v>
      </c>
      <c r="N5" s="153"/>
      <c r="O5" s="153"/>
      <c r="P5" s="153"/>
      <c r="Q5" s="154"/>
      <c r="T5" s="37"/>
      <c r="U5" s="37"/>
      <c r="V5" s="37"/>
      <c r="W5" s="37"/>
      <c r="AE5" s="37"/>
      <c r="AM5"/>
      <c r="AN5"/>
      <c r="AO5"/>
      <c r="AP5"/>
      <c r="AQ5"/>
      <c r="AR5"/>
      <c r="AS5"/>
      <c r="AT5"/>
      <c r="AU5"/>
    </row>
    <row r="6" spans="1:47" x14ac:dyDescent="0.2">
      <c r="A6" s="26" t="s">
        <v>7</v>
      </c>
      <c r="B6" s="15"/>
      <c r="C6" s="164">
        <v>0</v>
      </c>
      <c r="D6" s="165"/>
      <c r="E6" s="25"/>
      <c r="F6" s="168">
        <v>0</v>
      </c>
      <c r="G6" s="169"/>
      <c r="H6" s="81">
        <v>250</v>
      </c>
      <c r="I6" s="25"/>
      <c r="J6" s="158">
        <v>0</v>
      </c>
      <c r="K6" s="159"/>
      <c r="M6" s="83" t="s">
        <v>8</v>
      </c>
      <c r="N6" s="84">
        <v>0</v>
      </c>
      <c r="O6" s="3"/>
      <c r="P6" s="85" t="s">
        <v>9</v>
      </c>
      <c r="Q6" s="86">
        <v>0</v>
      </c>
      <c r="T6" s="37"/>
      <c r="U6" s="37"/>
      <c r="V6" s="37"/>
      <c r="W6" s="37"/>
      <c r="AE6" s="37"/>
      <c r="AM6"/>
      <c r="AN6"/>
      <c r="AO6"/>
      <c r="AP6"/>
      <c r="AQ6"/>
      <c r="AR6"/>
      <c r="AS6"/>
      <c r="AT6"/>
      <c r="AU6"/>
    </row>
    <row r="7" spans="1:47" x14ac:dyDescent="0.2">
      <c r="A7" s="27" t="s">
        <v>10</v>
      </c>
      <c r="B7" s="14"/>
      <c r="C7" s="166">
        <v>0</v>
      </c>
      <c r="D7" s="167"/>
      <c r="E7" s="25"/>
      <c r="F7" s="170">
        <v>0</v>
      </c>
      <c r="G7" s="171"/>
      <c r="H7" s="82">
        <v>350</v>
      </c>
      <c r="I7" s="25"/>
      <c r="J7" s="160"/>
      <c r="K7" s="161"/>
      <c r="M7" s="83" t="s">
        <v>11</v>
      </c>
      <c r="N7" s="84">
        <v>0</v>
      </c>
      <c r="O7" s="3"/>
      <c r="P7" s="85" t="s">
        <v>12</v>
      </c>
      <c r="Q7" s="86">
        <v>0</v>
      </c>
      <c r="T7" s="37"/>
      <c r="U7" s="37"/>
      <c r="V7" s="37"/>
      <c r="W7" s="37"/>
      <c r="AE7" s="37"/>
      <c r="AM7"/>
      <c r="AN7"/>
      <c r="AO7"/>
      <c r="AP7"/>
      <c r="AQ7"/>
      <c r="AR7"/>
      <c r="AS7"/>
      <c r="AT7"/>
      <c r="AU7"/>
    </row>
    <row r="8" spans="1:47" x14ac:dyDescent="0.2">
      <c r="A8" s="27" t="s">
        <v>13</v>
      </c>
      <c r="B8" s="14"/>
      <c r="C8" s="166">
        <v>0</v>
      </c>
      <c r="D8" s="167"/>
      <c r="E8" s="25"/>
      <c r="F8" s="170">
        <v>0</v>
      </c>
      <c r="G8" s="171"/>
      <c r="H8" s="82">
        <v>450</v>
      </c>
      <c r="I8" s="25"/>
      <c r="J8" s="160"/>
      <c r="K8" s="161"/>
      <c r="M8" s="83" t="s">
        <v>14</v>
      </c>
      <c r="N8" s="84">
        <v>0</v>
      </c>
      <c r="O8" s="3"/>
      <c r="P8" s="85" t="s">
        <v>15</v>
      </c>
      <c r="Q8" s="86">
        <v>0</v>
      </c>
      <c r="T8" s="37"/>
      <c r="U8" s="37"/>
      <c r="V8" s="37"/>
      <c r="W8" s="37"/>
      <c r="AE8" s="37"/>
      <c r="AM8"/>
      <c r="AN8"/>
      <c r="AO8"/>
      <c r="AP8"/>
      <c r="AQ8"/>
      <c r="AR8"/>
      <c r="AS8"/>
      <c r="AT8"/>
      <c r="AU8"/>
    </row>
    <row r="9" spans="1:47" x14ac:dyDescent="0.2">
      <c r="A9" s="27" t="s">
        <v>16</v>
      </c>
      <c r="B9" s="14"/>
      <c r="C9" s="166">
        <v>0</v>
      </c>
      <c r="D9" s="167"/>
      <c r="E9" s="25"/>
      <c r="F9" s="170">
        <v>0</v>
      </c>
      <c r="G9" s="171"/>
      <c r="H9" s="82">
        <v>550</v>
      </c>
      <c r="I9" s="25"/>
      <c r="J9" s="160"/>
      <c r="K9" s="161"/>
      <c r="M9" s="83" t="s">
        <v>17</v>
      </c>
      <c r="N9" s="84">
        <v>0</v>
      </c>
      <c r="O9" s="3"/>
      <c r="P9" s="85" t="s">
        <v>18</v>
      </c>
      <c r="Q9" s="86">
        <v>0</v>
      </c>
      <c r="T9" s="37"/>
      <c r="U9" s="37"/>
      <c r="V9" s="37"/>
      <c r="W9" s="37"/>
      <c r="AE9" s="37"/>
      <c r="AM9"/>
      <c r="AN9"/>
      <c r="AO9"/>
      <c r="AP9"/>
      <c r="AQ9"/>
      <c r="AR9"/>
      <c r="AS9"/>
      <c r="AT9"/>
      <c r="AU9"/>
    </row>
    <row r="10" spans="1:47" x14ac:dyDescent="0.2">
      <c r="A10" s="27" t="s">
        <v>19</v>
      </c>
      <c r="B10" s="14"/>
      <c r="C10" s="166">
        <v>0</v>
      </c>
      <c r="D10" s="167"/>
      <c r="E10" s="25"/>
      <c r="F10" s="170">
        <v>0</v>
      </c>
      <c r="G10" s="171"/>
      <c r="H10" s="82">
        <v>650</v>
      </c>
      <c r="I10" s="25"/>
      <c r="J10" s="162"/>
      <c r="K10" s="163"/>
      <c r="M10" s="83" t="s">
        <v>20</v>
      </c>
      <c r="N10" s="84">
        <v>0</v>
      </c>
      <c r="O10" s="3"/>
      <c r="P10" s="85" t="s">
        <v>21</v>
      </c>
      <c r="Q10" s="86">
        <v>0</v>
      </c>
      <c r="T10" s="37"/>
      <c r="U10" s="37"/>
      <c r="V10" s="37"/>
      <c r="W10" s="37"/>
      <c r="AE10" s="37"/>
      <c r="AM10"/>
      <c r="AN10"/>
      <c r="AO10"/>
      <c r="AP10"/>
      <c r="AQ10"/>
      <c r="AR10"/>
      <c r="AS10"/>
      <c r="AT10"/>
      <c r="AU10"/>
    </row>
    <row r="11" spans="1:47" ht="13.5" thickBot="1" x14ac:dyDescent="0.25">
      <c r="A11" s="34"/>
      <c r="B11" s="35"/>
      <c r="C11" s="150"/>
      <c r="D11" s="151"/>
      <c r="F11" s="142"/>
      <c r="G11" s="157"/>
      <c r="H11" s="80"/>
      <c r="J11" s="142"/>
      <c r="K11" s="143"/>
      <c r="M11" s="87" t="s">
        <v>22</v>
      </c>
      <c r="N11" s="88">
        <v>0</v>
      </c>
      <c r="O11" s="89"/>
      <c r="P11" s="90" t="s">
        <v>23</v>
      </c>
      <c r="Q11" s="91">
        <v>0</v>
      </c>
      <c r="T11" s="37"/>
      <c r="U11" s="37"/>
      <c r="V11" s="37"/>
      <c r="W11" s="37"/>
      <c r="AE11" s="37"/>
      <c r="AM11"/>
      <c r="AN11"/>
      <c r="AO11"/>
      <c r="AP11"/>
      <c r="AQ11"/>
      <c r="AR11"/>
      <c r="AS11"/>
      <c r="AT11"/>
      <c r="AU11"/>
    </row>
    <row r="12" spans="1:47" ht="13.5" thickBot="1" x14ac:dyDescent="0.25">
      <c r="AO12"/>
      <c r="AP12"/>
      <c r="AQ12"/>
      <c r="AR12"/>
      <c r="AS12"/>
      <c r="AT12"/>
    </row>
    <row r="13" spans="1:47" ht="27.75" customHeight="1" thickBot="1" x14ac:dyDescent="0.25">
      <c r="A13" s="59" t="s">
        <v>24</v>
      </c>
      <c r="B13" s="60"/>
      <c r="C13" s="60"/>
      <c r="D13" s="60"/>
      <c r="E13" s="60"/>
      <c r="F13" s="60"/>
      <c r="G13" s="60"/>
      <c r="H13" s="61"/>
      <c r="V13" s="37"/>
      <c r="W13" s="37"/>
      <c r="AC13"/>
      <c r="AD13" s="144" t="s">
        <v>25</v>
      </c>
      <c r="AE13" s="145"/>
      <c r="AF13" s="145"/>
      <c r="AG13" s="145"/>
      <c r="AH13" s="145"/>
      <c r="AI13" s="145"/>
      <c r="AJ13" s="145"/>
      <c r="AK13" s="146"/>
      <c r="AM13" s="139" t="s">
        <v>26</v>
      </c>
      <c r="AN13" s="140"/>
      <c r="AO13" s="140"/>
      <c r="AP13" s="140"/>
      <c r="AQ13" s="140"/>
      <c r="AR13" s="141"/>
      <c r="AT13"/>
      <c r="AU13"/>
    </row>
    <row r="14" spans="1:47" ht="52.5" customHeight="1" thickBot="1" x14ac:dyDescent="0.25">
      <c r="A14" s="54" t="s">
        <v>27</v>
      </c>
      <c r="B14" s="55" t="s">
        <v>28</v>
      </c>
      <c r="C14" s="55" t="s">
        <v>29</v>
      </c>
      <c r="D14" s="57" t="s">
        <v>30</v>
      </c>
      <c r="E14" s="56" t="s">
        <v>31</v>
      </c>
      <c r="F14" s="56" t="s">
        <v>32</v>
      </c>
      <c r="G14" s="56" t="s">
        <v>33</v>
      </c>
      <c r="H14" s="58" t="s">
        <v>79</v>
      </c>
      <c r="I14" s="16" t="s">
        <v>34</v>
      </c>
      <c r="J14" s="11" t="s">
        <v>35</v>
      </c>
      <c r="K14" s="17" t="s">
        <v>36</v>
      </c>
      <c r="L14" s="16" t="s">
        <v>37</v>
      </c>
      <c r="M14" s="10" t="s">
        <v>35</v>
      </c>
      <c r="N14" s="18" t="s">
        <v>36</v>
      </c>
      <c r="O14" s="16" t="s">
        <v>38</v>
      </c>
      <c r="P14" s="10" t="s">
        <v>35</v>
      </c>
      <c r="Q14" s="17" t="s">
        <v>36</v>
      </c>
      <c r="R14" s="16" t="s">
        <v>39</v>
      </c>
      <c r="S14" s="10" t="s">
        <v>35</v>
      </c>
      <c r="T14" s="10" t="s">
        <v>36</v>
      </c>
      <c r="U14" s="16" t="s">
        <v>40</v>
      </c>
      <c r="V14" s="10" t="s">
        <v>35</v>
      </c>
      <c r="W14" s="17" t="s">
        <v>36</v>
      </c>
      <c r="X14" s="12" t="s">
        <v>41</v>
      </c>
      <c r="Y14" s="12" t="s">
        <v>80</v>
      </c>
      <c r="Z14" s="114" t="s">
        <v>43</v>
      </c>
      <c r="AA14" s="114" t="s">
        <v>44</v>
      </c>
      <c r="AB14" s="12" t="s">
        <v>45</v>
      </c>
      <c r="AD14" s="124" t="s">
        <v>46</v>
      </c>
      <c r="AE14" s="124" t="s">
        <v>47</v>
      </c>
      <c r="AF14" s="124" t="s">
        <v>48</v>
      </c>
      <c r="AG14" s="124" t="s">
        <v>49</v>
      </c>
      <c r="AH14" s="124" t="s">
        <v>50</v>
      </c>
      <c r="AI14" s="124" t="s">
        <v>51</v>
      </c>
      <c r="AJ14" s="124" t="s">
        <v>52</v>
      </c>
      <c r="AK14" s="124" t="s">
        <v>53</v>
      </c>
      <c r="AM14" s="124" t="s">
        <v>46</v>
      </c>
      <c r="AN14" s="124" t="s">
        <v>47</v>
      </c>
      <c r="AO14" s="124" t="s">
        <v>48</v>
      </c>
      <c r="AP14" s="124" t="s">
        <v>49</v>
      </c>
      <c r="AQ14" s="124" t="s">
        <v>50</v>
      </c>
      <c r="AR14" s="124" t="s">
        <v>54</v>
      </c>
      <c r="AT14"/>
      <c r="AU14"/>
    </row>
    <row r="15" spans="1:47" x14ac:dyDescent="0.2">
      <c r="A15" s="33" t="s">
        <v>93</v>
      </c>
      <c r="B15" s="69" t="s">
        <v>94</v>
      </c>
      <c r="C15" s="133">
        <v>81</v>
      </c>
      <c r="D15" s="136" t="s">
        <v>8</v>
      </c>
      <c r="E15" s="137">
        <v>0.3125</v>
      </c>
      <c r="F15" s="137">
        <v>0.77083333333333337</v>
      </c>
      <c r="G15" s="28">
        <v>280</v>
      </c>
      <c r="H15" s="94">
        <v>11</v>
      </c>
      <c r="I15" s="19"/>
      <c r="J15" s="23">
        <f t="shared" ref="J15:J111" si="0">$C$6*G15*I15</f>
        <v>0</v>
      </c>
      <c r="K15" s="62">
        <f>$J$6*H15*I15</f>
        <v>0</v>
      </c>
      <c r="L15" s="19"/>
      <c r="M15" s="20">
        <f t="shared" ref="M15:M111" si="1">$C$7*G15*L15</f>
        <v>0</v>
      </c>
      <c r="N15" s="21">
        <f>$J$6*H15*L15</f>
        <v>0</v>
      </c>
      <c r="O15" s="19"/>
      <c r="P15" s="20">
        <f t="shared" ref="P15:P111" si="2">$C$8*G15*O15</f>
        <v>0</v>
      </c>
      <c r="Q15" s="21">
        <f>$J$6*H15*O15</f>
        <v>0</v>
      </c>
      <c r="R15" s="19"/>
      <c r="S15" s="20">
        <f t="shared" ref="S15:S111" si="3">$C$9*G15*R15</f>
        <v>0</v>
      </c>
      <c r="T15" s="21">
        <f>$J$6*H15*R15</f>
        <v>0</v>
      </c>
      <c r="U15" s="19"/>
      <c r="V15" s="23">
        <f t="shared" ref="V15:V111" si="4">$C$10*G15*U15</f>
        <v>0</v>
      </c>
      <c r="W15" s="24">
        <f>$J$6*H15*U15</f>
        <v>0</v>
      </c>
      <c r="X15" s="63">
        <f>J15+K15+M15+N15+P15+Q15+S15+T15+V15+W15</f>
        <v>0</v>
      </c>
      <c r="Y15" s="92">
        <f t="shared" ref="Y15:Y111" si="5">IFERROR(VLOOKUP(D15,$M$6:$N$11,2,FALSE),VLOOKUP(D15,$P$6:$Q$11,2,FALSE))</f>
        <v>0</v>
      </c>
      <c r="Z15" s="131">
        <f>X15*(100%-Y15)</f>
        <v>0</v>
      </c>
      <c r="AA15" s="72">
        <f>AR15</f>
        <v>0</v>
      </c>
      <c r="AB15" s="63">
        <f>MAX(Z15:AA15)</f>
        <v>0</v>
      </c>
      <c r="AD15" s="65">
        <f t="shared" ref="AD15:AD111" si="6">I15*20</f>
        <v>0</v>
      </c>
      <c r="AE15" s="65">
        <f t="shared" ref="AE15:AE111" si="7">L15*50</f>
        <v>0</v>
      </c>
      <c r="AF15" s="65">
        <f t="shared" ref="AF15:AF111" si="8">O15*60</f>
        <v>0</v>
      </c>
      <c r="AG15" s="65">
        <f t="shared" ref="AG15:AG111" si="9">R15*70</f>
        <v>0</v>
      </c>
      <c r="AH15" s="65">
        <f t="shared" ref="AH15:AH111" si="10">U15*92</f>
        <v>0</v>
      </c>
      <c r="AI15" s="66">
        <f>SUM(AD15:AH15)</f>
        <v>0</v>
      </c>
      <c r="AJ15" s="65">
        <f t="shared" ref="AJ15:AJ111" si="11">C15</f>
        <v>81</v>
      </c>
      <c r="AK15" s="65">
        <f>AI15-AJ15</f>
        <v>-81</v>
      </c>
      <c r="AM15" s="67">
        <f t="shared" ref="AM15:AM111" si="12">I15*$F$6</f>
        <v>0</v>
      </c>
      <c r="AN15" s="67">
        <f t="shared" ref="AN15:AN111" si="13">L15*$F$7</f>
        <v>0</v>
      </c>
      <c r="AO15" s="67">
        <f t="shared" ref="AO15:AO111" si="14">O15*$F$8</f>
        <v>0</v>
      </c>
      <c r="AP15" s="67">
        <f t="shared" ref="AP15:AP111" si="15">R15*$F$9</f>
        <v>0</v>
      </c>
      <c r="AQ15" s="67">
        <f t="shared" ref="AQ15:AQ111" si="16">U15*$F$10</f>
        <v>0</v>
      </c>
      <c r="AR15" s="68">
        <f>SUM(AM15:AQ15)</f>
        <v>0</v>
      </c>
      <c r="AT15"/>
      <c r="AU15"/>
    </row>
    <row r="16" spans="1:47" x14ac:dyDescent="0.2">
      <c r="A16" s="33" t="s">
        <v>94</v>
      </c>
      <c r="B16" s="69" t="s">
        <v>94</v>
      </c>
      <c r="C16" s="133">
        <v>42</v>
      </c>
      <c r="D16" s="136" t="s">
        <v>8</v>
      </c>
      <c r="E16" s="137">
        <v>0.375</v>
      </c>
      <c r="F16" s="137">
        <v>0.46875</v>
      </c>
      <c r="G16" s="28">
        <v>10</v>
      </c>
      <c r="H16" s="94">
        <v>2.25</v>
      </c>
      <c r="I16" s="70"/>
      <c r="J16" s="23">
        <f t="shared" si="0"/>
        <v>0</v>
      </c>
      <c r="K16" s="62">
        <f t="shared" ref="K16:K111" si="17">$J$6*H16*I16</f>
        <v>0</v>
      </c>
      <c r="L16" s="70"/>
      <c r="M16" s="75">
        <f t="shared" si="1"/>
        <v>0</v>
      </c>
      <c r="N16" s="76">
        <f t="shared" ref="N16:N111" si="18">$J$6*H16*L16</f>
        <v>0</v>
      </c>
      <c r="O16" s="70"/>
      <c r="P16" s="75">
        <f t="shared" si="2"/>
        <v>0</v>
      </c>
      <c r="Q16" s="76">
        <f t="shared" ref="Q16:Q111" si="19">$J$6*H16*O16</f>
        <v>0</v>
      </c>
      <c r="R16" s="70"/>
      <c r="S16" s="75">
        <f t="shared" si="3"/>
        <v>0</v>
      </c>
      <c r="T16" s="76">
        <f t="shared" ref="T16:T111" si="20">$J$6*H16*R16</f>
        <v>0</v>
      </c>
      <c r="U16" s="70"/>
      <c r="V16" s="23">
        <f t="shared" si="4"/>
        <v>0</v>
      </c>
      <c r="W16" s="24">
        <f t="shared" ref="W16:W111" si="21">$J$6*H16*U16</f>
        <v>0</v>
      </c>
      <c r="X16" s="77">
        <f t="shared" ref="X16:X111" si="22">J16+K16+M16+N16+P16+Q16+S16+T16+V16+W16</f>
        <v>0</v>
      </c>
      <c r="Y16" s="92">
        <f t="shared" si="5"/>
        <v>0</v>
      </c>
      <c r="Z16" s="130">
        <f t="shared" ref="Z16:Z111" si="23">X16*(100%-Y16)</f>
        <v>0</v>
      </c>
      <c r="AA16" s="73">
        <f t="shared" ref="AA16:AA111" si="24">AR16</f>
        <v>0</v>
      </c>
      <c r="AB16" s="64">
        <f t="shared" ref="AB16:AB111" si="25">MAX(Z16:AA16)</f>
        <v>0</v>
      </c>
      <c r="AD16" s="65">
        <f t="shared" si="6"/>
        <v>0</v>
      </c>
      <c r="AE16" s="65">
        <f t="shared" si="7"/>
        <v>0</v>
      </c>
      <c r="AF16" s="65">
        <f t="shared" si="8"/>
        <v>0</v>
      </c>
      <c r="AG16" s="65">
        <f t="shared" si="9"/>
        <v>0</v>
      </c>
      <c r="AH16" s="65">
        <f t="shared" si="10"/>
        <v>0</v>
      </c>
      <c r="AI16" s="66">
        <f t="shared" ref="AI16:AI111" si="26">SUM(AD16:AH16)</f>
        <v>0</v>
      </c>
      <c r="AJ16" s="65">
        <f t="shared" si="11"/>
        <v>42</v>
      </c>
      <c r="AK16" s="65">
        <f t="shared" ref="AK16:AK111" si="27">AI16-AJ16</f>
        <v>-42</v>
      </c>
      <c r="AM16" s="67">
        <f t="shared" si="12"/>
        <v>0</v>
      </c>
      <c r="AN16" s="67">
        <f t="shared" si="13"/>
        <v>0</v>
      </c>
      <c r="AO16" s="67">
        <f t="shared" si="14"/>
        <v>0</v>
      </c>
      <c r="AP16" s="67">
        <f t="shared" si="15"/>
        <v>0</v>
      </c>
      <c r="AQ16" s="67">
        <f t="shared" si="16"/>
        <v>0</v>
      </c>
      <c r="AR16" s="68">
        <f t="shared" ref="AR16:AR111" si="28">SUM(AM16:AQ16)</f>
        <v>0</v>
      </c>
      <c r="AT16"/>
      <c r="AU16"/>
    </row>
    <row r="17" spans="1:47" x14ac:dyDescent="0.2">
      <c r="A17" s="33" t="s">
        <v>94</v>
      </c>
      <c r="B17" s="69" t="s">
        <v>94</v>
      </c>
      <c r="C17" s="133">
        <v>42</v>
      </c>
      <c r="D17" s="136" t="s">
        <v>8</v>
      </c>
      <c r="E17" s="137">
        <v>0.55208333333333337</v>
      </c>
      <c r="F17" s="137">
        <v>0.64583333333333337</v>
      </c>
      <c r="G17" s="28">
        <v>10</v>
      </c>
      <c r="H17" s="94">
        <v>2.25</v>
      </c>
      <c r="I17" s="70"/>
      <c r="J17" s="23">
        <f t="shared" si="0"/>
        <v>0</v>
      </c>
      <c r="K17" s="62">
        <f t="shared" si="17"/>
        <v>0</v>
      </c>
      <c r="L17" s="70"/>
      <c r="M17" s="75">
        <f t="shared" si="1"/>
        <v>0</v>
      </c>
      <c r="N17" s="76">
        <f t="shared" si="18"/>
        <v>0</v>
      </c>
      <c r="O17" s="70"/>
      <c r="P17" s="75">
        <f t="shared" si="2"/>
        <v>0</v>
      </c>
      <c r="Q17" s="76">
        <f t="shared" si="19"/>
        <v>0</v>
      </c>
      <c r="R17" s="70"/>
      <c r="S17" s="75">
        <f t="shared" si="3"/>
        <v>0</v>
      </c>
      <c r="T17" s="76">
        <f t="shared" si="20"/>
        <v>0</v>
      </c>
      <c r="U17" s="70"/>
      <c r="V17" s="23">
        <f t="shared" si="4"/>
        <v>0</v>
      </c>
      <c r="W17" s="24">
        <f t="shared" si="21"/>
        <v>0</v>
      </c>
      <c r="X17" s="77">
        <f t="shared" si="22"/>
        <v>0</v>
      </c>
      <c r="Y17" s="92">
        <f t="shared" si="5"/>
        <v>0</v>
      </c>
      <c r="Z17" s="130">
        <f t="shared" si="23"/>
        <v>0</v>
      </c>
      <c r="AA17" s="73">
        <f t="shared" si="24"/>
        <v>0</v>
      </c>
      <c r="AB17" s="64">
        <f t="shared" si="25"/>
        <v>0</v>
      </c>
      <c r="AD17" s="65">
        <f t="shared" si="6"/>
        <v>0</v>
      </c>
      <c r="AE17" s="65">
        <f t="shared" si="7"/>
        <v>0</v>
      </c>
      <c r="AF17" s="65">
        <f t="shared" si="8"/>
        <v>0</v>
      </c>
      <c r="AG17" s="65">
        <f t="shared" si="9"/>
        <v>0</v>
      </c>
      <c r="AH17" s="65">
        <f t="shared" si="10"/>
        <v>0</v>
      </c>
      <c r="AI17" s="66">
        <f t="shared" si="26"/>
        <v>0</v>
      </c>
      <c r="AJ17" s="65">
        <f t="shared" si="11"/>
        <v>42</v>
      </c>
      <c r="AK17" s="65">
        <f t="shared" si="27"/>
        <v>-42</v>
      </c>
      <c r="AM17" s="67">
        <f t="shared" si="12"/>
        <v>0</v>
      </c>
      <c r="AN17" s="67">
        <f t="shared" si="13"/>
        <v>0</v>
      </c>
      <c r="AO17" s="67">
        <f t="shared" si="14"/>
        <v>0</v>
      </c>
      <c r="AP17" s="67">
        <f t="shared" si="15"/>
        <v>0</v>
      </c>
      <c r="AQ17" s="67">
        <f t="shared" si="16"/>
        <v>0</v>
      </c>
      <c r="AR17" s="68">
        <f t="shared" si="28"/>
        <v>0</v>
      </c>
      <c r="AT17"/>
      <c r="AU17"/>
    </row>
    <row r="18" spans="1:47" x14ac:dyDescent="0.2">
      <c r="A18" s="33" t="s">
        <v>95</v>
      </c>
      <c r="B18" s="69" t="s">
        <v>94</v>
      </c>
      <c r="C18" s="133">
        <v>19</v>
      </c>
      <c r="D18" s="136" t="s">
        <v>8</v>
      </c>
      <c r="E18" s="137">
        <v>0.38541666666666669</v>
      </c>
      <c r="F18" s="137">
        <v>0.52083333333333337</v>
      </c>
      <c r="G18" s="28">
        <v>50</v>
      </c>
      <c r="H18" s="94">
        <v>3.25</v>
      </c>
      <c r="I18" s="70"/>
      <c r="J18" s="23">
        <f t="shared" si="0"/>
        <v>0</v>
      </c>
      <c r="K18" s="62">
        <f t="shared" si="17"/>
        <v>0</v>
      </c>
      <c r="L18" s="70"/>
      <c r="M18" s="75">
        <f t="shared" si="1"/>
        <v>0</v>
      </c>
      <c r="N18" s="76">
        <f t="shared" si="18"/>
        <v>0</v>
      </c>
      <c r="O18" s="70"/>
      <c r="P18" s="75">
        <f t="shared" si="2"/>
        <v>0</v>
      </c>
      <c r="Q18" s="76">
        <f t="shared" si="19"/>
        <v>0</v>
      </c>
      <c r="R18" s="70"/>
      <c r="S18" s="75">
        <f t="shared" si="3"/>
        <v>0</v>
      </c>
      <c r="T18" s="76">
        <f t="shared" si="20"/>
        <v>0</v>
      </c>
      <c r="U18" s="70"/>
      <c r="V18" s="23">
        <f t="shared" si="4"/>
        <v>0</v>
      </c>
      <c r="W18" s="24">
        <f t="shared" si="21"/>
        <v>0</v>
      </c>
      <c r="X18" s="77">
        <f t="shared" si="22"/>
        <v>0</v>
      </c>
      <c r="Y18" s="92">
        <f t="shared" si="5"/>
        <v>0</v>
      </c>
      <c r="Z18" s="130">
        <f t="shared" si="23"/>
        <v>0</v>
      </c>
      <c r="AA18" s="73">
        <f t="shared" si="24"/>
        <v>0</v>
      </c>
      <c r="AB18" s="64">
        <f t="shared" si="25"/>
        <v>0</v>
      </c>
      <c r="AD18" s="65">
        <f t="shared" si="6"/>
        <v>0</v>
      </c>
      <c r="AE18" s="65">
        <f t="shared" si="7"/>
        <v>0</v>
      </c>
      <c r="AF18" s="65">
        <f t="shared" si="8"/>
        <v>0</v>
      </c>
      <c r="AG18" s="65">
        <f t="shared" si="9"/>
        <v>0</v>
      </c>
      <c r="AH18" s="65">
        <f t="shared" si="10"/>
        <v>0</v>
      </c>
      <c r="AI18" s="66">
        <f t="shared" si="26"/>
        <v>0</v>
      </c>
      <c r="AJ18" s="65">
        <f t="shared" si="11"/>
        <v>19</v>
      </c>
      <c r="AK18" s="65">
        <f t="shared" si="27"/>
        <v>-19</v>
      </c>
      <c r="AM18" s="67">
        <f t="shared" si="12"/>
        <v>0</v>
      </c>
      <c r="AN18" s="67">
        <f t="shared" si="13"/>
        <v>0</v>
      </c>
      <c r="AO18" s="67">
        <f t="shared" si="14"/>
        <v>0</v>
      </c>
      <c r="AP18" s="67">
        <f t="shared" si="15"/>
        <v>0</v>
      </c>
      <c r="AQ18" s="67">
        <f t="shared" si="16"/>
        <v>0</v>
      </c>
      <c r="AR18" s="68">
        <f t="shared" si="28"/>
        <v>0</v>
      </c>
      <c r="AT18"/>
      <c r="AU18"/>
    </row>
    <row r="19" spans="1:47" x14ac:dyDescent="0.2">
      <c r="A19" s="33" t="s">
        <v>94</v>
      </c>
      <c r="B19" s="69" t="s">
        <v>94</v>
      </c>
      <c r="C19" s="133">
        <v>42</v>
      </c>
      <c r="D19" s="136" t="s">
        <v>11</v>
      </c>
      <c r="E19" s="137">
        <v>0.375</v>
      </c>
      <c r="F19" s="137">
        <v>0.46875</v>
      </c>
      <c r="G19" s="28">
        <v>10</v>
      </c>
      <c r="H19" s="94">
        <v>2.25</v>
      </c>
      <c r="I19" s="22"/>
      <c r="J19" s="23">
        <f t="shared" si="0"/>
        <v>0</v>
      </c>
      <c r="K19" s="62">
        <f t="shared" si="17"/>
        <v>0</v>
      </c>
      <c r="L19" s="22"/>
      <c r="M19" s="23">
        <f t="shared" si="1"/>
        <v>0</v>
      </c>
      <c r="N19" s="24">
        <f t="shared" si="18"/>
        <v>0</v>
      </c>
      <c r="O19" s="22"/>
      <c r="P19" s="23">
        <f t="shared" si="2"/>
        <v>0</v>
      </c>
      <c r="Q19" s="24">
        <f t="shared" si="19"/>
        <v>0</v>
      </c>
      <c r="R19" s="22"/>
      <c r="S19" s="23">
        <f t="shared" si="3"/>
        <v>0</v>
      </c>
      <c r="T19" s="24">
        <f t="shared" si="20"/>
        <v>0</v>
      </c>
      <c r="U19" s="22"/>
      <c r="V19" s="23">
        <f t="shared" si="4"/>
        <v>0</v>
      </c>
      <c r="W19" s="24">
        <f t="shared" si="21"/>
        <v>0</v>
      </c>
      <c r="X19" s="64">
        <f t="shared" si="22"/>
        <v>0</v>
      </c>
      <c r="Y19" s="92">
        <f t="shared" si="5"/>
        <v>0</v>
      </c>
      <c r="Z19" s="130">
        <f t="shared" si="23"/>
        <v>0</v>
      </c>
      <c r="AA19" s="71">
        <f t="shared" si="24"/>
        <v>0</v>
      </c>
      <c r="AB19" s="64">
        <f t="shared" si="25"/>
        <v>0</v>
      </c>
      <c r="AD19" s="65">
        <f t="shared" si="6"/>
        <v>0</v>
      </c>
      <c r="AE19" s="65">
        <f t="shared" si="7"/>
        <v>0</v>
      </c>
      <c r="AF19" s="65">
        <f t="shared" si="8"/>
        <v>0</v>
      </c>
      <c r="AG19" s="65">
        <f t="shared" si="9"/>
        <v>0</v>
      </c>
      <c r="AH19" s="65">
        <f t="shared" si="10"/>
        <v>0</v>
      </c>
      <c r="AI19" s="66">
        <f t="shared" si="26"/>
        <v>0</v>
      </c>
      <c r="AJ19" s="65">
        <f t="shared" si="11"/>
        <v>42</v>
      </c>
      <c r="AK19" s="65">
        <f t="shared" si="27"/>
        <v>-42</v>
      </c>
      <c r="AM19" s="67">
        <f t="shared" si="12"/>
        <v>0</v>
      </c>
      <c r="AN19" s="67">
        <f t="shared" si="13"/>
        <v>0</v>
      </c>
      <c r="AO19" s="67">
        <f t="shared" si="14"/>
        <v>0</v>
      </c>
      <c r="AP19" s="67">
        <f t="shared" si="15"/>
        <v>0</v>
      </c>
      <c r="AQ19" s="67">
        <f t="shared" si="16"/>
        <v>0</v>
      </c>
      <c r="AR19" s="68">
        <f t="shared" si="28"/>
        <v>0</v>
      </c>
      <c r="AT19"/>
      <c r="AU19"/>
    </row>
    <row r="20" spans="1:47" x14ac:dyDescent="0.2">
      <c r="A20" s="33" t="s">
        <v>94</v>
      </c>
      <c r="B20" s="69" t="s">
        <v>94</v>
      </c>
      <c r="C20" s="133">
        <v>42</v>
      </c>
      <c r="D20" s="136" t="s">
        <v>11</v>
      </c>
      <c r="E20" s="137">
        <v>0.55208333333333337</v>
      </c>
      <c r="F20" s="137">
        <v>0.64583333333333337</v>
      </c>
      <c r="G20" s="28">
        <v>10</v>
      </c>
      <c r="H20" s="94">
        <v>2.25</v>
      </c>
      <c r="I20" s="22"/>
      <c r="J20" s="23">
        <f t="shared" si="0"/>
        <v>0</v>
      </c>
      <c r="K20" s="62">
        <f t="shared" si="17"/>
        <v>0</v>
      </c>
      <c r="L20" s="22"/>
      <c r="M20" s="23">
        <f t="shared" si="1"/>
        <v>0</v>
      </c>
      <c r="N20" s="24">
        <f t="shared" si="18"/>
        <v>0</v>
      </c>
      <c r="O20" s="22"/>
      <c r="P20" s="23">
        <f t="shared" si="2"/>
        <v>0</v>
      </c>
      <c r="Q20" s="24">
        <f t="shared" si="19"/>
        <v>0</v>
      </c>
      <c r="R20" s="22"/>
      <c r="S20" s="23">
        <f t="shared" si="3"/>
        <v>0</v>
      </c>
      <c r="T20" s="24">
        <f t="shared" si="20"/>
        <v>0</v>
      </c>
      <c r="U20" s="22"/>
      <c r="V20" s="23">
        <f t="shared" si="4"/>
        <v>0</v>
      </c>
      <c r="W20" s="24">
        <f t="shared" si="21"/>
        <v>0</v>
      </c>
      <c r="X20" s="64">
        <f t="shared" si="22"/>
        <v>0</v>
      </c>
      <c r="Y20" s="92">
        <f t="shared" si="5"/>
        <v>0</v>
      </c>
      <c r="Z20" s="130">
        <f t="shared" si="23"/>
        <v>0</v>
      </c>
      <c r="AA20" s="71">
        <f t="shared" si="24"/>
        <v>0</v>
      </c>
      <c r="AB20" s="64">
        <f t="shared" si="25"/>
        <v>0</v>
      </c>
      <c r="AD20" s="65">
        <f t="shared" si="6"/>
        <v>0</v>
      </c>
      <c r="AE20" s="65">
        <f t="shared" si="7"/>
        <v>0</v>
      </c>
      <c r="AF20" s="65">
        <f t="shared" si="8"/>
        <v>0</v>
      </c>
      <c r="AG20" s="65">
        <f t="shared" si="9"/>
        <v>0</v>
      </c>
      <c r="AH20" s="65">
        <f t="shared" si="10"/>
        <v>0</v>
      </c>
      <c r="AI20" s="66">
        <f t="shared" si="26"/>
        <v>0</v>
      </c>
      <c r="AJ20" s="65">
        <f t="shared" si="11"/>
        <v>42</v>
      </c>
      <c r="AK20" s="65">
        <f t="shared" si="27"/>
        <v>-42</v>
      </c>
      <c r="AM20" s="67">
        <f t="shared" si="12"/>
        <v>0</v>
      </c>
      <c r="AN20" s="67">
        <f t="shared" si="13"/>
        <v>0</v>
      </c>
      <c r="AO20" s="67">
        <f t="shared" si="14"/>
        <v>0</v>
      </c>
      <c r="AP20" s="67">
        <f t="shared" si="15"/>
        <v>0</v>
      </c>
      <c r="AQ20" s="67">
        <f t="shared" si="16"/>
        <v>0</v>
      </c>
      <c r="AR20" s="68">
        <f t="shared" si="28"/>
        <v>0</v>
      </c>
      <c r="AT20"/>
      <c r="AU20"/>
    </row>
    <row r="21" spans="1:47" x14ac:dyDescent="0.2">
      <c r="A21" s="33" t="s">
        <v>96</v>
      </c>
      <c r="B21" s="69" t="s">
        <v>94</v>
      </c>
      <c r="C21" s="133">
        <v>138</v>
      </c>
      <c r="D21" s="136" t="s">
        <v>11</v>
      </c>
      <c r="E21" s="137">
        <v>0.3125</v>
      </c>
      <c r="F21" s="137">
        <v>0.77083333333333337</v>
      </c>
      <c r="G21" s="28">
        <v>300</v>
      </c>
      <c r="H21" s="94">
        <v>11</v>
      </c>
      <c r="I21" s="22"/>
      <c r="J21" s="23">
        <f t="shared" si="0"/>
        <v>0</v>
      </c>
      <c r="K21" s="62">
        <f t="shared" si="17"/>
        <v>0</v>
      </c>
      <c r="L21" s="22"/>
      <c r="M21" s="23">
        <f t="shared" si="1"/>
        <v>0</v>
      </c>
      <c r="N21" s="24">
        <f t="shared" si="18"/>
        <v>0</v>
      </c>
      <c r="O21" s="22"/>
      <c r="P21" s="23">
        <f t="shared" si="2"/>
        <v>0</v>
      </c>
      <c r="Q21" s="24">
        <f t="shared" si="19"/>
        <v>0</v>
      </c>
      <c r="R21" s="22"/>
      <c r="S21" s="23">
        <f t="shared" si="3"/>
        <v>0</v>
      </c>
      <c r="T21" s="24">
        <f t="shared" si="20"/>
        <v>0</v>
      </c>
      <c r="U21" s="22"/>
      <c r="V21" s="23">
        <f t="shared" si="4"/>
        <v>0</v>
      </c>
      <c r="W21" s="24">
        <f t="shared" si="21"/>
        <v>0</v>
      </c>
      <c r="X21" s="64">
        <f t="shared" si="22"/>
        <v>0</v>
      </c>
      <c r="Y21" s="92">
        <f t="shared" si="5"/>
        <v>0</v>
      </c>
      <c r="Z21" s="130">
        <f t="shared" si="23"/>
        <v>0</v>
      </c>
      <c r="AA21" s="71">
        <f t="shared" si="24"/>
        <v>0</v>
      </c>
      <c r="AB21" s="64">
        <f t="shared" si="25"/>
        <v>0</v>
      </c>
      <c r="AD21" s="65">
        <f t="shared" si="6"/>
        <v>0</v>
      </c>
      <c r="AE21" s="65">
        <f t="shared" si="7"/>
        <v>0</v>
      </c>
      <c r="AF21" s="65">
        <f t="shared" si="8"/>
        <v>0</v>
      </c>
      <c r="AG21" s="65">
        <f t="shared" si="9"/>
        <v>0</v>
      </c>
      <c r="AH21" s="65">
        <f t="shared" si="10"/>
        <v>0</v>
      </c>
      <c r="AI21" s="66">
        <f t="shared" si="26"/>
        <v>0</v>
      </c>
      <c r="AJ21" s="65">
        <f t="shared" si="11"/>
        <v>138</v>
      </c>
      <c r="AK21" s="65">
        <f t="shared" si="27"/>
        <v>-138</v>
      </c>
      <c r="AM21" s="67">
        <f t="shared" si="12"/>
        <v>0</v>
      </c>
      <c r="AN21" s="67">
        <f t="shared" si="13"/>
        <v>0</v>
      </c>
      <c r="AO21" s="67">
        <f t="shared" si="14"/>
        <v>0</v>
      </c>
      <c r="AP21" s="67">
        <f t="shared" si="15"/>
        <v>0</v>
      </c>
      <c r="AQ21" s="67">
        <f t="shared" si="16"/>
        <v>0</v>
      </c>
      <c r="AR21" s="68">
        <f t="shared" si="28"/>
        <v>0</v>
      </c>
      <c r="AT21"/>
      <c r="AU21"/>
    </row>
    <row r="22" spans="1:47" x14ac:dyDescent="0.2">
      <c r="A22" s="33" t="s">
        <v>95</v>
      </c>
      <c r="B22" s="69" t="s">
        <v>94</v>
      </c>
      <c r="C22" s="134">
        <v>19</v>
      </c>
      <c r="D22" s="136" t="s">
        <v>11</v>
      </c>
      <c r="E22" s="137">
        <v>0.36458333333333331</v>
      </c>
      <c r="F22" s="137">
        <v>0.5</v>
      </c>
      <c r="G22" s="28">
        <v>50</v>
      </c>
      <c r="H22" s="94">
        <v>3.25</v>
      </c>
      <c r="I22" s="22"/>
      <c r="J22" s="23">
        <f t="shared" si="0"/>
        <v>0</v>
      </c>
      <c r="K22" s="62">
        <f t="shared" si="17"/>
        <v>0</v>
      </c>
      <c r="L22" s="22"/>
      <c r="M22" s="23">
        <f t="shared" si="1"/>
        <v>0</v>
      </c>
      <c r="N22" s="24">
        <f t="shared" si="18"/>
        <v>0</v>
      </c>
      <c r="O22" s="22"/>
      <c r="P22" s="23">
        <f t="shared" si="2"/>
        <v>0</v>
      </c>
      <c r="Q22" s="24">
        <f t="shared" si="19"/>
        <v>0</v>
      </c>
      <c r="R22" s="22"/>
      <c r="S22" s="23">
        <f t="shared" si="3"/>
        <v>0</v>
      </c>
      <c r="T22" s="24">
        <f t="shared" si="20"/>
        <v>0</v>
      </c>
      <c r="U22" s="22"/>
      <c r="V22" s="23">
        <f t="shared" si="4"/>
        <v>0</v>
      </c>
      <c r="W22" s="24">
        <f t="shared" si="21"/>
        <v>0</v>
      </c>
      <c r="X22" s="64">
        <f t="shared" si="22"/>
        <v>0</v>
      </c>
      <c r="Y22" s="92">
        <f t="shared" si="5"/>
        <v>0</v>
      </c>
      <c r="Z22" s="130">
        <f t="shared" si="23"/>
        <v>0</v>
      </c>
      <c r="AA22" s="71">
        <f t="shared" si="24"/>
        <v>0</v>
      </c>
      <c r="AB22" s="64">
        <f t="shared" si="25"/>
        <v>0</v>
      </c>
      <c r="AD22" s="65">
        <f t="shared" si="6"/>
        <v>0</v>
      </c>
      <c r="AE22" s="65">
        <f t="shared" si="7"/>
        <v>0</v>
      </c>
      <c r="AF22" s="65">
        <f t="shared" si="8"/>
        <v>0</v>
      </c>
      <c r="AG22" s="65">
        <f t="shared" si="9"/>
        <v>0</v>
      </c>
      <c r="AH22" s="65">
        <f t="shared" si="10"/>
        <v>0</v>
      </c>
      <c r="AI22" s="66">
        <f t="shared" si="26"/>
        <v>0</v>
      </c>
      <c r="AJ22" s="65">
        <f t="shared" si="11"/>
        <v>19</v>
      </c>
      <c r="AK22" s="65">
        <f t="shared" si="27"/>
        <v>-19</v>
      </c>
      <c r="AM22" s="67">
        <f t="shared" si="12"/>
        <v>0</v>
      </c>
      <c r="AN22" s="67">
        <f t="shared" si="13"/>
        <v>0</v>
      </c>
      <c r="AO22" s="67">
        <f t="shared" si="14"/>
        <v>0</v>
      </c>
      <c r="AP22" s="67">
        <f t="shared" si="15"/>
        <v>0</v>
      </c>
      <c r="AQ22" s="67">
        <f t="shared" si="16"/>
        <v>0</v>
      </c>
      <c r="AR22" s="68">
        <f t="shared" si="28"/>
        <v>0</v>
      </c>
      <c r="AT22"/>
      <c r="AU22"/>
    </row>
    <row r="23" spans="1:47" x14ac:dyDescent="0.2">
      <c r="A23" s="33" t="s">
        <v>95</v>
      </c>
      <c r="B23" s="69" t="s">
        <v>94</v>
      </c>
      <c r="C23" s="133">
        <v>19</v>
      </c>
      <c r="D23" s="136" t="s">
        <v>11</v>
      </c>
      <c r="E23" s="137">
        <v>0.45833333333333331</v>
      </c>
      <c r="F23" s="137">
        <v>0.59375</v>
      </c>
      <c r="G23" s="28">
        <v>50</v>
      </c>
      <c r="H23" s="94">
        <v>3.25</v>
      </c>
      <c r="I23" s="22"/>
      <c r="J23" s="23">
        <f t="shared" si="0"/>
        <v>0</v>
      </c>
      <c r="K23" s="62">
        <f t="shared" si="17"/>
        <v>0</v>
      </c>
      <c r="L23" s="22"/>
      <c r="M23" s="23">
        <f t="shared" si="1"/>
        <v>0</v>
      </c>
      <c r="N23" s="24">
        <f t="shared" si="18"/>
        <v>0</v>
      </c>
      <c r="O23" s="22"/>
      <c r="P23" s="23">
        <f t="shared" si="2"/>
        <v>0</v>
      </c>
      <c r="Q23" s="24">
        <f t="shared" si="19"/>
        <v>0</v>
      </c>
      <c r="R23" s="22"/>
      <c r="S23" s="23">
        <f t="shared" si="3"/>
        <v>0</v>
      </c>
      <c r="T23" s="24">
        <f t="shared" si="20"/>
        <v>0</v>
      </c>
      <c r="U23" s="22"/>
      <c r="V23" s="23">
        <f t="shared" si="4"/>
        <v>0</v>
      </c>
      <c r="W23" s="24">
        <f t="shared" si="21"/>
        <v>0</v>
      </c>
      <c r="X23" s="64">
        <f t="shared" si="22"/>
        <v>0</v>
      </c>
      <c r="Y23" s="92">
        <f t="shared" si="5"/>
        <v>0</v>
      </c>
      <c r="Z23" s="130">
        <f t="shared" si="23"/>
        <v>0</v>
      </c>
      <c r="AA23" s="71">
        <f t="shared" si="24"/>
        <v>0</v>
      </c>
      <c r="AB23" s="64">
        <f t="shared" si="25"/>
        <v>0</v>
      </c>
      <c r="AD23" s="65">
        <f t="shared" si="6"/>
        <v>0</v>
      </c>
      <c r="AE23" s="65">
        <f t="shared" si="7"/>
        <v>0</v>
      </c>
      <c r="AF23" s="65">
        <f t="shared" si="8"/>
        <v>0</v>
      </c>
      <c r="AG23" s="65">
        <f t="shared" si="9"/>
        <v>0</v>
      </c>
      <c r="AH23" s="65">
        <f t="shared" si="10"/>
        <v>0</v>
      </c>
      <c r="AI23" s="66">
        <f t="shared" si="26"/>
        <v>0</v>
      </c>
      <c r="AJ23" s="65">
        <f t="shared" si="11"/>
        <v>19</v>
      </c>
      <c r="AK23" s="65">
        <f t="shared" si="27"/>
        <v>-19</v>
      </c>
      <c r="AM23" s="67">
        <f t="shared" si="12"/>
        <v>0</v>
      </c>
      <c r="AN23" s="67">
        <f t="shared" si="13"/>
        <v>0</v>
      </c>
      <c r="AO23" s="67">
        <f t="shared" si="14"/>
        <v>0</v>
      </c>
      <c r="AP23" s="67">
        <f t="shared" si="15"/>
        <v>0</v>
      </c>
      <c r="AQ23" s="67">
        <f t="shared" si="16"/>
        <v>0</v>
      </c>
      <c r="AR23" s="68">
        <f t="shared" si="28"/>
        <v>0</v>
      </c>
      <c r="AT23"/>
      <c r="AU23"/>
    </row>
    <row r="24" spans="1:47" x14ac:dyDescent="0.2">
      <c r="A24" s="33" t="s">
        <v>95</v>
      </c>
      <c r="B24" s="69" t="s">
        <v>94</v>
      </c>
      <c r="C24" s="134">
        <v>19</v>
      </c>
      <c r="D24" s="136" t="s">
        <v>11</v>
      </c>
      <c r="E24" s="137">
        <v>0.41666666666666669</v>
      </c>
      <c r="F24" s="137">
        <v>0.55208333333333337</v>
      </c>
      <c r="G24" s="28">
        <v>50</v>
      </c>
      <c r="H24" s="94">
        <v>3.25</v>
      </c>
      <c r="I24" s="22"/>
      <c r="J24" s="23">
        <f t="shared" ref="J24:J89" si="29">$C$6*G24*I24</f>
        <v>0</v>
      </c>
      <c r="K24" s="62">
        <f t="shared" ref="K24:K89" si="30">$J$6*H24*I24</f>
        <v>0</v>
      </c>
      <c r="L24" s="22"/>
      <c r="M24" s="23">
        <f t="shared" ref="M24:M89" si="31">$C$7*G24*L24</f>
        <v>0</v>
      </c>
      <c r="N24" s="24">
        <f t="shared" ref="N24:N89" si="32">$J$6*H24*L24</f>
        <v>0</v>
      </c>
      <c r="O24" s="22"/>
      <c r="P24" s="23">
        <f t="shared" ref="P24:P89" si="33">$C$8*G24*O24</f>
        <v>0</v>
      </c>
      <c r="Q24" s="24">
        <f t="shared" ref="Q24:Q89" si="34">$J$6*H24*O24</f>
        <v>0</v>
      </c>
      <c r="R24" s="22"/>
      <c r="S24" s="23">
        <f t="shared" ref="S24:S89" si="35">$C$9*G24*R24</f>
        <v>0</v>
      </c>
      <c r="T24" s="24">
        <f t="shared" ref="T24:T89" si="36">$J$6*H24*R24</f>
        <v>0</v>
      </c>
      <c r="U24" s="22"/>
      <c r="V24" s="23">
        <f t="shared" ref="V24:V89" si="37">$C$10*G24*U24</f>
        <v>0</v>
      </c>
      <c r="W24" s="24">
        <f t="shared" ref="W24:W89" si="38">$J$6*H24*U24</f>
        <v>0</v>
      </c>
      <c r="X24" s="64">
        <f t="shared" ref="X24:X89" si="39">J24+K24+M24+N24+P24+Q24+S24+T24+V24+W24</f>
        <v>0</v>
      </c>
      <c r="Y24" s="92">
        <f t="shared" ref="Y24:Y89" si="40">IFERROR(VLOOKUP(D24,$M$6:$N$11,2,FALSE),VLOOKUP(D24,$P$6:$Q$11,2,FALSE))</f>
        <v>0</v>
      </c>
      <c r="Z24" s="130">
        <f t="shared" ref="Z24:Z89" si="41">X24*(100%-Y24)</f>
        <v>0</v>
      </c>
      <c r="AA24" s="71">
        <f t="shared" ref="AA24:AA89" si="42">AR24</f>
        <v>0</v>
      </c>
      <c r="AB24" s="64">
        <f t="shared" ref="AB24:AB89" si="43">MAX(Z24:AA24)</f>
        <v>0</v>
      </c>
      <c r="AD24" s="65">
        <f t="shared" ref="AD24:AD89" si="44">I24*20</f>
        <v>0</v>
      </c>
      <c r="AE24" s="65">
        <f t="shared" ref="AE24:AE89" si="45">L24*50</f>
        <v>0</v>
      </c>
      <c r="AF24" s="65">
        <f t="shared" ref="AF24:AF89" si="46">O24*60</f>
        <v>0</v>
      </c>
      <c r="AG24" s="65">
        <f t="shared" ref="AG24:AG89" si="47">R24*70</f>
        <v>0</v>
      </c>
      <c r="AH24" s="65">
        <f t="shared" ref="AH24:AH89" si="48">U24*92</f>
        <v>0</v>
      </c>
      <c r="AI24" s="66">
        <f t="shared" ref="AI24:AI89" si="49">SUM(AD24:AH24)</f>
        <v>0</v>
      </c>
      <c r="AJ24" s="65">
        <f t="shared" ref="AJ24:AJ89" si="50">C24</f>
        <v>19</v>
      </c>
      <c r="AK24" s="65">
        <f t="shared" ref="AK24:AK89" si="51">AI24-AJ24</f>
        <v>-19</v>
      </c>
      <c r="AM24" s="67">
        <f t="shared" ref="AM24:AM89" si="52">I24*$F$6</f>
        <v>0</v>
      </c>
      <c r="AN24" s="67">
        <f t="shared" ref="AN24:AN89" si="53">L24*$F$7</f>
        <v>0</v>
      </c>
      <c r="AO24" s="67">
        <f t="shared" ref="AO24:AO89" si="54">O24*$F$8</f>
        <v>0</v>
      </c>
      <c r="AP24" s="67">
        <f t="shared" ref="AP24:AP89" si="55">R24*$F$9</f>
        <v>0</v>
      </c>
      <c r="AQ24" s="67">
        <f t="shared" ref="AQ24:AQ89" si="56">U24*$F$10</f>
        <v>0</v>
      </c>
      <c r="AR24" s="68">
        <f t="shared" ref="AR24:AR89" si="57">SUM(AM24:AQ24)</f>
        <v>0</v>
      </c>
      <c r="AT24"/>
      <c r="AU24"/>
    </row>
    <row r="25" spans="1:47" x14ac:dyDescent="0.2">
      <c r="A25" s="33" t="s">
        <v>143</v>
      </c>
      <c r="B25" s="69" t="s">
        <v>94</v>
      </c>
      <c r="C25" s="134">
        <v>55</v>
      </c>
      <c r="D25" s="136" t="s">
        <v>11</v>
      </c>
      <c r="E25" s="137">
        <v>0.41666666666666669</v>
      </c>
      <c r="F25" s="137">
        <v>0.54166666666666663</v>
      </c>
      <c r="G25" s="28">
        <v>200</v>
      </c>
      <c r="H25" s="94">
        <v>3</v>
      </c>
      <c r="I25" s="22"/>
      <c r="J25" s="23">
        <f t="shared" ref="J25:J26" si="58">$C$6*G25*I25</f>
        <v>0</v>
      </c>
      <c r="K25" s="62">
        <f t="shared" ref="K25:K26" si="59">$J$6*H25*I25</f>
        <v>0</v>
      </c>
      <c r="L25" s="22"/>
      <c r="M25" s="23">
        <f t="shared" ref="M25:M26" si="60">$C$7*G25*L25</f>
        <v>0</v>
      </c>
      <c r="N25" s="24">
        <f t="shared" ref="N25:N26" si="61">$J$6*H25*L25</f>
        <v>0</v>
      </c>
      <c r="O25" s="22"/>
      <c r="P25" s="23">
        <f t="shared" ref="P25:P26" si="62">$C$8*G25*O25</f>
        <v>0</v>
      </c>
      <c r="Q25" s="24">
        <f t="shared" ref="Q25:Q26" si="63">$J$6*H25*O25</f>
        <v>0</v>
      </c>
      <c r="R25" s="22"/>
      <c r="S25" s="23">
        <f t="shared" ref="S25:S26" si="64">$C$9*G25*R25</f>
        <v>0</v>
      </c>
      <c r="T25" s="24">
        <f t="shared" ref="T25:T26" si="65">$J$6*H25*R25</f>
        <v>0</v>
      </c>
      <c r="U25" s="22"/>
      <c r="V25" s="23">
        <f t="shared" ref="V25:V26" si="66">$C$10*G25*U25</f>
        <v>0</v>
      </c>
      <c r="W25" s="24">
        <f t="shared" ref="W25:W26" si="67">$J$6*H25*U25</f>
        <v>0</v>
      </c>
      <c r="X25" s="64">
        <f t="shared" ref="X25:X26" si="68">J25+K25+M25+N25+P25+Q25+S25+T25+V25+W25</f>
        <v>0</v>
      </c>
      <c r="Y25" s="92">
        <f t="shared" ref="Y25:Y26" si="69">IFERROR(VLOOKUP(D25,$M$6:$N$11,2,FALSE),VLOOKUP(D25,$P$6:$Q$11,2,FALSE))</f>
        <v>0</v>
      </c>
      <c r="Z25" s="130">
        <f t="shared" ref="Z25:Z26" si="70">X25*(100%-Y25)</f>
        <v>0</v>
      </c>
      <c r="AA25" s="71">
        <f t="shared" ref="AA25" si="71">AR25</f>
        <v>0</v>
      </c>
      <c r="AB25" s="64">
        <f t="shared" ref="AB25" si="72">MAX(Z25:AA25)</f>
        <v>0</v>
      </c>
      <c r="AD25" s="65">
        <f t="shared" ref="AD25" si="73">I25*20</f>
        <v>0</v>
      </c>
      <c r="AE25" s="65">
        <f t="shared" ref="AE25" si="74">L25*50</f>
        <v>0</v>
      </c>
      <c r="AF25" s="65">
        <f t="shared" ref="AF25" si="75">O25*60</f>
        <v>0</v>
      </c>
      <c r="AG25" s="65">
        <f t="shared" ref="AG25" si="76">R25*70</f>
        <v>0</v>
      </c>
      <c r="AH25" s="65">
        <f t="shared" ref="AH25" si="77">U25*92</f>
        <v>0</v>
      </c>
      <c r="AI25" s="66">
        <f t="shared" ref="AI25" si="78">SUM(AD25:AH25)</f>
        <v>0</v>
      </c>
      <c r="AJ25" s="65">
        <f t="shared" ref="AJ25:AJ26" si="79">C25</f>
        <v>55</v>
      </c>
      <c r="AK25" s="65">
        <f t="shared" ref="AK25" si="80">AI25-AJ25</f>
        <v>-55</v>
      </c>
      <c r="AM25" s="67">
        <f t="shared" ref="AM25" si="81">I25*$F$6</f>
        <v>0</v>
      </c>
      <c r="AN25" s="67">
        <f t="shared" ref="AN25" si="82">L25*$F$7</f>
        <v>0</v>
      </c>
      <c r="AO25" s="67">
        <f t="shared" ref="AO25" si="83">O25*$F$8</f>
        <v>0</v>
      </c>
      <c r="AP25" s="67">
        <f t="shared" ref="AP25" si="84">R25*$F$9</f>
        <v>0</v>
      </c>
      <c r="AQ25" s="67">
        <f t="shared" ref="AQ25" si="85">U25*$F$10</f>
        <v>0</v>
      </c>
      <c r="AR25" s="68">
        <f t="shared" ref="AR25" si="86">SUM(AM25:AQ25)</f>
        <v>0</v>
      </c>
      <c r="AT25"/>
      <c r="AU25"/>
    </row>
    <row r="26" spans="1:47" x14ac:dyDescent="0.2">
      <c r="A26" s="33" t="s">
        <v>94</v>
      </c>
      <c r="B26" s="69" t="s">
        <v>143</v>
      </c>
      <c r="C26" s="134">
        <v>55</v>
      </c>
      <c r="D26" s="136" t="s">
        <v>11</v>
      </c>
      <c r="E26" s="137">
        <v>0.54166666666666663</v>
      </c>
      <c r="F26" s="137">
        <v>0.66666666666666663</v>
      </c>
      <c r="G26" s="28">
        <v>200</v>
      </c>
      <c r="H26" s="94">
        <v>3</v>
      </c>
      <c r="I26" s="22"/>
      <c r="J26" s="23">
        <f t="shared" si="58"/>
        <v>0</v>
      </c>
      <c r="K26" s="62">
        <f t="shared" si="59"/>
        <v>0</v>
      </c>
      <c r="L26" s="22"/>
      <c r="M26" s="23">
        <f t="shared" si="60"/>
        <v>0</v>
      </c>
      <c r="N26" s="24">
        <f t="shared" si="61"/>
        <v>0</v>
      </c>
      <c r="O26" s="22"/>
      <c r="P26" s="23">
        <f t="shared" si="62"/>
        <v>0</v>
      </c>
      <c r="Q26" s="24">
        <f t="shared" si="63"/>
        <v>0</v>
      </c>
      <c r="R26" s="22"/>
      <c r="S26" s="23">
        <f t="shared" si="64"/>
        <v>0</v>
      </c>
      <c r="T26" s="24">
        <f t="shared" si="65"/>
        <v>0</v>
      </c>
      <c r="U26" s="22"/>
      <c r="V26" s="23">
        <f t="shared" si="66"/>
        <v>0</v>
      </c>
      <c r="W26" s="24">
        <f t="shared" si="67"/>
        <v>0</v>
      </c>
      <c r="X26" s="64">
        <f t="shared" si="68"/>
        <v>0</v>
      </c>
      <c r="Y26" s="92">
        <f t="shared" si="69"/>
        <v>0</v>
      </c>
      <c r="Z26" s="130">
        <f t="shared" si="70"/>
        <v>0</v>
      </c>
      <c r="AA26" s="71"/>
      <c r="AB26" s="64"/>
      <c r="AD26" s="65"/>
      <c r="AE26" s="65"/>
      <c r="AF26" s="65"/>
      <c r="AG26" s="65"/>
      <c r="AH26" s="65"/>
      <c r="AI26" s="66"/>
      <c r="AJ26" s="65">
        <f t="shared" si="79"/>
        <v>55</v>
      </c>
      <c r="AK26" s="65"/>
      <c r="AM26" s="67"/>
      <c r="AN26" s="67"/>
      <c r="AO26" s="67"/>
      <c r="AP26" s="67"/>
      <c r="AQ26" s="67"/>
      <c r="AR26" s="68"/>
      <c r="AT26"/>
      <c r="AU26"/>
    </row>
    <row r="27" spans="1:47" x14ac:dyDescent="0.2">
      <c r="A27" s="33" t="s">
        <v>97</v>
      </c>
      <c r="B27" s="69" t="s">
        <v>94</v>
      </c>
      <c r="C27" s="133">
        <v>31</v>
      </c>
      <c r="D27" s="136" t="s">
        <v>14</v>
      </c>
      <c r="E27" s="137">
        <v>0.54166666666666663</v>
      </c>
      <c r="F27" s="137">
        <v>0.66666666666666663</v>
      </c>
      <c r="G27" s="28">
        <v>25</v>
      </c>
      <c r="H27" s="94">
        <v>3</v>
      </c>
      <c r="I27" s="22"/>
      <c r="J27" s="23">
        <f t="shared" si="29"/>
        <v>0</v>
      </c>
      <c r="K27" s="62">
        <f t="shared" si="30"/>
        <v>0</v>
      </c>
      <c r="L27" s="22"/>
      <c r="M27" s="23">
        <f t="shared" si="31"/>
        <v>0</v>
      </c>
      <c r="N27" s="24">
        <f t="shared" si="32"/>
        <v>0</v>
      </c>
      <c r="O27" s="22"/>
      <c r="P27" s="23">
        <f t="shared" si="33"/>
        <v>0</v>
      </c>
      <c r="Q27" s="24">
        <f t="shared" si="34"/>
        <v>0</v>
      </c>
      <c r="R27" s="22"/>
      <c r="S27" s="23">
        <f t="shared" si="35"/>
        <v>0</v>
      </c>
      <c r="T27" s="24">
        <f t="shared" si="36"/>
        <v>0</v>
      </c>
      <c r="U27" s="22"/>
      <c r="V27" s="23">
        <f t="shared" si="37"/>
        <v>0</v>
      </c>
      <c r="W27" s="24">
        <f t="shared" si="38"/>
        <v>0</v>
      </c>
      <c r="X27" s="64">
        <f t="shared" si="39"/>
        <v>0</v>
      </c>
      <c r="Y27" s="92">
        <f t="shared" si="40"/>
        <v>0</v>
      </c>
      <c r="Z27" s="130">
        <f t="shared" si="41"/>
        <v>0</v>
      </c>
      <c r="AA27" s="71">
        <f t="shared" si="42"/>
        <v>0</v>
      </c>
      <c r="AB27" s="64">
        <f t="shared" si="43"/>
        <v>0</v>
      </c>
      <c r="AD27" s="65">
        <f t="shared" si="44"/>
        <v>0</v>
      </c>
      <c r="AE27" s="65">
        <f t="shared" si="45"/>
        <v>0</v>
      </c>
      <c r="AF27" s="65">
        <f t="shared" si="46"/>
        <v>0</v>
      </c>
      <c r="AG27" s="65">
        <f t="shared" si="47"/>
        <v>0</v>
      </c>
      <c r="AH27" s="65">
        <f t="shared" si="48"/>
        <v>0</v>
      </c>
      <c r="AI27" s="66">
        <f t="shared" si="49"/>
        <v>0</v>
      </c>
      <c r="AJ27" s="65">
        <f t="shared" si="50"/>
        <v>31</v>
      </c>
      <c r="AK27" s="65">
        <f t="shared" si="51"/>
        <v>-31</v>
      </c>
      <c r="AM27" s="67">
        <f t="shared" si="52"/>
        <v>0</v>
      </c>
      <c r="AN27" s="67">
        <f t="shared" si="53"/>
        <v>0</v>
      </c>
      <c r="AO27" s="67">
        <f t="shared" si="54"/>
        <v>0</v>
      </c>
      <c r="AP27" s="67">
        <f t="shared" si="55"/>
        <v>0</v>
      </c>
      <c r="AQ27" s="67">
        <f t="shared" si="56"/>
        <v>0</v>
      </c>
      <c r="AR27" s="68">
        <f t="shared" si="57"/>
        <v>0</v>
      </c>
      <c r="AT27"/>
      <c r="AU27"/>
    </row>
    <row r="28" spans="1:47" x14ac:dyDescent="0.2">
      <c r="A28" s="33" t="s">
        <v>98</v>
      </c>
      <c r="B28" s="69" t="s">
        <v>94</v>
      </c>
      <c r="C28" s="134">
        <v>20</v>
      </c>
      <c r="D28" s="136" t="s">
        <v>14</v>
      </c>
      <c r="E28" s="137">
        <v>0.41666666666666669</v>
      </c>
      <c r="F28" s="137">
        <v>0.625</v>
      </c>
      <c r="G28" s="28">
        <v>150</v>
      </c>
      <c r="H28" s="94">
        <v>5</v>
      </c>
      <c r="I28" s="22"/>
      <c r="J28" s="23">
        <f t="shared" si="29"/>
        <v>0</v>
      </c>
      <c r="K28" s="62">
        <f t="shared" si="30"/>
        <v>0</v>
      </c>
      <c r="L28" s="22"/>
      <c r="M28" s="23">
        <f t="shared" si="31"/>
        <v>0</v>
      </c>
      <c r="N28" s="24">
        <f t="shared" si="32"/>
        <v>0</v>
      </c>
      <c r="O28" s="22"/>
      <c r="P28" s="23">
        <f t="shared" si="33"/>
        <v>0</v>
      </c>
      <c r="Q28" s="24">
        <f t="shared" si="34"/>
        <v>0</v>
      </c>
      <c r="R28" s="22"/>
      <c r="S28" s="23">
        <f t="shared" si="35"/>
        <v>0</v>
      </c>
      <c r="T28" s="24">
        <f t="shared" si="36"/>
        <v>0</v>
      </c>
      <c r="U28" s="22"/>
      <c r="V28" s="23">
        <f t="shared" si="37"/>
        <v>0</v>
      </c>
      <c r="W28" s="24">
        <f t="shared" si="38"/>
        <v>0</v>
      </c>
      <c r="X28" s="64">
        <f t="shared" si="39"/>
        <v>0</v>
      </c>
      <c r="Y28" s="92">
        <f t="shared" si="40"/>
        <v>0</v>
      </c>
      <c r="Z28" s="130">
        <f t="shared" si="41"/>
        <v>0</v>
      </c>
      <c r="AA28" s="71">
        <f t="shared" si="42"/>
        <v>0</v>
      </c>
      <c r="AB28" s="64">
        <f t="shared" si="43"/>
        <v>0</v>
      </c>
      <c r="AD28" s="65">
        <f t="shared" si="44"/>
        <v>0</v>
      </c>
      <c r="AE28" s="65">
        <f t="shared" si="45"/>
        <v>0</v>
      </c>
      <c r="AF28" s="65">
        <f t="shared" si="46"/>
        <v>0</v>
      </c>
      <c r="AG28" s="65">
        <f t="shared" si="47"/>
        <v>0</v>
      </c>
      <c r="AH28" s="65">
        <f t="shared" si="48"/>
        <v>0</v>
      </c>
      <c r="AI28" s="66">
        <f t="shared" si="49"/>
        <v>0</v>
      </c>
      <c r="AJ28" s="65">
        <f t="shared" si="50"/>
        <v>20</v>
      </c>
      <c r="AK28" s="65">
        <f t="shared" si="51"/>
        <v>-20</v>
      </c>
      <c r="AM28" s="67">
        <f t="shared" si="52"/>
        <v>0</v>
      </c>
      <c r="AN28" s="67">
        <f t="shared" si="53"/>
        <v>0</v>
      </c>
      <c r="AO28" s="67">
        <f t="shared" si="54"/>
        <v>0</v>
      </c>
      <c r="AP28" s="67">
        <f t="shared" si="55"/>
        <v>0</v>
      </c>
      <c r="AQ28" s="67">
        <f t="shared" si="56"/>
        <v>0</v>
      </c>
      <c r="AR28" s="68">
        <f t="shared" si="57"/>
        <v>0</v>
      </c>
      <c r="AT28"/>
      <c r="AU28"/>
    </row>
    <row r="29" spans="1:47" x14ac:dyDescent="0.2">
      <c r="A29" s="33" t="s">
        <v>94</v>
      </c>
      <c r="B29" s="69" t="s">
        <v>94</v>
      </c>
      <c r="C29" s="133">
        <v>23</v>
      </c>
      <c r="D29" s="136" t="s">
        <v>14</v>
      </c>
      <c r="E29" s="137">
        <v>0.36458333333333331</v>
      </c>
      <c r="F29" s="137">
        <v>0.48958333333333331</v>
      </c>
      <c r="G29" s="28">
        <v>25</v>
      </c>
      <c r="H29" s="94">
        <v>3</v>
      </c>
      <c r="I29" s="22"/>
      <c r="J29" s="23">
        <f t="shared" si="29"/>
        <v>0</v>
      </c>
      <c r="K29" s="62">
        <f t="shared" si="30"/>
        <v>0</v>
      </c>
      <c r="L29" s="22"/>
      <c r="M29" s="23">
        <f t="shared" si="31"/>
        <v>0</v>
      </c>
      <c r="N29" s="24">
        <f t="shared" si="32"/>
        <v>0</v>
      </c>
      <c r="O29" s="22"/>
      <c r="P29" s="23">
        <f t="shared" si="33"/>
        <v>0</v>
      </c>
      <c r="Q29" s="24">
        <f t="shared" si="34"/>
        <v>0</v>
      </c>
      <c r="R29" s="22"/>
      <c r="S29" s="23">
        <f t="shared" si="35"/>
        <v>0</v>
      </c>
      <c r="T29" s="24">
        <f t="shared" si="36"/>
        <v>0</v>
      </c>
      <c r="U29" s="22"/>
      <c r="V29" s="23">
        <f t="shared" si="37"/>
        <v>0</v>
      </c>
      <c r="W29" s="24">
        <f t="shared" si="38"/>
        <v>0</v>
      </c>
      <c r="X29" s="64">
        <f t="shared" si="39"/>
        <v>0</v>
      </c>
      <c r="Y29" s="92">
        <f t="shared" si="40"/>
        <v>0</v>
      </c>
      <c r="Z29" s="130">
        <f t="shared" si="41"/>
        <v>0</v>
      </c>
      <c r="AA29" s="71">
        <f t="shared" si="42"/>
        <v>0</v>
      </c>
      <c r="AB29" s="64">
        <f t="shared" si="43"/>
        <v>0</v>
      </c>
      <c r="AD29" s="65">
        <f t="shared" si="44"/>
        <v>0</v>
      </c>
      <c r="AE29" s="65">
        <f t="shared" si="45"/>
        <v>0</v>
      </c>
      <c r="AF29" s="65">
        <f t="shared" si="46"/>
        <v>0</v>
      </c>
      <c r="AG29" s="65">
        <f t="shared" si="47"/>
        <v>0</v>
      </c>
      <c r="AH29" s="65">
        <f t="shared" si="48"/>
        <v>0</v>
      </c>
      <c r="AI29" s="66">
        <f t="shared" si="49"/>
        <v>0</v>
      </c>
      <c r="AJ29" s="65">
        <f t="shared" si="50"/>
        <v>23</v>
      </c>
      <c r="AK29" s="65">
        <f t="shared" si="51"/>
        <v>-23</v>
      </c>
      <c r="AM29" s="67">
        <f t="shared" si="52"/>
        <v>0</v>
      </c>
      <c r="AN29" s="67">
        <f t="shared" si="53"/>
        <v>0</v>
      </c>
      <c r="AO29" s="67">
        <f t="shared" si="54"/>
        <v>0</v>
      </c>
      <c r="AP29" s="67">
        <f t="shared" si="55"/>
        <v>0</v>
      </c>
      <c r="AQ29" s="67">
        <f t="shared" si="56"/>
        <v>0</v>
      </c>
      <c r="AR29" s="68">
        <f t="shared" si="57"/>
        <v>0</v>
      </c>
      <c r="AT29"/>
      <c r="AU29"/>
    </row>
    <row r="30" spans="1:47" x14ac:dyDescent="0.2">
      <c r="A30" s="33" t="s">
        <v>94</v>
      </c>
      <c r="B30" s="69" t="s">
        <v>94</v>
      </c>
      <c r="C30" s="134">
        <v>23</v>
      </c>
      <c r="D30" s="136" t="s">
        <v>14</v>
      </c>
      <c r="E30" s="137">
        <v>0.5</v>
      </c>
      <c r="F30" s="137">
        <v>0.625</v>
      </c>
      <c r="G30" s="28">
        <v>25</v>
      </c>
      <c r="H30" s="94">
        <v>3</v>
      </c>
      <c r="I30" s="22"/>
      <c r="J30" s="23">
        <f t="shared" si="29"/>
        <v>0</v>
      </c>
      <c r="K30" s="62">
        <f t="shared" si="30"/>
        <v>0</v>
      </c>
      <c r="L30" s="22"/>
      <c r="M30" s="23">
        <f t="shared" si="31"/>
        <v>0</v>
      </c>
      <c r="N30" s="24">
        <f t="shared" si="32"/>
        <v>0</v>
      </c>
      <c r="O30" s="22"/>
      <c r="P30" s="23">
        <f t="shared" si="33"/>
        <v>0</v>
      </c>
      <c r="Q30" s="24">
        <f t="shared" si="34"/>
        <v>0</v>
      </c>
      <c r="R30" s="22"/>
      <c r="S30" s="23">
        <f t="shared" si="35"/>
        <v>0</v>
      </c>
      <c r="T30" s="24">
        <f t="shared" si="36"/>
        <v>0</v>
      </c>
      <c r="U30" s="22"/>
      <c r="V30" s="23">
        <f t="shared" si="37"/>
        <v>0</v>
      </c>
      <c r="W30" s="24">
        <f t="shared" si="38"/>
        <v>0</v>
      </c>
      <c r="X30" s="64">
        <f t="shared" si="39"/>
        <v>0</v>
      </c>
      <c r="Y30" s="92">
        <f t="shared" si="40"/>
        <v>0</v>
      </c>
      <c r="Z30" s="130">
        <f t="shared" si="41"/>
        <v>0</v>
      </c>
      <c r="AA30" s="71">
        <f t="shared" si="42"/>
        <v>0</v>
      </c>
      <c r="AB30" s="64">
        <f t="shared" si="43"/>
        <v>0</v>
      </c>
      <c r="AD30" s="65">
        <f t="shared" si="44"/>
        <v>0</v>
      </c>
      <c r="AE30" s="65">
        <f t="shared" si="45"/>
        <v>0</v>
      </c>
      <c r="AF30" s="65">
        <f t="shared" si="46"/>
        <v>0</v>
      </c>
      <c r="AG30" s="65">
        <f t="shared" si="47"/>
        <v>0</v>
      </c>
      <c r="AH30" s="65">
        <f t="shared" si="48"/>
        <v>0</v>
      </c>
      <c r="AI30" s="66">
        <f t="shared" si="49"/>
        <v>0</v>
      </c>
      <c r="AJ30" s="65">
        <f t="shared" si="50"/>
        <v>23</v>
      </c>
      <c r="AK30" s="65">
        <f t="shared" si="51"/>
        <v>-23</v>
      </c>
      <c r="AM30" s="67">
        <f t="shared" si="52"/>
        <v>0</v>
      </c>
      <c r="AN30" s="67">
        <f t="shared" si="53"/>
        <v>0</v>
      </c>
      <c r="AO30" s="67">
        <f t="shared" si="54"/>
        <v>0</v>
      </c>
      <c r="AP30" s="67">
        <f t="shared" si="55"/>
        <v>0</v>
      </c>
      <c r="AQ30" s="67">
        <f t="shared" si="56"/>
        <v>0</v>
      </c>
      <c r="AR30" s="68">
        <f t="shared" si="57"/>
        <v>0</v>
      </c>
      <c r="AT30"/>
      <c r="AU30"/>
    </row>
    <row r="31" spans="1:47" x14ac:dyDescent="0.2">
      <c r="A31" s="33" t="s">
        <v>94</v>
      </c>
      <c r="B31" s="69" t="s">
        <v>94</v>
      </c>
      <c r="C31" s="133">
        <v>23</v>
      </c>
      <c r="D31" s="136" t="s">
        <v>14</v>
      </c>
      <c r="E31" s="137">
        <v>0.4375</v>
      </c>
      <c r="F31" s="137">
        <v>0.5625</v>
      </c>
      <c r="G31" s="28">
        <v>25</v>
      </c>
      <c r="H31" s="94">
        <v>3</v>
      </c>
      <c r="I31" s="22"/>
      <c r="J31" s="23">
        <f t="shared" si="29"/>
        <v>0</v>
      </c>
      <c r="K31" s="62">
        <f t="shared" si="30"/>
        <v>0</v>
      </c>
      <c r="L31" s="22"/>
      <c r="M31" s="23">
        <f t="shared" si="31"/>
        <v>0</v>
      </c>
      <c r="N31" s="24">
        <f t="shared" si="32"/>
        <v>0</v>
      </c>
      <c r="O31" s="22"/>
      <c r="P31" s="23">
        <f t="shared" si="33"/>
        <v>0</v>
      </c>
      <c r="Q31" s="24">
        <f t="shared" si="34"/>
        <v>0</v>
      </c>
      <c r="R31" s="22"/>
      <c r="S31" s="23">
        <f t="shared" si="35"/>
        <v>0</v>
      </c>
      <c r="T31" s="24">
        <f t="shared" si="36"/>
        <v>0</v>
      </c>
      <c r="U31" s="22"/>
      <c r="V31" s="23">
        <f t="shared" si="37"/>
        <v>0</v>
      </c>
      <c r="W31" s="24">
        <f t="shared" si="38"/>
        <v>0</v>
      </c>
      <c r="X31" s="64">
        <f t="shared" si="39"/>
        <v>0</v>
      </c>
      <c r="Y31" s="92">
        <f t="shared" si="40"/>
        <v>0</v>
      </c>
      <c r="Z31" s="130">
        <f t="shared" si="41"/>
        <v>0</v>
      </c>
      <c r="AA31" s="71">
        <f t="shared" si="42"/>
        <v>0</v>
      </c>
      <c r="AB31" s="64">
        <f t="shared" si="43"/>
        <v>0</v>
      </c>
      <c r="AD31" s="65">
        <f t="shared" si="44"/>
        <v>0</v>
      </c>
      <c r="AE31" s="65">
        <f t="shared" si="45"/>
        <v>0</v>
      </c>
      <c r="AF31" s="65">
        <f t="shared" si="46"/>
        <v>0</v>
      </c>
      <c r="AG31" s="65">
        <f t="shared" si="47"/>
        <v>0</v>
      </c>
      <c r="AH31" s="65">
        <f t="shared" si="48"/>
        <v>0</v>
      </c>
      <c r="AI31" s="66">
        <f t="shared" si="49"/>
        <v>0</v>
      </c>
      <c r="AJ31" s="65">
        <f t="shared" si="50"/>
        <v>23</v>
      </c>
      <c r="AK31" s="65">
        <f t="shared" si="51"/>
        <v>-23</v>
      </c>
      <c r="AM31" s="67">
        <f t="shared" si="52"/>
        <v>0</v>
      </c>
      <c r="AN31" s="67">
        <f t="shared" si="53"/>
        <v>0</v>
      </c>
      <c r="AO31" s="67">
        <f t="shared" si="54"/>
        <v>0</v>
      </c>
      <c r="AP31" s="67">
        <f t="shared" si="55"/>
        <v>0</v>
      </c>
      <c r="AQ31" s="67">
        <f t="shared" si="56"/>
        <v>0</v>
      </c>
      <c r="AR31" s="68">
        <f t="shared" si="57"/>
        <v>0</v>
      </c>
      <c r="AT31"/>
      <c r="AU31"/>
    </row>
    <row r="32" spans="1:47" x14ac:dyDescent="0.2">
      <c r="A32" s="33" t="s">
        <v>94</v>
      </c>
      <c r="B32" s="69" t="s">
        <v>94</v>
      </c>
      <c r="C32" s="134">
        <v>23</v>
      </c>
      <c r="D32" s="136" t="s">
        <v>14</v>
      </c>
      <c r="E32" s="137">
        <v>0.58333333333333337</v>
      </c>
      <c r="F32" s="137">
        <v>0.70833333333333337</v>
      </c>
      <c r="G32" s="28">
        <v>25</v>
      </c>
      <c r="H32" s="94">
        <v>3</v>
      </c>
      <c r="I32" s="22"/>
      <c r="J32" s="23">
        <f t="shared" si="29"/>
        <v>0</v>
      </c>
      <c r="K32" s="62">
        <f t="shared" si="30"/>
        <v>0</v>
      </c>
      <c r="L32" s="22"/>
      <c r="M32" s="23">
        <f t="shared" si="31"/>
        <v>0</v>
      </c>
      <c r="N32" s="24">
        <f t="shared" si="32"/>
        <v>0</v>
      </c>
      <c r="O32" s="22"/>
      <c r="P32" s="23">
        <f t="shared" si="33"/>
        <v>0</v>
      </c>
      <c r="Q32" s="24">
        <f t="shared" si="34"/>
        <v>0</v>
      </c>
      <c r="R32" s="22"/>
      <c r="S32" s="23">
        <f t="shared" si="35"/>
        <v>0</v>
      </c>
      <c r="T32" s="24">
        <f t="shared" si="36"/>
        <v>0</v>
      </c>
      <c r="U32" s="22"/>
      <c r="V32" s="23">
        <f t="shared" si="37"/>
        <v>0</v>
      </c>
      <c r="W32" s="24">
        <f t="shared" si="38"/>
        <v>0</v>
      </c>
      <c r="X32" s="64">
        <f t="shared" si="39"/>
        <v>0</v>
      </c>
      <c r="Y32" s="92">
        <f t="shared" si="40"/>
        <v>0</v>
      </c>
      <c r="Z32" s="130">
        <f t="shared" si="41"/>
        <v>0</v>
      </c>
      <c r="AA32" s="71">
        <f t="shared" si="42"/>
        <v>0</v>
      </c>
      <c r="AB32" s="64">
        <f t="shared" si="43"/>
        <v>0</v>
      </c>
      <c r="AD32" s="65">
        <f t="shared" si="44"/>
        <v>0</v>
      </c>
      <c r="AE32" s="65">
        <f t="shared" si="45"/>
        <v>0</v>
      </c>
      <c r="AF32" s="65">
        <f t="shared" si="46"/>
        <v>0</v>
      </c>
      <c r="AG32" s="65">
        <f t="shared" si="47"/>
        <v>0</v>
      </c>
      <c r="AH32" s="65">
        <f t="shared" si="48"/>
        <v>0</v>
      </c>
      <c r="AI32" s="66">
        <f t="shared" si="49"/>
        <v>0</v>
      </c>
      <c r="AJ32" s="65">
        <f t="shared" si="50"/>
        <v>23</v>
      </c>
      <c r="AK32" s="65">
        <f t="shared" si="51"/>
        <v>-23</v>
      </c>
      <c r="AM32" s="67">
        <f t="shared" si="52"/>
        <v>0</v>
      </c>
      <c r="AN32" s="67">
        <f t="shared" si="53"/>
        <v>0</v>
      </c>
      <c r="AO32" s="67">
        <f t="shared" si="54"/>
        <v>0</v>
      </c>
      <c r="AP32" s="67">
        <f t="shared" si="55"/>
        <v>0</v>
      </c>
      <c r="AQ32" s="67">
        <f t="shared" si="56"/>
        <v>0</v>
      </c>
      <c r="AR32" s="68">
        <f t="shared" si="57"/>
        <v>0</v>
      </c>
      <c r="AT32"/>
      <c r="AU32"/>
    </row>
    <row r="33" spans="1:47" x14ac:dyDescent="0.2">
      <c r="A33" s="33" t="s">
        <v>99</v>
      </c>
      <c r="B33" s="69" t="s">
        <v>94</v>
      </c>
      <c r="C33" s="133">
        <v>61</v>
      </c>
      <c r="D33" s="136" t="s">
        <v>14</v>
      </c>
      <c r="E33" s="137">
        <v>0.3125</v>
      </c>
      <c r="F33" s="137">
        <v>0.75</v>
      </c>
      <c r="G33" s="28">
        <v>260</v>
      </c>
      <c r="H33" s="94">
        <v>10.5</v>
      </c>
      <c r="I33" s="22"/>
      <c r="J33" s="23">
        <f t="shared" si="29"/>
        <v>0</v>
      </c>
      <c r="K33" s="62">
        <f t="shared" si="30"/>
        <v>0</v>
      </c>
      <c r="L33" s="22"/>
      <c r="M33" s="23">
        <f t="shared" si="31"/>
        <v>0</v>
      </c>
      <c r="N33" s="24">
        <f t="shared" si="32"/>
        <v>0</v>
      </c>
      <c r="O33" s="22"/>
      <c r="P33" s="23">
        <f t="shared" si="33"/>
        <v>0</v>
      </c>
      <c r="Q33" s="24">
        <f t="shared" si="34"/>
        <v>0</v>
      </c>
      <c r="R33" s="22"/>
      <c r="S33" s="23">
        <f t="shared" si="35"/>
        <v>0</v>
      </c>
      <c r="T33" s="24">
        <f t="shared" si="36"/>
        <v>0</v>
      </c>
      <c r="U33" s="22"/>
      <c r="V33" s="23">
        <f t="shared" si="37"/>
        <v>0</v>
      </c>
      <c r="W33" s="24">
        <f t="shared" si="38"/>
        <v>0</v>
      </c>
      <c r="X33" s="64">
        <f t="shared" si="39"/>
        <v>0</v>
      </c>
      <c r="Y33" s="92">
        <f t="shared" si="40"/>
        <v>0</v>
      </c>
      <c r="Z33" s="130">
        <f t="shared" si="41"/>
        <v>0</v>
      </c>
      <c r="AA33" s="71">
        <f t="shared" si="42"/>
        <v>0</v>
      </c>
      <c r="AB33" s="64">
        <f t="shared" si="43"/>
        <v>0</v>
      </c>
      <c r="AD33" s="65">
        <f t="shared" si="44"/>
        <v>0</v>
      </c>
      <c r="AE33" s="65">
        <f t="shared" si="45"/>
        <v>0</v>
      </c>
      <c r="AF33" s="65">
        <f t="shared" si="46"/>
        <v>0</v>
      </c>
      <c r="AG33" s="65">
        <f t="shared" si="47"/>
        <v>0</v>
      </c>
      <c r="AH33" s="65">
        <f t="shared" si="48"/>
        <v>0</v>
      </c>
      <c r="AI33" s="66">
        <f t="shared" si="49"/>
        <v>0</v>
      </c>
      <c r="AJ33" s="65">
        <f t="shared" si="50"/>
        <v>61</v>
      </c>
      <c r="AK33" s="65">
        <f t="shared" si="51"/>
        <v>-61</v>
      </c>
      <c r="AM33" s="67">
        <f t="shared" si="52"/>
        <v>0</v>
      </c>
      <c r="AN33" s="67">
        <f t="shared" si="53"/>
        <v>0</v>
      </c>
      <c r="AO33" s="67">
        <f t="shared" si="54"/>
        <v>0</v>
      </c>
      <c r="AP33" s="67">
        <f t="shared" si="55"/>
        <v>0</v>
      </c>
      <c r="AQ33" s="67">
        <f t="shared" si="56"/>
        <v>0</v>
      </c>
      <c r="AR33" s="68">
        <f t="shared" si="57"/>
        <v>0</v>
      </c>
      <c r="AT33"/>
      <c r="AU33"/>
    </row>
    <row r="34" spans="1:47" x14ac:dyDescent="0.2">
      <c r="A34" s="33" t="s">
        <v>99</v>
      </c>
      <c r="B34" s="69" t="s">
        <v>94</v>
      </c>
      <c r="C34" s="134">
        <v>54</v>
      </c>
      <c r="D34" s="136" t="s">
        <v>14</v>
      </c>
      <c r="E34" s="137">
        <v>0.3125</v>
      </c>
      <c r="F34" s="137">
        <v>0.75</v>
      </c>
      <c r="G34" s="28">
        <v>260</v>
      </c>
      <c r="H34" s="94">
        <v>10.5</v>
      </c>
      <c r="I34" s="22"/>
      <c r="J34" s="23">
        <f t="shared" si="29"/>
        <v>0</v>
      </c>
      <c r="K34" s="62">
        <f t="shared" si="30"/>
        <v>0</v>
      </c>
      <c r="L34" s="22"/>
      <c r="M34" s="23">
        <f t="shared" si="31"/>
        <v>0</v>
      </c>
      <c r="N34" s="24">
        <f t="shared" si="32"/>
        <v>0</v>
      </c>
      <c r="O34" s="22"/>
      <c r="P34" s="23">
        <f t="shared" si="33"/>
        <v>0</v>
      </c>
      <c r="Q34" s="24">
        <f t="shared" si="34"/>
        <v>0</v>
      </c>
      <c r="R34" s="22"/>
      <c r="S34" s="23">
        <f t="shared" si="35"/>
        <v>0</v>
      </c>
      <c r="T34" s="24">
        <f t="shared" si="36"/>
        <v>0</v>
      </c>
      <c r="U34" s="22"/>
      <c r="V34" s="23">
        <f t="shared" si="37"/>
        <v>0</v>
      </c>
      <c r="W34" s="24">
        <f t="shared" si="38"/>
        <v>0</v>
      </c>
      <c r="X34" s="64">
        <f t="shared" si="39"/>
        <v>0</v>
      </c>
      <c r="Y34" s="92">
        <f t="shared" si="40"/>
        <v>0</v>
      </c>
      <c r="Z34" s="130">
        <f t="shared" si="41"/>
        <v>0</v>
      </c>
      <c r="AA34" s="71">
        <f t="shared" si="42"/>
        <v>0</v>
      </c>
      <c r="AB34" s="64">
        <f t="shared" si="43"/>
        <v>0</v>
      </c>
      <c r="AD34" s="65">
        <f t="shared" si="44"/>
        <v>0</v>
      </c>
      <c r="AE34" s="65">
        <f t="shared" si="45"/>
        <v>0</v>
      </c>
      <c r="AF34" s="65">
        <f t="shared" si="46"/>
        <v>0</v>
      </c>
      <c r="AG34" s="65">
        <f t="shared" si="47"/>
        <v>0</v>
      </c>
      <c r="AH34" s="65">
        <f t="shared" si="48"/>
        <v>0</v>
      </c>
      <c r="AI34" s="66">
        <f t="shared" si="49"/>
        <v>0</v>
      </c>
      <c r="AJ34" s="65">
        <f t="shared" si="50"/>
        <v>54</v>
      </c>
      <c r="AK34" s="65">
        <f t="shared" si="51"/>
        <v>-54</v>
      </c>
      <c r="AM34" s="67">
        <f t="shared" si="52"/>
        <v>0</v>
      </c>
      <c r="AN34" s="67">
        <f t="shared" si="53"/>
        <v>0</v>
      </c>
      <c r="AO34" s="67">
        <f t="shared" si="54"/>
        <v>0</v>
      </c>
      <c r="AP34" s="67">
        <f t="shared" si="55"/>
        <v>0</v>
      </c>
      <c r="AQ34" s="67">
        <f t="shared" si="56"/>
        <v>0</v>
      </c>
      <c r="AR34" s="68">
        <f t="shared" si="57"/>
        <v>0</v>
      </c>
      <c r="AT34"/>
      <c r="AU34"/>
    </row>
    <row r="35" spans="1:47" x14ac:dyDescent="0.2">
      <c r="A35" s="33" t="s">
        <v>99</v>
      </c>
      <c r="B35" s="69" t="s">
        <v>94</v>
      </c>
      <c r="C35" s="133">
        <v>48</v>
      </c>
      <c r="D35" s="136" t="s">
        <v>14</v>
      </c>
      <c r="E35" s="137">
        <v>0.3125</v>
      </c>
      <c r="F35" s="137">
        <v>0.75</v>
      </c>
      <c r="G35" s="28">
        <v>260</v>
      </c>
      <c r="H35" s="94">
        <v>10.5</v>
      </c>
      <c r="I35" s="22"/>
      <c r="J35" s="23">
        <f t="shared" si="29"/>
        <v>0</v>
      </c>
      <c r="K35" s="62">
        <f t="shared" si="30"/>
        <v>0</v>
      </c>
      <c r="L35" s="22"/>
      <c r="M35" s="23">
        <f t="shared" si="31"/>
        <v>0</v>
      </c>
      <c r="N35" s="24">
        <f t="shared" si="32"/>
        <v>0</v>
      </c>
      <c r="O35" s="22"/>
      <c r="P35" s="23">
        <f t="shared" si="33"/>
        <v>0</v>
      </c>
      <c r="Q35" s="24">
        <f t="shared" si="34"/>
        <v>0</v>
      </c>
      <c r="R35" s="22"/>
      <c r="S35" s="23">
        <f t="shared" si="35"/>
        <v>0</v>
      </c>
      <c r="T35" s="24">
        <f t="shared" si="36"/>
        <v>0</v>
      </c>
      <c r="U35" s="22"/>
      <c r="V35" s="23">
        <f t="shared" si="37"/>
        <v>0</v>
      </c>
      <c r="W35" s="24">
        <f t="shared" si="38"/>
        <v>0</v>
      </c>
      <c r="X35" s="64">
        <f t="shared" si="39"/>
        <v>0</v>
      </c>
      <c r="Y35" s="92">
        <f t="shared" si="40"/>
        <v>0</v>
      </c>
      <c r="Z35" s="130">
        <f t="shared" si="41"/>
        <v>0</v>
      </c>
      <c r="AA35" s="71">
        <f t="shared" si="42"/>
        <v>0</v>
      </c>
      <c r="AB35" s="64">
        <f t="shared" si="43"/>
        <v>0</v>
      </c>
      <c r="AD35" s="65">
        <f t="shared" si="44"/>
        <v>0</v>
      </c>
      <c r="AE35" s="65">
        <f t="shared" si="45"/>
        <v>0</v>
      </c>
      <c r="AF35" s="65">
        <f t="shared" si="46"/>
        <v>0</v>
      </c>
      <c r="AG35" s="65">
        <f t="shared" si="47"/>
        <v>0</v>
      </c>
      <c r="AH35" s="65">
        <f t="shared" si="48"/>
        <v>0</v>
      </c>
      <c r="AI35" s="66">
        <f t="shared" si="49"/>
        <v>0</v>
      </c>
      <c r="AJ35" s="65">
        <f t="shared" si="50"/>
        <v>48</v>
      </c>
      <c r="AK35" s="65">
        <f t="shared" si="51"/>
        <v>-48</v>
      </c>
      <c r="AM35" s="67">
        <f t="shared" si="52"/>
        <v>0</v>
      </c>
      <c r="AN35" s="67">
        <f t="shared" si="53"/>
        <v>0</v>
      </c>
      <c r="AO35" s="67">
        <f t="shared" si="54"/>
        <v>0</v>
      </c>
      <c r="AP35" s="67">
        <f t="shared" si="55"/>
        <v>0</v>
      </c>
      <c r="AQ35" s="67">
        <f t="shared" si="56"/>
        <v>0</v>
      </c>
      <c r="AR35" s="68">
        <f t="shared" si="57"/>
        <v>0</v>
      </c>
      <c r="AT35"/>
      <c r="AU35"/>
    </row>
    <row r="36" spans="1:47" x14ac:dyDescent="0.2">
      <c r="A36" s="33" t="s">
        <v>99</v>
      </c>
      <c r="B36" s="69" t="s">
        <v>94</v>
      </c>
      <c r="C36" s="134">
        <v>48</v>
      </c>
      <c r="D36" s="136" t="s">
        <v>14</v>
      </c>
      <c r="E36" s="137">
        <v>0.3125</v>
      </c>
      <c r="F36" s="137">
        <v>0.75</v>
      </c>
      <c r="G36" s="28">
        <v>260</v>
      </c>
      <c r="H36" s="94">
        <v>10.5</v>
      </c>
      <c r="I36" s="22"/>
      <c r="J36" s="23">
        <f t="shared" si="29"/>
        <v>0</v>
      </c>
      <c r="K36" s="62">
        <f t="shared" si="30"/>
        <v>0</v>
      </c>
      <c r="L36" s="22"/>
      <c r="M36" s="23">
        <f t="shared" si="31"/>
        <v>0</v>
      </c>
      <c r="N36" s="24">
        <f t="shared" si="32"/>
        <v>0</v>
      </c>
      <c r="O36" s="22"/>
      <c r="P36" s="23">
        <f t="shared" si="33"/>
        <v>0</v>
      </c>
      <c r="Q36" s="24">
        <f t="shared" si="34"/>
        <v>0</v>
      </c>
      <c r="R36" s="22"/>
      <c r="S36" s="23">
        <f t="shared" si="35"/>
        <v>0</v>
      </c>
      <c r="T36" s="24">
        <f t="shared" si="36"/>
        <v>0</v>
      </c>
      <c r="U36" s="22"/>
      <c r="V36" s="23">
        <f t="shared" si="37"/>
        <v>0</v>
      </c>
      <c r="W36" s="24">
        <f t="shared" si="38"/>
        <v>0</v>
      </c>
      <c r="X36" s="64">
        <f t="shared" si="39"/>
        <v>0</v>
      </c>
      <c r="Y36" s="92">
        <f t="shared" si="40"/>
        <v>0</v>
      </c>
      <c r="Z36" s="130">
        <f t="shared" si="41"/>
        <v>0</v>
      </c>
      <c r="AA36" s="71">
        <f t="shared" si="42"/>
        <v>0</v>
      </c>
      <c r="AB36" s="64">
        <f t="shared" si="43"/>
        <v>0</v>
      </c>
      <c r="AD36" s="65">
        <f t="shared" si="44"/>
        <v>0</v>
      </c>
      <c r="AE36" s="65">
        <f t="shared" si="45"/>
        <v>0</v>
      </c>
      <c r="AF36" s="65">
        <f t="shared" si="46"/>
        <v>0</v>
      </c>
      <c r="AG36" s="65">
        <f t="shared" si="47"/>
        <v>0</v>
      </c>
      <c r="AH36" s="65">
        <f t="shared" si="48"/>
        <v>0</v>
      </c>
      <c r="AI36" s="66">
        <f t="shared" si="49"/>
        <v>0</v>
      </c>
      <c r="AJ36" s="65">
        <f t="shared" si="50"/>
        <v>48</v>
      </c>
      <c r="AK36" s="65">
        <f t="shared" si="51"/>
        <v>-48</v>
      </c>
      <c r="AM36" s="67">
        <f t="shared" si="52"/>
        <v>0</v>
      </c>
      <c r="AN36" s="67">
        <f t="shared" si="53"/>
        <v>0</v>
      </c>
      <c r="AO36" s="67">
        <f t="shared" si="54"/>
        <v>0</v>
      </c>
      <c r="AP36" s="67">
        <f t="shared" si="55"/>
        <v>0</v>
      </c>
      <c r="AQ36" s="67">
        <f t="shared" si="56"/>
        <v>0</v>
      </c>
      <c r="AR36" s="68">
        <f t="shared" si="57"/>
        <v>0</v>
      </c>
      <c r="AT36"/>
      <c r="AU36"/>
    </row>
    <row r="37" spans="1:47" x14ac:dyDescent="0.2">
      <c r="A37" s="33" t="s">
        <v>100</v>
      </c>
      <c r="B37" s="69" t="s">
        <v>94</v>
      </c>
      <c r="C37" s="133">
        <v>71</v>
      </c>
      <c r="D37" s="136" t="s">
        <v>14</v>
      </c>
      <c r="E37" s="137">
        <v>0.29166666666666669</v>
      </c>
      <c r="F37" s="137">
        <v>0.90625</v>
      </c>
      <c r="G37" s="28">
        <v>500</v>
      </c>
      <c r="H37" s="94">
        <v>14.25</v>
      </c>
      <c r="I37" s="22"/>
      <c r="J37" s="23">
        <f t="shared" si="29"/>
        <v>0</v>
      </c>
      <c r="K37" s="62">
        <f t="shared" si="30"/>
        <v>0</v>
      </c>
      <c r="L37" s="22"/>
      <c r="M37" s="23">
        <f t="shared" si="31"/>
        <v>0</v>
      </c>
      <c r="N37" s="24">
        <f t="shared" si="32"/>
        <v>0</v>
      </c>
      <c r="O37" s="22"/>
      <c r="P37" s="23">
        <f t="shared" si="33"/>
        <v>0</v>
      </c>
      <c r="Q37" s="24">
        <f t="shared" si="34"/>
        <v>0</v>
      </c>
      <c r="R37" s="22"/>
      <c r="S37" s="23">
        <f t="shared" si="35"/>
        <v>0</v>
      </c>
      <c r="T37" s="24">
        <f t="shared" si="36"/>
        <v>0</v>
      </c>
      <c r="U37" s="22"/>
      <c r="V37" s="23">
        <f t="shared" si="37"/>
        <v>0</v>
      </c>
      <c r="W37" s="24">
        <f t="shared" si="38"/>
        <v>0</v>
      </c>
      <c r="X37" s="64">
        <f t="shared" si="39"/>
        <v>0</v>
      </c>
      <c r="Y37" s="92">
        <f t="shared" si="40"/>
        <v>0</v>
      </c>
      <c r="Z37" s="130">
        <f t="shared" si="41"/>
        <v>0</v>
      </c>
      <c r="AA37" s="71">
        <f t="shared" si="42"/>
        <v>0</v>
      </c>
      <c r="AB37" s="64">
        <f t="shared" si="43"/>
        <v>0</v>
      </c>
      <c r="AD37" s="65">
        <f t="shared" si="44"/>
        <v>0</v>
      </c>
      <c r="AE37" s="65">
        <f t="shared" si="45"/>
        <v>0</v>
      </c>
      <c r="AF37" s="65">
        <f t="shared" si="46"/>
        <v>0</v>
      </c>
      <c r="AG37" s="65">
        <f t="shared" si="47"/>
        <v>0</v>
      </c>
      <c r="AH37" s="65">
        <f t="shared" si="48"/>
        <v>0</v>
      </c>
      <c r="AI37" s="66">
        <f t="shared" si="49"/>
        <v>0</v>
      </c>
      <c r="AJ37" s="65">
        <f t="shared" si="50"/>
        <v>71</v>
      </c>
      <c r="AK37" s="65">
        <f t="shared" si="51"/>
        <v>-71</v>
      </c>
      <c r="AM37" s="67">
        <f t="shared" si="52"/>
        <v>0</v>
      </c>
      <c r="AN37" s="67">
        <f t="shared" si="53"/>
        <v>0</v>
      </c>
      <c r="AO37" s="67">
        <f t="shared" si="54"/>
        <v>0</v>
      </c>
      <c r="AP37" s="67">
        <f t="shared" si="55"/>
        <v>0</v>
      </c>
      <c r="AQ37" s="67">
        <f t="shared" si="56"/>
        <v>0</v>
      </c>
      <c r="AR37" s="68">
        <f t="shared" si="57"/>
        <v>0</v>
      </c>
      <c r="AT37"/>
      <c r="AU37"/>
    </row>
    <row r="38" spans="1:47" x14ac:dyDescent="0.2">
      <c r="A38" s="33" t="s">
        <v>101</v>
      </c>
      <c r="B38" s="69" t="s">
        <v>94</v>
      </c>
      <c r="C38" s="134">
        <v>99</v>
      </c>
      <c r="D38" s="136" t="s">
        <v>14</v>
      </c>
      <c r="E38" s="137">
        <v>0.29166666666666669</v>
      </c>
      <c r="F38" s="137">
        <v>0.79166666666666663</v>
      </c>
      <c r="G38" s="28">
        <v>220</v>
      </c>
      <c r="H38" s="94">
        <v>12</v>
      </c>
      <c r="I38" s="22"/>
      <c r="J38" s="23">
        <f t="shared" si="29"/>
        <v>0</v>
      </c>
      <c r="K38" s="62">
        <f t="shared" si="30"/>
        <v>0</v>
      </c>
      <c r="L38" s="22"/>
      <c r="M38" s="23">
        <f t="shared" si="31"/>
        <v>0</v>
      </c>
      <c r="N38" s="24">
        <f t="shared" si="32"/>
        <v>0</v>
      </c>
      <c r="O38" s="22"/>
      <c r="P38" s="23">
        <f t="shared" si="33"/>
        <v>0</v>
      </c>
      <c r="Q38" s="24">
        <f t="shared" si="34"/>
        <v>0</v>
      </c>
      <c r="R38" s="22"/>
      <c r="S38" s="23">
        <f t="shared" si="35"/>
        <v>0</v>
      </c>
      <c r="T38" s="24">
        <f t="shared" si="36"/>
        <v>0</v>
      </c>
      <c r="U38" s="22"/>
      <c r="V38" s="23">
        <f t="shared" si="37"/>
        <v>0</v>
      </c>
      <c r="W38" s="24">
        <f t="shared" si="38"/>
        <v>0</v>
      </c>
      <c r="X38" s="64">
        <f t="shared" si="39"/>
        <v>0</v>
      </c>
      <c r="Y38" s="92">
        <f t="shared" si="40"/>
        <v>0</v>
      </c>
      <c r="Z38" s="130">
        <f t="shared" si="41"/>
        <v>0</v>
      </c>
      <c r="AA38" s="71">
        <f t="shared" si="42"/>
        <v>0</v>
      </c>
      <c r="AB38" s="64">
        <f t="shared" si="43"/>
        <v>0</v>
      </c>
      <c r="AD38" s="65">
        <f t="shared" si="44"/>
        <v>0</v>
      </c>
      <c r="AE38" s="65">
        <f t="shared" si="45"/>
        <v>0</v>
      </c>
      <c r="AF38" s="65">
        <f t="shared" si="46"/>
        <v>0</v>
      </c>
      <c r="AG38" s="65">
        <f t="shared" si="47"/>
        <v>0</v>
      </c>
      <c r="AH38" s="65">
        <f t="shared" si="48"/>
        <v>0</v>
      </c>
      <c r="AI38" s="66">
        <f t="shared" si="49"/>
        <v>0</v>
      </c>
      <c r="AJ38" s="65">
        <f t="shared" si="50"/>
        <v>99</v>
      </c>
      <c r="AK38" s="65">
        <f t="shared" si="51"/>
        <v>-99</v>
      </c>
      <c r="AM38" s="67">
        <f t="shared" si="52"/>
        <v>0</v>
      </c>
      <c r="AN38" s="67">
        <f t="shared" si="53"/>
        <v>0</v>
      </c>
      <c r="AO38" s="67">
        <f t="shared" si="54"/>
        <v>0</v>
      </c>
      <c r="AP38" s="67">
        <f t="shared" si="55"/>
        <v>0</v>
      </c>
      <c r="AQ38" s="67">
        <f t="shared" si="56"/>
        <v>0</v>
      </c>
      <c r="AR38" s="68">
        <f t="shared" si="57"/>
        <v>0</v>
      </c>
      <c r="AT38"/>
      <c r="AU38"/>
    </row>
    <row r="39" spans="1:47" x14ac:dyDescent="0.2">
      <c r="A39" s="33" t="s">
        <v>101</v>
      </c>
      <c r="B39" s="69" t="s">
        <v>94</v>
      </c>
      <c r="C39" s="133">
        <v>105</v>
      </c>
      <c r="D39" s="136" t="s">
        <v>14</v>
      </c>
      <c r="E39" s="137">
        <v>0.375</v>
      </c>
      <c r="F39" s="137">
        <v>0.70833333333333337</v>
      </c>
      <c r="G39" s="28">
        <v>200</v>
      </c>
      <c r="H39" s="94">
        <v>7</v>
      </c>
      <c r="I39" s="22"/>
      <c r="J39" s="23">
        <f t="shared" si="29"/>
        <v>0</v>
      </c>
      <c r="K39" s="62">
        <f t="shared" si="30"/>
        <v>0</v>
      </c>
      <c r="L39" s="22"/>
      <c r="M39" s="23">
        <f t="shared" si="31"/>
        <v>0</v>
      </c>
      <c r="N39" s="24">
        <f t="shared" si="32"/>
        <v>0</v>
      </c>
      <c r="O39" s="22"/>
      <c r="P39" s="23">
        <f t="shared" si="33"/>
        <v>0</v>
      </c>
      <c r="Q39" s="24">
        <f t="shared" si="34"/>
        <v>0</v>
      </c>
      <c r="R39" s="22"/>
      <c r="S39" s="23">
        <f t="shared" si="35"/>
        <v>0</v>
      </c>
      <c r="T39" s="24">
        <f t="shared" si="36"/>
        <v>0</v>
      </c>
      <c r="U39" s="22"/>
      <c r="V39" s="23">
        <f t="shared" si="37"/>
        <v>0</v>
      </c>
      <c r="W39" s="24">
        <f t="shared" si="38"/>
        <v>0</v>
      </c>
      <c r="X39" s="64">
        <f t="shared" si="39"/>
        <v>0</v>
      </c>
      <c r="Y39" s="92">
        <f t="shared" si="40"/>
        <v>0</v>
      </c>
      <c r="Z39" s="130">
        <f t="shared" si="41"/>
        <v>0</v>
      </c>
      <c r="AA39" s="71">
        <f t="shared" si="42"/>
        <v>0</v>
      </c>
      <c r="AB39" s="64">
        <f t="shared" si="43"/>
        <v>0</v>
      </c>
      <c r="AD39" s="65">
        <f t="shared" si="44"/>
        <v>0</v>
      </c>
      <c r="AE39" s="65">
        <f t="shared" si="45"/>
        <v>0</v>
      </c>
      <c r="AF39" s="65">
        <f t="shared" si="46"/>
        <v>0</v>
      </c>
      <c r="AG39" s="65">
        <f t="shared" si="47"/>
        <v>0</v>
      </c>
      <c r="AH39" s="65">
        <f t="shared" si="48"/>
        <v>0</v>
      </c>
      <c r="AI39" s="66">
        <f t="shared" si="49"/>
        <v>0</v>
      </c>
      <c r="AJ39" s="65">
        <f t="shared" si="50"/>
        <v>105</v>
      </c>
      <c r="AK39" s="65">
        <f t="shared" si="51"/>
        <v>-105</v>
      </c>
      <c r="AM39" s="67">
        <f t="shared" si="52"/>
        <v>0</v>
      </c>
      <c r="AN39" s="67">
        <f t="shared" si="53"/>
        <v>0</v>
      </c>
      <c r="AO39" s="67">
        <f t="shared" si="54"/>
        <v>0</v>
      </c>
      <c r="AP39" s="67">
        <f t="shared" si="55"/>
        <v>0</v>
      </c>
      <c r="AQ39" s="67">
        <f t="shared" si="56"/>
        <v>0</v>
      </c>
      <c r="AR39" s="68">
        <f t="shared" si="57"/>
        <v>0</v>
      </c>
      <c r="AT39"/>
      <c r="AU39"/>
    </row>
    <row r="40" spans="1:47" x14ac:dyDescent="0.2">
      <c r="A40" s="33" t="s">
        <v>95</v>
      </c>
      <c r="B40" s="69" t="s">
        <v>94</v>
      </c>
      <c r="C40" s="134">
        <v>19</v>
      </c>
      <c r="D40" s="136" t="s">
        <v>14</v>
      </c>
      <c r="E40" s="137">
        <v>0.36458333333333331</v>
      </c>
      <c r="F40" s="137">
        <v>0.5</v>
      </c>
      <c r="G40" s="28">
        <v>50</v>
      </c>
      <c r="H40" s="94">
        <v>3.25</v>
      </c>
      <c r="I40" s="22"/>
      <c r="J40" s="23">
        <f t="shared" si="29"/>
        <v>0</v>
      </c>
      <c r="K40" s="62">
        <f t="shared" si="30"/>
        <v>0</v>
      </c>
      <c r="L40" s="22"/>
      <c r="M40" s="23">
        <f t="shared" si="31"/>
        <v>0</v>
      </c>
      <c r="N40" s="24">
        <f t="shared" si="32"/>
        <v>0</v>
      </c>
      <c r="O40" s="22"/>
      <c r="P40" s="23">
        <f t="shared" si="33"/>
        <v>0</v>
      </c>
      <c r="Q40" s="24">
        <f t="shared" si="34"/>
        <v>0</v>
      </c>
      <c r="R40" s="22"/>
      <c r="S40" s="23">
        <f t="shared" si="35"/>
        <v>0</v>
      </c>
      <c r="T40" s="24">
        <f t="shared" si="36"/>
        <v>0</v>
      </c>
      <c r="U40" s="22"/>
      <c r="V40" s="23">
        <f t="shared" si="37"/>
        <v>0</v>
      </c>
      <c r="W40" s="24">
        <f t="shared" si="38"/>
        <v>0</v>
      </c>
      <c r="X40" s="64">
        <f t="shared" si="39"/>
        <v>0</v>
      </c>
      <c r="Y40" s="92">
        <f t="shared" si="40"/>
        <v>0</v>
      </c>
      <c r="Z40" s="130">
        <f t="shared" si="41"/>
        <v>0</v>
      </c>
      <c r="AA40" s="71">
        <f t="shared" si="42"/>
        <v>0</v>
      </c>
      <c r="AB40" s="64">
        <f t="shared" si="43"/>
        <v>0</v>
      </c>
      <c r="AD40" s="65">
        <f t="shared" si="44"/>
        <v>0</v>
      </c>
      <c r="AE40" s="65">
        <f t="shared" si="45"/>
        <v>0</v>
      </c>
      <c r="AF40" s="65">
        <f t="shared" si="46"/>
        <v>0</v>
      </c>
      <c r="AG40" s="65">
        <f t="shared" si="47"/>
        <v>0</v>
      </c>
      <c r="AH40" s="65">
        <f t="shared" si="48"/>
        <v>0</v>
      </c>
      <c r="AI40" s="66">
        <f t="shared" si="49"/>
        <v>0</v>
      </c>
      <c r="AJ40" s="65">
        <f t="shared" si="50"/>
        <v>19</v>
      </c>
      <c r="AK40" s="65">
        <f t="shared" si="51"/>
        <v>-19</v>
      </c>
      <c r="AM40" s="67">
        <f t="shared" si="52"/>
        <v>0</v>
      </c>
      <c r="AN40" s="67">
        <f t="shared" si="53"/>
        <v>0</v>
      </c>
      <c r="AO40" s="67">
        <f t="shared" si="54"/>
        <v>0</v>
      </c>
      <c r="AP40" s="67">
        <f t="shared" si="55"/>
        <v>0</v>
      </c>
      <c r="AQ40" s="67">
        <f t="shared" si="56"/>
        <v>0</v>
      </c>
      <c r="AR40" s="68">
        <f t="shared" si="57"/>
        <v>0</v>
      </c>
      <c r="AT40"/>
      <c r="AU40"/>
    </row>
    <row r="41" spans="1:47" x14ac:dyDescent="0.2">
      <c r="A41" s="33" t="s">
        <v>95</v>
      </c>
      <c r="B41" s="69" t="s">
        <v>94</v>
      </c>
      <c r="C41" s="133">
        <v>19</v>
      </c>
      <c r="D41" s="136" t="s">
        <v>14</v>
      </c>
      <c r="E41" s="137">
        <v>0.45833333333333331</v>
      </c>
      <c r="F41" s="137">
        <v>0.59375</v>
      </c>
      <c r="G41" s="28">
        <v>50</v>
      </c>
      <c r="H41" s="94">
        <v>3.25</v>
      </c>
      <c r="I41" s="22"/>
      <c r="J41" s="23">
        <f t="shared" si="29"/>
        <v>0</v>
      </c>
      <c r="K41" s="62">
        <f t="shared" si="30"/>
        <v>0</v>
      </c>
      <c r="L41" s="22"/>
      <c r="M41" s="23">
        <f t="shared" si="31"/>
        <v>0</v>
      </c>
      <c r="N41" s="24">
        <f t="shared" si="32"/>
        <v>0</v>
      </c>
      <c r="O41" s="22"/>
      <c r="P41" s="23">
        <f t="shared" si="33"/>
        <v>0</v>
      </c>
      <c r="Q41" s="24">
        <f t="shared" si="34"/>
        <v>0</v>
      </c>
      <c r="R41" s="22"/>
      <c r="S41" s="23">
        <f t="shared" si="35"/>
        <v>0</v>
      </c>
      <c r="T41" s="24">
        <f t="shared" si="36"/>
        <v>0</v>
      </c>
      <c r="U41" s="22"/>
      <c r="V41" s="23">
        <f t="shared" si="37"/>
        <v>0</v>
      </c>
      <c r="W41" s="24">
        <f t="shared" si="38"/>
        <v>0</v>
      </c>
      <c r="X41" s="64">
        <f t="shared" si="39"/>
        <v>0</v>
      </c>
      <c r="Y41" s="92">
        <f t="shared" si="40"/>
        <v>0</v>
      </c>
      <c r="Z41" s="130">
        <f t="shared" si="41"/>
        <v>0</v>
      </c>
      <c r="AA41" s="71">
        <f t="shared" si="42"/>
        <v>0</v>
      </c>
      <c r="AB41" s="64">
        <f t="shared" si="43"/>
        <v>0</v>
      </c>
      <c r="AD41" s="65">
        <f t="shared" si="44"/>
        <v>0</v>
      </c>
      <c r="AE41" s="65">
        <f t="shared" si="45"/>
        <v>0</v>
      </c>
      <c r="AF41" s="65">
        <f t="shared" si="46"/>
        <v>0</v>
      </c>
      <c r="AG41" s="65">
        <f t="shared" si="47"/>
        <v>0</v>
      </c>
      <c r="AH41" s="65">
        <f t="shared" si="48"/>
        <v>0</v>
      </c>
      <c r="AI41" s="66">
        <f t="shared" si="49"/>
        <v>0</v>
      </c>
      <c r="AJ41" s="65">
        <f t="shared" si="50"/>
        <v>19</v>
      </c>
      <c r="AK41" s="65">
        <f t="shared" si="51"/>
        <v>-19</v>
      </c>
      <c r="AM41" s="67">
        <f t="shared" si="52"/>
        <v>0</v>
      </c>
      <c r="AN41" s="67">
        <f t="shared" si="53"/>
        <v>0</v>
      </c>
      <c r="AO41" s="67">
        <f t="shared" si="54"/>
        <v>0</v>
      </c>
      <c r="AP41" s="67">
        <f t="shared" si="55"/>
        <v>0</v>
      </c>
      <c r="AQ41" s="67">
        <f t="shared" si="56"/>
        <v>0</v>
      </c>
      <c r="AR41" s="68">
        <f t="shared" si="57"/>
        <v>0</v>
      </c>
      <c r="AT41"/>
      <c r="AU41"/>
    </row>
    <row r="42" spans="1:47" x14ac:dyDescent="0.2">
      <c r="A42" s="33" t="s">
        <v>95</v>
      </c>
      <c r="B42" s="69" t="s">
        <v>94</v>
      </c>
      <c r="C42" s="134">
        <v>19</v>
      </c>
      <c r="D42" s="136" t="s">
        <v>14</v>
      </c>
      <c r="E42" s="137">
        <v>0.41666666666666669</v>
      </c>
      <c r="F42" s="137">
        <v>0.55208333333333337</v>
      </c>
      <c r="G42" s="28">
        <v>50</v>
      </c>
      <c r="H42" s="94">
        <v>3.25</v>
      </c>
      <c r="I42" s="22"/>
      <c r="J42" s="23">
        <f t="shared" si="29"/>
        <v>0</v>
      </c>
      <c r="K42" s="62">
        <f t="shared" si="30"/>
        <v>0</v>
      </c>
      <c r="L42" s="22"/>
      <c r="M42" s="23">
        <f t="shared" si="31"/>
        <v>0</v>
      </c>
      <c r="N42" s="24">
        <f t="shared" si="32"/>
        <v>0</v>
      </c>
      <c r="O42" s="22"/>
      <c r="P42" s="23">
        <f t="shared" si="33"/>
        <v>0</v>
      </c>
      <c r="Q42" s="24">
        <f t="shared" si="34"/>
        <v>0</v>
      </c>
      <c r="R42" s="22"/>
      <c r="S42" s="23">
        <f t="shared" si="35"/>
        <v>0</v>
      </c>
      <c r="T42" s="24">
        <f t="shared" si="36"/>
        <v>0</v>
      </c>
      <c r="U42" s="22"/>
      <c r="V42" s="23">
        <f t="shared" si="37"/>
        <v>0</v>
      </c>
      <c r="W42" s="24">
        <f t="shared" si="38"/>
        <v>0</v>
      </c>
      <c r="X42" s="64">
        <f t="shared" si="39"/>
        <v>0</v>
      </c>
      <c r="Y42" s="92">
        <f t="shared" si="40"/>
        <v>0</v>
      </c>
      <c r="Z42" s="130">
        <f t="shared" si="41"/>
        <v>0</v>
      </c>
      <c r="AA42" s="71">
        <f t="shared" si="42"/>
        <v>0</v>
      </c>
      <c r="AB42" s="64">
        <f t="shared" si="43"/>
        <v>0</v>
      </c>
      <c r="AD42" s="65">
        <f t="shared" si="44"/>
        <v>0</v>
      </c>
      <c r="AE42" s="65">
        <f t="shared" si="45"/>
        <v>0</v>
      </c>
      <c r="AF42" s="65">
        <f t="shared" si="46"/>
        <v>0</v>
      </c>
      <c r="AG42" s="65">
        <f t="shared" si="47"/>
        <v>0</v>
      </c>
      <c r="AH42" s="65">
        <f t="shared" si="48"/>
        <v>0</v>
      </c>
      <c r="AI42" s="66">
        <f t="shared" si="49"/>
        <v>0</v>
      </c>
      <c r="AJ42" s="65">
        <f t="shared" si="50"/>
        <v>19</v>
      </c>
      <c r="AK42" s="65">
        <f t="shared" si="51"/>
        <v>-19</v>
      </c>
      <c r="AM42" s="67">
        <f t="shared" si="52"/>
        <v>0</v>
      </c>
      <c r="AN42" s="67">
        <f t="shared" si="53"/>
        <v>0</v>
      </c>
      <c r="AO42" s="67">
        <f t="shared" si="54"/>
        <v>0</v>
      </c>
      <c r="AP42" s="67">
        <f t="shared" si="55"/>
        <v>0</v>
      </c>
      <c r="AQ42" s="67">
        <f t="shared" si="56"/>
        <v>0</v>
      </c>
      <c r="AR42" s="68">
        <f t="shared" si="57"/>
        <v>0</v>
      </c>
      <c r="AT42"/>
      <c r="AU42"/>
    </row>
    <row r="43" spans="1:47" x14ac:dyDescent="0.2">
      <c r="A43" s="33" t="s">
        <v>95</v>
      </c>
      <c r="B43" s="69" t="s">
        <v>94</v>
      </c>
      <c r="C43" s="133">
        <v>19</v>
      </c>
      <c r="D43" s="136" t="s">
        <v>14</v>
      </c>
      <c r="E43" s="137">
        <v>0.57291666666666663</v>
      </c>
      <c r="F43" s="137">
        <v>0.70833333333333337</v>
      </c>
      <c r="G43" s="28">
        <v>50</v>
      </c>
      <c r="H43" s="94">
        <v>3.25</v>
      </c>
      <c r="I43" s="22"/>
      <c r="J43" s="23">
        <f t="shared" si="29"/>
        <v>0</v>
      </c>
      <c r="K43" s="62">
        <f t="shared" si="30"/>
        <v>0</v>
      </c>
      <c r="L43" s="22"/>
      <c r="M43" s="23">
        <f t="shared" si="31"/>
        <v>0</v>
      </c>
      <c r="N43" s="24">
        <f t="shared" si="32"/>
        <v>0</v>
      </c>
      <c r="O43" s="22"/>
      <c r="P43" s="23">
        <f t="shared" si="33"/>
        <v>0</v>
      </c>
      <c r="Q43" s="24">
        <f t="shared" si="34"/>
        <v>0</v>
      </c>
      <c r="R43" s="22"/>
      <c r="S43" s="23">
        <f t="shared" si="35"/>
        <v>0</v>
      </c>
      <c r="T43" s="24">
        <f t="shared" si="36"/>
        <v>0</v>
      </c>
      <c r="U43" s="22"/>
      <c r="V43" s="23">
        <f t="shared" si="37"/>
        <v>0</v>
      </c>
      <c r="W43" s="24">
        <f t="shared" si="38"/>
        <v>0</v>
      </c>
      <c r="X43" s="64">
        <f t="shared" si="39"/>
        <v>0</v>
      </c>
      <c r="Y43" s="92">
        <f t="shared" si="40"/>
        <v>0</v>
      </c>
      <c r="Z43" s="130">
        <f t="shared" si="41"/>
        <v>0</v>
      </c>
      <c r="AA43" s="71">
        <f t="shared" si="42"/>
        <v>0</v>
      </c>
      <c r="AB43" s="64">
        <f t="shared" si="43"/>
        <v>0</v>
      </c>
      <c r="AD43" s="65">
        <f t="shared" si="44"/>
        <v>0</v>
      </c>
      <c r="AE43" s="65">
        <f t="shared" si="45"/>
        <v>0</v>
      </c>
      <c r="AF43" s="65">
        <f t="shared" si="46"/>
        <v>0</v>
      </c>
      <c r="AG43" s="65">
        <f t="shared" si="47"/>
        <v>0</v>
      </c>
      <c r="AH43" s="65">
        <f t="shared" si="48"/>
        <v>0</v>
      </c>
      <c r="AI43" s="66">
        <f t="shared" si="49"/>
        <v>0</v>
      </c>
      <c r="AJ43" s="65">
        <f t="shared" si="50"/>
        <v>19</v>
      </c>
      <c r="AK43" s="65">
        <f t="shared" si="51"/>
        <v>-19</v>
      </c>
      <c r="AM43" s="67">
        <f t="shared" si="52"/>
        <v>0</v>
      </c>
      <c r="AN43" s="67">
        <f t="shared" si="53"/>
        <v>0</v>
      </c>
      <c r="AO43" s="67">
        <f t="shared" si="54"/>
        <v>0</v>
      </c>
      <c r="AP43" s="67">
        <f t="shared" si="55"/>
        <v>0</v>
      </c>
      <c r="AQ43" s="67">
        <f t="shared" si="56"/>
        <v>0</v>
      </c>
      <c r="AR43" s="68">
        <f t="shared" si="57"/>
        <v>0</v>
      </c>
      <c r="AT43"/>
      <c r="AU43"/>
    </row>
    <row r="44" spans="1:47" x14ac:dyDescent="0.2">
      <c r="A44" s="33" t="s">
        <v>102</v>
      </c>
      <c r="B44" s="69" t="s">
        <v>133</v>
      </c>
      <c r="C44" s="134">
        <v>44</v>
      </c>
      <c r="D44" s="136" t="s">
        <v>14</v>
      </c>
      <c r="E44" s="137">
        <v>0.3125</v>
      </c>
      <c r="F44" s="137">
        <v>0.83333333333333337</v>
      </c>
      <c r="G44" s="28">
        <v>450</v>
      </c>
      <c r="H44" s="94">
        <v>12.5</v>
      </c>
      <c r="I44" s="22"/>
      <c r="J44" s="23">
        <f t="shared" si="29"/>
        <v>0</v>
      </c>
      <c r="K44" s="62">
        <f t="shared" si="30"/>
        <v>0</v>
      </c>
      <c r="L44" s="22"/>
      <c r="M44" s="23">
        <f t="shared" si="31"/>
        <v>0</v>
      </c>
      <c r="N44" s="24">
        <f t="shared" si="32"/>
        <v>0</v>
      </c>
      <c r="O44" s="22"/>
      <c r="P44" s="23">
        <f t="shared" si="33"/>
        <v>0</v>
      </c>
      <c r="Q44" s="24">
        <f t="shared" si="34"/>
        <v>0</v>
      </c>
      <c r="R44" s="22"/>
      <c r="S44" s="23">
        <f t="shared" si="35"/>
        <v>0</v>
      </c>
      <c r="T44" s="24">
        <f t="shared" si="36"/>
        <v>0</v>
      </c>
      <c r="U44" s="22"/>
      <c r="V44" s="23">
        <f t="shared" si="37"/>
        <v>0</v>
      </c>
      <c r="W44" s="24">
        <f t="shared" si="38"/>
        <v>0</v>
      </c>
      <c r="X44" s="64">
        <f t="shared" si="39"/>
        <v>0</v>
      </c>
      <c r="Y44" s="92">
        <f t="shared" si="40"/>
        <v>0</v>
      </c>
      <c r="Z44" s="130">
        <f t="shared" si="41"/>
        <v>0</v>
      </c>
      <c r="AA44" s="71">
        <f t="shared" si="42"/>
        <v>0</v>
      </c>
      <c r="AB44" s="64">
        <f t="shared" si="43"/>
        <v>0</v>
      </c>
      <c r="AD44" s="65">
        <f t="shared" si="44"/>
        <v>0</v>
      </c>
      <c r="AE44" s="65">
        <f t="shared" si="45"/>
        <v>0</v>
      </c>
      <c r="AF44" s="65">
        <f t="shared" si="46"/>
        <v>0</v>
      </c>
      <c r="AG44" s="65">
        <f t="shared" si="47"/>
        <v>0</v>
      </c>
      <c r="AH44" s="65">
        <f t="shared" si="48"/>
        <v>0</v>
      </c>
      <c r="AI44" s="66">
        <f t="shared" si="49"/>
        <v>0</v>
      </c>
      <c r="AJ44" s="65">
        <f t="shared" si="50"/>
        <v>44</v>
      </c>
      <c r="AK44" s="65">
        <f t="shared" si="51"/>
        <v>-44</v>
      </c>
      <c r="AM44" s="67">
        <f t="shared" si="52"/>
        <v>0</v>
      </c>
      <c r="AN44" s="67">
        <f t="shared" si="53"/>
        <v>0</v>
      </c>
      <c r="AO44" s="67">
        <f t="shared" si="54"/>
        <v>0</v>
      </c>
      <c r="AP44" s="67">
        <f t="shared" si="55"/>
        <v>0</v>
      </c>
      <c r="AQ44" s="67">
        <f t="shared" si="56"/>
        <v>0</v>
      </c>
      <c r="AR44" s="68">
        <f t="shared" si="57"/>
        <v>0</v>
      </c>
      <c r="AT44"/>
      <c r="AU44"/>
    </row>
    <row r="45" spans="1:47" x14ac:dyDescent="0.2">
      <c r="A45" s="33" t="s">
        <v>103</v>
      </c>
      <c r="B45" s="69" t="s">
        <v>133</v>
      </c>
      <c r="C45" s="133">
        <v>12</v>
      </c>
      <c r="D45" s="136" t="s">
        <v>14</v>
      </c>
      <c r="E45" s="137">
        <v>0.5</v>
      </c>
      <c r="F45" s="137">
        <v>0.69791666666666663</v>
      </c>
      <c r="G45" s="28">
        <v>60</v>
      </c>
      <c r="H45" s="94">
        <v>4.75</v>
      </c>
      <c r="I45" s="22"/>
      <c r="J45" s="23">
        <f t="shared" si="29"/>
        <v>0</v>
      </c>
      <c r="K45" s="62">
        <f t="shared" si="30"/>
        <v>0</v>
      </c>
      <c r="L45" s="22"/>
      <c r="M45" s="23">
        <f t="shared" si="31"/>
        <v>0</v>
      </c>
      <c r="N45" s="24">
        <f t="shared" si="32"/>
        <v>0</v>
      </c>
      <c r="O45" s="22"/>
      <c r="P45" s="23">
        <f t="shared" si="33"/>
        <v>0</v>
      </c>
      <c r="Q45" s="24">
        <f t="shared" si="34"/>
        <v>0</v>
      </c>
      <c r="R45" s="22"/>
      <c r="S45" s="23">
        <f t="shared" si="35"/>
        <v>0</v>
      </c>
      <c r="T45" s="24">
        <f t="shared" si="36"/>
        <v>0</v>
      </c>
      <c r="U45" s="22"/>
      <c r="V45" s="23">
        <f t="shared" si="37"/>
        <v>0</v>
      </c>
      <c r="W45" s="24">
        <f t="shared" si="38"/>
        <v>0</v>
      </c>
      <c r="X45" s="64">
        <f t="shared" si="39"/>
        <v>0</v>
      </c>
      <c r="Y45" s="92">
        <f t="shared" si="40"/>
        <v>0</v>
      </c>
      <c r="Z45" s="130">
        <f t="shared" si="41"/>
        <v>0</v>
      </c>
      <c r="AA45" s="71">
        <f t="shared" si="42"/>
        <v>0</v>
      </c>
      <c r="AB45" s="64">
        <f t="shared" si="43"/>
        <v>0</v>
      </c>
      <c r="AD45" s="65">
        <f t="shared" si="44"/>
        <v>0</v>
      </c>
      <c r="AE45" s="65">
        <f t="shared" si="45"/>
        <v>0</v>
      </c>
      <c r="AF45" s="65">
        <f t="shared" si="46"/>
        <v>0</v>
      </c>
      <c r="AG45" s="65">
        <f t="shared" si="47"/>
        <v>0</v>
      </c>
      <c r="AH45" s="65">
        <f t="shared" si="48"/>
        <v>0</v>
      </c>
      <c r="AI45" s="66">
        <f t="shared" si="49"/>
        <v>0</v>
      </c>
      <c r="AJ45" s="65">
        <f t="shared" si="50"/>
        <v>12</v>
      </c>
      <c r="AK45" s="65">
        <f t="shared" si="51"/>
        <v>-12</v>
      </c>
      <c r="AM45" s="67">
        <f t="shared" si="52"/>
        <v>0</v>
      </c>
      <c r="AN45" s="67">
        <f t="shared" si="53"/>
        <v>0</v>
      </c>
      <c r="AO45" s="67">
        <f t="shared" si="54"/>
        <v>0</v>
      </c>
      <c r="AP45" s="67">
        <f t="shared" si="55"/>
        <v>0</v>
      </c>
      <c r="AQ45" s="67">
        <f t="shared" si="56"/>
        <v>0</v>
      </c>
      <c r="AR45" s="68">
        <f t="shared" si="57"/>
        <v>0</v>
      </c>
      <c r="AT45"/>
      <c r="AU45"/>
    </row>
    <row r="46" spans="1:47" x14ac:dyDescent="0.2">
      <c r="A46" s="33" t="s">
        <v>104</v>
      </c>
      <c r="B46" s="69" t="s">
        <v>133</v>
      </c>
      <c r="C46" s="134">
        <v>57</v>
      </c>
      <c r="D46" s="136" t="s">
        <v>14</v>
      </c>
      <c r="E46" s="137">
        <v>0.41666666666666669</v>
      </c>
      <c r="F46" s="137">
        <v>0.69791666666666663</v>
      </c>
      <c r="G46" s="28">
        <v>55</v>
      </c>
      <c r="H46" s="94">
        <v>6.75</v>
      </c>
      <c r="I46" s="22"/>
      <c r="J46" s="23">
        <f t="shared" si="29"/>
        <v>0</v>
      </c>
      <c r="K46" s="62">
        <f t="shared" si="30"/>
        <v>0</v>
      </c>
      <c r="L46" s="22"/>
      <c r="M46" s="23">
        <f t="shared" si="31"/>
        <v>0</v>
      </c>
      <c r="N46" s="24">
        <f t="shared" si="32"/>
        <v>0</v>
      </c>
      <c r="O46" s="22"/>
      <c r="P46" s="23">
        <f t="shared" si="33"/>
        <v>0</v>
      </c>
      <c r="Q46" s="24">
        <f t="shared" si="34"/>
        <v>0</v>
      </c>
      <c r="R46" s="22"/>
      <c r="S46" s="23">
        <f t="shared" si="35"/>
        <v>0</v>
      </c>
      <c r="T46" s="24">
        <f t="shared" si="36"/>
        <v>0</v>
      </c>
      <c r="U46" s="22"/>
      <c r="V46" s="23">
        <f t="shared" si="37"/>
        <v>0</v>
      </c>
      <c r="W46" s="24">
        <f t="shared" si="38"/>
        <v>0</v>
      </c>
      <c r="X46" s="64">
        <f t="shared" si="39"/>
        <v>0</v>
      </c>
      <c r="Y46" s="92">
        <f t="shared" si="40"/>
        <v>0</v>
      </c>
      <c r="Z46" s="130">
        <f t="shared" si="41"/>
        <v>0</v>
      </c>
      <c r="AA46" s="71">
        <f t="shared" si="42"/>
        <v>0</v>
      </c>
      <c r="AB46" s="64">
        <f t="shared" si="43"/>
        <v>0</v>
      </c>
      <c r="AD46" s="65">
        <f t="shared" si="44"/>
        <v>0</v>
      </c>
      <c r="AE46" s="65">
        <f t="shared" si="45"/>
        <v>0</v>
      </c>
      <c r="AF46" s="65">
        <f t="shared" si="46"/>
        <v>0</v>
      </c>
      <c r="AG46" s="65">
        <f t="shared" si="47"/>
        <v>0</v>
      </c>
      <c r="AH46" s="65">
        <f t="shared" si="48"/>
        <v>0</v>
      </c>
      <c r="AI46" s="66">
        <f t="shared" si="49"/>
        <v>0</v>
      </c>
      <c r="AJ46" s="65">
        <f t="shared" si="50"/>
        <v>57</v>
      </c>
      <c r="AK46" s="65">
        <f t="shared" si="51"/>
        <v>-57</v>
      </c>
      <c r="AM46" s="67">
        <f t="shared" si="52"/>
        <v>0</v>
      </c>
      <c r="AN46" s="67">
        <f t="shared" si="53"/>
        <v>0</v>
      </c>
      <c r="AO46" s="67">
        <f t="shared" si="54"/>
        <v>0</v>
      </c>
      <c r="AP46" s="67">
        <f t="shared" si="55"/>
        <v>0</v>
      </c>
      <c r="AQ46" s="67">
        <f t="shared" si="56"/>
        <v>0</v>
      </c>
      <c r="AR46" s="68">
        <f t="shared" si="57"/>
        <v>0</v>
      </c>
      <c r="AT46"/>
      <c r="AU46"/>
    </row>
    <row r="47" spans="1:47" x14ac:dyDescent="0.2">
      <c r="A47" s="33" t="s">
        <v>105</v>
      </c>
      <c r="B47" s="69" t="s">
        <v>133</v>
      </c>
      <c r="C47" s="133">
        <v>35</v>
      </c>
      <c r="D47" s="136" t="s">
        <v>14</v>
      </c>
      <c r="E47" s="137">
        <v>0.41666666666666669</v>
      </c>
      <c r="F47" s="137">
        <v>0.69791666666666663</v>
      </c>
      <c r="G47" s="28">
        <v>150</v>
      </c>
      <c r="H47" s="94">
        <v>6.75</v>
      </c>
      <c r="I47" s="22"/>
      <c r="J47" s="23">
        <f t="shared" si="29"/>
        <v>0</v>
      </c>
      <c r="K47" s="62">
        <f t="shared" si="30"/>
        <v>0</v>
      </c>
      <c r="L47" s="22"/>
      <c r="M47" s="23">
        <f t="shared" si="31"/>
        <v>0</v>
      </c>
      <c r="N47" s="24">
        <f t="shared" si="32"/>
        <v>0</v>
      </c>
      <c r="O47" s="22"/>
      <c r="P47" s="23">
        <f t="shared" si="33"/>
        <v>0</v>
      </c>
      <c r="Q47" s="24">
        <f t="shared" si="34"/>
        <v>0</v>
      </c>
      <c r="R47" s="22"/>
      <c r="S47" s="23">
        <f t="shared" si="35"/>
        <v>0</v>
      </c>
      <c r="T47" s="24">
        <f t="shared" si="36"/>
        <v>0</v>
      </c>
      <c r="U47" s="22"/>
      <c r="V47" s="23">
        <f t="shared" si="37"/>
        <v>0</v>
      </c>
      <c r="W47" s="24">
        <f t="shared" si="38"/>
        <v>0</v>
      </c>
      <c r="X47" s="64">
        <f t="shared" si="39"/>
        <v>0</v>
      </c>
      <c r="Y47" s="92">
        <f t="shared" si="40"/>
        <v>0</v>
      </c>
      <c r="Z47" s="130">
        <f t="shared" si="41"/>
        <v>0</v>
      </c>
      <c r="AA47" s="71">
        <f t="shared" si="42"/>
        <v>0</v>
      </c>
      <c r="AB47" s="64">
        <f t="shared" si="43"/>
        <v>0</v>
      </c>
      <c r="AD47" s="65">
        <f t="shared" si="44"/>
        <v>0</v>
      </c>
      <c r="AE47" s="65">
        <f t="shared" si="45"/>
        <v>0</v>
      </c>
      <c r="AF47" s="65">
        <f t="shared" si="46"/>
        <v>0</v>
      </c>
      <c r="AG47" s="65">
        <f t="shared" si="47"/>
        <v>0</v>
      </c>
      <c r="AH47" s="65">
        <f t="shared" si="48"/>
        <v>0</v>
      </c>
      <c r="AI47" s="66">
        <f t="shared" si="49"/>
        <v>0</v>
      </c>
      <c r="AJ47" s="65">
        <f t="shared" si="50"/>
        <v>35</v>
      </c>
      <c r="AK47" s="65">
        <f t="shared" si="51"/>
        <v>-35</v>
      </c>
      <c r="AM47" s="67">
        <f t="shared" si="52"/>
        <v>0</v>
      </c>
      <c r="AN47" s="67">
        <f t="shared" si="53"/>
        <v>0</v>
      </c>
      <c r="AO47" s="67">
        <f t="shared" si="54"/>
        <v>0</v>
      </c>
      <c r="AP47" s="67">
        <f t="shared" si="55"/>
        <v>0</v>
      </c>
      <c r="AQ47" s="67">
        <f t="shared" si="56"/>
        <v>0</v>
      </c>
      <c r="AR47" s="68">
        <f t="shared" si="57"/>
        <v>0</v>
      </c>
      <c r="AT47"/>
      <c r="AU47"/>
    </row>
    <row r="48" spans="1:47" x14ac:dyDescent="0.2">
      <c r="A48" s="33" t="s">
        <v>106</v>
      </c>
      <c r="B48" s="69" t="s">
        <v>133</v>
      </c>
      <c r="C48" s="134">
        <v>40</v>
      </c>
      <c r="D48" s="136" t="s">
        <v>14</v>
      </c>
      <c r="E48" s="137">
        <v>0.33333333333333331</v>
      </c>
      <c r="F48" s="137">
        <v>0.54166666666666663</v>
      </c>
      <c r="G48" s="28">
        <v>120</v>
      </c>
      <c r="H48" s="94">
        <v>5</v>
      </c>
      <c r="I48" s="22"/>
      <c r="J48" s="23">
        <f t="shared" si="29"/>
        <v>0</v>
      </c>
      <c r="K48" s="62">
        <f t="shared" si="30"/>
        <v>0</v>
      </c>
      <c r="L48" s="22"/>
      <c r="M48" s="23">
        <f t="shared" si="31"/>
        <v>0</v>
      </c>
      <c r="N48" s="24">
        <f t="shared" si="32"/>
        <v>0</v>
      </c>
      <c r="O48" s="22"/>
      <c r="P48" s="23">
        <f t="shared" si="33"/>
        <v>0</v>
      </c>
      <c r="Q48" s="24">
        <f t="shared" si="34"/>
        <v>0</v>
      </c>
      <c r="R48" s="22"/>
      <c r="S48" s="23">
        <f t="shared" si="35"/>
        <v>0</v>
      </c>
      <c r="T48" s="24">
        <f t="shared" si="36"/>
        <v>0</v>
      </c>
      <c r="U48" s="22"/>
      <c r="V48" s="23">
        <f t="shared" si="37"/>
        <v>0</v>
      </c>
      <c r="W48" s="24">
        <f t="shared" si="38"/>
        <v>0</v>
      </c>
      <c r="X48" s="64">
        <f t="shared" si="39"/>
        <v>0</v>
      </c>
      <c r="Y48" s="92">
        <f t="shared" si="40"/>
        <v>0</v>
      </c>
      <c r="Z48" s="130">
        <f t="shared" si="41"/>
        <v>0</v>
      </c>
      <c r="AA48" s="71">
        <f t="shared" si="42"/>
        <v>0</v>
      </c>
      <c r="AB48" s="64">
        <f t="shared" si="43"/>
        <v>0</v>
      </c>
      <c r="AD48" s="65">
        <f t="shared" si="44"/>
        <v>0</v>
      </c>
      <c r="AE48" s="65">
        <f t="shared" si="45"/>
        <v>0</v>
      </c>
      <c r="AF48" s="65">
        <f t="shared" si="46"/>
        <v>0</v>
      </c>
      <c r="AG48" s="65">
        <f t="shared" si="47"/>
        <v>0</v>
      </c>
      <c r="AH48" s="65">
        <f t="shared" si="48"/>
        <v>0</v>
      </c>
      <c r="AI48" s="66">
        <f t="shared" si="49"/>
        <v>0</v>
      </c>
      <c r="AJ48" s="65">
        <f t="shared" si="50"/>
        <v>40</v>
      </c>
      <c r="AK48" s="65">
        <f t="shared" si="51"/>
        <v>-40</v>
      </c>
      <c r="AM48" s="67">
        <f t="shared" si="52"/>
        <v>0</v>
      </c>
      <c r="AN48" s="67">
        <f t="shared" si="53"/>
        <v>0</v>
      </c>
      <c r="AO48" s="67">
        <f t="shared" si="54"/>
        <v>0</v>
      </c>
      <c r="AP48" s="67">
        <f t="shared" si="55"/>
        <v>0</v>
      </c>
      <c r="AQ48" s="67">
        <f t="shared" si="56"/>
        <v>0</v>
      </c>
      <c r="AR48" s="68">
        <f t="shared" si="57"/>
        <v>0</v>
      </c>
      <c r="AT48"/>
      <c r="AU48"/>
    </row>
    <row r="49" spans="1:47" x14ac:dyDescent="0.2">
      <c r="A49" s="33" t="s">
        <v>107</v>
      </c>
      <c r="B49" s="69" t="s">
        <v>94</v>
      </c>
      <c r="C49" s="133">
        <v>83</v>
      </c>
      <c r="D49" s="136" t="s">
        <v>17</v>
      </c>
      <c r="E49" s="137">
        <v>0.35416666666666669</v>
      </c>
      <c r="F49" s="137">
        <v>0.625</v>
      </c>
      <c r="G49" s="28">
        <v>260</v>
      </c>
      <c r="H49" s="94">
        <v>6.5</v>
      </c>
      <c r="I49" s="22"/>
      <c r="J49" s="23">
        <f t="shared" si="29"/>
        <v>0</v>
      </c>
      <c r="K49" s="62">
        <f t="shared" si="30"/>
        <v>0</v>
      </c>
      <c r="L49" s="22"/>
      <c r="M49" s="23">
        <f t="shared" si="31"/>
        <v>0</v>
      </c>
      <c r="N49" s="24">
        <f t="shared" si="32"/>
        <v>0</v>
      </c>
      <c r="O49" s="22"/>
      <c r="P49" s="23">
        <f t="shared" si="33"/>
        <v>0</v>
      </c>
      <c r="Q49" s="24">
        <f t="shared" si="34"/>
        <v>0</v>
      </c>
      <c r="R49" s="22"/>
      <c r="S49" s="23">
        <f t="shared" si="35"/>
        <v>0</v>
      </c>
      <c r="T49" s="24">
        <f t="shared" si="36"/>
        <v>0</v>
      </c>
      <c r="U49" s="22"/>
      <c r="V49" s="23">
        <f t="shared" si="37"/>
        <v>0</v>
      </c>
      <c r="W49" s="24">
        <f t="shared" si="38"/>
        <v>0</v>
      </c>
      <c r="X49" s="64">
        <f t="shared" si="39"/>
        <v>0</v>
      </c>
      <c r="Y49" s="92">
        <f t="shared" si="40"/>
        <v>0</v>
      </c>
      <c r="Z49" s="130">
        <f t="shared" si="41"/>
        <v>0</v>
      </c>
      <c r="AA49" s="71">
        <f t="shared" si="42"/>
        <v>0</v>
      </c>
      <c r="AB49" s="64">
        <f t="shared" si="43"/>
        <v>0</v>
      </c>
      <c r="AD49" s="65">
        <f t="shared" si="44"/>
        <v>0</v>
      </c>
      <c r="AE49" s="65">
        <f t="shared" si="45"/>
        <v>0</v>
      </c>
      <c r="AF49" s="65">
        <f t="shared" si="46"/>
        <v>0</v>
      </c>
      <c r="AG49" s="65">
        <f t="shared" si="47"/>
        <v>0</v>
      </c>
      <c r="AH49" s="65">
        <f t="shared" si="48"/>
        <v>0</v>
      </c>
      <c r="AI49" s="66">
        <f t="shared" si="49"/>
        <v>0</v>
      </c>
      <c r="AJ49" s="65">
        <f t="shared" si="50"/>
        <v>83</v>
      </c>
      <c r="AK49" s="65">
        <f t="shared" si="51"/>
        <v>-83</v>
      </c>
      <c r="AM49" s="67">
        <f t="shared" si="52"/>
        <v>0</v>
      </c>
      <c r="AN49" s="67">
        <f t="shared" si="53"/>
        <v>0</v>
      </c>
      <c r="AO49" s="67">
        <f t="shared" si="54"/>
        <v>0</v>
      </c>
      <c r="AP49" s="67">
        <f t="shared" si="55"/>
        <v>0</v>
      </c>
      <c r="AQ49" s="67">
        <f t="shared" si="56"/>
        <v>0</v>
      </c>
      <c r="AR49" s="68">
        <f t="shared" si="57"/>
        <v>0</v>
      </c>
      <c r="AT49"/>
      <c r="AU49"/>
    </row>
    <row r="50" spans="1:47" x14ac:dyDescent="0.2">
      <c r="A50" s="33" t="s">
        <v>108</v>
      </c>
      <c r="B50" s="69" t="s">
        <v>94</v>
      </c>
      <c r="C50" s="134">
        <v>65</v>
      </c>
      <c r="D50" s="136" t="s">
        <v>17</v>
      </c>
      <c r="E50" s="137">
        <v>0.34375</v>
      </c>
      <c r="F50" s="137">
        <v>0.70833333333333337</v>
      </c>
      <c r="G50" s="28">
        <v>40</v>
      </c>
      <c r="H50" s="94">
        <v>7.75</v>
      </c>
      <c r="I50" s="22"/>
      <c r="J50" s="23">
        <f t="shared" si="29"/>
        <v>0</v>
      </c>
      <c r="K50" s="62">
        <f t="shared" si="30"/>
        <v>0</v>
      </c>
      <c r="L50" s="22"/>
      <c r="M50" s="23">
        <f t="shared" si="31"/>
        <v>0</v>
      </c>
      <c r="N50" s="24">
        <f t="shared" si="32"/>
        <v>0</v>
      </c>
      <c r="O50" s="22"/>
      <c r="P50" s="23">
        <f t="shared" si="33"/>
        <v>0</v>
      </c>
      <c r="Q50" s="24">
        <f t="shared" si="34"/>
        <v>0</v>
      </c>
      <c r="R50" s="22"/>
      <c r="S50" s="23">
        <f t="shared" si="35"/>
        <v>0</v>
      </c>
      <c r="T50" s="24">
        <f t="shared" si="36"/>
        <v>0</v>
      </c>
      <c r="U50" s="22"/>
      <c r="V50" s="23">
        <f t="shared" si="37"/>
        <v>0</v>
      </c>
      <c r="W50" s="24">
        <f t="shared" si="38"/>
        <v>0</v>
      </c>
      <c r="X50" s="64">
        <f t="shared" si="39"/>
        <v>0</v>
      </c>
      <c r="Y50" s="92">
        <f t="shared" si="40"/>
        <v>0</v>
      </c>
      <c r="Z50" s="130">
        <f t="shared" si="41"/>
        <v>0</v>
      </c>
      <c r="AA50" s="71">
        <f t="shared" si="42"/>
        <v>0</v>
      </c>
      <c r="AB50" s="64">
        <f t="shared" si="43"/>
        <v>0</v>
      </c>
      <c r="AD50" s="65">
        <f t="shared" si="44"/>
        <v>0</v>
      </c>
      <c r="AE50" s="65">
        <f t="shared" si="45"/>
        <v>0</v>
      </c>
      <c r="AF50" s="65">
        <f t="shared" si="46"/>
        <v>0</v>
      </c>
      <c r="AG50" s="65">
        <f t="shared" si="47"/>
        <v>0</v>
      </c>
      <c r="AH50" s="65">
        <f t="shared" si="48"/>
        <v>0</v>
      </c>
      <c r="AI50" s="66">
        <f t="shared" si="49"/>
        <v>0</v>
      </c>
      <c r="AJ50" s="65">
        <f t="shared" si="50"/>
        <v>65</v>
      </c>
      <c r="AK50" s="65">
        <f t="shared" si="51"/>
        <v>-65</v>
      </c>
      <c r="AM50" s="67">
        <f t="shared" si="52"/>
        <v>0</v>
      </c>
      <c r="AN50" s="67">
        <f t="shared" si="53"/>
        <v>0</v>
      </c>
      <c r="AO50" s="67">
        <f t="shared" si="54"/>
        <v>0</v>
      </c>
      <c r="AP50" s="67">
        <f t="shared" si="55"/>
        <v>0</v>
      </c>
      <c r="AQ50" s="67">
        <f t="shared" si="56"/>
        <v>0</v>
      </c>
      <c r="AR50" s="68">
        <f t="shared" si="57"/>
        <v>0</v>
      </c>
      <c r="AT50"/>
      <c r="AU50"/>
    </row>
    <row r="51" spans="1:47" x14ac:dyDescent="0.2">
      <c r="A51" s="33" t="s">
        <v>94</v>
      </c>
      <c r="B51" s="69" t="s">
        <v>94</v>
      </c>
      <c r="C51" s="133">
        <v>23</v>
      </c>
      <c r="D51" s="136" t="s">
        <v>17</v>
      </c>
      <c r="E51" s="137">
        <v>0.36458333333333331</v>
      </c>
      <c r="F51" s="137">
        <v>0.48958333333333331</v>
      </c>
      <c r="G51" s="28">
        <v>25</v>
      </c>
      <c r="H51" s="94">
        <v>3</v>
      </c>
      <c r="I51" s="22"/>
      <c r="J51" s="23">
        <f t="shared" si="29"/>
        <v>0</v>
      </c>
      <c r="K51" s="62">
        <f t="shared" si="30"/>
        <v>0</v>
      </c>
      <c r="L51" s="22"/>
      <c r="M51" s="23">
        <f t="shared" si="31"/>
        <v>0</v>
      </c>
      <c r="N51" s="24">
        <f t="shared" si="32"/>
        <v>0</v>
      </c>
      <c r="O51" s="22"/>
      <c r="P51" s="23">
        <f t="shared" si="33"/>
        <v>0</v>
      </c>
      <c r="Q51" s="24">
        <f t="shared" si="34"/>
        <v>0</v>
      </c>
      <c r="R51" s="22"/>
      <c r="S51" s="23">
        <f t="shared" si="35"/>
        <v>0</v>
      </c>
      <c r="T51" s="24">
        <f t="shared" si="36"/>
        <v>0</v>
      </c>
      <c r="U51" s="22"/>
      <c r="V51" s="23">
        <f t="shared" si="37"/>
        <v>0</v>
      </c>
      <c r="W51" s="24">
        <f t="shared" si="38"/>
        <v>0</v>
      </c>
      <c r="X51" s="64">
        <f t="shared" si="39"/>
        <v>0</v>
      </c>
      <c r="Y51" s="92">
        <f t="shared" si="40"/>
        <v>0</v>
      </c>
      <c r="Z51" s="130">
        <f t="shared" si="41"/>
        <v>0</v>
      </c>
      <c r="AA51" s="71">
        <f t="shared" si="42"/>
        <v>0</v>
      </c>
      <c r="AB51" s="64">
        <f t="shared" si="43"/>
        <v>0</v>
      </c>
      <c r="AD51" s="65">
        <f t="shared" si="44"/>
        <v>0</v>
      </c>
      <c r="AE51" s="65">
        <f t="shared" si="45"/>
        <v>0</v>
      </c>
      <c r="AF51" s="65">
        <f t="shared" si="46"/>
        <v>0</v>
      </c>
      <c r="AG51" s="65">
        <f t="shared" si="47"/>
        <v>0</v>
      </c>
      <c r="AH51" s="65">
        <f t="shared" si="48"/>
        <v>0</v>
      </c>
      <c r="AI51" s="66">
        <f t="shared" si="49"/>
        <v>0</v>
      </c>
      <c r="AJ51" s="65">
        <f t="shared" si="50"/>
        <v>23</v>
      </c>
      <c r="AK51" s="65">
        <f t="shared" si="51"/>
        <v>-23</v>
      </c>
      <c r="AM51" s="67">
        <f t="shared" si="52"/>
        <v>0</v>
      </c>
      <c r="AN51" s="67">
        <f t="shared" si="53"/>
        <v>0</v>
      </c>
      <c r="AO51" s="67">
        <f t="shared" si="54"/>
        <v>0</v>
      </c>
      <c r="AP51" s="67">
        <f t="shared" si="55"/>
        <v>0</v>
      </c>
      <c r="AQ51" s="67">
        <f t="shared" si="56"/>
        <v>0</v>
      </c>
      <c r="AR51" s="68">
        <f t="shared" si="57"/>
        <v>0</v>
      </c>
      <c r="AT51"/>
      <c r="AU51"/>
    </row>
    <row r="52" spans="1:47" x14ac:dyDescent="0.2">
      <c r="A52" s="33" t="s">
        <v>94</v>
      </c>
      <c r="B52" s="69" t="s">
        <v>94</v>
      </c>
      <c r="C52" s="134">
        <v>23</v>
      </c>
      <c r="D52" s="136" t="s">
        <v>17</v>
      </c>
      <c r="E52" s="137">
        <v>0.5</v>
      </c>
      <c r="F52" s="137">
        <v>0.625</v>
      </c>
      <c r="G52" s="28">
        <v>25</v>
      </c>
      <c r="H52" s="94">
        <v>3</v>
      </c>
      <c r="I52" s="22"/>
      <c r="J52" s="23">
        <f t="shared" si="29"/>
        <v>0</v>
      </c>
      <c r="K52" s="62">
        <f t="shared" si="30"/>
        <v>0</v>
      </c>
      <c r="L52" s="22"/>
      <c r="M52" s="23">
        <f t="shared" si="31"/>
        <v>0</v>
      </c>
      <c r="N52" s="24">
        <f t="shared" si="32"/>
        <v>0</v>
      </c>
      <c r="O52" s="22"/>
      <c r="P52" s="23">
        <f t="shared" si="33"/>
        <v>0</v>
      </c>
      <c r="Q52" s="24">
        <f t="shared" si="34"/>
        <v>0</v>
      </c>
      <c r="R52" s="22"/>
      <c r="S52" s="23">
        <f t="shared" si="35"/>
        <v>0</v>
      </c>
      <c r="T52" s="24">
        <f t="shared" si="36"/>
        <v>0</v>
      </c>
      <c r="U52" s="22"/>
      <c r="V52" s="23">
        <f t="shared" si="37"/>
        <v>0</v>
      </c>
      <c r="W52" s="24">
        <f t="shared" si="38"/>
        <v>0</v>
      </c>
      <c r="X52" s="64">
        <f t="shared" si="39"/>
        <v>0</v>
      </c>
      <c r="Y52" s="92">
        <f t="shared" si="40"/>
        <v>0</v>
      </c>
      <c r="Z52" s="130">
        <f t="shared" si="41"/>
        <v>0</v>
      </c>
      <c r="AA52" s="71">
        <f t="shared" si="42"/>
        <v>0</v>
      </c>
      <c r="AB52" s="64">
        <f t="shared" si="43"/>
        <v>0</v>
      </c>
      <c r="AD52" s="65">
        <f t="shared" si="44"/>
        <v>0</v>
      </c>
      <c r="AE52" s="65">
        <f t="shared" si="45"/>
        <v>0</v>
      </c>
      <c r="AF52" s="65">
        <f t="shared" si="46"/>
        <v>0</v>
      </c>
      <c r="AG52" s="65">
        <f t="shared" si="47"/>
        <v>0</v>
      </c>
      <c r="AH52" s="65">
        <f t="shared" si="48"/>
        <v>0</v>
      </c>
      <c r="AI52" s="66">
        <f t="shared" si="49"/>
        <v>0</v>
      </c>
      <c r="AJ52" s="65">
        <f t="shared" si="50"/>
        <v>23</v>
      </c>
      <c r="AK52" s="65">
        <f t="shared" si="51"/>
        <v>-23</v>
      </c>
      <c r="AM52" s="67">
        <f t="shared" si="52"/>
        <v>0</v>
      </c>
      <c r="AN52" s="67">
        <f t="shared" si="53"/>
        <v>0</v>
      </c>
      <c r="AO52" s="67">
        <f t="shared" si="54"/>
        <v>0</v>
      </c>
      <c r="AP52" s="67">
        <f t="shared" si="55"/>
        <v>0</v>
      </c>
      <c r="AQ52" s="67">
        <f t="shared" si="56"/>
        <v>0</v>
      </c>
      <c r="AR52" s="68">
        <f t="shared" si="57"/>
        <v>0</v>
      </c>
      <c r="AT52"/>
      <c r="AU52"/>
    </row>
    <row r="53" spans="1:47" x14ac:dyDescent="0.2">
      <c r="A53" s="33" t="s">
        <v>94</v>
      </c>
      <c r="B53" s="69" t="s">
        <v>94</v>
      </c>
      <c r="C53" s="133">
        <v>23</v>
      </c>
      <c r="D53" s="136" t="s">
        <v>17</v>
      </c>
      <c r="E53" s="137">
        <v>0.4375</v>
      </c>
      <c r="F53" s="137">
        <v>0.5625</v>
      </c>
      <c r="G53" s="28">
        <v>25</v>
      </c>
      <c r="H53" s="94">
        <v>3</v>
      </c>
      <c r="I53" s="22"/>
      <c r="J53" s="23">
        <f t="shared" si="29"/>
        <v>0</v>
      </c>
      <c r="K53" s="62">
        <f t="shared" si="30"/>
        <v>0</v>
      </c>
      <c r="L53" s="22"/>
      <c r="M53" s="23">
        <f t="shared" si="31"/>
        <v>0</v>
      </c>
      <c r="N53" s="24">
        <f t="shared" si="32"/>
        <v>0</v>
      </c>
      <c r="O53" s="22"/>
      <c r="P53" s="23">
        <f t="shared" si="33"/>
        <v>0</v>
      </c>
      <c r="Q53" s="24">
        <f t="shared" si="34"/>
        <v>0</v>
      </c>
      <c r="R53" s="22"/>
      <c r="S53" s="23">
        <f t="shared" si="35"/>
        <v>0</v>
      </c>
      <c r="T53" s="24">
        <f t="shared" si="36"/>
        <v>0</v>
      </c>
      <c r="U53" s="22"/>
      <c r="V53" s="23">
        <f t="shared" si="37"/>
        <v>0</v>
      </c>
      <c r="W53" s="24">
        <f t="shared" si="38"/>
        <v>0</v>
      </c>
      <c r="X53" s="64">
        <f t="shared" si="39"/>
        <v>0</v>
      </c>
      <c r="Y53" s="92">
        <f t="shared" si="40"/>
        <v>0</v>
      </c>
      <c r="Z53" s="130">
        <f t="shared" si="41"/>
        <v>0</v>
      </c>
      <c r="AA53" s="71">
        <f t="shared" si="42"/>
        <v>0</v>
      </c>
      <c r="AB53" s="64">
        <f t="shared" si="43"/>
        <v>0</v>
      </c>
      <c r="AD53" s="65">
        <f t="shared" si="44"/>
        <v>0</v>
      </c>
      <c r="AE53" s="65">
        <f t="shared" si="45"/>
        <v>0</v>
      </c>
      <c r="AF53" s="65">
        <f t="shared" si="46"/>
        <v>0</v>
      </c>
      <c r="AG53" s="65">
        <f t="shared" si="47"/>
        <v>0</v>
      </c>
      <c r="AH53" s="65">
        <f t="shared" si="48"/>
        <v>0</v>
      </c>
      <c r="AI53" s="66">
        <f t="shared" si="49"/>
        <v>0</v>
      </c>
      <c r="AJ53" s="65">
        <f t="shared" si="50"/>
        <v>23</v>
      </c>
      <c r="AK53" s="65">
        <f t="shared" si="51"/>
        <v>-23</v>
      </c>
      <c r="AM53" s="67">
        <f t="shared" si="52"/>
        <v>0</v>
      </c>
      <c r="AN53" s="67">
        <f t="shared" si="53"/>
        <v>0</v>
      </c>
      <c r="AO53" s="67">
        <f t="shared" si="54"/>
        <v>0</v>
      </c>
      <c r="AP53" s="67">
        <f t="shared" si="55"/>
        <v>0</v>
      </c>
      <c r="AQ53" s="67">
        <f t="shared" si="56"/>
        <v>0</v>
      </c>
      <c r="AR53" s="68">
        <f t="shared" si="57"/>
        <v>0</v>
      </c>
      <c r="AT53"/>
      <c r="AU53"/>
    </row>
    <row r="54" spans="1:47" x14ac:dyDescent="0.2">
      <c r="A54" s="33" t="s">
        <v>95</v>
      </c>
      <c r="B54" s="69" t="s">
        <v>94</v>
      </c>
      <c r="C54" s="134">
        <v>50</v>
      </c>
      <c r="D54" s="136" t="s">
        <v>17</v>
      </c>
      <c r="E54" s="137">
        <v>0.375</v>
      </c>
      <c r="F54" s="137">
        <v>0.66666666666666663</v>
      </c>
      <c r="G54" s="28">
        <v>60</v>
      </c>
      <c r="H54" s="94">
        <v>7</v>
      </c>
      <c r="I54" s="22"/>
      <c r="J54" s="23">
        <f t="shared" si="29"/>
        <v>0</v>
      </c>
      <c r="K54" s="62">
        <f t="shared" si="30"/>
        <v>0</v>
      </c>
      <c r="L54" s="22"/>
      <c r="M54" s="23">
        <f t="shared" si="31"/>
        <v>0</v>
      </c>
      <c r="N54" s="24">
        <f t="shared" si="32"/>
        <v>0</v>
      </c>
      <c r="O54" s="22"/>
      <c r="P54" s="23">
        <f t="shared" si="33"/>
        <v>0</v>
      </c>
      <c r="Q54" s="24">
        <f t="shared" si="34"/>
        <v>0</v>
      </c>
      <c r="R54" s="22"/>
      <c r="S54" s="23">
        <f t="shared" si="35"/>
        <v>0</v>
      </c>
      <c r="T54" s="24">
        <f t="shared" si="36"/>
        <v>0</v>
      </c>
      <c r="U54" s="22"/>
      <c r="V54" s="23">
        <f t="shared" si="37"/>
        <v>0</v>
      </c>
      <c r="W54" s="24">
        <f t="shared" si="38"/>
        <v>0</v>
      </c>
      <c r="X54" s="64">
        <f t="shared" si="39"/>
        <v>0</v>
      </c>
      <c r="Y54" s="92">
        <f t="shared" si="40"/>
        <v>0</v>
      </c>
      <c r="Z54" s="130">
        <f t="shared" si="41"/>
        <v>0</v>
      </c>
      <c r="AA54" s="71">
        <f t="shared" si="42"/>
        <v>0</v>
      </c>
      <c r="AB54" s="64">
        <f t="shared" si="43"/>
        <v>0</v>
      </c>
      <c r="AD54" s="65">
        <f t="shared" si="44"/>
        <v>0</v>
      </c>
      <c r="AE54" s="65">
        <f t="shared" si="45"/>
        <v>0</v>
      </c>
      <c r="AF54" s="65">
        <f t="shared" si="46"/>
        <v>0</v>
      </c>
      <c r="AG54" s="65">
        <f t="shared" si="47"/>
        <v>0</v>
      </c>
      <c r="AH54" s="65">
        <f t="shared" si="48"/>
        <v>0</v>
      </c>
      <c r="AI54" s="66">
        <f t="shared" si="49"/>
        <v>0</v>
      </c>
      <c r="AJ54" s="65">
        <f t="shared" si="50"/>
        <v>50</v>
      </c>
      <c r="AK54" s="65">
        <f t="shared" si="51"/>
        <v>-50</v>
      </c>
      <c r="AM54" s="67">
        <f t="shared" si="52"/>
        <v>0</v>
      </c>
      <c r="AN54" s="67">
        <f t="shared" si="53"/>
        <v>0</v>
      </c>
      <c r="AO54" s="67">
        <f t="shared" si="54"/>
        <v>0</v>
      </c>
      <c r="AP54" s="67">
        <f t="shared" si="55"/>
        <v>0</v>
      </c>
      <c r="AQ54" s="67">
        <f t="shared" si="56"/>
        <v>0</v>
      </c>
      <c r="AR54" s="68">
        <f t="shared" si="57"/>
        <v>0</v>
      </c>
      <c r="AT54"/>
      <c r="AU54"/>
    </row>
    <row r="55" spans="1:47" x14ac:dyDescent="0.2">
      <c r="A55" s="33" t="s">
        <v>109</v>
      </c>
      <c r="B55" s="69" t="s">
        <v>94</v>
      </c>
      <c r="C55" s="133">
        <v>202</v>
      </c>
      <c r="D55" s="136" t="s">
        <v>17</v>
      </c>
      <c r="E55" s="137">
        <v>0.33333333333333331</v>
      </c>
      <c r="F55" s="137">
        <v>0.58333333333333337</v>
      </c>
      <c r="G55" s="28">
        <v>55</v>
      </c>
      <c r="H55" s="94">
        <v>6</v>
      </c>
      <c r="I55" s="22"/>
      <c r="J55" s="23">
        <f t="shared" si="29"/>
        <v>0</v>
      </c>
      <c r="K55" s="62">
        <f t="shared" si="30"/>
        <v>0</v>
      </c>
      <c r="L55" s="22"/>
      <c r="M55" s="23">
        <f t="shared" si="31"/>
        <v>0</v>
      </c>
      <c r="N55" s="24">
        <f t="shared" si="32"/>
        <v>0</v>
      </c>
      <c r="O55" s="22"/>
      <c r="P55" s="23">
        <f t="shared" si="33"/>
        <v>0</v>
      </c>
      <c r="Q55" s="24">
        <f t="shared" si="34"/>
        <v>0</v>
      </c>
      <c r="R55" s="22"/>
      <c r="S55" s="23">
        <f t="shared" si="35"/>
        <v>0</v>
      </c>
      <c r="T55" s="24">
        <f t="shared" si="36"/>
        <v>0</v>
      </c>
      <c r="U55" s="22"/>
      <c r="V55" s="23">
        <f t="shared" si="37"/>
        <v>0</v>
      </c>
      <c r="W55" s="24">
        <f t="shared" si="38"/>
        <v>0</v>
      </c>
      <c r="X55" s="64">
        <f t="shared" si="39"/>
        <v>0</v>
      </c>
      <c r="Y55" s="92">
        <f t="shared" si="40"/>
        <v>0</v>
      </c>
      <c r="Z55" s="130">
        <f t="shared" si="41"/>
        <v>0</v>
      </c>
      <c r="AA55" s="71">
        <f t="shared" si="42"/>
        <v>0</v>
      </c>
      <c r="AB55" s="64">
        <f t="shared" si="43"/>
        <v>0</v>
      </c>
      <c r="AD55" s="65">
        <f t="shared" si="44"/>
        <v>0</v>
      </c>
      <c r="AE55" s="65">
        <f t="shared" si="45"/>
        <v>0</v>
      </c>
      <c r="AF55" s="65">
        <f t="shared" si="46"/>
        <v>0</v>
      </c>
      <c r="AG55" s="65">
        <f t="shared" si="47"/>
        <v>0</v>
      </c>
      <c r="AH55" s="65">
        <f t="shared" si="48"/>
        <v>0</v>
      </c>
      <c r="AI55" s="66">
        <f t="shared" si="49"/>
        <v>0</v>
      </c>
      <c r="AJ55" s="65">
        <f t="shared" si="50"/>
        <v>202</v>
      </c>
      <c r="AK55" s="65">
        <f t="shared" si="51"/>
        <v>-202</v>
      </c>
      <c r="AM55" s="67">
        <f t="shared" si="52"/>
        <v>0</v>
      </c>
      <c r="AN55" s="67">
        <f t="shared" si="53"/>
        <v>0</v>
      </c>
      <c r="AO55" s="67">
        <f t="shared" si="54"/>
        <v>0</v>
      </c>
      <c r="AP55" s="67">
        <f t="shared" si="55"/>
        <v>0</v>
      </c>
      <c r="AQ55" s="67">
        <f t="shared" si="56"/>
        <v>0</v>
      </c>
      <c r="AR55" s="68">
        <f t="shared" si="57"/>
        <v>0</v>
      </c>
      <c r="AT55"/>
      <c r="AU55"/>
    </row>
    <row r="56" spans="1:47" x14ac:dyDescent="0.2">
      <c r="A56" s="33" t="s">
        <v>110</v>
      </c>
      <c r="B56" s="69" t="s">
        <v>94</v>
      </c>
      <c r="C56" s="134">
        <v>325</v>
      </c>
      <c r="D56" s="136" t="s">
        <v>17</v>
      </c>
      <c r="E56" s="137">
        <v>0.36458333333333331</v>
      </c>
      <c r="F56" s="137">
        <v>0.66666666666666663</v>
      </c>
      <c r="G56" s="28">
        <v>175</v>
      </c>
      <c r="H56" s="94">
        <v>7.25</v>
      </c>
      <c r="I56" s="22"/>
      <c r="J56" s="23">
        <f t="shared" si="29"/>
        <v>0</v>
      </c>
      <c r="K56" s="62">
        <f t="shared" si="30"/>
        <v>0</v>
      </c>
      <c r="L56" s="22"/>
      <c r="M56" s="23">
        <f t="shared" si="31"/>
        <v>0</v>
      </c>
      <c r="N56" s="24">
        <f t="shared" si="32"/>
        <v>0</v>
      </c>
      <c r="O56" s="22"/>
      <c r="P56" s="23">
        <f t="shared" si="33"/>
        <v>0</v>
      </c>
      <c r="Q56" s="24">
        <f t="shared" si="34"/>
        <v>0</v>
      </c>
      <c r="R56" s="22"/>
      <c r="S56" s="23">
        <f t="shared" si="35"/>
        <v>0</v>
      </c>
      <c r="T56" s="24">
        <f t="shared" si="36"/>
        <v>0</v>
      </c>
      <c r="U56" s="22"/>
      <c r="V56" s="23">
        <f t="shared" si="37"/>
        <v>0</v>
      </c>
      <c r="W56" s="24">
        <f t="shared" si="38"/>
        <v>0</v>
      </c>
      <c r="X56" s="64">
        <f t="shared" si="39"/>
        <v>0</v>
      </c>
      <c r="Y56" s="92">
        <f t="shared" si="40"/>
        <v>0</v>
      </c>
      <c r="Z56" s="130">
        <f t="shared" si="41"/>
        <v>0</v>
      </c>
      <c r="AA56" s="71">
        <f t="shared" si="42"/>
        <v>0</v>
      </c>
      <c r="AB56" s="64">
        <f t="shared" si="43"/>
        <v>0</v>
      </c>
      <c r="AD56" s="65">
        <f t="shared" si="44"/>
        <v>0</v>
      </c>
      <c r="AE56" s="65">
        <f t="shared" si="45"/>
        <v>0</v>
      </c>
      <c r="AF56" s="65">
        <f t="shared" si="46"/>
        <v>0</v>
      </c>
      <c r="AG56" s="65">
        <f t="shared" si="47"/>
        <v>0</v>
      </c>
      <c r="AH56" s="65">
        <f t="shared" si="48"/>
        <v>0</v>
      </c>
      <c r="AI56" s="66">
        <f t="shared" si="49"/>
        <v>0</v>
      </c>
      <c r="AJ56" s="65">
        <f t="shared" si="50"/>
        <v>325</v>
      </c>
      <c r="AK56" s="65">
        <f t="shared" si="51"/>
        <v>-325</v>
      </c>
      <c r="AM56" s="67">
        <f t="shared" si="52"/>
        <v>0</v>
      </c>
      <c r="AN56" s="67">
        <f t="shared" si="53"/>
        <v>0</v>
      </c>
      <c r="AO56" s="67">
        <f t="shared" si="54"/>
        <v>0</v>
      </c>
      <c r="AP56" s="67">
        <f t="shared" si="55"/>
        <v>0</v>
      </c>
      <c r="AQ56" s="67">
        <f t="shared" si="56"/>
        <v>0</v>
      </c>
      <c r="AR56" s="68">
        <f t="shared" si="57"/>
        <v>0</v>
      </c>
      <c r="AT56"/>
      <c r="AU56"/>
    </row>
    <row r="57" spans="1:47" x14ac:dyDescent="0.2">
      <c r="A57" s="33" t="s">
        <v>101</v>
      </c>
      <c r="B57" s="69" t="s">
        <v>94</v>
      </c>
      <c r="C57" s="133">
        <v>150</v>
      </c>
      <c r="D57" s="136" t="s">
        <v>17</v>
      </c>
      <c r="E57" s="137">
        <v>0.3125</v>
      </c>
      <c r="F57" s="137">
        <v>0.75</v>
      </c>
      <c r="G57" s="28">
        <v>175</v>
      </c>
      <c r="H57" s="94">
        <v>10.5</v>
      </c>
      <c r="I57" s="22"/>
      <c r="J57" s="23">
        <f t="shared" si="29"/>
        <v>0</v>
      </c>
      <c r="K57" s="62">
        <f t="shared" si="30"/>
        <v>0</v>
      </c>
      <c r="L57" s="22"/>
      <c r="M57" s="23">
        <f t="shared" si="31"/>
        <v>0</v>
      </c>
      <c r="N57" s="24">
        <f t="shared" si="32"/>
        <v>0</v>
      </c>
      <c r="O57" s="22"/>
      <c r="P57" s="23">
        <f t="shared" si="33"/>
        <v>0</v>
      </c>
      <c r="Q57" s="24">
        <f t="shared" si="34"/>
        <v>0</v>
      </c>
      <c r="R57" s="22"/>
      <c r="S57" s="23">
        <f t="shared" si="35"/>
        <v>0</v>
      </c>
      <c r="T57" s="24">
        <f t="shared" si="36"/>
        <v>0</v>
      </c>
      <c r="U57" s="22"/>
      <c r="V57" s="23">
        <f t="shared" si="37"/>
        <v>0</v>
      </c>
      <c r="W57" s="24">
        <f t="shared" si="38"/>
        <v>0</v>
      </c>
      <c r="X57" s="64">
        <f t="shared" si="39"/>
        <v>0</v>
      </c>
      <c r="Y57" s="92">
        <f t="shared" si="40"/>
        <v>0</v>
      </c>
      <c r="Z57" s="130">
        <f t="shared" si="41"/>
        <v>0</v>
      </c>
      <c r="AA57" s="71">
        <f t="shared" si="42"/>
        <v>0</v>
      </c>
      <c r="AB57" s="64">
        <f t="shared" si="43"/>
        <v>0</v>
      </c>
      <c r="AD57" s="65">
        <f t="shared" si="44"/>
        <v>0</v>
      </c>
      <c r="AE57" s="65">
        <f t="shared" si="45"/>
        <v>0</v>
      </c>
      <c r="AF57" s="65">
        <f t="shared" si="46"/>
        <v>0</v>
      </c>
      <c r="AG57" s="65">
        <f t="shared" si="47"/>
        <v>0</v>
      </c>
      <c r="AH57" s="65">
        <f t="shared" si="48"/>
        <v>0</v>
      </c>
      <c r="AI57" s="66">
        <f t="shared" si="49"/>
        <v>0</v>
      </c>
      <c r="AJ57" s="65">
        <f t="shared" si="50"/>
        <v>150</v>
      </c>
      <c r="AK57" s="65">
        <f t="shared" si="51"/>
        <v>-150</v>
      </c>
      <c r="AM57" s="67">
        <f t="shared" si="52"/>
        <v>0</v>
      </c>
      <c r="AN57" s="67">
        <f t="shared" si="53"/>
        <v>0</v>
      </c>
      <c r="AO57" s="67">
        <f t="shared" si="54"/>
        <v>0</v>
      </c>
      <c r="AP57" s="67">
        <f t="shared" si="55"/>
        <v>0</v>
      </c>
      <c r="AQ57" s="67">
        <f t="shared" si="56"/>
        <v>0</v>
      </c>
      <c r="AR57" s="68">
        <f t="shared" si="57"/>
        <v>0</v>
      </c>
      <c r="AT57"/>
      <c r="AU57"/>
    </row>
    <row r="58" spans="1:47" x14ac:dyDescent="0.2">
      <c r="A58" s="33" t="s">
        <v>95</v>
      </c>
      <c r="B58" s="69" t="s">
        <v>94</v>
      </c>
      <c r="C58" s="134">
        <v>19</v>
      </c>
      <c r="D58" s="136" t="s">
        <v>17</v>
      </c>
      <c r="E58" s="137">
        <v>0.34375</v>
      </c>
      <c r="F58" s="137">
        <v>0.47916666666666669</v>
      </c>
      <c r="G58" s="28">
        <v>50</v>
      </c>
      <c r="H58" s="94">
        <v>3.25</v>
      </c>
      <c r="I58" s="22"/>
      <c r="J58" s="23">
        <f t="shared" si="29"/>
        <v>0</v>
      </c>
      <c r="K58" s="62">
        <f t="shared" si="30"/>
        <v>0</v>
      </c>
      <c r="L58" s="22"/>
      <c r="M58" s="23">
        <f t="shared" si="31"/>
        <v>0</v>
      </c>
      <c r="N58" s="24">
        <f t="shared" si="32"/>
        <v>0</v>
      </c>
      <c r="O58" s="22"/>
      <c r="P58" s="23">
        <f t="shared" si="33"/>
        <v>0</v>
      </c>
      <c r="Q58" s="24">
        <f t="shared" si="34"/>
        <v>0</v>
      </c>
      <c r="R58" s="22"/>
      <c r="S58" s="23">
        <f t="shared" si="35"/>
        <v>0</v>
      </c>
      <c r="T58" s="24">
        <f t="shared" si="36"/>
        <v>0</v>
      </c>
      <c r="U58" s="22"/>
      <c r="V58" s="23">
        <f t="shared" si="37"/>
        <v>0</v>
      </c>
      <c r="W58" s="24">
        <f t="shared" si="38"/>
        <v>0</v>
      </c>
      <c r="X58" s="64">
        <f t="shared" si="39"/>
        <v>0</v>
      </c>
      <c r="Y58" s="92">
        <f t="shared" si="40"/>
        <v>0</v>
      </c>
      <c r="Z58" s="130">
        <f t="shared" si="41"/>
        <v>0</v>
      </c>
      <c r="AA58" s="71">
        <f t="shared" si="42"/>
        <v>0</v>
      </c>
      <c r="AB58" s="64">
        <f t="shared" si="43"/>
        <v>0</v>
      </c>
      <c r="AD58" s="65">
        <f t="shared" si="44"/>
        <v>0</v>
      </c>
      <c r="AE58" s="65">
        <f t="shared" si="45"/>
        <v>0</v>
      </c>
      <c r="AF58" s="65">
        <f t="shared" si="46"/>
        <v>0</v>
      </c>
      <c r="AG58" s="65">
        <f t="shared" si="47"/>
        <v>0</v>
      </c>
      <c r="AH58" s="65">
        <f t="shared" si="48"/>
        <v>0</v>
      </c>
      <c r="AI58" s="66">
        <f t="shared" si="49"/>
        <v>0</v>
      </c>
      <c r="AJ58" s="65">
        <f t="shared" si="50"/>
        <v>19</v>
      </c>
      <c r="AK58" s="65">
        <f t="shared" si="51"/>
        <v>-19</v>
      </c>
      <c r="AM58" s="67">
        <f t="shared" si="52"/>
        <v>0</v>
      </c>
      <c r="AN58" s="67">
        <f t="shared" si="53"/>
        <v>0</v>
      </c>
      <c r="AO58" s="67">
        <f t="shared" si="54"/>
        <v>0</v>
      </c>
      <c r="AP58" s="67">
        <f t="shared" si="55"/>
        <v>0</v>
      </c>
      <c r="AQ58" s="67">
        <f t="shared" si="56"/>
        <v>0</v>
      </c>
      <c r="AR58" s="68">
        <f t="shared" si="57"/>
        <v>0</v>
      </c>
      <c r="AT58"/>
      <c r="AU58"/>
    </row>
    <row r="59" spans="1:47" x14ac:dyDescent="0.2">
      <c r="A59" s="33" t="s">
        <v>96</v>
      </c>
      <c r="B59" s="69" t="s">
        <v>133</v>
      </c>
      <c r="C59" s="133">
        <v>28</v>
      </c>
      <c r="D59" s="136" t="s">
        <v>17</v>
      </c>
      <c r="E59" s="137">
        <v>0.30208333333333331</v>
      </c>
      <c r="F59" s="137">
        <v>0.8125</v>
      </c>
      <c r="G59" s="28">
        <v>340</v>
      </c>
      <c r="H59" s="94">
        <v>12.25</v>
      </c>
      <c r="I59" s="22"/>
      <c r="J59" s="23">
        <f t="shared" si="29"/>
        <v>0</v>
      </c>
      <c r="K59" s="62">
        <f t="shared" si="30"/>
        <v>0</v>
      </c>
      <c r="L59" s="22"/>
      <c r="M59" s="23">
        <f t="shared" si="31"/>
        <v>0</v>
      </c>
      <c r="N59" s="24">
        <f t="shared" si="32"/>
        <v>0</v>
      </c>
      <c r="O59" s="22"/>
      <c r="P59" s="23">
        <f t="shared" si="33"/>
        <v>0</v>
      </c>
      <c r="Q59" s="24">
        <f t="shared" si="34"/>
        <v>0</v>
      </c>
      <c r="R59" s="22"/>
      <c r="S59" s="23">
        <f t="shared" si="35"/>
        <v>0</v>
      </c>
      <c r="T59" s="24">
        <f t="shared" si="36"/>
        <v>0</v>
      </c>
      <c r="U59" s="22"/>
      <c r="V59" s="23">
        <f t="shared" si="37"/>
        <v>0</v>
      </c>
      <c r="W59" s="24">
        <f t="shared" si="38"/>
        <v>0</v>
      </c>
      <c r="X59" s="64">
        <f t="shared" si="39"/>
        <v>0</v>
      </c>
      <c r="Y59" s="92">
        <f t="shared" si="40"/>
        <v>0</v>
      </c>
      <c r="Z59" s="130">
        <f t="shared" si="41"/>
        <v>0</v>
      </c>
      <c r="AA59" s="71">
        <f t="shared" si="42"/>
        <v>0</v>
      </c>
      <c r="AB59" s="64">
        <f t="shared" si="43"/>
        <v>0</v>
      </c>
      <c r="AD59" s="65">
        <f t="shared" si="44"/>
        <v>0</v>
      </c>
      <c r="AE59" s="65">
        <f t="shared" si="45"/>
        <v>0</v>
      </c>
      <c r="AF59" s="65">
        <f t="shared" si="46"/>
        <v>0</v>
      </c>
      <c r="AG59" s="65">
        <f t="shared" si="47"/>
        <v>0</v>
      </c>
      <c r="AH59" s="65">
        <f t="shared" si="48"/>
        <v>0</v>
      </c>
      <c r="AI59" s="66">
        <f t="shared" si="49"/>
        <v>0</v>
      </c>
      <c r="AJ59" s="65">
        <f t="shared" si="50"/>
        <v>28</v>
      </c>
      <c r="AK59" s="65">
        <f t="shared" si="51"/>
        <v>-28</v>
      </c>
      <c r="AM59" s="67">
        <f t="shared" si="52"/>
        <v>0</v>
      </c>
      <c r="AN59" s="67">
        <f t="shared" si="53"/>
        <v>0</v>
      </c>
      <c r="AO59" s="67">
        <f t="shared" si="54"/>
        <v>0</v>
      </c>
      <c r="AP59" s="67">
        <f t="shared" si="55"/>
        <v>0</v>
      </c>
      <c r="AQ59" s="67">
        <f t="shared" si="56"/>
        <v>0</v>
      </c>
      <c r="AR59" s="68">
        <f t="shared" si="57"/>
        <v>0</v>
      </c>
      <c r="AT59"/>
      <c r="AU59"/>
    </row>
    <row r="60" spans="1:47" x14ac:dyDescent="0.2">
      <c r="A60" s="33" t="s">
        <v>96</v>
      </c>
      <c r="B60" s="69" t="s">
        <v>133</v>
      </c>
      <c r="C60" s="134">
        <v>63</v>
      </c>
      <c r="D60" s="136" t="s">
        <v>17</v>
      </c>
      <c r="E60" s="137">
        <v>0.30208333333333331</v>
      </c>
      <c r="F60" s="137">
        <v>0.8125</v>
      </c>
      <c r="G60" s="28">
        <v>340</v>
      </c>
      <c r="H60" s="94">
        <v>12.25</v>
      </c>
      <c r="I60" s="22"/>
      <c r="J60" s="23">
        <f t="shared" si="29"/>
        <v>0</v>
      </c>
      <c r="K60" s="62">
        <f t="shared" si="30"/>
        <v>0</v>
      </c>
      <c r="L60" s="22"/>
      <c r="M60" s="23">
        <f t="shared" si="31"/>
        <v>0</v>
      </c>
      <c r="N60" s="24">
        <f t="shared" si="32"/>
        <v>0</v>
      </c>
      <c r="O60" s="22"/>
      <c r="P60" s="23">
        <f t="shared" si="33"/>
        <v>0</v>
      </c>
      <c r="Q60" s="24">
        <f t="shared" si="34"/>
        <v>0</v>
      </c>
      <c r="R60" s="22"/>
      <c r="S60" s="23">
        <f t="shared" si="35"/>
        <v>0</v>
      </c>
      <c r="T60" s="24">
        <f t="shared" si="36"/>
        <v>0</v>
      </c>
      <c r="U60" s="22"/>
      <c r="V60" s="23">
        <f t="shared" si="37"/>
        <v>0</v>
      </c>
      <c r="W60" s="24">
        <f t="shared" si="38"/>
        <v>0</v>
      </c>
      <c r="X60" s="64">
        <f t="shared" si="39"/>
        <v>0</v>
      </c>
      <c r="Y60" s="92">
        <f t="shared" si="40"/>
        <v>0</v>
      </c>
      <c r="Z60" s="130">
        <f t="shared" si="41"/>
        <v>0</v>
      </c>
      <c r="AA60" s="71">
        <f t="shared" si="42"/>
        <v>0</v>
      </c>
      <c r="AB60" s="64">
        <f t="shared" si="43"/>
        <v>0</v>
      </c>
      <c r="AD60" s="65">
        <f t="shared" si="44"/>
        <v>0</v>
      </c>
      <c r="AE60" s="65">
        <f t="shared" si="45"/>
        <v>0</v>
      </c>
      <c r="AF60" s="65">
        <f t="shared" si="46"/>
        <v>0</v>
      </c>
      <c r="AG60" s="65">
        <f t="shared" si="47"/>
        <v>0</v>
      </c>
      <c r="AH60" s="65">
        <f t="shared" si="48"/>
        <v>0</v>
      </c>
      <c r="AI60" s="66">
        <f t="shared" si="49"/>
        <v>0</v>
      </c>
      <c r="AJ60" s="65">
        <f t="shared" si="50"/>
        <v>63</v>
      </c>
      <c r="AK60" s="65">
        <f t="shared" si="51"/>
        <v>-63</v>
      </c>
      <c r="AM60" s="67">
        <f t="shared" si="52"/>
        <v>0</v>
      </c>
      <c r="AN60" s="67">
        <f t="shared" si="53"/>
        <v>0</v>
      </c>
      <c r="AO60" s="67">
        <f t="shared" si="54"/>
        <v>0</v>
      </c>
      <c r="AP60" s="67">
        <f t="shared" si="55"/>
        <v>0</v>
      </c>
      <c r="AQ60" s="67">
        <f t="shared" si="56"/>
        <v>0</v>
      </c>
      <c r="AR60" s="68">
        <f t="shared" si="57"/>
        <v>0</v>
      </c>
      <c r="AT60"/>
      <c r="AU60"/>
    </row>
    <row r="61" spans="1:47" x14ac:dyDescent="0.2">
      <c r="A61" s="33" t="s">
        <v>96</v>
      </c>
      <c r="B61" s="69" t="s">
        <v>133</v>
      </c>
      <c r="C61" s="133">
        <v>119</v>
      </c>
      <c r="D61" s="136" t="s">
        <v>17</v>
      </c>
      <c r="E61" s="137">
        <v>0.30208333333333331</v>
      </c>
      <c r="F61" s="137">
        <v>0.8125</v>
      </c>
      <c r="G61" s="28">
        <v>340</v>
      </c>
      <c r="H61" s="94">
        <v>12.25</v>
      </c>
      <c r="I61" s="22"/>
      <c r="J61" s="23">
        <f t="shared" si="29"/>
        <v>0</v>
      </c>
      <c r="K61" s="62">
        <f t="shared" si="30"/>
        <v>0</v>
      </c>
      <c r="L61" s="22"/>
      <c r="M61" s="23">
        <f t="shared" si="31"/>
        <v>0</v>
      </c>
      <c r="N61" s="24">
        <f t="shared" si="32"/>
        <v>0</v>
      </c>
      <c r="O61" s="22"/>
      <c r="P61" s="23">
        <f t="shared" si="33"/>
        <v>0</v>
      </c>
      <c r="Q61" s="24">
        <f t="shared" si="34"/>
        <v>0</v>
      </c>
      <c r="R61" s="22"/>
      <c r="S61" s="23">
        <f t="shared" si="35"/>
        <v>0</v>
      </c>
      <c r="T61" s="24">
        <f t="shared" si="36"/>
        <v>0</v>
      </c>
      <c r="U61" s="22"/>
      <c r="V61" s="23">
        <f t="shared" si="37"/>
        <v>0</v>
      </c>
      <c r="W61" s="24">
        <f t="shared" si="38"/>
        <v>0</v>
      </c>
      <c r="X61" s="64">
        <f t="shared" si="39"/>
        <v>0</v>
      </c>
      <c r="Y61" s="92">
        <f t="shared" si="40"/>
        <v>0</v>
      </c>
      <c r="Z61" s="130">
        <f t="shared" si="41"/>
        <v>0</v>
      </c>
      <c r="AA61" s="71">
        <f t="shared" si="42"/>
        <v>0</v>
      </c>
      <c r="AB61" s="64">
        <f t="shared" si="43"/>
        <v>0</v>
      </c>
      <c r="AD61" s="65">
        <f t="shared" si="44"/>
        <v>0</v>
      </c>
      <c r="AE61" s="65">
        <f t="shared" si="45"/>
        <v>0</v>
      </c>
      <c r="AF61" s="65">
        <f t="shared" si="46"/>
        <v>0</v>
      </c>
      <c r="AG61" s="65">
        <f t="shared" si="47"/>
        <v>0</v>
      </c>
      <c r="AH61" s="65">
        <f t="shared" si="48"/>
        <v>0</v>
      </c>
      <c r="AI61" s="66">
        <f t="shared" si="49"/>
        <v>0</v>
      </c>
      <c r="AJ61" s="65">
        <f t="shared" si="50"/>
        <v>119</v>
      </c>
      <c r="AK61" s="65">
        <f t="shared" si="51"/>
        <v>-119</v>
      </c>
      <c r="AM61" s="67">
        <f t="shared" si="52"/>
        <v>0</v>
      </c>
      <c r="AN61" s="67">
        <f t="shared" si="53"/>
        <v>0</v>
      </c>
      <c r="AO61" s="67">
        <f t="shared" si="54"/>
        <v>0</v>
      </c>
      <c r="AP61" s="67">
        <f t="shared" si="55"/>
        <v>0</v>
      </c>
      <c r="AQ61" s="67">
        <f t="shared" si="56"/>
        <v>0</v>
      </c>
      <c r="AR61" s="68">
        <f t="shared" si="57"/>
        <v>0</v>
      </c>
      <c r="AT61"/>
      <c r="AU61"/>
    </row>
    <row r="62" spans="1:47" x14ac:dyDescent="0.2">
      <c r="A62" s="33" t="s">
        <v>96</v>
      </c>
      <c r="B62" s="69" t="s">
        <v>133</v>
      </c>
      <c r="C62" s="134">
        <v>55</v>
      </c>
      <c r="D62" s="136" t="s">
        <v>17</v>
      </c>
      <c r="E62" s="137">
        <v>0.30208333333333331</v>
      </c>
      <c r="F62" s="137">
        <v>0.8125</v>
      </c>
      <c r="G62" s="28">
        <v>340</v>
      </c>
      <c r="H62" s="94">
        <v>12.25</v>
      </c>
      <c r="I62" s="22"/>
      <c r="J62" s="23">
        <f t="shared" si="29"/>
        <v>0</v>
      </c>
      <c r="K62" s="62">
        <f t="shared" si="30"/>
        <v>0</v>
      </c>
      <c r="L62" s="22"/>
      <c r="M62" s="23">
        <f t="shared" si="31"/>
        <v>0</v>
      </c>
      <c r="N62" s="24">
        <f t="shared" si="32"/>
        <v>0</v>
      </c>
      <c r="O62" s="22"/>
      <c r="P62" s="23">
        <f t="shared" si="33"/>
        <v>0</v>
      </c>
      <c r="Q62" s="24">
        <f t="shared" si="34"/>
        <v>0</v>
      </c>
      <c r="R62" s="22"/>
      <c r="S62" s="23">
        <f t="shared" si="35"/>
        <v>0</v>
      </c>
      <c r="T62" s="24">
        <f t="shared" si="36"/>
        <v>0</v>
      </c>
      <c r="U62" s="22"/>
      <c r="V62" s="23">
        <f t="shared" si="37"/>
        <v>0</v>
      </c>
      <c r="W62" s="24">
        <f t="shared" si="38"/>
        <v>0</v>
      </c>
      <c r="X62" s="64">
        <f t="shared" si="39"/>
        <v>0</v>
      </c>
      <c r="Y62" s="92">
        <f t="shared" si="40"/>
        <v>0</v>
      </c>
      <c r="Z62" s="130">
        <f t="shared" si="41"/>
        <v>0</v>
      </c>
      <c r="AA62" s="71">
        <f t="shared" si="42"/>
        <v>0</v>
      </c>
      <c r="AB62" s="64">
        <f t="shared" si="43"/>
        <v>0</v>
      </c>
      <c r="AD62" s="65">
        <f t="shared" si="44"/>
        <v>0</v>
      </c>
      <c r="AE62" s="65">
        <f t="shared" si="45"/>
        <v>0</v>
      </c>
      <c r="AF62" s="65">
        <f t="shared" si="46"/>
        <v>0</v>
      </c>
      <c r="AG62" s="65">
        <f t="shared" si="47"/>
        <v>0</v>
      </c>
      <c r="AH62" s="65">
        <f t="shared" si="48"/>
        <v>0</v>
      </c>
      <c r="AI62" s="66">
        <f t="shared" si="49"/>
        <v>0</v>
      </c>
      <c r="AJ62" s="65">
        <f t="shared" si="50"/>
        <v>55</v>
      </c>
      <c r="AK62" s="65">
        <f t="shared" si="51"/>
        <v>-55</v>
      </c>
      <c r="AM62" s="67">
        <f t="shared" si="52"/>
        <v>0</v>
      </c>
      <c r="AN62" s="67">
        <f t="shared" si="53"/>
        <v>0</v>
      </c>
      <c r="AO62" s="67">
        <f t="shared" si="54"/>
        <v>0</v>
      </c>
      <c r="AP62" s="67">
        <f t="shared" si="55"/>
        <v>0</v>
      </c>
      <c r="AQ62" s="67">
        <f t="shared" si="56"/>
        <v>0</v>
      </c>
      <c r="AR62" s="68">
        <f t="shared" si="57"/>
        <v>0</v>
      </c>
      <c r="AT62"/>
      <c r="AU62"/>
    </row>
    <row r="63" spans="1:47" x14ac:dyDescent="0.2">
      <c r="A63" s="33" t="s">
        <v>95</v>
      </c>
      <c r="B63" s="69" t="s">
        <v>133</v>
      </c>
      <c r="C63" s="133">
        <v>26</v>
      </c>
      <c r="D63" s="136" t="s">
        <v>17</v>
      </c>
      <c r="E63" s="137">
        <v>0.375</v>
      </c>
      <c r="F63" s="137">
        <v>0.66666666666666663</v>
      </c>
      <c r="G63" s="28">
        <v>45</v>
      </c>
      <c r="H63" s="94">
        <v>7</v>
      </c>
      <c r="I63" s="22"/>
      <c r="J63" s="23">
        <f t="shared" si="29"/>
        <v>0</v>
      </c>
      <c r="K63" s="62">
        <f t="shared" si="30"/>
        <v>0</v>
      </c>
      <c r="L63" s="22"/>
      <c r="M63" s="23">
        <f t="shared" si="31"/>
        <v>0</v>
      </c>
      <c r="N63" s="24">
        <f t="shared" si="32"/>
        <v>0</v>
      </c>
      <c r="O63" s="22"/>
      <c r="P63" s="23">
        <f t="shared" si="33"/>
        <v>0</v>
      </c>
      <c r="Q63" s="24">
        <f t="shared" si="34"/>
        <v>0</v>
      </c>
      <c r="R63" s="22"/>
      <c r="S63" s="23">
        <f t="shared" si="35"/>
        <v>0</v>
      </c>
      <c r="T63" s="24">
        <f t="shared" si="36"/>
        <v>0</v>
      </c>
      <c r="U63" s="22"/>
      <c r="V63" s="23">
        <f t="shared" si="37"/>
        <v>0</v>
      </c>
      <c r="W63" s="24">
        <f t="shared" si="38"/>
        <v>0</v>
      </c>
      <c r="X63" s="64">
        <f t="shared" si="39"/>
        <v>0</v>
      </c>
      <c r="Y63" s="92">
        <f t="shared" si="40"/>
        <v>0</v>
      </c>
      <c r="Z63" s="130">
        <f t="shared" si="41"/>
        <v>0</v>
      </c>
      <c r="AA63" s="71">
        <f t="shared" si="42"/>
        <v>0</v>
      </c>
      <c r="AB63" s="64">
        <f t="shared" si="43"/>
        <v>0</v>
      </c>
      <c r="AD63" s="65">
        <f t="shared" si="44"/>
        <v>0</v>
      </c>
      <c r="AE63" s="65">
        <f t="shared" si="45"/>
        <v>0</v>
      </c>
      <c r="AF63" s="65">
        <f t="shared" si="46"/>
        <v>0</v>
      </c>
      <c r="AG63" s="65">
        <f t="shared" si="47"/>
        <v>0</v>
      </c>
      <c r="AH63" s="65">
        <f t="shared" si="48"/>
        <v>0</v>
      </c>
      <c r="AI63" s="66">
        <f t="shared" si="49"/>
        <v>0</v>
      </c>
      <c r="AJ63" s="65">
        <f t="shared" si="50"/>
        <v>26</v>
      </c>
      <c r="AK63" s="65">
        <f t="shared" si="51"/>
        <v>-26</v>
      </c>
      <c r="AM63" s="67">
        <f t="shared" si="52"/>
        <v>0</v>
      </c>
      <c r="AN63" s="67">
        <f t="shared" si="53"/>
        <v>0</v>
      </c>
      <c r="AO63" s="67">
        <f t="shared" si="54"/>
        <v>0</v>
      </c>
      <c r="AP63" s="67">
        <f t="shared" si="55"/>
        <v>0</v>
      </c>
      <c r="AQ63" s="67">
        <f t="shared" si="56"/>
        <v>0</v>
      </c>
      <c r="AR63" s="68">
        <f t="shared" si="57"/>
        <v>0</v>
      </c>
      <c r="AT63"/>
      <c r="AU63"/>
    </row>
    <row r="64" spans="1:47" x14ac:dyDescent="0.2">
      <c r="A64" s="33" t="s">
        <v>110</v>
      </c>
      <c r="B64" s="69" t="s">
        <v>133</v>
      </c>
      <c r="C64" s="134">
        <v>325</v>
      </c>
      <c r="D64" s="136" t="s">
        <v>17</v>
      </c>
      <c r="E64" s="137">
        <v>0.33333333333333331</v>
      </c>
      <c r="F64" s="137">
        <v>0.66666666666666663</v>
      </c>
      <c r="G64" s="28">
        <v>50</v>
      </c>
      <c r="H64" s="94">
        <v>8</v>
      </c>
      <c r="I64" s="22"/>
      <c r="J64" s="23">
        <f t="shared" si="29"/>
        <v>0</v>
      </c>
      <c r="K64" s="62">
        <f t="shared" si="30"/>
        <v>0</v>
      </c>
      <c r="L64" s="22"/>
      <c r="M64" s="23">
        <f t="shared" si="31"/>
        <v>0</v>
      </c>
      <c r="N64" s="24">
        <f t="shared" si="32"/>
        <v>0</v>
      </c>
      <c r="O64" s="22"/>
      <c r="P64" s="23">
        <f t="shared" si="33"/>
        <v>0</v>
      </c>
      <c r="Q64" s="24">
        <f t="shared" si="34"/>
        <v>0</v>
      </c>
      <c r="R64" s="22"/>
      <c r="S64" s="23">
        <f t="shared" si="35"/>
        <v>0</v>
      </c>
      <c r="T64" s="24">
        <f t="shared" si="36"/>
        <v>0</v>
      </c>
      <c r="U64" s="22"/>
      <c r="V64" s="23">
        <f t="shared" si="37"/>
        <v>0</v>
      </c>
      <c r="W64" s="24">
        <f t="shared" si="38"/>
        <v>0</v>
      </c>
      <c r="X64" s="64">
        <f t="shared" si="39"/>
        <v>0</v>
      </c>
      <c r="Y64" s="92">
        <f t="shared" si="40"/>
        <v>0</v>
      </c>
      <c r="Z64" s="130">
        <f t="shared" si="41"/>
        <v>0</v>
      </c>
      <c r="AA64" s="71">
        <f t="shared" si="42"/>
        <v>0</v>
      </c>
      <c r="AB64" s="64">
        <f t="shared" si="43"/>
        <v>0</v>
      </c>
      <c r="AD64" s="65">
        <f t="shared" si="44"/>
        <v>0</v>
      </c>
      <c r="AE64" s="65">
        <f t="shared" si="45"/>
        <v>0</v>
      </c>
      <c r="AF64" s="65">
        <f t="shared" si="46"/>
        <v>0</v>
      </c>
      <c r="AG64" s="65">
        <f t="shared" si="47"/>
        <v>0</v>
      </c>
      <c r="AH64" s="65">
        <f t="shared" si="48"/>
        <v>0</v>
      </c>
      <c r="AI64" s="66">
        <f t="shared" si="49"/>
        <v>0</v>
      </c>
      <c r="AJ64" s="65">
        <f t="shared" si="50"/>
        <v>325</v>
      </c>
      <c r="AK64" s="65">
        <f t="shared" si="51"/>
        <v>-325</v>
      </c>
      <c r="AM64" s="67">
        <f t="shared" si="52"/>
        <v>0</v>
      </c>
      <c r="AN64" s="67">
        <f t="shared" si="53"/>
        <v>0</v>
      </c>
      <c r="AO64" s="67">
        <f t="shared" si="54"/>
        <v>0</v>
      </c>
      <c r="AP64" s="67">
        <f t="shared" si="55"/>
        <v>0</v>
      </c>
      <c r="AQ64" s="67">
        <f t="shared" si="56"/>
        <v>0</v>
      </c>
      <c r="AR64" s="68">
        <f t="shared" si="57"/>
        <v>0</v>
      </c>
      <c r="AT64"/>
      <c r="AU64"/>
    </row>
    <row r="65" spans="1:47" x14ac:dyDescent="0.2">
      <c r="A65" s="33" t="s">
        <v>98</v>
      </c>
      <c r="B65" s="69" t="s">
        <v>133</v>
      </c>
      <c r="C65" s="133">
        <v>26</v>
      </c>
      <c r="D65" s="136" t="s">
        <v>17</v>
      </c>
      <c r="E65" s="137">
        <v>0.36458333333333331</v>
      </c>
      <c r="F65" s="137">
        <v>0.61458333333333337</v>
      </c>
      <c r="G65" s="28">
        <v>180</v>
      </c>
      <c r="H65" s="94">
        <v>6</v>
      </c>
      <c r="I65" s="22"/>
      <c r="J65" s="23">
        <f t="shared" si="29"/>
        <v>0</v>
      </c>
      <c r="K65" s="62">
        <f t="shared" si="30"/>
        <v>0</v>
      </c>
      <c r="L65" s="22"/>
      <c r="M65" s="23">
        <f t="shared" si="31"/>
        <v>0</v>
      </c>
      <c r="N65" s="24">
        <f t="shared" si="32"/>
        <v>0</v>
      </c>
      <c r="O65" s="22"/>
      <c r="P65" s="23">
        <f t="shared" si="33"/>
        <v>0</v>
      </c>
      <c r="Q65" s="24">
        <f t="shared" si="34"/>
        <v>0</v>
      </c>
      <c r="R65" s="22"/>
      <c r="S65" s="23">
        <f t="shared" si="35"/>
        <v>0</v>
      </c>
      <c r="T65" s="24">
        <f t="shared" si="36"/>
        <v>0</v>
      </c>
      <c r="U65" s="22"/>
      <c r="V65" s="23">
        <f t="shared" si="37"/>
        <v>0</v>
      </c>
      <c r="W65" s="24">
        <f t="shared" si="38"/>
        <v>0</v>
      </c>
      <c r="X65" s="64">
        <f t="shared" si="39"/>
        <v>0</v>
      </c>
      <c r="Y65" s="92">
        <f t="shared" si="40"/>
        <v>0</v>
      </c>
      <c r="Z65" s="130">
        <f t="shared" si="41"/>
        <v>0</v>
      </c>
      <c r="AA65" s="71">
        <f t="shared" si="42"/>
        <v>0</v>
      </c>
      <c r="AB65" s="64">
        <f t="shared" si="43"/>
        <v>0</v>
      </c>
      <c r="AD65" s="65">
        <f t="shared" si="44"/>
        <v>0</v>
      </c>
      <c r="AE65" s="65">
        <f t="shared" si="45"/>
        <v>0</v>
      </c>
      <c r="AF65" s="65">
        <f t="shared" si="46"/>
        <v>0</v>
      </c>
      <c r="AG65" s="65">
        <f t="shared" si="47"/>
        <v>0</v>
      </c>
      <c r="AH65" s="65">
        <f t="shared" si="48"/>
        <v>0</v>
      </c>
      <c r="AI65" s="66">
        <f t="shared" si="49"/>
        <v>0</v>
      </c>
      <c r="AJ65" s="65">
        <f t="shared" si="50"/>
        <v>26</v>
      </c>
      <c r="AK65" s="65">
        <f t="shared" si="51"/>
        <v>-26</v>
      </c>
      <c r="AM65" s="67">
        <f t="shared" si="52"/>
        <v>0</v>
      </c>
      <c r="AN65" s="67">
        <f t="shared" si="53"/>
        <v>0</v>
      </c>
      <c r="AO65" s="67">
        <f t="shared" si="54"/>
        <v>0</v>
      </c>
      <c r="AP65" s="67">
        <f t="shared" si="55"/>
        <v>0</v>
      </c>
      <c r="AQ65" s="67">
        <f t="shared" si="56"/>
        <v>0</v>
      </c>
      <c r="AR65" s="68">
        <f t="shared" si="57"/>
        <v>0</v>
      </c>
      <c r="AT65"/>
      <c r="AU65"/>
    </row>
    <row r="66" spans="1:47" x14ac:dyDescent="0.2">
      <c r="A66" s="33" t="s">
        <v>111</v>
      </c>
      <c r="B66" s="69" t="s">
        <v>133</v>
      </c>
      <c r="C66" s="134">
        <v>64</v>
      </c>
      <c r="D66" s="136" t="s">
        <v>17</v>
      </c>
      <c r="E66" s="137">
        <v>0.4375</v>
      </c>
      <c r="F66" s="137">
        <v>0.65625</v>
      </c>
      <c r="G66" s="28">
        <v>125</v>
      </c>
      <c r="H66" s="94">
        <v>5.25</v>
      </c>
      <c r="I66" s="22"/>
      <c r="J66" s="23">
        <f t="shared" si="29"/>
        <v>0</v>
      </c>
      <c r="K66" s="62">
        <f t="shared" si="30"/>
        <v>0</v>
      </c>
      <c r="L66" s="22"/>
      <c r="M66" s="23">
        <f t="shared" si="31"/>
        <v>0</v>
      </c>
      <c r="N66" s="24">
        <f t="shared" si="32"/>
        <v>0</v>
      </c>
      <c r="O66" s="22"/>
      <c r="P66" s="23">
        <f t="shared" si="33"/>
        <v>0</v>
      </c>
      <c r="Q66" s="24">
        <f t="shared" si="34"/>
        <v>0</v>
      </c>
      <c r="R66" s="22"/>
      <c r="S66" s="23">
        <f t="shared" si="35"/>
        <v>0</v>
      </c>
      <c r="T66" s="24">
        <f t="shared" si="36"/>
        <v>0</v>
      </c>
      <c r="U66" s="22"/>
      <c r="V66" s="23">
        <f t="shared" si="37"/>
        <v>0</v>
      </c>
      <c r="W66" s="24">
        <f t="shared" si="38"/>
        <v>0</v>
      </c>
      <c r="X66" s="64">
        <f t="shared" si="39"/>
        <v>0</v>
      </c>
      <c r="Y66" s="92">
        <f t="shared" si="40"/>
        <v>0</v>
      </c>
      <c r="Z66" s="130">
        <f t="shared" si="41"/>
        <v>0</v>
      </c>
      <c r="AA66" s="71">
        <f t="shared" si="42"/>
        <v>0</v>
      </c>
      <c r="AB66" s="64">
        <f t="shared" si="43"/>
        <v>0</v>
      </c>
      <c r="AD66" s="65">
        <f t="shared" si="44"/>
        <v>0</v>
      </c>
      <c r="AE66" s="65">
        <f t="shared" si="45"/>
        <v>0</v>
      </c>
      <c r="AF66" s="65">
        <f t="shared" si="46"/>
        <v>0</v>
      </c>
      <c r="AG66" s="65">
        <f t="shared" si="47"/>
        <v>0</v>
      </c>
      <c r="AH66" s="65">
        <f t="shared" si="48"/>
        <v>0</v>
      </c>
      <c r="AI66" s="66">
        <f t="shared" si="49"/>
        <v>0</v>
      </c>
      <c r="AJ66" s="65">
        <f t="shared" si="50"/>
        <v>64</v>
      </c>
      <c r="AK66" s="65">
        <f t="shared" si="51"/>
        <v>-64</v>
      </c>
      <c r="AM66" s="67">
        <f t="shared" si="52"/>
        <v>0</v>
      </c>
      <c r="AN66" s="67">
        <f t="shared" si="53"/>
        <v>0</v>
      </c>
      <c r="AO66" s="67">
        <f t="shared" si="54"/>
        <v>0</v>
      </c>
      <c r="AP66" s="67">
        <f t="shared" si="55"/>
        <v>0</v>
      </c>
      <c r="AQ66" s="67">
        <f t="shared" si="56"/>
        <v>0</v>
      </c>
      <c r="AR66" s="68">
        <f t="shared" si="57"/>
        <v>0</v>
      </c>
      <c r="AT66"/>
      <c r="AU66"/>
    </row>
    <row r="67" spans="1:47" x14ac:dyDescent="0.2">
      <c r="A67" s="33" t="s">
        <v>111</v>
      </c>
      <c r="B67" s="69" t="s">
        <v>133</v>
      </c>
      <c r="C67" s="133">
        <v>62</v>
      </c>
      <c r="D67" s="136" t="s">
        <v>17</v>
      </c>
      <c r="E67" s="137">
        <v>0.4375</v>
      </c>
      <c r="F67" s="137">
        <v>0.65625</v>
      </c>
      <c r="G67" s="28">
        <v>125</v>
      </c>
      <c r="H67" s="94">
        <v>5.25</v>
      </c>
      <c r="I67" s="22"/>
      <c r="J67" s="23">
        <f t="shared" si="29"/>
        <v>0</v>
      </c>
      <c r="K67" s="62">
        <f t="shared" si="30"/>
        <v>0</v>
      </c>
      <c r="L67" s="22"/>
      <c r="M67" s="23">
        <f t="shared" si="31"/>
        <v>0</v>
      </c>
      <c r="N67" s="24">
        <f t="shared" si="32"/>
        <v>0</v>
      </c>
      <c r="O67" s="22"/>
      <c r="P67" s="23">
        <f t="shared" si="33"/>
        <v>0</v>
      </c>
      <c r="Q67" s="24">
        <f t="shared" si="34"/>
        <v>0</v>
      </c>
      <c r="R67" s="22"/>
      <c r="S67" s="23">
        <f t="shared" si="35"/>
        <v>0</v>
      </c>
      <c r="T67" s="24">
        <f t="shared" si="36"/>
        <v>0</v>
      </c>
      <c r="U67" s="22"/>
      <c r="V67" s="23">
        <f t="shared" si="37"/>
        <v>0</v>
      </c>
      <c r="W67" s="24">
        <f t="shared" si="38"/>
        <v>0</v>
      </c>
      <c r="X67" s="64">
        <f t="shared" si="39"/>
        <v>0</v>
      </c>
      <c r="Y67" s="92">
        <f t="shared" si="40"/>
        <v>0</v>
      </c>
      <c r="Z67" s="130">
        <f t="shared" si="41"/>
        <v>0</v>
      </c>
      <c r="AA67" s="71">
        <f t="shared" si="42"/>
        <v>0</v>
      </c>
      <c r="AB67" s="64">
        <f t="shared" si="43"/>
        <v>0</v>
      </c>
      <c r="AD67" s="65">
        <f t="shared" si="44"/>
        <v>0</v>
      </c>
      <c r="AE67" s="65">
        <f t="shared" si="45"/>
        <v>0</v>
      </c>
      <c r="AF67" s="65">
        <f t="shared" si="46"/>
        <v>0</v>
      </c>
      <c r="AG67" s="65">
        <f t="shared" si="47"/>
        <v>0</v>
      </c>
      <c r="AH67" s="65">
        <f t="shared" si="48"/>
        <v>0</v>
      </c>
      <c r="AI67" s="66">
        <f t="shared" si="49"/>
        <v>0</v>
      </c>
      <c r="AJ67" s="65">
        <f t="shared" si="50"/>
        <v>62</v>
      </c>
      <c r="AK67" s="65">
        <f t="shared" si="51"/>
        <v>-62</v>
      </c>
      <c r="AM67" s="67">
        <f t="shared" si="52"/>
        <v>0</v>
      </c>
      <c r="AN67" s="67">
        <f t="shared" si="53"/>
        <v>0</v>
      </c>
      <c r="AO67" s="67">
        <f t="shared" si="54"/>
        <v>0</v>
      </c>
      <c r="AP67" s="67">
        <f t="shared" si="55"/>
        <v>0</v>
      </c>
      <c r="AQ67" s="67">
        <f t="shared" si="56"/>
        <v>0</v>
      </c>
      <c r="AR67" s="68">
        <f t="shared" si="57"/>
        <v>0</v>
      </c>
      <c r="AT67"/>
      <c r="AU67"/>
    </row>
    <row r="68" spans="1:47" x14ac:dyDescent="0.2">
      <c r="A68" s="33" t="s">
        <v>112</v>
      </c>
      <c r="B68" s="69" t="s">
        <v>133</v>
      </c>
      <c r="C68" s="134">
        <v>18</v>
      </c>
      <c r="D68" s="136" t="s">
        <v>17</v>
      </c>
      <c r="E68" s="137">
        <v>0.34375</v>
      </c>
      <c r="F68" s="137">
        <v>0.66666666666666663</v>
      </c>
      <c r="G68" s="28">
        <v>220</v>
      </c>
      <c r="H68" s="94">
        <v>7.75</v>
      </c>
      <c r="I68" s="22"/>
      <c r="J68" s="23">
        <f t="shared" si="29"/>
        <v>0</v>
      </c>
      <c r="K68" s="62">
        <f t="shared" si="30"/>
        <v>0</v>
      </c>
      <c r="L68" s="22"/>
      <c r="M68" s="23">
        <f t="shared" si="31"/>
        <v>0</v>
      </c>
      <c r="N68" s="24">
        <f t="shared" si="32"/>
        <v>0</v>
      </c>
      <c r="O68" s="22"/>
      <c r="P68" s="23">
        <f t="shared" si="33"/>
        <v>0</v>
      </c>
      <c r="Q68" s="24">
        <f t="shared" si="34"/>
        <v>0</v>
      </c>
      <c r="R68" s="22"/>
      <c r="S68" s="23">
        <f t="shared" si="35"/>
        <v>0</v>
      </c>
      <c r="T68" s="24">
        <f t="shared" si="36"/>
        <v>0</v>
      </c>
      <c r="U68" s="22"/>
      <c r="V68" s="23">
        <f t="shared" si="37"/>
        <v>0</v>
      </c>
      <c r="W68" s="24">
        <f t="shared" si="38"/>
        <v>0</v>
      </c>
      <c r="X68" s="64">
        <f t="shared" si="39"/>
        <v>0</v>
      </c>
      <c r="Y68" s="92">
        <f t="shared" si="40"/>
        <v>0</v>
      </c>
      <c r="Z68" s="130">
        <f t="shared" si="41"/>
        <v>0</v>
      </c>
      <c r="AA68" s="71">
        <f t="shared" si="42"/>
        <v>0</v>
      </c>
      <c r="AB68" s="64">
        <f t="shared" si="43"/>
        <v>0</v>
      </c>
      <c r="AD68" s="65">
        <f t="shared" si="44"/>
        <v>0</v>
      </c>
      <c r="AE68" s="65">
        <f t="shared" si="45"/>
        <v>0</v>
      </c>
      <c r="AF68" s="65">
        <f t="shared" si="46"/>
        <v>0</v>
      </c>
      <c r="AG68" s="65">
        <f t="shared" si="47"/>
        <v>0</v>
      </c>
      <c r="AH68" s="65">
        <f t="shared" si="48"/>
        <v>0</v>
      </c>
      <c r="AI68" s="66">
        <f t="shared" si="49"/>
        <v>0</v>
      </c>
      <c r="AJ68" s="65">
        <f t="shared" si="50"/>
        <v>18</v>
      </c>
      <c r="AK68" s="65">
        <f t="shared" si="51"/>
        <v>-18</v>
      </c>
      <c r="AM68" s="67">
        <f t="shared" si="52"/>
        <v>0</v>
      </c>
      <c r="AN68" s="67">
        <f t="shared" si="53"/>
        <v>0</v>
      </c>
      <c r="AO68" s="67">
        <f t="shared" si="54"/>
        <v>0</v>
      </c>
      <c r="AP68" s="67">
        <f t="shared" si="55"/>
        <v>0</v>
      </c>
      <c r="AQ68" s="67">
        <f t="shared" si="56"/>
        <v>0</v>
      </c>
      <c r="AR68" s="68">
        <f t="shared" si="57"/>
        <v>0</v>
      </c>
      <c r="AT68"/>
      <c r="AU68"/>
    </row>
    <row r="69" spans="1:47" x14ac:dyDescent="0.2">
      <c r="A69" s="33" t="s">
        <v>113</v>
      </c>
      <c r="B69" s="69" t="s">
        <v>133</v>
      </c>
      <c r="C69" s="133">
        <v>50</v>
      </c>
      <c r="D69" s="136" t="s">
        <v>17</v>
      </c>
      <c r="E69" s="137">
        <v>0.3125</v>
      </c>
      <c r="F69" s="137">
        <v>0.70833333333333337</v>
      </c>
      <c r="G69" s="28">
        <v>90</v>
      </c>
      <c r="H69" s="94">
        <v>9.5</v>
      </c>
      <c r="I69" s="22"/>
      <c r="J69" s="23">
        <f t="shared" si="29"/>
        <v>0</v>
      </c>
      <c r="K69" s="62">
        <f t="shared" si="30"/>
        <v>0</v>
      </c>
      <c r="L69" s="22"/>
      <c r="M69" s="23">
        <f t="shared" si="31"/>
        <v>0</v>
      </c>
      <c r="N69" s="24">
        <f t="shared" si="32"/>
        <v>0</v>
      </c>
      <c r="O69" s="22"/>
      <c r="P69" s="23">
        <f t="shared" si="33"/>
        <v>0</v>
      </c>
      <c r="Q69" s="24">
        <f t="shared" si="34"/>
        <v>0</v>
      </c>
      <c r="R69" s="22"/>
      <c r="S69" s="23">
        <f t="shared" si="35"/>
        <v>0</v>
      </c>
      <c r="T69" s="24">
        <f t="shared" si="36"/>
        <v>0</v>
      </c>
      <c r="U69" s="22"/>
      <c r="V69" s="23">
        <f t="shared" si="37"/>
        <v>0</v>
      </c>
      <c r="W69" s="24">
        <f t="shared" si="38"/>
        <v>0</v>
      </c>
      <c r="X69" s="64">
        <f t="shared" si="39"/>
        <v>0</v>
      </c>
      <c r="Y69" s="92">
        <f t="shared" si="40"/>
        <v>0</v>
      </c>
      <c r="Z69" s="130">
        <f t="shared" si="41"/>
        <v>0</v>
      </c>
      <c r="AA69" s="71">
        <f t="shared" si="42"/>
        <v>0</v>
      </c>
      <c r="AB69" s="64">
        <f t="shared" si="43"/>
        <v>0</v>
      </c>
      <c r="AD69" s="65">
        <f t="shared" si="44"/>
        <v>0</v>
      </c>
      <c r="AE69" s="65">
        <f t="shared" si="45"/>
        <v>0</v>
      </c>
      <c r="AF69" s="65">
        <f t="shared" si="46"/>
        <v>0</v>
      </c>
      <c r="AG69" s="65">
        <f t="shared" si="47"/>
        <v>0</v>
      </c>
      <c r="AH69" s="65">
        <f t="shared" si="48"/>
        <v>0</v>
      </c>
      <c r="AI69" s="66">
        <f t="shared" si="49"/>
        <v>0</v>
      </c>
      <c r="AJ69" s="65">
        <f t="shared" si="50"/>
        <v>50</v>
      </c>
      <c r="AK69" s="65">
        <f t="shared" si="51"/>
        <v>-50</v>
      </c>
      <c r="AM69" s="67">
        <f t="shared" si="52"/>
        <v>0</v>
      </c>
      <c r="AN69" s="67">
        <f t="shared" si="53"/>
        <v>0</v>
      </c>
      <c r="AO69" s="67">
        <f t="shared" si="54"/>
        <v>0</v>
      </c>
      <c r="AP69" s="67">
        <f t="shared" si="55"/>
        <v>0</v>
      </c>
      <c r="AQ69" s="67">
        <f t="shared" si="56"/>
        <v>0</v>
      </c>
      <c r="AR69" s="68">
        <f t="shared" si="57"/>
        <v>0</v>
      </c>
      <c r="AT69"/>
      <c r="AU69"/>
    </row>
    <row r="70" spans="1:47" x14ac:dyDescent="0.2">
      <c r="A70" s="33" t="s">
        <v>114</v>
      </c>
      <c r="B70" s="69" t="s">
        <v>133</v>
      </c>
      <c r="C70" s="134">
        <v>20</v>
      </c>
      <c r="D70" s="136" t="s">
        <v>17</v>
      </c>
      <c r="E70" s="137">
        <v>0.35416666666666669</v>
      </c>
      <c r="F70" s="137">
        <v>0.64583333333333337</v>
      </c>
      <c r="G70" s="28">
        <v>30</v>
      </c>
      <c r="H70" s="94">
        <v>7</v>
      </c>
      <c r="I70" s="22"/>
      <c r="J70" s="23">
        <f t="shared" si="29"/>
        <v>0</v>
      </c>
      <c r="K70" s="62">
        <f t="shared" si="30"/>
        <v>0</v>
      </c>
      <c r="L70" s="22"/>
      <c r="M70" s="23">
        <f t="shared" si="31"/>
        <v>0</v>
      </c>
      <c r="N70" s="24">
        <f t="shared" si="32"/>
        <v>0</v>
      </c>
      <c r="O70" s="22"/>
      <c r="P70" s="23">
        <f t="shared" si="33"/>
        <v>0</v>
      </c>
      <c r="Q70" s="24">
        <f t="shared" si="34"/>
        <v>0</v>
      </c>
      <c r="R70" s="22"/>
      <c r="S70" s="23">
        <f t="shared" si="35"/>
        <v>0</v>
      </c>
      <c r="T70" s="24">
        <f t="shared" si="36"/>
        <v>0</v>
      </c>
      <c r="U70" s="22"/>
      <c r="V70" s="23">
        <f t="shared" si="37"/>
        <v>0</v>
      </c>
      <c r="W70" s="24">
        <f t="shared" si="38"/>
        <v>0</v>
      </c>
      <c r="X70" s="64">
        <f t="shared" si="39"/>
        <v>0</v>
      </c>
      <c r="Y70" s="92">
        <f t="shared" si="40"/>
        <v>0</v>
      </c>
      <c r="Z70" s="130">
        <f t="shared" si="41"/>
        <v>0</v>
      </c>
      <c r="AA70" s="71">
        <f t="shared" si="42"/>
        <v>0</v>
      </c>
      <c r="AB70" s="64">
        <f t="shared" si="43"/>
        <v>0</v>
      </c>
      <c r="AD70" s="65">
        <f t="shared" si="44"/>
        <v>0</v>
      </c>
      <c r="AE70" s="65">
        <f t="shared" si="45"/>
        <v>0</v>
      </c>
      <c r="AF70" s="65">
        <f t="shared" si="46"/>
        <v>0</v>
      </c>
      <c r="AG70" s="65">
        <f t="shared" si="47"/>
        <v>0</v>
      </c>
      <c r="AH70" s="65">
        <f t="shared" si="48"/>
        <v>0</v>
      </c>
      <c r="AI70" s="66">
        <f t="shared" si="49"/>
        <v>0</v>
      </c>
      <c r="AJ70" s="65">
        <f t="shared" si="50"/>
        <v>20</v>
      </c>
      <c r="AK70" s="65">
        <f t="shared" si="51"/>
        <v>-20</v>
      </c>
      <c r="AM70" s="67">
        <f t="shared" si="52"/>
        <v>0</v>
      </c>
      <c r="AN70" s="67">
        <f t="shared" si="53"/>
        <v>0</v>
      </c>
      <c r="AO70" s="67">
        <f t="shared" si="54"/>
        <v>0</v>
      </c>
      <c r="AP70" s="67">
        <f t="shared" si="55"/>
        <v>0</v>
      </c>
      <c r="AQ70" s="67">
        <f t="shared" si="56"/>
        <v>0</v>
      </c>
      <c r="AR70" s="68">
        <f t="shared" si="57"/>
        <v>0</v>
      </c>
      <c r="AT70"/>
      <c r="AU70"/>
    </row>
    <row r="71" spans="1:47" x14ac:dyDescent="0.2">
      <c r="A71" s="33" t="s">
        <v>104</v>
      </c>
      <c r="B71" s="69" t="s">
        <v>133</v>
      </c>
      <c r="C71" s="133">
        <v>48</v>
      </c>
      <c r="D71" s="136" t="s">
        <v>17</v>
      </c>
      <c r="E71" s="137">
        <v>0.38541666666666669</v>
      </c>
      <c r="F71" s="137">
        <v>0.60416666666666663</v>
      </c>
      <c r="G71" s="28">
        <v>110</v>
      </c>
      <c r="H71" s="94">
        <v>5.25</v>
      </c>
      <c r="I71" s="22"/>
      <c r="J71" s="23">
        <f t="shared" si="29"/>
        <v>0</v>
      </c>
      <c r="K71" s="62">
        <f t="shared" si="30"/>
        <v>0</v>
      </c>
      <c r="L71" s="22"/>
      <c r="M71" s="23">
        <f t="shared" si="31"/>
        <v>0</v>
      </c>
      <c r="N71" s="24">
        <f t="shared" si="32"/>
        <v>0</v>
      </c>
      <c r="O71" s="22"/>
      <c r="P71" s="23">
        <f t="shared" si="33"/>
        <v>0</v>
      </c>
      <c r="Q71" s="24">
        <f t="shared" si="34"/>
        <v>0</v>
      </c>
      <c r="R71" s="22"/>
      <c r="S71" s="23">
        <f t="shared" si="35"/>
        <v>0</v>
      </c>
      <c r="T71" s="24">
        <f t="shared" si="36"/>
        <v>0</v>
      </c>
      <c r="U71" s="22"/>
      <c r="V71" s="23">
        <f t="shared" si="37"/>
        <v>0</v>
      </c>
      <c r="W71" s="24">
        <f t="shared" si="38"/>
        <v>0</v>
      </c>
      <c r="X71" s="64">
        <f t="shared" si="39"/>
        <v>0</v>
      </c>
      <c r="Y71" s="92">
        <f t="shared" si="40"/>
        <v>0</v>
      </c>
      <c r="Z71" s="130">
        <f t="shared" si="41"/>
        <v>0</v>
      </c>
      <c r="AA71" s="71">
        <f t="shared" si="42"/>
        <v>0</v>
      </c>
      <c r="AB71" s="64">
        <f t="shared" si="43"/>
        <v>0</v>
      </c>
      <c r="AD71" s="65">
        <f t="shared" si="44"/>
        <v>0</v>
      </c>
      <c r="AE71" s="65">
        <f t="shared" si="45"/>
        <v>0</v>
      </c>
      <c r="AF71" s="65">
        <f t="shared" si="46"/>
        <v>0</v>
      </c>
      <c r="AG71" s="65">
        <f t="shared" si="47"/>
        <v>0</v>
      </c>
      <c r="AH71" s="65">
        <f t="shared" si="48"/>
        <v>0</v>
      </c>
      <c r="AI71" s="66">
        <f t="shared" si="49"/>
        <v>0</v>
      </c>
      <c r="AJ71" s="65">
        <f t="shared" si="50"/>
        <v>48</v>
      </c>
      <c r="AK71" s="65">
        <f t="shared" si="51"/>
        <v>-48</v>
      </c>
      <c r="AM71" s="67">
        <f t="shared" si="52"/>
        <v>0</v>
      </c>
      <c r="AN71" s="67">
        <f t="shared" si="53"/>
        <v>0</v>
      </c>
      <c r="AO71" s="67">
        <f t="shared" si="54"/>
        <v>0</v>
      </c>
      <c r="AP71" s="67">
        <f t="shared" si="55"/>
        <v>0</v>
      </c>
      <c r="AQ71" s="67">
        <f t="shared" si="56"/>
        <v>0</v>
      </c>
      <c r="AR71" s="68">
        <f t="shared" si="57"/>
        <v>0</v>
      </c>
      <c r="AT71"/>
      <c r="AU71"/>
    </row>
    <row r="72" spans="1:47" x14ac:dyDescent="0.2">
      <c r="A72" s="33" t="s">
        <v>115</v>
      </c>
      <c r="B72" s="69" t="s">
        <v>133</v>
      </c>
      <c r="C72" s="134">
        <v>45</v>
      </c>
      <c r="D72" s="136" t="s">
        <v>17</v>
      </c>
      <c r="E72" s="137">
        <v>0.54166666666666663</v>
      </c>
      <c r="F72" s="137">
        <v>0.75</v>
      </c>
      <c r="G72" s="28">
        <v>70</v>
      </c>
      <c r="H72" s="94">
        <v>5</v>
      </c>
      <c r="I72" s="22"/>
      <c r="J72" s="23">
        <f t="shared" si="29"/>
        <v>0</v>
      </c>
      <c r="K72" s="62">
        <f t="shared" si="30"/>
        <v>0</v>
      </c>
      <c r="L72" s="22"/>
      <c r="M72" s="23">
        <f t="shared" si="31"/>
        <v>0</v>
      </c>
      <c r="N72" s="24">
        <f t="shared" si="32"/>
        <v>0</v>
      </c>
      <c r="O72" s="22"/>
      <c r="P72" s="23">
        <f t="shared" si="33"/>
        <v>0</v>
      </c>
      <c r="Q72" s="24">
        <f t="shared" si="34"/>
        <v>0</v>
      </c>
      <c r="R72" s="22"/>
      <c r="S72" s="23">
        <f t="shared" si="35"/>
        <v>0</v>
      </c>
      <c r="T72" s="24">
        <f t="shared" si="36"/>
        <v>0</v>
      </c>
      <c r="U72" s="22"/>
      <c r="V72" s="23">
        <f t="shared" si="37"/>
        <v>0</v>
      </c>
      <c r="W72" s="24">
        <f t="shared" si="38"/>
        <v>0</v>
      </c>
      <c r="X72" s="64">
        <f t="shared" si="39"/>
        <v>0</v>
      </c>
      <c r="Y72" s="92">
        <f t="shared" si="40"/>
        <v>0</v>
      </c>
      <c r="Z72" s="130">
        <f t="shared" si="41"/>
        <v>0</v>
      </c>
      <c r="AA72" s="71">
        <f t="shared" si="42"/>
        <v>0</v>
      </c>
      <c r="AB72" s="64">
        <f t="shared" si="43"/>
        <v>0</v>
      </c>
      <c r="AD72" s="65">
        <f t="shared" si="44"/>
        <v>0</v>
      </c>
      <c r="AE72" s="65">
        <f t="shared" si="45"/>
        <v>0</v>
      </c>
      <c r="AF72" s="65">
        <f t="shared" si="46"/>
        <v>0</v>
      </c>
      <c r="AG72" s="65">
        <f t="shared" si="47"/>
        <v>0</v>
      </c>
      <c r="AH72" s="65">
        <f t="shared" si="48"/>
        <v>0</v>
      </c>
      <c r="AI72" s="66">
        <f t="shared" si="49"/>
        <v>0</v>
      </c>
      <c r="AJ72" s="65">
        <f t="shared" si="50"/>
        <v>45</v>
      </c>
      <c r="AK72" s="65">
        <f t="shared" si="51"/>
        <v>-45</v>
      </c>
      <c r="AM72" s="67">
        <f t="shared" si="52"/>
        <v>0</v>
      </c>
      <c r="AN72" s="67">
        <f t="shared" si="53"/>
        <v>0</v>
      </c>
      <c r="AO72" s="67">
        <f t="shared" si="54"/>
        <v>0</v>
      </c>
      <c r="AP72" s="67">
        <f t="shared" si="55"/>
        <v>0</v>
      </c>
      <c r="AQ72" s="67">
        <f t="shared" si="56"/>
        <v>0</v>
      </c>
      <c r="AR72" s="68">
        <f t="shared" si="57"/>
        <v>0</v>
      </c>
      <c r="AT72"/>
      <c r="AU72"/>
    </row>
    <row r="73" spans="1:47" x14ac:dyDescent="0.2">
      <c r="A73" s="33" t="s">
        <v>104</v>
      </c>
      <c r="B73" s="69" t="s">
        <v>133</v>
      </c>
      <c r="C73" s="133">
        <v>79</v>
      </c>
      <c r="D73" s="136" t="s">
        <v>17</v>
      </c>
      <c r="E73" s="137">
        <v>0.45833333333333331</v>
      </c>
      <c r="F73" s="137">
        <v>0.73958333333333337</v>
      </c>
      <c r="G73" s="28">
        <v>55</v>
      </c>
      <c r="H73" s="94">
        <v>6.75</v>
      </c>
      <c r="I73" s="22"/>
      <c r="J73" s="23">
        <f t="shared" si="29"/>
        <v>0</v>
      </c>
      <c r="K73" s="62">
        <f t="shared" si="30"/>
        <v>0</v>
      </c>
      <c r="L73" s="22"/>
      <c r="M73" s="23">
        <f t="shared" si="31"/>
        <v>0</v>
      </c>
      <c r="N73" s="24">
        <f t="shared" si="32"/>
        <v>0</v>
      </c>
      <c r="O73" s="22"/>
      <c r="P73" s="23">
        <f t="shared" si="33"/>
        <v>0</v>
      </c>
      <c r="Q73" s="24">
        <f t="shared" si="34"/>
        <v>0</v>
      </c>
      <c r="R73" s="22"/>
      <c r="S73" s="23">
        <f t="shared" si="35"/>
        <v>0</v>
      </c>
      <c r="T73" s="24">
        <f t="shared" si="36"/>
        <v>0</v>
      </c>
      <c r="U73" s="22"/>
      <c r="V73" s="23">
        <f t="shared" si="37"/>
        <v>0</v>
      </c>
      <c r="W73" s="24">
        <f t="shared" si="38"/>
        <v>0</v>
      </c>
      <c r="X73" s="64">
        <f t="shared" si="39"/>
        <v>0</v>
      </c>
      <c r="Y73" s="92">
        <f t="shared" si="40"/>
        <v>0</v>
      </c>
      <c r="Z73" s="130">
        <f t="shared" si="41"/>
        <v>0</v>
      </c>
      <c r="AA73" s="71">
        <f t="shared" si="42"/>
        <v>0</v>
      </c>
      <c r="AB73" s="64">
        <f t="shared" si="43"/>
        <v>0</v>
      </c>
      <c r="AD73" s="65">
        <f t="shared" si="44"/>
        <v>0</v>
      </c>
      <c r="AE73" s="65">
        <f t="shared" si="45"/>
        <v>0</v>
      </c>
      <c r="AF73" s="65">
        <f t="shared" si="46"/>
        <v>0</v>
      </c>
      <c r="AG73" s="65">
        <f t="shared" si="47"/>
        <v>0</v>
      </c>
      <c r="AH73" s="65">
        <f t="shared" si="48"/>
        <v>0</v>
      </c>
      <c r="AI73" s="66">
        <f t="shared" si="49"/>
        <v>0</v>
      </c>
      <c r="AJ73" s="65">
        <f t="shared" si="50"/>
        <v>79</v>
      </c>
      <c r="AK73" s="65">
        <f t="shared" si="51"/>
        <v>-79</v>
      </c>
      <c r="AM73" s="67">
        <f t="shared" si="52"/>
        <v>0</v>
      </c>
      <c r="AN73" s="67">
        <f t="shared" si="53"/>
        <v>0</v>
      </c>
      <c r="AO73" s="67">
        <f t="shared" si="54"/>
        <v>0</v>
      </c>
      <c r="AP73" s="67">
        <f t="shared" si="55"/>
        <v>0</v>
      </c>
      <c r="AQ73" s="67">
        <f t="shared" si="56"/>
        <v>0</v>
      </c>
      <c r="AR73" s="68">
        <f t="shared" si="57"/>
        <v>0</v>
      </c>
      <c r="AT73"/>
      <c r="AU73"/>
    </row>
    <row r="74" spans="1:47" x14ac:dyDescent="0.2">
      <c r="A74" s="33" t="s">
        <v>104</v>
      </c>
      <c r="B74" s="69" t="s">
        <v>133</v>
      </c>
      <c r="C74" s="134">
        <v>66</v>
      </c>
      <c r="D74" s="136" t="s">
        <v>17</v>
      </c>
      <c r="E74" s="137">
        <v>0.45833333333333331</v>
      </c>
      <c r="F74" s="137">
        <v>0.73958333333333337</v>
      </c>
      <c r="G74" s="28">
        <v>60</v>
      </c>
      <c r="H74" s="94">
        <v>6.75</v>
      </c>
      <c r="I74" s="22"/>
      <c r="J74" s="23">
        <f t="shared" si="29"/>
        <v>0</v>
      </c>
      <c r="K74" s="62">
        <f t="shared" si="30"/>
        <v>0</v>
      </c>
      <c r="L74" s="22"/>
      <c r="M74" s="23">
        <f t="shared" si="31"/>
        <v>0</v>
      </c>
      <c r="N74" s="24">
        <f t="shared" si="32"/>
        <v>0</v>
      </c>
      <c r="O74" s="22"/>
      <c r="P74" s="23">
        <f t="shared" si="33"/>
        <v>0</v>
      </c>
      <c r="Q74" s="24">
        <f t="shared" si="34"/>
        <v>0</v>
      </c>
      <c r="R74" s="22"/>
      <c r="S74" s="23">
        <f t="shared" si="35"/>
        <v>0</v>
      </c>
      <c r="T74" s="24">
        <f t="shared" si="36"/>
        <v>0</v>
      </c>
      <c r="U74" s="22"/>
      <c r="V74" s="23">
        <f t="shared" si="37"/>
        <v>0</v>
      </c>
      <c r="W74" s="24">
        <f t="shared" si="38"/>
        <v>0</v>
      </c>
      <c r="X74" s="64">
        <f t="shared" si="39"/>
        <v>0</v>
      </c>
      <c r="Y74" s="92">
        <f t="shared" si="40"/>
        <v>0</v>
      </c>
      <c r="Z74" s="130">
        <f t="shared" si="41"/>
        <v>0</v>
      </c>
      <c r="AA74" s="71">
        <f t="shared" si="42"/>
        <v>0</v>
      </c>
      <c r="AB74" s="64">
        <f t="shared" si="43"/>
        <v>0</v>
      </c>
      <c r="AD74" s="65">
        <f t="shared" si="44"/>
        <v>0</v>
      </c>
      <c r="AE74" s="65">
        <f t="shared" si="45"/>
        <v>0</v>
      </c>
      <c r="AF74" s="65">
        <f t="shared" si="46"/>
        <v>0</v>
      </c>
      <c r="AG74" s="65">
        <f t="shared" si="47"/>
        <v>0</v>
      </c>
      <c r="AH74" s="65">
        <f t="shared" si="48"/>
        <v>0</v>
      </c>
      <c r="AI74" s="66">
        <f t="shared" si="49"/>
        <v>0</v>
      </c>
      <c r="AJ74" s="65">
        <f t="shared" si="50"/>
        <v>66</v>
      </c>
      <c r="AK74" s="65">
        <f t="shared" si="51"/>
        <v>-66</v>
      </c>
      <c r="AM74" s="67">
        <f t="shared" si="52"/>
        <v>0</v>
      </c>
      <c r="AN74" s="67">
        <f t="shared" si="53"/>
        <v>0</v>
      </c>
      <c r="AO74" s="67">
        <f t="shared" si="54"/>
        <v>0</v>
      </c>
      <c r="AP74" s="67">
        <f t="shared" si="55"/>
        <v>0</v>
      </c>
      <c r="AQ74" s="67">
        <f t="shared" si="56"/>
        <v>0</v>
      </c>
      <c r="AR74" s="68">
        <f t="shared" si="57"/>
        <v>0</v>
      </c>
      <c r="AT74"/>
      <c r="AU74"/>
    </row>
    <row r="75" spans="1:47" x14ac:dyDescent="0.2">
      <c r="A75" s="33" t="s">
        <v>95</v>
      </c>
      <c r="B75" s="69" t="s">
        <v>94</v>
      </c>
      <c r="C75" s="133">
        <v>38</v>
      </c>
      <c r="D75" s="136" t="s">
        <v>20</v>
      </c>
      <c r="E75" s="137">
        <v>0.375</v>
      </c>
      <c r="F75" s="137">
        <v>0.625</v>
      </c>
      <c r="G75" s="28">
        <v>25</v>
      </c>
      <c r="H75" s="94">
        <v>6</v>
      </c>
      <c r="I75" s="22"/>
      <c r="J75" s="23">
        <f t="shared" si="29"/>
        <v>0</v>
      </c>
      <c r="K75" s="62">
        <f t="shared" si="30"/>
        <v>0</v>
      </c>
      <c r="L75" s="22"/>
      <c r="M75" s="23">
        <f t="shared" si="31"/>
        <v>0</v>
      </c>
      <c r="N75" s="24">
        <f t="shared" si="32"/>
        <v>0</v>
      </c>
      <c r="O75" s="22"/>
      <c r="P75" s="23">
        <f t="shared" si="33"/>
        <v>0</v>
      </c>
      <c r="Q75" s="24">
        <f t="shared" si="34"/>
        <v>0</v>
      </c>
      <c r="R75" s="22"/>
      <c r="S75" s="23">
        <f t="shared" si="35"/>
        <v>0</v>
      </c>
      <c r="T75" s="24">
        <f t="shared" si="36"/>
        <v>0</v>
      </c>
      <c r="U75" s="22"/>
      <c r="V75" s="23">
        <f t="shared" si="37"/>
        <v>0</v>
      </c>
      <c r="W75" s="24">
        <f t="shared" si="38"/>
        <v>0</v>
      </c>
      <c r="X75" s="64">
        <f t="shared" si="39"/>
        <v>0</v>
      </c>
      <c r="Y75" s="92">
        <f t="shared" si="40"/>
        <v>0</v>
      </c>
      <c r="Z75" s="130">
        <f t="shared" si="41"/>
        <v>0</v>
      </c>
      <c r="AA75" s="71">
        <f t="shared" si="42"/>
        <v>0</v>
      </c>
      <c r="AB75" s="64">
        <f t="shared" si="43"/>
        <v>0</v>
      </c>
      <c r="AD75" s="65">
        <f t="shared" si="44"/>
        <v>0</v>
      </c>
      <c r="AE75" s="65">
        <f t="shared" si="45"/>
        <v>0</v>
      </c>
      <c r="AF75" s="65">
        <f t="shared" si="46"/>
        <v>0</v>
      </c>
      <c r="AG75" s="65">
        <f t="shared" si="47"/>
        <v>0</v>
      </c>
      <c r="AH75" s="65">
        <f t="shared" si="48"/>
        <v>0</v>
      </c>
      <c r="AI75" s="66">
        <f t="shared" si="49"/>
        <v>0</v>
      </c>
      <c r="AJ75" s="65">
        <f t="shared" si="50"/>
        <v>38</v>
      </c>
      <c r="AK75" s="65">
        <f t="shared" si="51"/>
        <v>-38</v>
      </c>
      <c r="AM75" s="67">
        <f t="shared" si="52"/>
        <v>0</v>
      </c>
      <c r="AN75" s="67">
        <f t="shared" si="53"/>
        <v>0</v>
      </c>
      <c r="AO75" s="67">
        <f t="shared" si="54"/>
        <v>0</v>
      </c>
      <c r="AP75" s="67">
        <f t="shared" si="55"/>
        <v>0</v>
      </c>
      <c r="AQ75" s="67">
        <f t="shared" si="56"/>
        <v>0</v>
      </c>
      <c r="AR75" s="68">
        <f t="shared" si="57"/>
        <v>0</v>
      </c>
      <c r="AT75"/>
      <c r="AU75"/>
    </row>
    <row r="76" spans="1:47" x14ac:dyDescent="0.2">
      <c r="A76" s="33" t="s">
        <v>96</v>
      </c>
      <c r="B76" s="69" t="s">
        <v>94</v>
      </c>
      <c r="C76" s="134">
        <v>49</v>
      </c>
      <c r="D76" s="136" t="s">
        <v>20</v>
      </c>
      <c r="E76" s="137">
        <v>0.33333333333333331</v>
      </c>
      <c r="F76" s="137">
        <v>0.70833333333333337</v>
      </c>
      <c r="G76" s="28">
        <v>280</v>
      </c>
      <c r="H76" s="94">
        <v>9</v>
      </c>
      <c r="I76" s="22"/>
      <c r="J76" s="23">
        <f t="shared" si="29"/>
        <v>0</v>
      </c>
      <c r="K76" s="62">
        <f t="shared" si="30"/>
        <v>0</v>
      </c>
      <c r="L76" s="22"/>
      <c r="M76" s="23">
        <f t="shared" si="31"/>
        <v>0</v>
      </c>
      <c r="N76" s="24">
        <f t="shared" si="32"/>
        <v>0</v>
      </c>
      <c r="O76" s="22"/>
      <c r="P76" s="23">
        <f t="shared" si="33"/>
        <v>0</v>
      </c>
      <c r="Q76" s="24">
        <f t="shared" si="34"/>
        <v>0</v>
      </c>
      <c r="R76" s="22"/>
      <c r="S76" s="23">
        <f t="shared" si="35"/>
        <v>0</v>
      </c>
      <c r="T76" s="24">
        <f t="shared" si="36"/>
        <v>0</v>
      </c>
      <c r="U76" s="22"/>
      <c r="V76" s="23">
        <f t="shared" si="37"/>
        <v>0</v>
      </c>
      <c r="W76" s="24">
        <f t="shared" si="38"/>
        <v>0</v>
      </c>
      <c r="X76" s="64">
        <f t="shared" si="39"/>
        <v>0</v>
      </c>
      <c r="Y76" s="92">
        <f t="shared" si="40"/>
        <v>0</v>
      </c>
      <c r="Z76" s="130">
        <f t="shared" si="41"/>
        <v>0</v>
      </c>
      <c r="AA76" s="71">
        <f t="shared" si="42"/>
        <v>0</v>
      </c>
      <c r="AB76" s="64">
        <f t="shared" si="43"/>
        <v>0</v>
      </c>
      <c r="AD76" s="65">
        <f t="shared" si="44"/>
        <v>0</v>
      </c>
      <c r="AE76" s="65">
        <f t="shared" si="45"/>
        <v>0</v>
      </c>
      <c r="AF76" s="65">
        <f t="shared" si="46"/>
        <v>0</v>
      </c>
      <c r="AG76" s="65">
        <f t="shared" si="47"/>
        <v>0</v>
      </c>
      <c r="AH76" s="65">
        <f t="shared" si="48"/>
        <v>0</v>
      </c>
      <c r="AI76" s="66">
        <f t="shared" si="49"/>
        <v>0</v>
      </c>
      <c r="AJ76" s="65">
        <f t="shared" si="50"/>
        <v>49</v>
      </c>
      <c r="AK76" s="65">
        <f t="shared" si="51"/>
        <v>-49</v>
      </c>
      <c r="AM76" s="67">
        <f t="shared" si="52"/>
        <v>0</v>
      </c>
      <c r="AN76" s="67">
        <f t="shared" si="53"/>
        <v>0</v>
      </c>
      <c r="AO76" s="67">
        <f t="shared" si="54"/>
        <v>0</v>
      </c>
      <c r="AP76" s="67">
        <f t="shared" si="55"/>
        <v>0</v>
      </c>
      <c r="AQ76" s="67">
        <f t="shared" si="56"/>
        <v>0</v>
      </c>
      <c r="AR76" s="68">
        <f t="shared" si="57"/>
        <v>0</v>
      </c>
      <c r="AT76"/>
      <c r="AU76"/>
    </row>
    <row r="77" spans="1:47" x14ac:dyDescent="0.2">
      <c r="A77" s="33" t="s">
        <v>96</v>
      </c>
      <c r="B77" s="69" t="s">
        <v>94</v>
      </c>
      <c r="C77" s="133">
        <v>49</v>
      </c>
      <c r="D77" s="136" t="s">
        <v>20</v>
      </c>
      <c r="E77" s="137">
        <v>0.33333333333333331</v>
      </c>
      <c r="F77" s="137">
        <v>0.70833333333333337</v>
      </c>
      <c r="G77" s="28">
        <v>280</v>
      </c>
      <c r="H77" s="94">
        <v>9</v>
      </c>
      <c r="I77" s="22"/>
      <c r="J77" s="23">
        <f t="shared" si="29"/>
        <v>0</v>
      </c>
      <c r="K77" s="62">
        <f t="shared" si="30"/>
        <v>0</v>
      </c>
      <c r="L77" s="22"/>
      <c r="M77" s="23">
        <f t="shared" si="31"/>
        <v>0</v>
      </c>
      <c r="N77" s="24">
        <f t="shared" si="32"/>
        <v>0</v>
      </c>
      <c r="O77" s="22"/>
      <c r="P77" s="23">
        <f t="shared" si="33"/>
        <v>0</v>
      </c>
      <c r="Q77" s="24">
        <f t="shared" si="34"/>
        <v>0</v>
      </c>
      <c r="R77" s="22"/>
      <c r="S77" s="23">
        <f t="shared" si="35"/>
        <v>0</v>
      </c>
      <c r="T77" s="24">
        <f t="shared" si="36"/>
        <v>0</v>
      </c>
      <c r="U77" s="22"/>
      <c r="V77" s="23">
        <f t="shared" si="37"/>
        <v>0</v>
      </c>
      <c r="W77" s="24">
        <f t="shared" si="38"/>
        <v>0</v>
      </c>
      <c r="X77" s="64">
        <f t="shared" si="39"/>
        <v>0</v>
      </c>
      <c r="Y77" s="92">
        <f t="shared" si="40"/>
        <v>0</v>
      </c>
      <c r="Z77" s="130">
        <f t="shared" si="41"/>
        <v>0</v>
      </c>
      <c r="AA77" s="71">
        <f t="shared" si="42"/>
        <v>0</v>
      </c>
      <c r="AB77" s="64">
        <f t="shared" si="43"/>
        <v>0</v>
      </c>
      <c r="AD77" s="65">
        <f t="shared" si="44"/>
        <v>0</v>
      </c>
      <c r="AE77" s="65">
        <f t="shared" si="45"/>
        <v>0</v>
      </c>
      <c r="AF77" s="65">
        <f t="shared" si="46"/>
        <v>0</v>
      </c>
      <c r="AG77" s="65">
        <f t="shared" si="47"/>
        <v>0</v>
      </c>
      <c r="AH77" s="65">
        <f t="shared" si="48"/>
        <v>0</v>
      </c>
      <c r="AI77" s="66">
        <f t="shared" si="49"/>
        <v>0</v>
      </c>
      <c r="AJ77" s="65">
        <f t="shared" si="50"/>
        <v>49</v>
      </c>
      <c r="AK77" s="65">
        <f t="shared" si="51"/>
        <v>-49</v>
      </c>
      <c r="AM77" s="67">
        <f t="shared" si="52"/>
        <v>0</v>
      </c>
      <c r="AN77" s="67">
        <f t="shared" si="53"/>
        <v>0</v>
      </c>
      <c r="AO77" s="67">
        <f t="shared" si="54"/>
        <v>0</v>
      </c>
      <c r="AP77" s="67">
        <f t="shared" si="55"/>
        <v>0</v>
      </c>
      <c r="AQ77" s="67">
        <f t="shared" si="56"/>
        <v>0</v>
      </c>
      <c r="AR77" s="68">
        <f t="shared" si="57"/>
        <v>0</v>
      </c>
      <c r="AT77"/>
      <c r="AU77"/>
    </row>
    <row r="78" spans="1:47" x14ac:dyDescent="0.2">
      <c r="A78" s="33" t="s">
        <v>104</v>
      </c>
      <c r="B78" s="69" t="s">
        <v>94</v>
      </c>
      <c r="C78" s="134">
        <v>40</v>
      </c>
      <c r="D78" s="136" t="s">
        <v>20</v>
      </c>
      <c r="E78" s="137">
        <v>0.375</v>
      </c>
      <c r="F78" s="137">
        <v>0.625</v>
      </c>
      <c r="G78" s="28">
        <v>70</v>
      </c>
      <c r="H78" s="94">
        <v>6</v>
      </c>
      <c r="I78" s="22"/>
      <c r="J78" s="23">
        <f t="shared" si="29"/>
        <v>0</v>
      </c>
      <c r="K78" s="62">
        <f t="shared" si="30"/>
        <v>0</v>
      </c>
      <c r="L78" s="22"/>
      <c r="M78" s="23">
        <f t="shared" si="31"/>
        <v>0</v>
      </c>
      <c r="N78" s="24">
        <f t="shared" si="32"/>
        <v>0</v>
      </c>
      <c r="O78" s="22"/>
      <c r="P78" s="23">
        <f t="shared" si="33"/>
        <v>0</v>
      </c>
      <c r="Q78" s="24">
        <f t="shared" si="34"/>
        <v>0</v>
      </c>
      <c r="R78" s="22"/>
      <c r="S78" s="23">
        <f t="shared" si="35"/>
        <v>0</v>
      </c>
      <c r="T78" s="24">
        <f t="shared" si="36"/>
        <v>0</v>
      </c>
      <c r="U78" s="22"/>
      <c r="V78" s="23">
        <f t="shared" si="37"/>
        <v>0</v>
      </c>
      <c r="W78" s="24">
        <f t="shared" si="38"/>
        <v>0</v>
      </c>
      <c r="X78" s="64">
        <f t="shared" si="39"/>
        <v>0</v>
      </c>
      <c r="Y78" s="92">
        <f t="shared" si="40"/>
        <v>0</v>
      </c>
      <c r="Z78" s="130">
        <f t="shared" si="41"/>
        <v>0</v>
      </c>
      <c r="AA78" s="71">
        <f t="shared" si="42"/>
        <v>0</v>
      </c>
      <c r="AB78" s="64">
        <f t="shared" si="43"/>
        <v>0</v>
      </c>
      <c r="AD78" s="65">
        <f t="shared" si="44"/>
        <v>0</v>
      </c>
      <c r="AE78" s="65">
        <f t="shared" si="45"/>
        <v>0</v>
      </c>
      <c r="AF78" s="65">
        <f t="shared" si="46"/>
        <v>0</v>
      </c>
      <c r="AG78" s="65">
        <f t="shared" si="47"/>
        <v>0</v>
      </c>
      <c r="AH78" s="65">
        <f t="shared" si="48"/>
        <v>0</v>
      </c>
      <c r="AI78" s="66">
        <f t="shared" si="49"/>
        <v>0</v>
      </c>
      <c r="AJ78" s="65">
        <f t="shared" si="50"/>
        <v>40</v>
      </c>
      <c r="AK78" s="65">
        <f t="shared" si="51"/>
        <v>-40</v>
      </c>
      <c r="AM78" s="67">
        <f t="shared" si="52"/>
        <v>0</v>
      </c>
      <c r="AN78" s="67">
        <f t="shared" si="53"/>
        <v>0</v>
      </c>
      <c r="AO78" s="67">
        <f t="shared" si="54"/>
        <v>0</v>
      </c>
      <c r="AP78" s="67">
        <f t="shared" si="55"/>
        <v>0</v>
      </c>
      <c r="AQ78" s="67">
        <f t="shared" si="56"/>
        <v>0</v>
      </c>
      <c r="AR78" s="68">
        <f t="shared" si="57"/>
        <v>0</v>
      </c>
      <c r="AT78"/>
      <c r="AU78"/>
    </row>
    <row r="79" spans="1:47" x14ac:dyDescent="0.2">
      <c r="A79" s="33" t="s">
        <v>101</v>
      </c>
      <c r="B79" s="69" t="s">
        <v>94</v>
      </c>
      <c r="C79" s="133">
        <v>56</v>
      </c>
      <c r="D79" s="136" t="s">
        <v>20</v>
      </c>
      <c r="E79" s="137">
        <v>0.3125</v>
      </c>
      <c r="F79" s="137">
        <v>0.70833333333333337</v>
      </c>
      <c r="G79" s="28">
        <v>200</v>
      </c>
      <c r="H79" s="94">
        <v>9.5</v>
      </c>
      <c r="I79" s="22"/>
      <c r="J79" s="23">
        <f t="shared" si="29"/>
        <v>0</v>
      </c>
      <c r="K79" s="62">
        <f t="shared" si="30"/>
        <v>0</v>
      </c>
      <c r="L79" s="22"/>
      <c r="M79" s="23">
        <f t="shared" si="31"/>
        <v>0</v>
      </c>
      <c r="N79" s="24">
        <f t="shared" si="32"/>
        <v>0</v>
      </c>
      <c r="O79" s="22"/>
      <c r="P79" s="23">
        <f t="shared" si="33"/>
        <v>0</v>
      </c>
      <c r="Q79" s="24">
        <f t="shared" si="34"/>
        <v>0</v>
      </c>
      <c r="R79" s="22"/>
      <c r="S79" s="23">
        <f t="shared" si="35"/>
        <v>0</v>
      </c>
      <c r="T79" s="24">
        <f t="shared" si="36"/>
        <v>0</v>
      </c>
      <c r="U79" s="22"/>
      <c r="V79" s="23">
        <f t="shared" si="37"/>
        <v>0</v>
      </c>
      <c r="W79" s="24">
        <f t="shared" si="38"/>
        <v>0</v>
      </c>
      <c r="X79" s="64">
        <f t="shared" si="39"/>
        <v>0</v>
      </c>
      <c r="Y79" s="92">
        <f t="shared" si="40"/>
        <v>0</v>
      </c>
      <c r="Z79" s="130">
        <f t="shared" si="41"/>
        <v>0</v>
      </c>
      <c r="AA79" s="71">
        <f t="shared" si="42"/>
        <v>0</v>
      </c>
      <c r="AB79" s="64">
        <f t="shared" si="43"/>
        <v>0</v>
      </c>
      <c r="AD79" s="65">
        <f t="shared" si="44"/>
        <v>0</v>
      </c>
      <c r="AE79" s="65">
        <f t="shared" si="45"/>
        <v>0</v>
      </c>
      <c r="AF79" s="65">
        <f t="shared" si="46"/>
        <v>0</v>
      </c>
      <c r="AG79" s="65">
        <f t="shared" si="47"/>
        <v>0</v>
      </c>
      <c r="AH79" s="65">
        <f t="shared" si="48"/>
        <v>0</v>
      </c>
      <c r="AI79" s="66">
        <f t="shared" si="49"/>
        <v>0</v>
      </c>
      <c r="AJ79" s="65">
        <f t="shared" si="50"/>
        <v>56</v>
      </c>
      <c r="AK79" s="65">
        <f t="shared" si="51"/>
        <v>-56</v>
      </c>
      <c r="AM79" s="67">
        <f t="shared" si="52"/>
        <v>0</v>
      </c>
      <c r="AN79" s="67">
        <f t="shared" si="53"/>
        <v>0</v>
      </c>
      <c r="AO79" s="67">
        <f t="shared" si="54"/>
        <v>0</v>
      </c>
      <c r="AP79" s="67">
        <f t="shared" si="55"/>
        <v>0</v>
      </c>
      <c r="AQ79" s="67">
        <f t="shared" si="56"/>
        <v>0</v>
      </c>
      <c r="AR79" s="68">
        <f t="shared" si="57"/>
        <v>0</v>
      </c>
      <c r="AT79"/>
      <c r="AU79"/>
    </row>
    <row r="80" spans="1:47" x14ac:dyDescent="0.2">
      <c r="A80" s="33" t="s">
        <v>94</v>
      </c>
      <c r="B80" s="69" t="s">
        <v>94</v>
      </c>
      <c r="C80" s="134">
        <v>23</v>
      </c>
      <c r="D80" s="136" t="s">
        <v>20</v>
      </c>
      <c r="E80" s="137">
        <v>0.375</v>
      </c>
      <c r="F80" s="137">
        <v>0.5</v>
      </c>
      <c r="G80" s="28">
        <v>25</v>
      </c>
      <c r="H80" s="94">
        <v>3</v>
      </c>
      <c r="I80" s="22"/>
      <c r="J80" s="23">
        <f t="shared" si="29"/>
        <v>0</v>
      </c>
      <c r="K80" s="62">
        <f t="shared" si="30"/>
        <v>0</v>
      </c>
      <c r="L80" s="22"/>
      <c r="M80" s="23">
        <f t="shared" si="31"/>
        <v>0</v>
      </c>
      <c r="N80" s="24">
        <f t="shared" si="32"/>
        <v>0</v>
      </c>
      <c r="O80" s="22"/>
      <c r="P80" s="23">
        <f t="shared" si="33"/>
        <v>0</v>
      </c>
      <c r="Q80" s="24">
        <f t="shared" si="34"/>
        <v>0</v>
      </c>
      <c r="R80" s="22"/>
      <c r="S80" s="23">
        <f t="shared" si="35"/>
        <v>0</v>
      </c>
      <c r="T80" s="24">
        <f t="shared" si="36"/>
        <v>0</v>
      </c>
      <c r="U80" s="22"/>
      <c r="V80" s="23">
        <f t="shared" si="37"/>
        <v>0</v>
      </c>
      <c r="W80" s="24">
        <f t="shared" si="38"/>
        <v>0</v>
      </c>
      <c r="X80" s="64">
        <f t="shared" si="39"/>
        <v>0</v>
      </c>
      <c r="Y80" s="92">
        <f t="shared" si="40"/>
        <v>0</v>
      </c>
      <c r="Z80" s="130">
        <f t="shared" si="41"/>
        <v>0</v>
      </c>
      <c r="AA80" s="71">
        <f t="shared" si="42"/>
        <v>0</v>
      </c>
      <c r="AB80" s="64">
        <f t="shared" si="43"/>
        <v>0</v>
      </c>
      <c r="AD80" s="65">
        <f t="shared" si="44"/>
        <v>0</v>
      </c>
      <c r="AE80" s="65">
        <f t="shared" si="45"/>
        <v>0</v>
      </c>
      <c r="AF80" s="65">
        <f t="shared" si="46"/>
        <v>0</v>
      </c>
      <c r="AG80" s="65">
        <f t="shared" si="47"/>
        <v>0</v>
      </c>
      <c r="AH80" s="65">
        <f t="shared" si="48"/>
        <v>0</v>
      </c>
      <c r="AI80" s="66">
        <f t="shared" si="49"/>
        <v>0</v>
      </c>
      <c r="AJ80" s="65">
        <f t="shared" si="50"/>
        <v>23</v>
      </c>
      <c r="AK80" s="65">
        <f t="shared" si="51"/>
        <v>-23</v>
      </c>
      <c r="AM80" s="67">
        <f t="shared" si="52"/>
        <v>0</v>
      </c>
      <c r="AN80" s="67">
        <f t="shared" si="53"/>
        <v>0</v>
      </c>
      <c r="AO80" s="67">
        <f t="shared" si="54"/>
        <v>0</v>
      </c>
      <c r="AP80" s="67">
        <f t="shared" si="55"/>
        <v>0</v>
      </c>
      <c r="AQ80" s="67">
        <f t="shared" si="56"/>
        <v>0</v>
      </c>
      <c r="AR80" s="68">
        <f t="shared" si="57"/>
        <v>0</v>
      </c>
      <c r="AT80"/>
      <c r="AU80"/>
    </row>
    <row r="81" spans="1:47" x14ac:dyDescent="0.2">
      <c r="A81" s="33" t="s">
        <v>94</v>
      </c>
      <c r="B81" s="69" t="s">
        <v>94</v>
      </c>
      <c r="C81" s="133">
        <v>23</v>
      </c>
      <c r="D81" s="136" t="s">
        <v>20</v>
      </c>
      <c r="E81" s="137">
        <v>0.54166666666666663</v>
      </c>
      <c r="F81" s="137">
        <v>0.66666666666666663</v>
      </c>
      <c r="G81" s="28">
        <v>25</v>
      </c>
      <c r="H81" s="94">
        <v>3</v>
      </c>
      <c r="I81" s="22"/>
      <c r="J81" s="23">
        <f t="shared" si="29"/>
        <v>0</v>
      </c>
      <c r="K81" s="62">
        <f t="shared" si="30"/>
        <v>0</v>
      </c>
      <c r="L81" s="22"/>
      <c r="M81" s="23">
        <f t="shared" si="31"/>
        <v>0</v>
      </c>
      <c r="N81" s="24">
        <f t="shared" si="32"/>
        <v>0</v>
      </c>
      <c r="O81" s="22"/>
      <c r="P81" s="23">
        <f t="shared" si="33"/>
        <v>0</v>
      </c>
      <c r="Q81" s="24">
        <f t="shared" si="34"/>
        <v>0</v>
      </c>
      <c r="R81" s="22"/>
      <c r="S81" s="23">
        <f t="shared" si="35"/>
        <v>0</v>
      </c>
      <c r="T81" s="24">
        <f t="shared" si="36"/>
        <v>0</v>
      </c>
      <c r="U81" s="22"/>
      <c r="V81" s="23">
        <f t="shared" si="37"/>
        <v>0</v>
      </c>
      <c r="W81" s="24">
        <f t="shared" si="38"/>
        <v>0</v>
      </c>
      <c r="X81" s="64">
        <f t="shared" si="39"/>
        <v>0</v>
      </c>
      <c r="Y81" s="92">
        <f t="shared" si="40"/>
        <v>0</v>
      </c>
      <c r="Z81" s="130">
        <f t="shared" si="41"/>
        <v>0</v>
      </c>
      <c r="AA81" s="71">
        <f t="shared" si="42"/>
        <v>0</v>
      </c>
      <c r="AB81" s="64">
        <f t="shared" si="43"/>
        <v>0</v>
      </c>
      <c r="AD81" s="65">
        <f t="shared" si="44"/>
        <v>0</v>
      </c>
      <c r="AE81" s="65">
        <f t="shared" si="45"/>
        <v>0</v>
      </c>
      <c r="AF81" s="65">
        <f t="shared" si="46"/>
        <v>0</v>
      </c>
      <c r="AG81" s="65">
        <f t="shared" si="47"/>
        <v>0</v>
      </c>
      <c r="AH81" s="65">
        <f t="shared" si="48"/>
        <v>0</v>
      </c>
      <c r="AI81" s="66">
        <f t="shared" si="49"/>
        <v>0</v>
      </c>
      <c r="AJ81" s="65">
        <f t="shared" si="50"/>
        <v>23</v>
      </c>
      <c r="AK81" s="65">
        <f t="shared" si="51"/>
        <v>-23</v>
      </c>
      <c r="AM81" s="67">
        <f t="shared" si="52"/>
        <v>0</v>
      </c>
      <c r="AN81" s="67">
        <f t="shared" si="53"/>
        <v>0</v>
      </c>
      <c r="AO81" s="67">
        <f t="shared" si="54"/>
        <v>0</v>
      </c>
      <c r="AP81" s="67">
        <f t="shared" si="55"/>
        <v>0</v>
      </c>
      <c r="AQ81" s="67">
        <f t="shared" si="56"/>
        <v>0</v>
      </c>
      <c r="AR81" s="68">
        <f t="shared" si="57"/>
        <v>0</v>
      </c>
      <c r="AT81"/>
      <c r="AU81"/>
    </row>
    <row r="82" spans="1:47" x14ac:dyDescent="0.2">
      <c r="A82" s="33" t="s">
        <v>116</v>
      </c>
      <c r="B82" s="69" t="s">
        <v>94</v>
      </c>
      <c r="C82" s="134">
        <v>85</v>
      </c>
      <c r="D82" s="136" t="s">
        <v>20</v>
      </c>
      <c r="E82" s="137">
        <v>0.29166666666666669</v>
      </c>
      <c r="F82" s="137">
        <v>0.875</v>
      </c>
      <c r="G82" s="28">
        <v>500</v>
      </c>
      <c r="H82" s="94">
        <v>14</v>
      </c>
      <c r="I82" s="22"/>
      <c r="J82" s="23">
        <f t="shared" si="29"/>
        <v>0</v>
      </c>
      <c r="K82" s="62">
        <f t="shared" si="30"/>
        <v>0</v>
      </c>
      <c r="L82" s="22"/>
      <c r="M82" s="23">
        <f t="shared" si="31"/>
        <v>0</v>
      </c>
      <c r="N82" s="24">
        <f t="shared" si="32"/>
        <v>0</v>
      </c>
      <c r="O82" s="22"/>
      <c r="P82" s="23">
        <f t="shared" si="33"/>
        <v>0</v>
      </c>
      <c r="Q82" s="24">
        <f t="shared" si="34"/>
        <v>0</v>
      </c>
      <c r="R82" s="22"/>
      <c r="S82" s="23">
        <f t="shared" si="35"/>
        <v>0</v>
      </c>
      <c r="T82" s="24">
        <f t="shared" si="36"/>
        <v>0</v>
      </c>
      <c r="U82" s="22"/>
      <c r="V82" s="23">
        <f t="shared" si="37"/>
        <v>0</v>
      </c>
      <c r="W82" s="24">
        <f t="shared" si="38"/>
        <v>0</v>
      </c>
      <c r="X82" s="64">
        <f t="shared" si="39"/>
        <v>0</v>
      </c>
      <c r="Y82" s="92">
        <f t="shared" si="40"/>
        <v>0</v>
      </c>
      <c r="Z82" s="130">
        <f t="shared" si="41"/>
        <v>0</v>
      </c>
      <c r="AA82" s="71">
        <f t="shared" si="42"/>
        <v>0</v>
      </c>
      <c r="AB82" s="64">
        <f t="shared" si="43"/>
        <v>0</v>
      </c>
      <c r="AD82" s="65">
        <f t="shared" si="44"/>
        <v>0</v>
      </c>
      <c r="AE82" s="65">
        <f t="shared" si="45"/>
        <v>0</v>
      </c>
      <c r="AF82" s="65">
        <f t="shared" si="46"/>
        <v>0</v>
      </c>
      <c r="AG82" s="65">
        <f t="shared" si="47"/>
        <v>0</v>
      </c>
      <c r="AH82" s="65">
        <f t="shared" si="48"/>
        <v>0</v>
      </c>
      <c r="AI82" s="66">
        <f t="shared" si="49"/>
        <v>0</v>
      </c>
      <c r="AJ82" s="65">
        <f t="shared" si="50"/>
        <v>85</v>
      </c>
      <c r="AK82" s="65">
        <f t="shared" si="51"/>
        <v>-85</v>
      </c>
      <c r="AM82" s="67">
        <f t="shared" si="52"/>
        <v>0</v>
      </c>
      <c r="AN82" s="67">
        <f t="shared" si="53"/>
        <v>0</v>
      </c>
      <c r="AO82" s="67">
        <f t="shared" si="54"/>
        <v>0</v>
      </c>
      <c r="AP82" s="67">
        <f t="shared" si="55"/>
        <v>0</v>
      </c>
      <c r="AQ82" s="67">
        <f t="shared" si="56"/>
        <v>0</v>
      </c>
      <c r="AR82" s="68">
        <f t="shared" si="57"/>
        <v>0</v>
      </c>
      <c r="AT82"/>
      <c r="AU82"/>
    </row>
    <row r="83" spans="1:47" x14ac:dyDescent="0.2">
      <c r="A83" s="33" t="s">
        <v>95</v>
      </c>
      <c r="B83" s="69" t="s">
        <v>133</v>
      </c>
      <c r="C83" s="133">
        <v>51</v>
      </c>
      <c r="D83" s="136" t="s">
        <v>20</v>
      </c>
      <c r="E83" s="137">
        <v>0.375</v>
      </c>
      <c r="F83" s="137">
        <v>0.66666666666666663</v>
      </c>
      <c r="G83" s="28">
        <v>45</v>
      </c>
      <c r="H83" s="94">
        <v>7</v>
      </c>
      <c r="I83" s="22"/>
      <c r="J83" s="23">
        <f t="shared" si="29"/>
        <v>0</v>
      </c>
      <c r="K83" s="62">
        <f t="shared" si="30"/>
        <v>0</v>
      </c>
      <c r="L83" s="22"/>
      <c r="M83" s="23">
        <f t="shared" si="31"/>
        <v>0</v>
      </c>
      <c r="N83" s="24">
        <f t="shared" si="32"/>
        <v>0</v>
      </c>
      <c r="O83" s="22"/>
      <c r="P83" s="23">
        <f t="shared" si="33"/>
        <v>0</v>
      </c>
      <c r="Q83" s="24">
        <f t="shared" si="34"/>
        <v>0</v>
      </c>
      <c r="R83" s="22"/>
      <c r="S83" s="23">
        <f t="shared" si="35"/>
        <v>0</v>
      </c>
      <c r="T83" s="24">
        <f t="shared" si="36"/>
        <v>0</v>
      </c>
      <c r="U83" s="22"/>
      <c r="V83" s="23">
        <f t="shared" si="37"/>
        <v>0</v>
      </c>
      <c r="W83" s="24">
        <f t="shared" si="38"/>
        <v>0</v>
      </c>
      <c r="X83" s="64">
        <f t="shared" si="39"/>
        <v>0</v>
      </c>
      <c r="Y83" s="92">
        <f t="shared" si="40"/>
        <v>0</v>
      </c>
      <c r="Z83" s="130">
        <f t="shared" si="41"/>
        <v>0</v>
      </c>
      <c r="AA83" s="71">
        <f t="shared" si="42"/>
        <v>0</v>
      </c>
      <c r="AB83" s="64">
        <f t="shared" si="43"/>
        <v>0</v>
      </c>
      <c r="AD83" s="65">
        <f t="shared" si="44"/>
        <v>0</v>
      </c>
      <c r="AE83" s="65">
        <f t="shared" si="45"/>
        <v>0</v>
      </c>
      <c r="AF83" s="65">
        <f t="shared" si="46"/>
        <v>0</v>
      </c>
      <c r="AG83" s="65">
        <f t="shared" si="47"/>
        <v>0</v>
      </c>
      <c r="AH83" s="65">
        <f t="shared" si="48"/>
        <v>0</v>
      </c>
      <c r="AI83" s="66">
        <f t="shared" si="49"/>
        <v>0</v>
      </c>
      <c r="AJ83" s="65">
        <f t="shared" si="50"/>
        <v>51</v>
      </c>
      <c r="AK83" s="65">
        <f t="shared" si="51"/>
        <v>-51</v>
      </c>
      <c r="AM83" s="67">
        <f t="shared" si="52"/>
        <v>0</v>
      </c>
      <c r="AN83" s="67">
        <f t="shared" si="53"/>
        <v>0</v>
      </c>
      <c r="AO83" s="67">
        <f t="shared" si="54"/>
        <v>0</v>
      </c>
      <c r="AP83" s="67">
        <f t="shared" si="55"/>
        <v>0</v>
      </c>
      <c r="AQ83" s="67">
        <f t="shared" si="56"/>
        <v>0</v>
      </c>
      <c r="AR83" s="68">
        <f t="shared" si="57"/>
        <v>0</v>
      </c>
      <c r="AT83"/>
      <c r="AU83"/>
    </row>
    <row r="84" spans="1:47" x14ac:dyDescent="0.2">
      <c r="A84" s="33" t="s">
        <v>117</v>
      </c>
      <c r="B84" s="69" t="s">
        <v>133</v>
      </c>
      <c r="C84" s="134">
        <v>30</v>
      </c>
      <c r="D84" s="136" t="s">
        <v>20</v>
      </c>
      <c r="E84" s="137">
        <v>0.33333333333333331</v>
      </c>
      <c r="F84" s="137">
        <v>0.64583333333333337</v>
      </c>
      <c r="G84" s="28">
        <v>25</v>
      </c>
      <c r="H84" s="94">
        <v>7.5</v>
      </c>
      <c r="I84" s="22"/>
      <c r="J84" s="23">
        <f t="shared" si="29"/>
        <v>0</v>
      </c>
      <c r="K84" s="62">
        <f t="shared" si="30"/>
        <v>0</v>
      </c>
      <c r="L84" s="22"/>
      <c r="M84" s="23">
        <f t="shared" si="31"/>
        <v>0</v>
      </c>
      <c r="N84" s="24">
        <f t="shared" si="32"/>
        <v>0</v>
      </c>
      <c r="O84" s="22"/>
      <c r="P84" s="23">
        <f t="shared" si="33"/>
        <v>0</v>
      </c>
      <c r="Q84" s="24">
        <f t="shared" si="34"/>
        <v>0</v>
      </c>
      <c r="R84" s="22"/>
      <c r="S84" s="23">
        <f t="shared" si="35"/>
        <v>0</v>
      </c>
      <c r="T84" s="24">
        <f t="shared" si="36"/>
        <v>0</v>
      </c>
      <c r="U84" s="22"/>
      <c r="V84" s="23">
        <f t="shared" si="37"/>
        <v>0</v>
      </c>
      <c r="W84" s="24">
        <f t="shared" si="38"/>
        <v>0</v>
      </c>
      <c r="X84" s="64">
        <f t="shared" si="39"/>
        <v>0</v>
      </c>
      <c r="Y84" s="92">
        <f t="shared" si="40"/>
        <v>0</v>
      </c>
      <c r="Z84" s="130">
        <f t="shared" si="41"/>
        <v>0</v>
      </c>
      <c r="AA84" s="71">
        <f t="shared" si="42"/>
        <v>0</v>
      </c>
      <c r="AB84" s="64">
        <f t="shared" si="43"/>
        <v>0</v>
      </c>
      <c r="AD84" s="65">
        <f t="shared" si="44"/>
        <v>0</v>
      </c>
      <c r="AE84" s="65">
        <f t="shared" si="45"/>
        <v>0</v>
      </c>
      <c r="AF84" s="65">
        <f t="shared" si="46"/>
        <v>0</v>
      </c>
      <c r="AG84" s="65">
        <f t="shared" si="47"/>
        <v>0</v>
      </c>
      <c r="AH84" s="65">
        <f t="shared" si="48"/>
        <v>0</v>
      </c>
      <c r="AI84" s="66">
        <f t="shared" si="49"/>
        <v>0</v>
      </c>
      <c r="AJ84" s="65">
        <f t="shared" si="50"/>
        <v>30</v>
      </c>
      <c r="AK84" s="65">
        <f t="shared" si="51"/>
        <v>-30</v>
      </c>
      <c r="AM84" s="67">
        <f t="shared" si="52"/>
        <v>0</v>
      </c>
      <c r="AN84" s="67">
        <f t="shared" si="53"/>
        <v>0</v>
      </c>
      <c r="AO84" s="67">
        <f t="shared" si="54"/>
        <v>0</v>
      </c>
      <c r="AP84" s="67">
        <f t="shared" si="55"/>
        <v>0</v>
      </c>
      <c r="AQ84" s="67">
        <f t="shared" si="56"/>
        <v>0</v>
      </c>
      <c r="AR84" s="68">
        <f t="shared" si="57"/>
        <v>0</v>
      </c>
      <c r="AT84"/>
      <c r="AU84"/>
    </row>
    <row r="85" spans="1:47" x14ac:dyDescent="0.2">
      <c r="A85" s="33" t="s">
        <v>95</v>
      </c>
      <c r="B85" s="69" t="s">
        <v>133</v>
      </c>
      <c r="C85" s="133">
        <v>84</v>
      </c>
      <c r="D85" s="136" t="s">
        <v>20</v>
      </c>
      <c r="E85" s="137">
        <v>0.4375</v>
      </c>
      <c r="F85" s="137">
        <v>0.72916666666666663</v>
      </c>
      <c r="G85" s="28">
        <v>95</v>
      </c>
      <c r="H85" s="94">
        <v>7</v>
      </c>
      <c r="I85" s="22"/>
      <c r="J85" s="23">
        <f t="shared" si="29"/>
        <v>0</v>
      </c>
      <c r="K85" s="62">
        <f t="shared" si="30"/>
        <v>0</v>
      </c>
      <c r="L85" s="22"/>
      <c r="M85" s="23">
        <f t="shared" si="31"/>
        <v>0</v>
      </c>
      <c r="N85" s="24">
        <f t="shared" si="32"/>
        <v>0</v>
      </c>
      <c r="O85" s="22"/>
      <c r="P85" s="23">
        <f t="shared" si="33"/>
        <v>0</v>
      </c>
      <c r="Q85" s="24">
        <f t="shared" si="34"/>
        <v>0</v>
      </c>
      <c r="R85" s="22"/>
      <c r="S85" s="23">
        <f t="shared" si="35"/>
        <v>0</v>
      </c>
      <c r="T85" s="24">
        <f t="shared" si="36"/>
        <v>0</v>
      </c>
      <c r="U85" s="22"/>
      <c r="V85" s="23">
        <f t="shared" si="37"/>
        <v>0</v>
      </c>
      <c r="W85" s="24">
        <f t="shared" si="38"/>
        <v>0</v>
      </c>
      <c r="X85" s="64">
        <f t="shared" si="39"/>
        <v>0</v>
      </c>
      <c r="Y85" s="92">
        <f t="shared" si="40"/>
        <v>0</v>
      </c>
      <c r="Z85" s="130">
        <f t="shared" si="41"/>
        <v>0</v>
      </c>
      <c r="AA85" s="71">
        <f t="shared" si="42"/>
        <v>0</v>
      </c>
      <c r="AB85" s="64">
        <f t="shared" si="43"/>
        <v>0</v>
      </c>
      <c r="AD85" s="65">
        <f t="shared" si="44"/>
        <v>0</v>
      </c>
      <c r="AE85" s="65">
        <f t="shared" si="45"/>
        <v>0</v>
      </c>
      <c r="AF85" s="65">
        <f t="shared" si="46"/>
        <v>0</v>
      </c>
      <c r="AG85" s="65">
        <f t="shared" si="47"/>
        <v>0</v>
      </c>
      <c r="AH85" s="65">
        <f t="shared" si="48"/>
        <v>0</v>
      </c>
      <c r="AI85" s="66">
        <f t="shared" si="49"/>
        <v>0</v>
      </c>
      <c r="AJ85" s="65">
        <f t="shared" si="50"/>
        <v>84</v>
      </c>
      <c r="AK85" s="65">
        <f t="shared" si="51"/>
        <v>-84</v>
      </c>
      <c r="AM85" s="67">
        <f t="shared" si="52"/>
        <v>0</v>
      </c>
      <c r="AN85" s="67">
        <f t="shared" si="53"/>
        <v>0</v>
      </c>
      <c r="AO85" s="67">
        <f t="shared" si="54"/>
        <v>0</v>
      </c>
      <c r="AP85" s="67">
        <f t="shared" si="55"/>
        <v>0</v>
      </c>
      <c r="AQ85" s="67">
        <f t="shared" si="56"/>
        <v>0</v>
      </c>
      <c r="AR85" s="68">
        <f t="shared" si="57"/>
        <v>0</v>
      </c>
      <c r="AT85"/>
      <c r="AU85"/>
    </row>
    <row r="86" spans="1:47" x14ac:dyDescent="0.2">
      <c r="A86" s="33" t="s">
        <v>118</v>
      </c>
      <c r="B86" s="69" t="s">
        <v>133</v>
      </c>
      <c r="C86" s="134">
        <v>50</v>
      </c>
      <c r="D86" s="136" t="s">
        <v>20</v>
      </c>
      <c r="E86" s="137">
        <v>0.33333333333333331</v>
      </c>
      <c r="F86" s="137">
        <v>0.70833333333333337</v>
      </c>
      <c r="G86" s="28">
        <v>325</v>
      </c>
      <c r="H86" s="94">
        <v>9</v>
      </c>
      <c r="I86" s="22"/>
      <c r="J86" s="23">
        <f t="shared" si="29"/>
        <v>0</v>
      </c>
      <c r="K86" s="62">
        <f t="shared" si="30"/>
        <v>0</v>
      </c>
      <c r="L86" s="22"/>
      <c r="M86" s="23">
        <f t="shared" si="31"/>
        <v>0</v>
      </c>
      <c r="N86" s="24">
        <f t="shared" si="32"/>
        <v>0</v>
      </c>
      <c r="O86" s="22"/>
      <c r="P86" s="23">
        <f t="shared" si="33"/>
        <v>0</v>
      </c>
      <c r="Q86" s="24">
        <f t="shared" si="34"/>
        <v>0</v>
      </c>
      <c r="R86" s="22"/>
      <c r="S86" s="23">
        <f t="shared" si="35"/>
        <v>0</v>
      </c>
      <c r="T86" s="24">
        <f t="shared" si="36"/>
        <v>0</v>
      </c>
      <c r="U86" s="22"/>
      <c r="V86" s="23">
        <f t="shared" si="37"/>
        <v>0</v>
      </c>
      <c r="W86" s="24">
        <f t="shared" si="38"/>
        <v>0</v>
      </c>
      <c r="X86" s="64">
        <f t="shared" si="39"/>
        <v>0</v>
      </c>
      <c r="Y86" s="92">
        <f t="shared" si="40"/>
        <v>0</v>
      </c>
      <c r="Z86" s="130">
        <f t="shared" si="41"/>
        <v>0</v>
      </c>
      <c r="AA86" s="71">
        <f t="shared" si="42"/>
        <v>0</v>
      </c>
      <c r="AB86" s="64">
        <f t="shared" si="43"/>
        <v>0</v>
      </c>
      <c r="AD86" s="65">
        <f t="shared" si="44"/>
        <v>0</v>
      </c>
      <c r="AE86" s="65">
        <f t="shared" si="45"/>
        <v>0</v>
      </c>
      <c r="AF86" s="65">
        <f t="shared" si="46"/>
        <v>0</v>
      </c>
      <c r="AG86" s="65">
        <f t="shared" si="47"/>
        <v>0</v>
      </c>
      <c r="AH86" s="65">
        <f t="shared" si="48"/>
        <v>0</v>
      </c>
      <c r="AI86" s="66">
        <f t="shared" si="49"/>
        <v>0</v>
      </c>
      <c r="AJ86" s="65">
        <f t="shared" si="50"/>
        <v>50</v>
      </c>
      <c r="AK86" s="65">
        <f t="shared" si="51"/>
        <v>-50</v>
      </c>
      <c r="AM86" s="67">
        <f t="shared" si="52"/>
        <v>0</v>
      </c>
      <c r="AN86" s="67">
        <f t="shared" si="53"/>
        <v>0</v>
      </c>
      <c r="AO86" s="67">
        <f t="shared" si="54"/>
        <v>0</v>
      </c>
      <c r="AP86" s="67">
        <f t="shared" si="55"/>
        <v>0</v>
      </c>
      <c r="AQ86" s="67">
        <f t="shared" si="56"/>
        <v>0</v>
      </c>
      <c r="AR86" s="68">
        <f t="shared" si="57"/>
        <v>0</v>
      </c>
      <c r="AT86"/>
      <c r="AU86"/>
    </row>
    <row r="87" spans="1:47" x14ac:dyDescent="0.2">
      <c r="A87" s="33" t="s">
        <v>119</v>
      </c>
      <c r="B87" s="69" t="s">
        <v>133</v>
      </c>
      <c r="C87" s="133">
        <v>15</v>
      </c>
      <c r="D87" s="136" t="s">
        <v>20</v>
      </c>
      <c r="E87" s="137">
        <v>0.34375</v>
      </c>
      <c r="F87" s="137">
        <v>0.5</v>
      </c>
      <c r="G87" s="28">
        <v>35</v>
      </c>
      <c r="H87" s="94">
        <v>3.75</v>
      </c>
      <c r="I87" s="22"/>
      <c r="J87" s="23">
        <f t="shared" si="29"/>
        <v>0</v>
      </c>
      <c r="K87" s="62">
        <f t="shared" si="30"/>
        <v>0</v>
      </c>
      <c r="L87" s="22"/>
      <c r="M87" s="23">
        <f t="shared" si="31"/>
        <v>0</v>
      </c>
      <c r="N87" s="24">
        <f t="shared" si="32"/>
        <v>0</v>
      </c>
      <c r="O87" s="22"/>
      <c r="P87" s="23">
        <f t="shared" si="33"/>
        <v>0</v>
      </c>
      <c r="Q87" s="24">
        <f t="shared" si="34"/>
        <v>0</v>
      </c>
      <c r="R87" s="22"/>
      <c r="S87" s="23">
        <f t="shared" si="35"/>
        <v>0</v>
      </c>
      <c r="T87" s="24">
        <f t="shared" si="36"/>
        <v>0</v>
      </c>
      <c r="U87" s="22"/>
      <c r="V87" s="23">
        <f t="shared" si="37"/>
        <v>0</v>
      </c>
      <c r="W87" s="24">
        <f t="shared" si="38"/>
        <v>0</v>
      </c>
      <c r="X87" s="64">
        <f t="shared" si="39"/>
        <v>0</v>
      </c>
      <c r="Y87" s="92">
        <f t="shared" si="40"/>
        <v>0</v>
      </c>
      <c r="Z87" s="130">
        <f t="shared" si="41"/>
        <v>0</v>
      </c>
      <c r="AA87" s="71">
        <f t="shared" si="42"/>
        <v>0</v>
      </c>
      <c r="AB87" s="64">
        <f t="shared" si="43"/>
        <v>0</v>
      </c>
      <c r="AD87" s="65">
        <f t="shared" si="44"/>
        <v>0</v>
      </c>
      <c r="AE87" s="65">
        <f t="shared" si="45"/>
        <v>0</v>
      </c>
      <c r="AF87" s="65">
        <f t="shared" si="46"/>
        <v>0</v>
      </c>
      <c r="AG87" s="65">
        <f t="shared" si="47"/>
        <v>0</v>
      </c>
      <c r="AH87" s="65">
        <f t="shared" si="48"/>
        <v>0</v>
      </c>
      <c r="AI87" s="66">
        <f t="shared" si="49"/>
        <v>0</v>
      </c>
      <c r="AJ87" s="65">
        <f t="shared" si="50"/>
        <v>15</v>
      </c>
      <c r="AK87" s="65">
        <f t="shared" si="51"/>
        <v>-15</v>
      </c>
      <c r="AM87" s="67">
        <f t="shared" si="52"/>
        <v>0</v>
      </c>
      <c r="AN87" s="67">
        <f t="shared" si="53"/>
        <v>0</v>
      </c>
      <c r="AO87" s="67">
        <f t="shared" si="54"/>
        <v>0</v>
      </c>
      <c r="AP87" s="67">
        <f t="shared" si="55"/>
        <v>0</v>
      </c>
      <c r="AQ87" s="67">
        <f t="shared" si="56"/>
        <v>0</v>
      </c>
      <c r="AR87" s="68">
        <f t="shared" si="57"/>
        <v>0</v>
      </c>
      <c r="AT87"/>
      <c r="AU87"/>
    </row>
    <row r="88" spans="1:47" x14ac:dyDescent="0.2">
      <c r="A88" s="33" t="s">
        <v>119</v>
      </c>
      <c r="B88" s="69" t="s">
        <v>133</v>
      </c>
      <c r="C88" s="134">
        <v>30</v>
      </c>
      <c r="D88" s="136" t="s">
        <v>20</v>
      </c>
      <c r="E88" s="137">
        <v>0.5</v>
      </c>
      <c r="F88" s="137">
        <v>0.69791666666666663</v>
      </c>
      <c r="G88" s="28">
        <v>35</v>
      </c>
      <c r="H88" s="94">
        <v>4.75</v>
      </c>
      <c r="I88" s="22"/>
      <c r="J88" s="23">
        <f t="shared" si="29"/>
        <v>0</v>
      </c>
      <c r="K88" s="62">
        <f t="shared" si="30"/>
        <v>0</v>
      </c>
      <c r="L88" s="22"/>
      <c r="M88" s="23">
        <f t="shared" si="31"/>
        <v>0</v>
      </c>
      <c r="N88" s="24">
        <f t="shared" si="32"/>
        <v>0</v>
      </c>
      <c r="O88" s="22"/>
      <c r="P88" s="23">
        <f t="shared" si="33"/>
        <v>0</v>
      </c>
      <c r="Q88" s="24">
        <f t="shared" si="34"/>
        <v>0</v>
      </c>
      <c r="R88" s="22"/>
      <c r="S88" s="23">
        <f t="shared" si="35"/>
        <v>0</v>
      </c>
      <c r="T88" s="24">
        <f t="shared" si="36"/>
        <v>0</v>
      </c>
      <c r="U88" s="22"/>
      <c r="V88" s="23">
        <f t="shared" si="37"/>
        <v>0</v>
      </c>
      <c r="W88" s="24">
        <f t="shared" si="38"/>
        <v>0</v>
      </c>
      <c r="X88" s="64">
        <f t="shared" si="39"/>
        <v>0</v>
      </c>
      <c r="Y88" s="92">
        <f t="shared" si="40"/>
        <v>0</v>
      </c>
      <c r="Z88" s="130">
        <f t="shared" si="41"/>
        <v>0</v>
      </c>
      <c r="AA88" s="71">
        <f t="shared" si="42"/>
        <v>0</v>
      </c>
      <c r="AB88" s="64">
        <f t="shared" si="43"/>
        <v>0</v>
      </c>
      <c r="AD88" s="65">
        <f t="shared" si="44"/>
        <v>0</v>
      </c>
      <c r="AE88" s="65">
        <f t="shared" si="45"/>
        <v>0</v>
      </c>
      <c r="AF88" s="65">
        <f t="shared" si="46"/>
        <v>0</v>
      </c>
      <c r="AG88" s="65">
        <f t="shared" si="47"/>
        <v>0</v>
      </c>
      <c r="AH88" s="65">
        <f t="shared" si="48"/>
        <v>0</v>
      </c>
      <c r="AI88" s="66">
        <f t="shared" si="49"/>
        <v>0</v>
      </c>
      <c r="AJ88" s="65">
        <f t="shared" si="50"/>
        <v>30</v>
      </c>
      <c r="AK88" s="65">
        <f t="shared" si="51"/>
        <v>-30</v>
      </c>
      <c r="AM88" s="67">
        <f t="shared" si="52"/>
        <v>0</v>
      </c>
      <c r="AN88" s="67">
        <f t="shared" si="53"/>
        <v>0</v>
      </c>
      <c r="AO88" s="67">
        <f t="shared" si="54"/>
        <v>0</v>
      </c>
      <c r="AP88" s="67">
        <f t="shared" si="55"/>
        <v>0</v>
      </c>
      <c r="AQ88" s="67">
        <f t="shared" si="56"/>
        <v>0</v>
      </c>
      <c r="AR88" s="68">
        <f t="shared" si="57"/>
        <v>0</v>
      </c>
      <c r="AT88"/>
      <c r="AU88"/>
    </row>
    <row r="89" spans="1:47" x14ac:dyDescent="0.2">
      <c r="A89" s="33" t="s">
        <v>120</v>
      </c>
      <c r="B89" s="69" t="s">
        <v>133</v>
      </c>
      <c r="C89" s="133">
        <v>180</v>
      </c>
      <c r="D89" s="136" t="s">
        <v>20</v>
      </c>
      <c r="E89" s="137">
        <v>0.36458333333333331</v>
      </c>
      <c r="F89" s="137">
        <v>0.625</v>
      </c>
      <c r="G89" s="28">
        <v>200</v>
      </c>
      <c r="H89" s="94">
        <v>6.25</v>
      </c>
      <c r="I89" s="22"/>
      <c r="J89" s="23">
        <f t="shared" si="29"/>
        <v>0</v>
      </c>
      <c r="K89" s="62">
        <f t="shared" si="30"/>
        <v>0</v>
      </c>
      <c r="L89" s="22"/>
      <c r="M89" s="23">
        <f t="shared" si="31"/>
        <v>0</v>
      </c>
      <c r="N89" s="24">
        <f t="shared" si="32"/>
        <v>0</v>
      </c>
      <c r="O89" s="22"/>
      <c r="P89" s="23">
        <f t="shared" si="33"/>
        <v>0</v>
      </c>
      <c r="Q89" s="24">
        <f t="shared" si="34"/>
        <v>0</v>
      </c>
      <c r="R89" s="22"/>
      <c r="S89" s="23">
        <f t="shared" si="35"/>
        <v>0</v>
      </c>
      <c r="T89" s="24">
        <f t="shared" si="36"/>
        <v>0</v>
      </c>
      <c r="U89" s="22"/>
      <c r="V89" s="23">
        <f t="shared" si="37"/>
        <v>0</v>
      </c>
      <c r="W89" s="24">
        <f t="shared" si="38"/>
        <v>0</v>
      </c>
      <c r="X89" s="64">
        <f t="shared" si="39"/>
        <v>0</v>
      </c>
      <c r="Y89" s="92">
        <f t="shared" si="40"/>
        <v>0</v>
      </c>
      <c r="Z89" s="130">
        <f t="shared" si="41"/>
        <v>0</v>
      </c>
      <c r="AA89" s="71">
        <f t="shared" si="42"/>
        <v>0</v>
      </c>
      <c r="AB89" s="64">
        <f t="shared" si="43"/>
        <v>0</v>
      </c>
      <c r="AD89" s="65">
        <f t="shared" si="44"/>
        <v>0</v>
      </c>
      <c r="AE89" s="65">
        <f t="shared" si="45"/>
        <v>0</v>
      </c>
      <c r="AF89" s="65">
        <f t="shared" si="46"/>
        <v>0</v>
      </c>
      <c r="AG89" s="65">
        <f t="shared" si="47"/>
        <v>0</v>
      </c>
      <c r="AH89" s="65">
        <f t="shared" si="48"/>
        <v>0</v>
      </c>
      <c r="AI89" s="66">
        <f t="shared" si="49"/>
        <v>0</v>
      </c>
      <c r="AJ89" s="65">
        <f t="shared" si="50"/>
        <v>180</v>
      </c>
      <c r="AK89" s="65">
        <f t="shared" si="51"/>
        <v>-180</v>
      </c>
      <c r="AM89" s="67">
        <f t="shared" si="52"/>
        <v>0</v>
      </c>
      <c r="AN89" s="67">
        <f t="shared" si="53"/>
        <v>0</v>
      </c>
      <c r="AO89" s="67">
        <f t="shared" si="54"/>
        <v>0</v>
      </c>
      <c r="AP89" s="67">
        <f t="shared" si="55"/>
        <v>0</v>
      </c>
      <c r="AQ89" s="67">
        <f t="shared" si="56"/>
        <v>0</v>
      </c>
      <c r="AR89" s="68">
        <f t="shared" si="57"/>
        <v>0</v>
      </c>
      <c r="AT89"/>
      <c r="AU89"/>
    </row>
    <row r="90" spans="1:47" x14ac:dyDescent="0.2">
      <c r="A90" s="33" t="s">
        <v>121</v>
      </c>
      <c r="B90" s="69" t="s">
        <v>133</v>
      </c>
      <c r="C90" s="134">
        <v>50</v>
      </c>
      <c r="D90" s="136" t="s">
        <v>20</v>
      </c>
      <c r="E90" s="137">
        <v>0.29166666666666669</v>
      </c>
      <c r="F90" s="137">
        <v>0.83333333333333337</v>
      </c>
      <c r="G90" s="28">
        <v>400</v>
      </c>
      <c r="H90" s="94">
        <v>13</v>
      </c>
      <c r="I90" s="22"/>
      <c r="J90" s="23">
        <f t="shared" ref="J90:J97" si="87">$C$6*G90*I90</f>
        <v>0</v>
      </c>
      <c r="K90" s="62">
        <f t="shared" ref="K90:K97" si="88">$J$6*H90*I90</f>
        <v>0</v>
      </c>
      <c r="L90" s="22"/>
      <c r="M90" s="23">
        <f t="shared" ref="M90:M97" si="89">$C$7*G90*L90</f>
        <v>0</v>
      </c>
      <c r="N90" s="24">
        <f t="shared" ref="N90:N97" si="90">$J$6*H90*L90</f>
        <v>0</v>
      </c>
      <c r="O90" s="22"/>
      <c r="P90" s="23">
        <f t="shared" ref="P90:P97" si="91">$C$8*G90*O90</f>
        <v>0</v>
      </c>
      <c r="Q90" s="24">
        <f t="shared" ref="Q90:Q97" si="92">$J$6*H90*O90</f>
        <v>0</v>
      </c>
      <c r="R90" s="22"/>
      <c r="S90" s="23">
        <f t="shared" ref="S90:S97" si="93">$C$9*G90*R90</f>
        <v>0</v>
      </c>
      <c r="T90" s="24">
        <f t="shared" ref="T90:T97" si="94">$J$6*H90*R90</f>
        <v>0</v>
      </c>
      <c r="U90" s="22"/>
      <c r="V90" s="23">
        <f t="shared" ref="V90:V97" si="95">$C$10*G90*U90</f>
        <v>0</v>
      </c>
      <c r="W90" s="24">
        <f t="shared" ref="W90:W97" si="96">$J$6*H90*U90</f>
        <v>0</v>
      </c>
      <c r="X90" s="64">
        <f t="shared" ref="X90:X97" si="97">J90+K90+M90+N90+P90+Q90+S90+T90+V90+W90</f>
        <v>0</v>
      </c>
      <c r="Y90" s="92">
        <f t="shared" ref="Y90:Y97" si="98">IFERROR(VLOOKUP(D90,$M$6:$N$11,2,FALSE),VLOOKUP(D90,$P$6:$Q$11,2,FALSE))</f>
        <v>0</v>
      </c>
      <c r="Z90" s="130">
        <f t="shared" ref="Z90:Z97" si="99">X90*(100%-Y90)</f>
        <v>0</v>
      </c>
      <c r="AA90" s="71">
        <f t="shared" ref="AA90:AA97" si="100">AR90</f>
        <v>0</v>
      </c>
      <c r="AB90" s="64">
        <f t="shared" ref="AB90:AB97" si="101">MAX(Z90:AA90)</f>
        <v>0</v>
      </c>
      <c r="AD90" s="65">
        <f t="shared" ref="AD90:AD97" si="102">I90*20</f>
        <v>0</v>
      </c>
      <c r="AE90" s="65">
        <f t="shared" ref="AE90:AE97" si="103">L90*50</f>
        <v>0</v>
      </c>
      <c r="AF90" s="65">
        <f t="shared" ref="AF90:AF97" si="104">O90*60</f>
        <v>0</v>
      </c>
      <c r="AG90" s="65">
        <f t="shared" ref="AG90:AG97" si="105">R90*70</f>
        <v>0</v>
      </c>
      <c r="AH90" s="65">
        <f t="shared" ref="AH90:AH97" si="106">U90*92</f>
        <v>0</v>
      </c>
      <c r="AI90" s="66">
        <f t="shared" ref="AI90:AI97" si="107">SUM(AD90:AH90)</f>
        <v>0</v>
      </c>
      <c r="AJ90" s="65">
        <f t="shared" ref="AJ90:AJ97" si="108">C90</f>
        <v>50</v>
      </c>
      <c r="AK90" s="65">
        <f t="shared" ref="AK90:AK97" si="109">AI90-AJ90</f>
        <v>-50</v>
      </c>
      <c r="AM90" s="67">
        <f t="shared" ref="AM90:AM97" si="110">I90*$F$6</f>
        <v>0</v>
      </c>
      <c r="AN90" s="67">
        <f t="shared" ref="AN90:AN97" si="111">L90*$F$7</f>
        <v>0</v>
      </c>
      <c r="AO90" s="67">
        <f t="shared" ref="AO90:AO97" si="112">O90*$F$8</f>
        <v>0</v>
      </c>
      <c r="AP90" s="67">
        <f t="shared" ref="AP90:AP97" si="113">R90*$F$9</f>
        <v>0</v>
      </c>
      <c r="AQ90" s="67">
        <f t="shared" ref="AQ90:AQ97" si="114">U90*$F$10</f>
        <v>0</v>
      </c>
      <c r="AR90" s="68">
        <f t="shared" ref="AR90:AR97" si="115">SUM(AM90:AQ90)</f>
        <v>0</v>
      </c>
      <c r="AT90"/>
      <c r="AU90"/>
    </row>
    <row r="91" spans="1:47" x14ac:dyDescent="0.2">
      <c r="A91" s="33" t="s">
        <v>119</v>
      </c>
      <c r="B91" s="69" t="s">
        <v>133</v>
      </c>
      <c r="C91" s="133">
        <v>260</v>
      </c>
      <c r="D91" s="136" t="s">
        <v>20</v>
      </c>
      <c r="E91" s="137">
        <v>0.35416666666666669</v>
      </c>
      <c r="F91" s="137">
        <v>0.66666666666666663</v>
      </c>
      <c r="G91" s="28">
        <v>40</v>
      </c>
      <c r="H91" s="94">
        <v>7.5</v>
      </c>
      <c r="I91" s="22"/>
      <c r="J91" s="23">
        <f t="shared" si="87"/>
        <v>0</v>
      </c>
      <c r="K91" s="62">
        <f t="shared" si="88"/>
        <v>0</v>
      </c>
      <c r="L91" s="22"/>
      <c r="M91" s="23">
        <f t="shared" si="89"/>
        <v>0</v>
      </c>
      <c r="N91" s="24">
        <f t="shared" si="90"/>
        <v>0</v>
      </c>
      <c r="O91" s="22"/>
      <c r="P91" s="23">
        <f t="shared" si="91"/>
        <v>0</v>
      </c>
      <c r="Q91" s="24">
        <f t="shared" si="92"/>
        <v>0</v>
      </c>
      <c r="R91" s="22"/>
      <c r="S91" s="23">
        <f t="shared" si="93"/>
        <v>0</v>
      </c>
      <c r="T91" s="24">
        <f t="shared" si="94"/>
        <v>0</v>
      </c>
      <c r="U91" s="22"/>
      <c r="V91" s="23">
        <f t="shared" si="95"/>
        <v>0</v>
      </c>
      <c r="W91" s="24">
        <f t="shared" si="96"/>
        <v>0</v>
      </c>
      <c r="X91" s="64">
        <f t="shared" si="97"/>
        <v>0</v>
      </c>
      <c r="Y91" s="92">
        <f t="shared" si="98"/>
        <v>0</v>
      </c>
      <c r="Z91" s="130">
        <f t="shared" si="99"/>
        <v>0</v>
      </c>
      <c r="AA91" s="71">
        <f t="shared" si="100"/>
        <v>0</v>
      </c>
      <c r="AB91" s="64">
        <f t="shared" si="101"/>
        <v>0</v>
      </c>
      <c r="AD91" s="65">
        <f t="shared" si="102"/>
        <v>0</v>
      </c>
      <c r="AE91" s="65">
        <f t="shared" si="103"/>
        <v>0</v>
      </c>
      <c r="AF91" s="65">
        <f t="shared" si="104"/>
        <v>0</v>
      </c>
      <c r="AG91" s="65">
        <f t="shared" si="105"/>
        <v>0</v>
      </c>
      <c r="AH91" s="65">
        <f t="shared" si="106"/>
        <v>0</v>
      </c>
      <c r="AI91" s="66">
        <f t="shared" si="107"/>
        <v>0</v>
      </c>
      <c r="AJ91" s="65">
        <f t="shared" si="108"/>
        <v>260</v>
      </c>
      <c r="AK91" s="65">
        <f t="shared" si="109"/>
        <v>-260</v>
      </c>
      <c r="AM91" s="67">
        <f t="shared" si="110"/>
        <v>0</v>
      </c>
      <c r="AN91" s="67">
        <f t="shared" si="111"/>
        <v>0</v>
      </c>
      <c r="AO91" s="67">
        <f t="shared" si="112"/>
        <v>0</v>
      </c>
      <c r="AP91" s="67">
        <f t="shared" si="113"/>
        <v>0</v>
      </c>
      <c r="AQ91" s="67">
        <f t="shared" si="114"/>
        <v>0</v>
      </c>
      <c r="AR91" s="68">
        <f t="shared" si="115"/>
        <v>0</v>
      </c>
      <c r="AT91"/>
      <c r="AU91"/>
    </row>
    <row r="92" spans="1:47" x14ac:dyDescent="0.2">
      <c r="A92" s="33" t="s">
        <v>122</v>
      </c>
      <c r="B92" s="69" t="s">
        <v>94</v>
      </c>
      <c r="C92" s="134">
        <v>61</v>
      </c>
      <c r="D92" s="136" t="s">
        <v>22</v>
      </c>
      <c r="E92" s="137">
        <v>0.39583333333333331</v>
      </c>
      <c r="F92" s="137">
        <v>0.70833333333333337</v>
      </c>
      <c r="G92" s="28">
        <v>280</v>
      </c>
      <c r="H92" s="94">
        <v>7.5</v>
      </c>
      <c r="I92" s="22"/>
      <c r="J92" s="23">
        <f t="shared" si="87"/>
        <v>0</v>
      </c>
      <c r="K92" s="62">
        <f t="shared" si="88"/>
        <v>0</v>
      </c>
      <c r="L92" s="22"/>
      <c r="M92" s="23">
        <f t="shared" si="89"/>
        <v>0</v>
      </c>
      <c r="N92" s="24">
        <f t="shared" si="90"/>
        <v>0</v>
      </c>
      <c r="O92" s="22"/>
      <c r="P92" s="23">
        <f t="shared" si="91"/>
        <v>0</v>
      </c>
      <c r="Q92" s="24">
        <f t="shared" si="92"/>
        <v>0</v>
      </c>
      <c r="R92" s="22"/>
      <c r="S92" s="23">
        <f t="shared" si="93"/>
        <v>0</v>
      </c>
      <c r="T92" s="24">
        <f t="shared" si="94"/>
        <v>0</v>
      </c>
      <c r="U92" s="22"/>
      <c r="V92" s="23">
        <f t="shared" si="95"/>
        <v>0</v>
      </c>
      <c r="W92" s="24">
        <f t="shared" si="96"/>
        <v>0</v>
      </c>
      <c r="X92" s="64">
        <f t="shared" si="97"/>
        <v>0</v>
      </c>
      <c r="Y92" s="92">
        <f t="shared" si="98"/>
        <v>0</v>
      </c>
      <c r="Z92" s="130">
        <f t="shared" si="99"/>
        <v>0</v>
      </c>
      <c r="AA92" s="71">
        <f t="shared" si="100"/>
        <v>0</v>
      </c>
      <c r="AB92" s="64">
        <f t="shared" si="101"/>
        <v>0</v>
      </c>
      <c r="AD92" s="65">
        <f t="shared" si="102"/>
        <v>0</v>
      </c>
      <c r="AE92" s="65">
        <f t="shared" si="103"/>
        <v>0</v>
      </c>
      <c r="AF92" s="65">
        <f t="shared" si="104"/>
        <v>0</v>
      </c>
      <c r="AG92" s="65">
        <f t="shared" si="105"/>
        <v>0</v>
      </c>
      <c r="AH92" s="65">
        <f t="shared" si="106"/>
        <v>0</v>
      </c>
      <c r="AI92" s="66">
        <f t="shared" si="107"/>
        <v>0</v>
      </c>
      <c r="AJ92" s="65">
        <f t="shared" si="108"/>
        <v>61</v>
      </c>
      <c r="AK92" s="65">
        <f t="shared" si="109"/>
        <v>-61</v>
      </c>
      <c r="AM92" s="67">
        <f t="shared" si="110"/>
        <v>0</v>
      </c>
      <c r="AN92" s="67">
        <f t="shared" si="111"/>
        <v>0</v>
      </c>
      <c r="AO92" s="67">
        <f t="shared" si="112"/>
        <v>0</v>
      </c>
      <c r="AP92" s="67">
        <f t="shared" si="113"/>
        <v>0</v>
      </c>
      <c r="AQ92" s="67">
        <f t="shared" si="114"/>
        <v>0</v>
      </c>
      <c r="AR92" s="68">
        <f t="shared" si="115"/>
        <v>0</v>
      </c>
      <c r="AT92"/>
      <c r="AU92"/>
    </row>
    <row r="93" spans="1:47" x14ac:dyDescent="0.2">
      <c r="A93" s="33" t="s">
        <v>123</v>
      </c>
      <c r="B93" s="69" t="s">
        <v>94</v>
      </c>
      <c r="C93" s="133">
        <v>55</v>
      </c>
      <c r="D93" s="136" t="s">
        <v>22</v>
      </c>
      <c r="E93" s="137">
        <v>0.33333333333333331</v>
      </c>
      <c r="F93" s="137">
        <v>0.72916666666666663</v>
      </c>
      <c r="G93" s="28">
        <v>250</v>
      </c>
      <c r="H93" s="94">
        <v>9.5</v>
      </c>
      <c r="I93" s="22"/>
      <c r="J93" s="23">
        <f t="shared" si="87"/>
        <v>0</v>
      </c>
      <c r="K93" s="62">
        <f t="shared" si="88"/>
        <v>0</v>
      </c>
      <c r="L93" s="22"/>
      <c r="M93" s="23">
        <f t="shared" si="89"/>
        <v>0</v>
      </c>
      <c r="N93" s="24">
        <f t="shared" si="90"/>
        <v>0</v>
      </c>
      <c r="O93" s="22"/>
      <c r="P93" s="23">
        <f t="shared" si="91"/>
        <v>0</v>
      </c>
      <c r="Q93" s="24">
        <f t="shared" si="92"/>
        <v>0</v>
      </c>
      <c r="R93" s="22"/>
      <c r="S93" s="23">
        <f t="shared" si="93"/>
        <v>0</v>
      </c>
      <c r="T93" s="24">
        <f t="shared" si="94"/>
        <v>0</v>
      </c>
      <c r="U93" s="22"/>
      <c r="V93" s="23">
        <f t="shared" si="95"/>
        <v>0</v>
      </c>
      <c r="W93" s="24">
        <f t="shared" si="96"/>
        <v>0</v>
      </c>
      <c r="X93" s="64">
        <f t="shared" si="97"/>
        <v>0</v>
      </c>
      <c r="Y93" s="92">
        <f t="shared" si="98"/>
        <v>0</v>
      </c>
      <c r="Z93" s="130">
        <f t="shared" si="99"/>
        <v>0</v>
      </c>
      <c r="AA93" s="71">
        <f t="shared" si="100"/>
        <v>0</v>
      </c>
      <c r="AB93" s="64">
        <f t="shared" si="101"/>
        <v>0</v>
      </c>
      <c r="AD93" s="65">
        <f t="shared" si="102"/>
        <v>0</v>
      </c>
      <c r="AE93" s="65">
        <f t="shared" si="103"/>
        <v>0</v>
      </c>
      <c r="AF93" s="65">
        <f t="shared" si="104"/>
        <v>0</v>
      </c>
      <c r="AG93" s="65">
        <f t="shared" si="105"/>
        <v>0</v>
      </c>
      <c r="AH93" s="65">
        <f t="shared" si="106"/>
        <v>0</v>
      </c>
      <c r="AI93" s="66">
        <f t="shared" si="107"/>
        <v>0</v>
      </c>
      <c r="AJ93" s="65">
        <f t="shared" si="108"/>
        <v>55</v>
      </c>
      <c r="AK93" s="65">
        <f t="shared" si="109"/>
        <v>-55</v>
      </c>
      <c r="AM93" s="67">
        <f t="shared" si="110"/>
        <v>0</v>
      </c>
      <c r="AN93" s="67">
        <f t="shared" si="111"/>
        <v>0</v>
      </c>
      <c r="AO93" s="67">
        <f t="shared" si="112"/>
        <v>0</v>
      </c>
      <c r="AP93" s="67">
        <f t="shared" si="113"/>
        <v>0</v>
      </c>
      <c r="AQ93" s="67">
        <f t="shared" si="114"/>
        <v>0</v>
      </c>
      <c r="AR93" s="68">
        <f t="shared" si="115"/>
        <v>0</v>
      </c>
      <c r="AT93"/>
      <c r="AU93"/>
    </row>
    <row r="94" spans="1:47" x14ac:dyDescent="0.2">
      <c r="A94" s="33" t="s">
        <v>108</v>
      </c>
      <c r="B94" s="69" t="s">
        <v>94</v>
      </c>
      <c r="C94" s="134">
        <v>90</v>
      </c>
      <c r="D94" s="136" t="s">
        <v>22</v>
      </c>
      <c r="E94" s="137">
        <v>0.32291666666666669</v>
      </c>
      <c r="F94" s="137">
        <v>0.79166666666666663</v>
      </c>
      <c r="G94" s="28">
        <v>40</v>
      </c>
      <c r="H94" s="94">
        <v>11.25</v>
      </c>
      <c r="I94" s="22"/>
      <c r="J94" s="23">
        <f t="shared" si="87"/>
        <v>0</v>
      </c>
      <c r="K94" s="62">
        <f t="shared" si="88"/>
        <v>0</v>
      </c>
      <c r="L94" s="22"/>
      <c r="M94" s="23">
        <f t="shared" si="89"/>
        <v>0</v>
      </c>
      <c r="N94" s="24">
        <f t="shared" si="90"/>
        <v>0</v>
      </c>
      <c r="O94" s="22"/>
      <c r="P94" s="23">
        <f t="shared" si="91"/>
        <v>0</v>
      </c>
      <c r="Q94" s="24">
        <f t="shared" si="92"/>
        <v>0</v>
      </c>
      <c r="R94" s="22"/>
      <c r="S94" s="23">
        <f t="shared" si="93"/>
        <v>0</v>
      </c>
      <c r="T94" s="24">
        <f t="shared" si="94"/>
        <v>0</v>
      </c>
      <c r="U94" s="22"/>
      <c r="V94" s="23">
        <f t="shared" si="95"/>
        <v>0</v>
      </c>
      <c r="W94" s="24">
        <f t="shared" si="96"/>
        <v>0</v>
      </c>
      <c r="X94" s="64">
        <f t="shared" si="97"/>
        <v>0</v>
      </c>
      <c r="Y94" s="92">
        <f t="shared" si="98"/>
        <v>0</v>
      </c>
      <c r="Z94" s="130">
        <f t="shared" si="99"/>
        <v>0</v>
      </c>
      <c r="AA94" s="71">
        <f t="shared" si="100"/>
        <v>0</v>
      </c>
      <c r="AB94" s="64">
        <f t="shared" si="101"/>
        <v>0</v>
      </c>
      <c r="AD94" s="65">
        <f t="shared" si="102"/>
        <v>0</v>
      </c>
      <c r="AE94" s="65">
        <f t="shared" si="103"/>
        <v>0</v>
      </c>
      <c r="AF94" s="65">
        <f t="shared" si="104"/>
        <v>0</v>
      </c>
      <c r="AG94" s="65">
        <f t="shared" si="105"/>
        <v>0</v>
      </c>
      <c r="AH94" s="65">
        <f t="shared" si="106"/>
        <v>0</v>
      </c>
      <c r="AI94" s="66">
        <f t="shared" si="107"/>
        <v>0</v>
      </c>
      <c r="AJ94" s="65">
        <f t="shared" si="108"/>
        <v>90</v>
      </c>
      <c r="AK94" s="65">
        <f t="shared" si="109"/>
        <v>-90</v>
      </c>
      <c r="AM94" s="67">
        <f t="shared" si="110"/>
        <v>0</v>
      </c>
      <c r="AN94" s="67">
        <f t="shared" si="111"/>
        <v>0</v>
      </c>
      <c r="AO94" s="67">
        <f t="shared" si="112"/>
        <v>0</v>
      </c>
      <c r="AP94" s="67">
        <f t="shared" si="113"/>
        <v>0</v>
      </c>
      <c r="AQ94" s="67">
        <f t="shared" si="114"/>
        <v>0</v>
      </c>
      <c r="AR94" s="68">
        <f t="shared" si="115"/>
        <v>0</v>
      </c>
      <c r="AT94"/>
      <c r="AU94"/>
    </row>
    <row r="95" spans="1:47" x14ac:dyDescent="0.2">
      <c r="A95" s="33" t="s">
        <v>121</v>
      </c>
      <c r="B95" s="69" t="s">
        <v>94</v>
      </c>
      <c r="C95" s="133">
        <v>86</v>
      </c>
      <c r="D95" s="136" t="s">
        <v>22</v>
      </c>
      <c r="E95" s="137">
        <v>0.27083333333333331</v>
      </c>
      <c r="F95" s="137">
        <v>0.79166666666666663</v>
      </c>
      <c r="G95" s="28">
        <v>260</v>
      </c>
      <c r="H95" s="94">
        <v>12.5</v>
      </c>
      <c r="I95" s="22"/>
      <c r="J95" s="23">
        <f t="shared" si="87"/>
        <v>0</v>
      </c>
      <c r="K95" s="62">
        <f t="shared" si="88"/>
        <v>0</v>
      </c>
      <c r="L95" s="22"/>
      <c r="M95" s="23">
        <f t="shared" si="89"/>
        <v>0</v>
      </c>
      <c r="N95" s="24">
        <f t="shared" si="90"/>
        <v>0</v>
      </c>
      <c r="O95" s="22"/>
      <c r="P95" s="23">
        <f t="shared" si="91"/>
        <v>0</v>
      </c>
      <c r="Q95" s="24">
        <f t="shared" si="92"/>
        <v>0</v>
      </c>
      <c r="R95" s="22"/>
      <c r="S95" s="23">
        <f t="shared" si="93"/>
        <v>0</v>
      </c>
      <c r="T95" s="24">
        <f t="shared" si="94"/>
        <v>0</v>
      </c>
      <c r="U95" s="22"/>
      <c r="V95" s="23">
        <f t="shared" si="95"/>
        <v>0</v>
      </c>
      <c r="W95" s="24">
        <f t="shared" si="96"/>
        <v>0</v>
      </c>
      <c r="X95" s="64">
        <f t="shared" si="97"/>
        <v>0</v>
      </c>
      <c r="Y95" s="92">
        <f t="shared" si="98"/>
        <v>0</v>
      </c>
      <c r="Z95" s="130">
        <f t="shared" si="99"/>
        <v>0</v>
      </c>
      <c r="AA95" s="71">
        <f t="shared" si="100"/>
        <v>0</v>
      </c>
      <c r="AB95" s="64">
        <f t="shared" si="101"/>
        <v>0</v>
      </c>
      <c r="AD95" s="65">
        <f t="shared" si="102"/>
        <v>0</v>
      </c>
      <c r="AE95" s="65">
        <f t="shared" si="103"/>
        <v>0</v>
      </c>
      <c r="AF95" s="65">
        <f t="shared" si="104"/>
        <v>0</v>
      </c>
      <c r="AG95" s="65">
        <f t="shared" si="105"/>
        <v>0</v>
      </c>
      <c r="AH95" s="65">
        <f t="shared" si="106"/>
        <v>0</v>
      </c>
      <c r="AI95" s="66">
        <f t="shared" si="107"/>
        <v>0</v>
      </c>
      <c r="AJ95" s="65">
        <f t="shared" si="108"/>
        <v>86</v>
      </c>
      <c r="AK95" s="65">
        <f t="shared" si="109"/>
        <v>-86</v>
      </c>
      <c r="AM95" s="67">
        <f t="shared" si="110"/>
        <v>0</v>
      </c>
      <c r="AN95" s="67">
        <f t="shared" si="111"/>
        <v>0</v>
      </c>
      <c r="AO95" s="67">
        <f t="shared" si="112"/>
        <v>0</v>
      </c>
      <c r="AP95" s="67">
        <f t="shared" si="113"/>
        <v>0</v>
      </c>
      <c r="AQ95" s="67">
        <f t="shared" si="114"/>
        <v>0</v>
      </c>
      <c r="AR95" s="68">
        <f t="shared" si="115"/>
        <v>0</v>
      </c>
      <c r="AT95"/>
      <c r="AU95"/>
    </row>
    <row r="96" spans="1:47" x14ac:dyDescent="0.2">
      <c r="A96" s="33" t="s">
        <v>94</v>
      </c>
      <c r="B96" s="69" t="s">
        <v>94</v>
      </c>
      <c r="C96" s="134">
        <v>23</v>
      </c>
      <c r="D96" s="136" t="s">
        <v>22</v>
      </c>
      <c r="E96" s="137">
        <v>0.36458333333333331</v>
      </c>
      <c r="F96" s="137">
        <v>0.48958333333333331</v>
      </c>
      <c r="G96" s="28">
        <v>25</v>
      </c>
      <c r="H96" s="94">
        <v>3</v>
      </c>
      <c r="I96" s="22"/>
      <c r="J96" s="23">
        <f t="shared" si="87"/>
        <v>0</v>
      </c>
      <c r="K96" s="62">
        <f t="shared" si="88"/>
        <v>0</v>
      </c>
      <c r="L96" s="22"/>
      <c r="M96" s="23">
        <f t="shared" si="89"/>
        <v>0</v>
      </c>
      <c r="N96" s="24">
        <f t="shared" si="90"/>
        <v>0</v>
      </c>
      <c r="O96" s="22"/>
      <c r="P96" s="23">
        <f t="shared" si="91"/>
        <v>0</v>
      </c>
      <c r="Q96" s="24">
        <f t="shared" si="92"/>
        <v>0</v>
      </c>
      <c r="R96" s="22"/>
      <c r="S96" s="23">
        <f t="shared" si="93"/>
        <v>0</v>
      </c>
      <c r="T96" s="24">
        <f t="shared" si="94"/>
        <v>0</v>
      </c>
      <c r="U96" s="22"/>
      <c r="V96" s="23">
        <f t="shared" si="95"/>
        <v>0</v>
      </c>
      <c r="W96" s="24">
        <f t="shared" si="96"/>
        <v>0</v>
      </c>
      <c r="X96" s="64">
        <f t="shared" si="97"/>
        <v>0</v>
      </c>
      <c r="Y96" s="92">
        <f t="shared" si="98"/>
        <v>0</v>
      </c>
      <c r="Z96" s="130">
        <f t="shared" si="99"/>
        <v>0</v>
      </c>
      <c r="AA96" s="71">
        <f t="shared" si="100"/>
        <v>0</v>
      </c>
      <c r="AB96" s="64">
        <f t="shared" si="101"/>
        <v>0</v>
      </c>
      <c r="AD96" s="65">
        <f t="shared" si="102"/>
        <v>0</v>
      </c>
      <c r="AE96" s="65">
        <f t="shared" si="103"/>
        <v>0</v>
      </c>
      <c r="AF96" s="65">
        <f t="shared" si="104"/>
        <v>0</v>
      </c>
      <c r="AG96" s="65">
        <f t="shared" si="105"/>
        <v>0</v>
      </c>
      <c r="AH96" s="65">
        <f t="shared" si="106"/>
        <v>0</v>
      </c>
      <c r="AI96" s="66">
        <f t="shared" si="107"/>
        <v>0</v>
      </c>
      <c r="AJ96" s="65">
        <f t="shared" si="108"/>
        <v>23</v>
      </c>
      <c r="AK96" s="65">
        <f t="shared" si="109"/>
        <v>-23</v>
      </c>
      <c r="AM96" s="67">
        <f t="shared" si="110"/>
        <v>0</v>
      </c>
      <c r="AN96" s="67">
        <f t="shared" si="111"/>
        <v>0</v>
      </c>
      <c r="AO96" s="67">
        <f t="shared" si="112"/>
        <v>0</v>
      </c>
      <c r="AP96" s="67">
        <f t="shared" si="113"/>
        <v>0</v>
      </c>
      <c r="AQ96" s="67">
        <f t="shared" si="114"/>
        <v>0</v>
      </c>
      <c r="AR96" s="68">
        <f t="shared" si="115"/>
        <v>0</v>
      </c>
      <c r="AT96"/>
      <c r="AU96"/>
    </row>
    <row r="97" spans="1:47" x14ac:dyDescent="0.2">
      <c r="A97" s="33" t="s">
        <v>94</v>
      </c>
      <c r="B97" s="69" t="s">
        <v>94</v>
      </c>
      <c r="C97" s="133">
        <v>23</v>
      </c>
      <c r="D97" s="136" t="s">
        <v>22</v>
      </c>
      <c r="E97" s="137">
        <v>0.5</v>
      </c>
      <c r="F97" s="137">
        <v>0.625</v>
      </c>
      <c r="G97" s="28">
        <v>25</v>
      </c>
      <c r="H97" s="94">
        <v>3</v>
      </c>
      <c r="I97" s="22"/>
      <c r="J97" s="23">
        <f t="shared" si="87"/>
        <v>0</v>
      </c>
      <c r="K97" s="62">
        <f t="shared" si="88"/>
        <v>0</v>
      </c>
      <c r="L97" s="22"/>
      <c r="M97" s="23">
        <f t="shared" si="89"/>
        <v>0</v>
      </c>
      <c r="N97" s="24">
        <f t="shared" si="90"/>
        <v>0</v>
      </c>
      <c r="O97" s="22"/>
      <c r="P97" s="23">
        <f t="shared" si="91"/>
        <v>0</v>
      </c>
      <c r="Q97" s="24">
        <f t="shared" si="92"/>
        <v>0</v>
      </c>
      <c r="R97" s="22"/>
      <c r="S97" s="23">
        <f t="shared" si="93"/>
        <v>0</v>
      </c>
      <c r="T97" s="24">
        <f t="shared" si="94"/>
        <v>0</v>
      </c>
      <c r="U97" s="22"/>
      <c r="V97" s="23">
        <f t="shared" si="95"/>
        <v>0</v>
      </c>
      <c r="W97" s="24">
        <f t="shared" si="96"/>
        <v>0</v>
      </c>
      <c r="X97" s="64">
        <f t="shared" si="97"/>
        <v>0</v>
      </c>
      <c r="Y97" s="92">
        <f t="shared" si="98"/>
        <v>0</v>
      </c>
      <c r="Z97" s="130">
        <f t="shared" si="99"/>
        <v>0</v>
      </c>
      <c r="AA97" s="71">
        <f t="shared" si="100"/>
        <v>0</v>
      </c>
      <c r="AB97" s="64">
        <f t="shared" si="101"/>
        <v>0</v>
      </c>
      <c r="AD97" s="65">
        <f t="shared" si="102"/>
        <v>0</v>
      </c>
      <c r="AE97" s="65">
        <f t="shared" si="103"/>
        <v>0</v>
      </c>
      <c r="AF97" s="65">
        <f t="shared" si="104"/>
        <v>0</v>
      </c>
      <c r="AG97" s="65">
        <f t="shared" si="105"/>
        <v>0</v>
      </c>
      <c r="AH97" s="65">
        <f t="shared" si="106"/>
        <v>0</v>
      </c>
      <c r="AI97" s="66">
        <f t="shared" si="107"/>
        <v>0</v>
      </c>
      <c r="AJ97" s="65">
        <f t="shared" si="108"/>
        <v>23</v>
      </c>
      <c r="AK97" s="65">
        <f t="shared" si="109"/>
        <v>-23</v>
      </c>
      <c r="AM97" s="67">
        <f t="shared" si="110"/>
        <v>0</v>
      </c>
      <c r="AN97" s="67">
        <f t="shared" si="111"/>
        <v>0</v>
      </c>
      <c r="AO97" s="67">
        <f t="shared" si="112"/>
        <v>0</v>
      </c>
      <c r="AP97" s="67">
        <f t="shared" si="113"/>
        <v>0</v>
      </c>
      <c r="AQ97" s="67">
        <f t="shared" si="114"/>
        <v>0</v>
      </c>
      <c r="AR97" s="68">
        <f t="shared" si="115"/>
        <v>0</v>
      </c>
      <c r="AT97"/>
      <c r="AU97"/>
    </row>
    <row r="98" spans="1:47" x14ac:dyDescent="0.2">
      <c r="A98" s="33" t="s">
        <v>94</v>
      </c>
      <c r="B98" s="69" t="s">
        <v>94</v>
      </c>
      <c r="C98" s="134">
        <v>23</v>
      </c>
      <c r="D98" s="136" t="s">
        <v>22</v>
      </c>
      <c r="E98" s="137">
        <v>0.4375</v>
      </c>
      <c r="F98" s="137">
        <v>0.5625</v>
      </c>
      <c r="G98" s="28">
        <v>25</v>
      </c>
      <c r="H98" s="94">
        <v>3</v>
      </c>
      <c r="I98" s="22"/>
      <c r="J98" s="23">
        <f t="shared" si="0"/>
        <v>0</v>
      </c>
      <c r="K98" s="62">
        <f t="shared" si="17"/>
        <v>0</v>
      </c>
      <c r="L98" s="22"/>
      <c r="M98" s="23">
        <f t="shared" si="1"/>
        <v>0</v>
      </c>
      <c r="N98" s="24">
        <f t="shared" si="18"/>
        <v>0</v>
      </c>
      <c r="O98" s="22"/>
      <c r="P98" s="23">
        <f t="shared" si="2"/>
        <v>0</v>
      </c>
      <c r="Q98" s="24">
        <f t="shared" si="19"/>
        <v>0</v>
      </c>
      <c r="R98" s="22"/>
      <c r="S98" s="23">
        <f t="shared" si="3"/>
        <v>0</v>
      </c>
      <c r="T98" s="24">
        <f t="shared" si="20"/>
        <v>0</v>
      </c>
      <c r="U98" s="22"/>
      <c r="V98" s="23">
        <f t="shared" si="4"/>
        <v>0</v>
      </c>
      <c r="W98" s="24">
        <f t="shared" si="21"/>
        <v>0</v>
      </c>
      <c r="X98" s="64">
        <f t="shared" si="22"/>
        <v>0</v>
      </c>
      <c r="Y98" s="92">
        <f t="shared" si="5"/>
        <v>0</v>
      </c>
      <c r="Z98" s="130">
        <f t="shared" si="23"/>
        <v>0</v>
      </c>
      <c r="AA98" s="71">
        <f t="shared" si="24"/>
        <v>0</v>
      </c>
      <c r="AB98" s="64">
        <f t="shared" si="25"/>
        <v>0</v>
      </c>
      <c r="AD98" s="65">
        <f t="shared" si="6"/>
        <v>0</v>
      </c>
      <c r="AE98" s="65">
        <f t="shared" si="7"/>
        <v>0</v>
      </c>
      <c r="AF98" s="65">
        <f t="shared" si="8"/>
        <v>0</v>
      </c>
      <c r="AG98" s="65">
        <f t="shared" si="9"/>
        <v>0</v>
      </c>
      <c r="AH98" s="65">
        <f t="shared" si="10"/>
        <v>0</v>
      </c>
      <c r="AI98" s="66">
        <f t="shared" si="26"/>
        <v>0</v>
      </c>
      <c r="AJ98" s="65">
        <f t="shared" si="11"/>
        <v>23</v>
      </c>
      <c r="AK98" s="65">
        <f t="shared" si="27"/>
        <v>-23</v>
      </c>
      <c r="AM98" s="67">
        <f t="shared" si="12"/>
        <v>0</v>
      </c>
      <c r="AN98" s="67">
        <f t="shared" si="13"/>
        <v>0</v>
      </c>
      <c r="AO98" s="67">
        <f t="shared" si="14"/>
        <v>0</v>
      </c>
      <c r="AP98" s="67">
        <f t="shared" si="15"/>
        <v>0</v>
      </c>
      <c r="AQ98" s="67">
        <f t="shared" si="16"/>
        <v>0</v>
      </c>
      <c r="AR98" s="68">
        <f t="shared" si="28"/>
        <v>0</v>
      </c>
      <c r="AT98"/>
      <c r="AU98"/>
    </row>
    <row r="99" spans="1:47" x14ac:dyDescent="0.2">
      <c r="A99" s="33" t="s">
        <v>94</v>
      </c>
      <c r="B99" s="69" t="s">
        <v>94</v>
      </c>
      <c r="C99" s="133">
        <v>23</v>
      </c>
      <c r="D99" s="136" t="s">
        <v>22</v>
      </c>
      <c r="E99" s="137">
        <v>0.58333333333333337</v>
      </c>
      <c r="F99" s="137">
        <v>0.70833333333333337</v>
      </c>
      <c r="G99" s="28">
        <v>25</v>
      </c>
      <c r="H99" s="94">
        <v>3</v>
      </c>
      <c r="I99" s="22"/>
      <c r="J99" s="23">
        <f t="shared" si="0"/>
        <v>0</v>
      </c>
      <c r="K99" s="62">
        <f t="shared" si="17"/>
        <v>0</v>
      </c>
      <c r="L99" s="22"/>
      <c r="M99" s="23">
        <f t="shared" si="1"/>
        <v>0</v>
      </c>
      <c r="N99" s="24">
        <f t="shared" si="18"/>
        <v>0</v>
      </c>
      <c r="O99" s="22"/>
      <c r="P99" s="23">
        <f t="shared" si="2"/>
        <v>0</v>
      </c>
      <c r="Q99" s="24">
        <f t="shared" si="19"/>
        <v>0</v>
      </c>
      <c r="R99" s="22"/>
      <c r="S99" s="23">
        <f t="shared" si="3"/>
        <v>0</v>
      </c>
      <c r="T99" s="24">
        <f t="shared" si="20"/>
        <v>0</v>
      </c>
      <c r="U99" s="22"/>
      <c r="V99" s="23">
        <f t="shared" si="4"/>
        <v>0</v>
      </c>
      <c r="W99" s="24">
        <f t="shared" si="21"/>
        <v>0</v>
      </c>
      <c r="X99" s="64">
        <f t="shared" si="22"/>
        <v>0</v>
      </c>
      <c r="Y99" s="92">
        <f t="shared" si="5"/>
        <v>0</v>
      </c>
      <c r="Z99" s="130">
        <f t="shared" si="23"/>
        <v>0</v>
      </c>
      <c r="AA99" s="71">
        <f t="shared" si="24"/>
        <v>0</v>
      </c>
      <c r="AB99" s="64">
        <f t="shared" si="25"/>
        <v>0</v>
      </c>
      <c r="AD99" s="65">
        <f t="shared" si="6"/>
        <v>0</v>
      </c>
      <c r="AE99" s="65">
        <f t="shared" si="7"/>
        <v>0</v>
      </c>
      <c r="AF99" s="65">
        <f t="shared" si="8"/>
        <v>0</v>
      </c>
      <c r="AG99" s="65">
        <f t="shared" si="9"/>
        <v>0</v>
      </c>
      <c r="AH99" s="65">
        <f t="shared" si="10"/>
        <v>0</v>
      </c>
      <c r="AI99" s="66">
        <f t="shared" si="26"/>
        <v>0</v>
      </c>
      <c r="AJ99" s="65">
        <f t="shared" si="11"/>
        <v>23</v>
      </c>
      <c r="AK99" s="65">
        <f t="shared" si="27"/>
        <v>-23</v>
      </c>
      <c r="AM99" s="67">
        <f t="shared" si="12"/>
        <v>0</v>
      </c>
      <c r="AN99" s="67">
        <f t="shared" si="13"/>
        <v>0</v>
      </c>
      <c r="AO99" s="67">
        <f t="shared" si="14"/>
        <v>0</v>
      </c>
      <c r="AP99" s="67">
        <f t="shared" si="15"/>
        <v>0</v>
      </c>
      <c r="AQ99" s="67">
        <f t="shared" si="16"/>
        <v>0</v>
      </c>
      <c r="AR99" s="68">
        <f t="shared" si="28"/>
        <v>0</v>
      </c>
      <c r="AT99"/>
      <c r="AU99"/>
    </row>
    <row r="100" spans="1:47" ht="13.5" customHeight="1" x14ac:dyDescent="0.2">
      <c r="A100" s="33" t="s">
        <v>96</v>
      </c>
      <c r="B100" s="69" t="s">
        <v>94</v>
      </c>
      <c r="C100" s="135">
        <v>76</v>
      </c>
      <c r="D100" s="136" t="s">
        <v>22</v>
      </c>
      <c r="E100" s="137">
        <v>0.3125</v>
      </c>
      <c r="F100" s="137">
        <v>0.83333333333333337</v>
      </c>
      <c r="G100" s="28">
        <v>280</v>
      </c>
      <c r="H100" s="94">
        <v>12.5</v>
      </c>
      <c r="I100" s="22"/>
      <c r="J100" s="23">
        <f t="shared" si="0"/>
        <v>0</v>
      </c>
      <c r="K100" s="62">
        <f t="shared" si="17"/>
        <v>0</v>
      </c>
      <c r="L100" s="22"/>
      <c r="M100" s="23">
        <f t="shared" si="1"/>
        <v>0</v>
      </c>
      <c r="N100" s="24">
        <f t="shared" si="18"/>
        <v>0</v>
      </c>
      <c r="O100" s="22"/>
      <c r="P100" s="23">
        <f t="shared" si="2"/>
        <v>0</v>
      </c>
      <c r="Q100" s="24">
        <f t="shared" si="19"/>
        <v>0</v>
      </c>
      <c r="R100" s="22"/>
      <c r="S100" s="23">
        <f t="shared" si="3"/>
        <v>0</v>
      </c>
      <c r="T100" s="24">
        <f t="shared" si="20"/>
        <v>0</v>
      </c>
      <c r="U100" s="22"/>
      <c r="V100" s="23">
        <f t="shared" si="4"/>
        <v>0</v>
      </c>
      <c r="W100" s="24">
        <f t="shared" si="21"/>
        <v>0</v>
      </c>
      <c r="X100" s="64">
        <f t="shared" si="22"/>
        <v>0</v>
      </c>
      <c r="Y100" s="92">
        <f t="shared" si="5"/>
        <v>0</v>
      </c>
      <c r="Z100" s="130">
        <f t="shared" si="23"/>
        <v>0</v>
      </c>
      <c r="AA100" s="71">
        <f t="shared" si="24"/>
        <v>0</v>
      </c>
      <c r="AB100" s="64">
        <f t="shared" si="25"/>
        <v>0</v>
      </c>
      <c r="AD100" s="65">
        <f t="shared" si="6"/>
        <v>0</v>
      </c>
      <c r="AE100" s="65">
        <f t="shared" si="7"/>
        <v>0</v>
      </c>
      <c r="AF100" s="65">
        <f t="shared" si="8"/>
        <v>0</v>
      </c>
      <c r="AG100" s="65">
        <f t="shared" si="9"/>
        <v>0</v>
      </c>
      <c r="AH100" s="65">
        <f t="shared" si="10"/>
        <v>0</v>
      </c>
      <c r="AI100" s="66">
        <f t="shared" si="26"/>
        <v>0</v>
      </c>
      <c r="AJ100" s="65">
        <f t="shared" si="11"/>
        <v>76</v>
      </c>
      <c r="AK100" s="65">
        <f t="shared" si="27"/>
        <v>-76</v>
      </c>
      <c r="AM100" s="67">
        <f t="shared" si="12"/>
        <v>0</v>
      </c>
      <c r="AN100" s="67">
        <f t="shared" si="13"/>
        <v>0</v>
      </c>
      <c r="AO100" s="67">
        <f t="shared" si="14"/>
        <v>0</v>
      </c>
      <c r="AP100" s="67">
        <f t="shared" si="15"/>
        <v>0</v>
      </c>
      <c r="AQ100" s="67">
        <f t="shared" si="16"/>
        <v>0</v>
      </c>
      <c r="AR100" s="68">
        <f t="shared" si="28"/>
        <v>0</v>
      </c>
      <c r="AT100"/>
      <c r="AU100"/>
    </row>
    <row r="101" spans="1:47" x14ac:dyDescent="0.2">
      <c r="A101" s="33" t="s">
        <v>96</v>
      </c>
      <c r="B101" s="69" t="s">
        <v>94</v>
      </c>
      <c r="C101" s="133">
        <v>94</v>
      </c>
      <c r="D101" s="136" t="s">
        <v>22</v>
      </c>
      <c r="E101" s="137">
        <v>0.3125</v>
      </c>
      <c r="F101" s="137">
        <v>0.83333333333333337</v>
      </c>
      <c r="G101" s="28">
        <v>280</v>
      </c>
      <c r="H101" s="94">
        <v>12.5</v>
      </c>
      <c r="I101" s="22"/>
      <c r="J101" s="23">
        <f t="shared" si="0"/>
        <v>0</v>
      </c>
      <c r="K101" s="62">
        <f t="shared" si="17"/>
        <v>0</v>
      </c>
      <c r="L101" s="22"/>
      <c r="M101" s="23">
        <f t="shared" si="1"/>
        <v>0</v>
      </c>
      <c r="N101" s="24">
        <f t="shared" si="18"/>
        <v>0</v>
      </c>
      <c r="O101" s="22"/>
      <c r="P101" s="23">
        <f t="shared" si="2"/>
        <v>0</v>
      </c>
      <c r="Q101" s="24">
        <f t="shared" si="19"/>
        <v>0</v>
      </c>
      <c r="R101" s="22"/>
      <c r="S101" s="23">
        <f t="shared" si="3"/>
        <v>0</v>
      </c>
      <c r="T101" s="24">
        <f t="shared" si="20"/>
        <v>0</v>
      </c>
      <c r="U101" s="22"/>
      <c r="V101" s="23">
        <f t="shared" si="4"/>
        <v>0</v>
      </c>
      <c r="W101" s="24">
        <f t="shared" si="21"/>
        <v>0</v>
      </c>
      <c r="X101" s="64">
        <f t="shared" si="22"/>
        <v>0</v>
      </c>
      <c r="Y101" s="92">
        <f t="shared" si="5"/>
        <v>0</v>
      </c>
      <c r="Z101" s="130">
        <f t="shared" si="23"/>
        <v>0</v>
      </c>
      <c r="AA101" s="71">
        <f t="shared" si="24"/>
        <v>0</v>
      </c>
      <c r="AB101" s="64">
        <f t="shared" si="25"/>
        <v>0</v>
      </c>
      <c r="AC101"/>
      <c r="AD101" s="65">
        <f t="shared" si="6"/>
        <v>0</v>
      </c>
      <c r="AE101" s="65">
        <f t="shared" si="7"/>
        <v>0</v>
      </c>
      <c r="AF101" s="65">
        <f t="shared" si="8"/>
        <v>0</v>
      </c>
      <c r="AG101" s="65">
        <f t="shared" si="9"/>
        <v>0</v>
      </c>
      <c r="AH101" s="65">
        <f t="shared" si="10"/>
        <v>0</v>
      </c>
      <c r="AI101" s="66">
        <f t="shared" si="26"/>
        <v>0</v>
      </c>
      <c r="AJ101" s="65">
        <f t="shared" si="11"/>
        <v>94</v>
      </c>
      <c r="AK101" s="65">
        <f t="shared" si="27"/>
        <v>-94</v>
      </c>
      <c r="AM101" s="67">
        <f t="shared" si="12"/>
        <v>0</v>
      </c>
      <c r="AN101" s="67">
        <f t="shared" si="13"/>
        <v>0</v>
      </c>
      <c r="AO101" s="67">
        <f t="shared" si="14"/>
        <v>0</v>
      </c>
      <c r="AP101" s="67">
        <f t="shared" si="15"/>
        <v>0</v>
      </c>
      <c r="AQ101" s="67">
        <f t="shared" si="16"/>
        <v>0</v>
      </c>
      <c r="AR101" s="68">
        <f t="shared" si="28"/>
        <v>0</v>
      </c>
      <c r="AT101"/>
      <c r="AU101"/>
    </row>
    <row r="102" spans="1:47" x14ac:dyDescent="0.2">
      <c r="A102" s="33" t="s">
        <v>100</v>
      </c>
      <c r="B102" s="69" t="s">
        <v>94</v>
      </c>
      <c r="C102" s="135">
        <v>70</v>
      </c>
      <c r="D102" s="65" t="s">
        <v>22</v>
      </c>
      <c r="E102" s="137">
        <v>0.26041666666666669</v>
      </c>
      <c r="F102" s="137">
        <v>0.83333333333333337</v>
      </c>
      <c r="G102" s="28">
        <v>600</v>
      </c>
      <c r="H102" s="94">
        <v>13.75</v>
      </c>
      <c r="I102" s="22"/>
      <c r="J102" s="23">
        <f t="shared" si="0"/>
        <v>0</v>
      </c>
      <c r="K102" s="62">
        <f t="shared" si="17"/>
        <v>0</v>
      </c>
      <c r="L102" s="22"/>
      <c r="M102" s="23">
        <f t="shared" si="1"/>
        <v>0</v>
      </c>
      <c r="N102" s="24">
        <f t="shared" si="18"/>
        <v>0</v>
      </c>
      <c r="O102" s="22"/>
      <c r="P102" s="23">
        <f t="shared" si="2"/>
        <v>0</v>
      </c>
      <c r="Q102" s="24">
        <f t="shared" si="19"/>
        <v>0</v>
      </c>
      <c r="R102" s="22"/>
      <c r="S102" s="23">
        <f t="shared" si="3"/>
        <v>0</v>
      </c>
      <c r="T102" s="24">
        <f t="shared" si="20"/>
        <v>0</v>
      </c>
      <c r="U102" s="22"/>
      <c r="V102" s="23">
        <f t="shared" si="4"/>
        <v>0</v>
      </c>
      <c r="W102" s="24">
        <f t="shared" si="21"/>
        <v>0</v>
      </c>
      <c r="X102" s="64">
        <f t="shared" si="22"/>
        <v>0</v>
      </c>
      <c r="Y102" s="92">
        <f t="shared" si="5"/>
        <v>0</v>
      </c>
      <c r="Z102" s="130">
        <f t="shared" si="23"/>
        <v>0</v>
      </c>
      <c r="AA102" s="71">
        <f t="shared" si="24"/>
        <v>0</v>
      </c>
      <c r="AB102" s="64">
        <f t="shared" si="25"/>
        <v>0</v>
      </c>
      <c r="AC102"/>
      <c r="AD102" s="65">
        <f t="shared" si="6"/>
        <v>0</v>
      </c>
      <c r="AE102" s="65">
        <f t="shared" si="7"/>
        <v>0</v>
      </c>
      <c r="AF102" s="65">
        <f t="shared" si="8"/>
        <v>0</v>
      </c>
      <c r="AG102" s="65">
        <f t="shared" si="9"/>
        <v>0</v>
      </c>
      <c r="AH102" s="65">
        <f t="shared" si="10"/>
        <v>0</v>
      </c>
      <c r="AI102" s="66">
        <f t="shared" si="26"/>
        <v>0</v>
      </c>
      <c r="AJ102" s="65">
        <f t="shared" si="11"/>
        <v>70</v>
      </c>
      <c r="AK102" s="65">
        <f t="shared" si="27"/>
        <v>-70</v>
      </c>
      <c r="AM102" s="67">
        <f t="shared" si="12"/>
        <v>0</v>
      </c>
      <c r="AN102" s="67">
        <f t="shared" si="13"/>
        <v>0</v>
      </c>
      <c r="AO102" s="67">
        <f t="shared" si="14"/>
        <v>0</v>
      </c>
      <c r="AP102" s="67">
        <f t="shared" si="15"/>
        <v>0</v>
      </c>
      <c r="AQ102" s="67">
        <f t="shared" si="16"/>
        <v>0</v>
      </c>
      <c r="AR102" s="68">
        <f t="shared" si="28"/>
        <v>0</v>
      </c>
      <c r="AT102"/>
      <c r="AU102"/>
    </row>
    <row r="103" spans="1:47" x14ac:dyDescent="0.2">
      <c r="A103" s="33" t="s">
        <v>100</v>
      </c>
      <c r="B103" s="69" t="s">
        <v>94</v>
      </c>
      <c r="C103" s="135">
        <v>70</v>
      </c>
      <c r="D103" s="136" t="s">
        <v>22</v>
      </c>
      <c r="E103" s="137">
        <v>0.26041666666666669</v>
      </c>
      <c r="F103" s="137">
        <v>0.83333333333333337</v>
      </c>
      <c r="G103" s="28">
        <v>600</v>
      </c>
      <c r="H103" s="94">
        <v>13.75</v>
      </c>
      <c r="I103" s="22"/>
      <c r="J103" s="23">
        <f t="shared" si="0"/>
        <v>0</v>
      </c>
      <c r="K103" s="62">
        <f t="shared" si="17"/>
        <v>0</v>
      </c>
      <c r="L103" s="22"/>
      <c r="M103" s="23">
        <f t="shared" si="1"/>
        <v>0</v>
      </c>
      <c r="N103" s="24">
        <f t="shared" si="18"/>
        <v>0</v>
      </c>
      <c r="O103" s="22"/>
      <c r="P103" s="23">
        <f t="shared" si="2"/>
        <v>0</v>
      </c>
      <c r="Q103" s="24">
        <f t="shared" si="19"/>
        <v>0</v>
      </c>
      <c r="R103" s="22"/>
      <c r="S103" s="23">
        <f t="shared" si="3"/>
        <v>0</v>
      </c>
      <c r="T103" s="24">
        <f t="shared" si="20"/>
        <v>0</v>
      </c>
      <c r="U103" s="22"/>
      <c r="V103" s="23">
        <f t="shared" si="4"/>
        <v>0</v>
      </c>
      <c r="W103" s="24">
        <f t="shared" si="21"/>
        <v>0</v>
      </c>
      <c r="X103" s="64">
        <f t="shared" si="22"/>
        <v>0</v>
      </c>
      <c r="Y103" s="92">
        <f t="shared" si="5"/>
        <v>0</v>
      </c>
      <c r="Z103" s="130">
        <f t="shared" si="23"/>
        <v>0</v>
      </c>
      <c r="AA103" s="71">
        <f t="shared" si="24"/>
        <v>0</v>
      </c>
      <c r="AB103" s="64">
        <f t="shared" si="25"/>
        <v>0</v>
      </c>
      <c r="AC103"/>
      <c r="AD103" s="65">
        <f t="shared" si="6"/>
        <v>0</v>
      </c>
      <c r="AE103" s="65">
        <f t="shared" si="7"/>
        <v>0</v>
      </c>
      <c r="AF103" s="65">
        <f t="shared" si="8"/>
        <v>0</v>
      </c>
      <c r="AG103" s="65">
        <f t="shared" si="9"/>
        <v>0</v>
      </c>
      <c r="AH103" s="65">
        <f t="shared" si="10"/>
        <v>0</v>
      </c>
      <c r="AI103" s="66">
        <f t="shared" si="26"/>
        <v>0</v>
      </c>
      <c r="AJ103" s="65">
        <f t="shared" si="11"/>
        <v>70</v>
      </c>
      <c r="AK103" s="65">
        <f t="shared" si="27"/>
        <v>-70</v>
      </c>
      <c r="AM103" s="67">
        <f t="shared" si="12"/>
        <v>0</v>
      </c>
      <c r="AN103" s="67">
        <f t="shared" si="13"/>
        <v>0</v>
      </c>
      <c r="AO103" s="67">
        <f t="shared" si="14"/>
        <v>0</v>
      </c>
      <c r="AP103" s="67">
        <f t="shared" si="15"/>
        <v>0</v>
      </c>
      <c r="AQ103" s="67">
        <f t="shared" si="16"/>
        <v>0</v>
      </c>
      <c r="AR103" s="68">
        <f t="shared" si="28"/>
        <v>0</v>
      </c>
      <c r="AT103"/>
      <c r="AU103"/>
    </row>
    <row r="104" spans="1:47" x14ac:dyDescent="0.2">
      <c r="A104" s="33" t="s">
        <v>110</v>
      </c>
      <c r="B104" s="69" t="s">
        <v>94</v>
      </c>
      <c r="C104" s="135">
        <v>210</v>
      </c>
      <c r="D104" s="65" t="s">
        <v>22</v>
      </c>
      <c r="E104" s="137">
        <v>0.30208333333333331</v>
      </c>
      <c r="F104" s="137">
        <v>0.70833333333333337</v>
      </c>
      <c r="G104" s="28">
        <v>50</v>
      </c>
      <c r="H104" s="94">
        <v>9.75</v>
      </c>
      <c r="I104" s="22"/>
      <c r="J104" s="23">
        <f t="shared" si="0"/>
        <v>0</v>
      </c>
      <c r="K104" s="62">
        <f t="shared" si="17"/>
        <v>0</v>
      </c>
      <c r="L104" s="22"/>
      <c r="M104" s="23">
        <f t="shared" si="1"/>
        <v>0</v>
      </c>
      <c r="N104" s="24">
        <f t="shared" si="18"/>
        <v>0</v>
      </c>
      <c r="O104" s="22"/>
      <c r="P104" s="23">
        <f t="shared" si="2"/>
        <v>0</v>
      </c>
      <c r="Q104" s="24">
        <f t="shared" si="19"/>
        <v>0</v>
      </c>
      <c r="R104" s="22"/>
      <c r="S104" s="23">
        <f t="shared" si="3"/>
        <v>0</v>
      </c>
      <c r="T104" s="24">
        <f t="shared" si="20"/>
        <v>0</v>
      </c>
      <c r="U104" s="22"/>
      <c r="V104" s="23">
        <f t="shared" si="4"/>
        <v>0</v>
      </c>
      <c r="W104" s="24">
        <f t="shared" si="21"/>
        <v>0</v>
      </c>
      <c r="X104" s="64">
        <f t="shared" si="22"/>
        <v>0</v>
      </c>
      <c r="Y104" s="92">
        <f t="shared" si="5"/>
        <v>0</v>
      </c>
      <c r="Z104" s="130">
        <f t="shared" si="23"/>
        <v>0</v>
      </c>
      <c r="AA104" s="71">
        <f t="shared" si="24"/>
        <v>0</v>
      </c>
      <c r="AB104" s="64">
        <f t="shared" si="25"/>
        <v>0</v>
      </c>
      <c r="AC104"/>
      <c r="AD104" s="65">
        <f t="shared" si="6"/>
        <v>0</v>
      </c>
      <c r="AE104" s="65">
        <f t="shared" si="7"/>
        <v>0</v>
      </c>
      <c r="AF104" s="65">
        <f t="shared" si="8"/>
        <v>0</v>
      </c>
      <c r="AG104" s="65">
        <f t="shared" si="9"/>
        <v>0</v>
      </c>
      <c r="AH104" s="65">
        <f t="shared" si="10"/>
        <v>0</v>
      </c>
      <c r="AI104" s="66">
        <f t="shared" si="26"/>
        <v>0</v>
      </c>
      <c r="AJ104" s="65">
        <f t="shared" si="11"/>
        <v>210</v>
      </c>
      <c r="AK104" s="65">
        <f t="shared" si="27"/>
        <v>-210</v>
      </c>
      <c r="AM104" s="67">
        <f t="shared" si="12"/>
        <v>0</v>
      </c>
      <c r="AN104" s="67">
        <f t="shared" si="13"/>
        <v>0</v>
      </c>
      <c r="AO104" s="67">
        <f t="shared" si="14"/>
        <v>0</v>
      </c>
      <c r="AP104" s="67">
        <f t="shared" si="15"/>
        <v>0</v>
      </c>
      <c r="AQ104" s="67">
        <f t="shared" si="16"/>
        <v>0</v>
      </c>
      <c r="AR104" s="68">
        <f t="shared" si="28"/>
        <v>0</v>
      </c>
      <c r="AT104"/>
      <c r="AU104"/>
    </row>
    <row r="105" spans="1:47" x14ac:dyDescent="0.2">
      <c r="A105" s="33" t="s">
        <v>99</v>
      </c>
      <c r="B105" s="69" t="s">
        <v>94</v>
      </c>
      <c r="C105" s="133">
        <v>78</v>
      </c>
      <c r="D105" s="65" t="s">
        <v>22</v>
      </c>
      <c r="E105" s="137">
        <v>0.3125</v>
      </c>
      <c r="F105" s="137">
        <v>0.70833333333333337</v>
      </c>
      <c r="G105" s="28">
        <v>200</v>
      </c>
      <c r="H105" s="94">
        <v>9.5</v>
      </c>
      <c r="I105" s="22"/>
      <c r="J105" s="23">
        <f t="shared" si="0"/>
        <v>0</v>
      </c>
      <c r="K105" s="62">
        <f t="shared" si="17"/>
        <v>0</v>
      </c>
      <c r="L105" s="22"/>
      <c r="M105" s="23">
        <f t="shared" si="1"/>
        <v>0</v>
      </c>
      <c r="N105" s="24">
        <f t="shared" si="18"/>
        <v>0</v>
      </c>
      <c r="O105" s="22"/>
      <c r="P105" s="23">
        <f t="shared" si="2"/>
        <v>0</v>
      </c>
      <c r="Q105" s="24">
        <f t="shared" si="19"/>
        <v>0</v>
      </c>
      <c r="R105" s="22"/>
      <c r="S105" s="23">
        <f t="shared" si="3"/>
        <v>0</v>
      </c>
      <c r="T105" s="24">
        <f t="shared" si="20"/>
        <v>0</v>
      </c>
      <c r="U105" s="22"/>
      <c r="V105" s="23">
        <f t="shared" si="4"/>
        <v>0</v>
      </c>
      <c r="W105" s="24">
        <f t="shared" si="21"/>
        <v>0</v>
      </c>
      <c r="X105" s="64">
        <f t="shared" si="22"/>
        <v>0</v>
      </c>
      <c r="Y105" s="92">
        <f t="shared" si="5"/>
        <v>0</v>
      </c>
      <c r="Z105" s="130">
        <f t="shared" si="23"/>
        <v>0</v>
      </c>
      <c r="AA105" s="71">
        <f t="shared" si="24"/>
        <v>0</v>
      </c>
      <c r="AB105" s="64">
        <f t="shared" si="25"/>
        <v>0</v>
      </c>
      <c r="AC105"/>
      <c r="AD105" s="65">
        <f t="shared" si="6"/>
        <v>0</v>
      </c>
      <c r="AE105" s="65">
        <f t="shared" si="7"/>
        <v>0</v>
      </c>
      <c r="AF105" s="65">
        <f t="shared" si="8"/>
        <v>0</v>
      </c>
      <c r="AG105" s="65">
        <f t="shared" si="9"/>
        <v>0</v>
      </c>
      <c r="AH105" s="65">
        <f t="shared" si="10"/>
        <v>0</v>
      </c>
      <c r="AI105" s="66">
        <f t="shared" si="26"/>
        <v>0</v>
      </c>
      <c r="AJ105" s="65">
        <f t="shared" si="11"/>
        <v>78</v>
      </c>
      <c r="AK105" s="65">
        <f t="shared" si="27"/>
        <v>-78</v>
      </c>
      <c r="AM105" s="67">
        <f t="shared" si="12"/>
        <v>0</v>
      </c>
      <c r="AN105" s="67">
        <f t="shared" si="13"/>
        <v>0</v>
      </c>
      <c r="AO105" s="67">
        <f t="shared" si="14"/>
        <v>0</v>
      </c>
      <c r="AP105" s="67">
        <f t="shared" si="15"/>
        <v>0</v>
      </c>
      <c r="AQ105" s="67">
        <f t="shared" si="16"/>
        <v>0</v>
      </c>
      <c r="AR105" s="68">
        <f t="shared" si="28"/>
        <v>0</v>
      </c>
      <c r="AT105"/>
      <c r="AU105"/>
    </row>
    <row r="106" spans="1:47" x14ac:dyDescent="0.2">
      <c r="A106" s="33" t="s">
        <v>94</v>
      </c>
      <c r="B106" s="69" t="s">
        <v>133</v>
      </c>
      <c r="C106" s="133">
        <v>96</v>
      </c>
      <c r="D106" s="65" t="s">
        <v>22</v>
      </c>
      <c r="E106" s="137">
        <v>0.35416666666666669</v>
      </c>
      <c r="F106" s="137">
        <v>0.5</v>
      </c>
      <c r="G106" s="28">
        <v>20</v>
      </c>
      <c r="H106" s="94">
        <v>3.5</v>
      </c>
      <c r="I106" s="22"/>
      <c r="J106" s="23">
        <f t="shared" si="0"/>
        <v>0</v>
      </c>
      <c r="K106" s="62">
        <f t="shared" si="17"/>
        <v>0</v>
      </c>
      <c r="L106" s="22"/>
      <c r="M106" s="23">
        <f t="shared" si="1"/>
        <v>0</v>
      </c>
      <c r="N106" s="24">
        <f t="shared" si="18"/>
        <v>0</v>
      </c>
      <c r="O106" s="22"/>
      <c r="P106" s="23">
        <f t="shared" si="2"/>
        <v>0</v>
      </c>
      <c r="Q106" s="24">
        <f t="shared" si="19"/>
        <v>0</v>
      </c>
      <c r="R106" s="22"/>
      <c r="S106" s="23">
        <f t="shared" si="3"/>
        <v>0</v>
      </c>
      <c r="T106" s="24">
        <f t="shared" si="20"/>
        <v>0</v>
      </c>
      <c r="U106" s="22"/>
      <c r="V106" s="23">
        <f t="shared" si="4"/>
        <v>0</v>
      </c>
      <c r="W106" s="24">
        <f t="shared" si="21"/>
        <v>0</v>
      </c>
      <c r="X106" s="64">
        <f t="shared" si="22"/>
        <v>0</v>
      </c>
      <c r="Y106" s="92">
        <f t="shared" si="5"/>
        <v>0</v>
      </c>
      <c r="Z106" s="130">
        <f t="shared" si="23"/>
        <v>0</v>
      </c>
      <c r="AA106" s="71">
        <f t="shared" si="24"/>
        <v>0</v>
      </c>
      <c r="AB106" s="64">
        <f t="shared" si="25"/>
        <v>0</v>
      </c>
      <c r="AC106"/>
      <c r="AD106" s="65">
        <f t="shared" si="6"/>
        <v>0</v>
      </c>
      <c r="AE106" s="65">
        <f t="shared" si="7"/>
        <v>0</v>
      </c>
      <c r="AF106" s="65">
        <f t="shared" si="8"/>
        <v>0</v>
      </c>
      <c r="AG106" s="65">
        <f t="shared" si="9"/>
        <v>0</v>
      </c>
      <c r="AH106" s="65">
        <f t="shared" si="10"/>
        <v>0</v>
      </c>
      <c r="AI106" s="66">
        <f t="shared" si="26"/>
        <v>0</v>
      </c>
      <c r="AJ106" s="65">
        <f t="shared" si="11"/>
        <v>96</v>
      </c>
      <c r="AK106" s="65">
        <f t="shared" si="27"/>
        <v>-96</v>
      </c>
      <c r="AM106" s="67">
        <f t="shared" si="12"/>
        <v>0</v>
      </c>
      <c r="AN106" s="67">
        <f t="shared" si="13"/>
        <v>0</v>
      </c>
      <c r="AO106" s="67">
        <f t="shared" si="14"/>
        <v>0</v>
      </c>
      <c r="AP106" s="67">
        <f t="shared" si="15"/>
        <v>0</v>
      </c>
      <c r="AQ106" s="67">
        <f t="shared" si="16"/>
        <v>0</v>
      </c>
      <c r="AR106" s="68">
        <f t="shared" si="28"/>
        <v>0</v>
      </c>
      <c r="AT106"/>
      <c r="AU106"/>
    </row>
    <row r="107" spans="1:47" x14ac:dyDescent="0.2">
      <c r="A107" s="33" t="s">
        <v>94</v>
      </c>
      <c r="B107" s="69" t="s">
        <v>133</v>
      </c>
      <c r="C107" s="133">
        <v>105</v>
      </c>
      <c r="D107" s="136" t="s">
        <v>22</v>
      </c>
      <c r="E107" s="137">
        <v>0.52083333333333337</v>
      </c>
      <c r="F107" s="137">
        <v>0.66666666666666663</v>
      </c>
      <c r="G107" s="28">
        <v>20</v>
      </c>
      <c r="H107" s="94">
        <v>3.5</v>
      </c>
      <c r="I107" s="22"/>
      <c r="J107" s="23">
        <f t="shared" si="0"/>
        <v>0</v>
      </c>
      <c r="K107" s="62">
        <f t="shared" si="17"/>
        <v>0</v>
      </c>
      <c r="L107" s="22"/>
      <c r="M107" s="23">
        <f t="shared" si="1"/>
        <v>0</v>
      </c>
      <c r="N107" s="24">
        <f t="shared" si="18"/>
        <v>0</v>
      </c>
      <c r="O107" s="22"/>
      <c r="P107" s="23">
        <f t="shared" si="2"/>
        <v>0</v>
      </c>
      <c r="Q107" s="24">
        <f t="shared" si="19"/>
        <v>0</v>
      </c>
      <c r="R107" s="22"/>
      <c r="S107" s="23">
        <f t="shared" si="3"/>
        <v>0</v>
      </c>
      <c r="T107" s="24">
        <f t="shared" si="20"/>
        <v>0</v>
      </c>
      <c r="U107" s="22"/>
      <c r="V107" s="23">
        <f t="shared" si="4"/>
        <v>0</v>
      </c>
      <c r="W107" s="24">
        <f t="shared" si="21"/>
        <v>0</v>
      </c>
      <c r="X107" s="64">
        <f t="shared" si="22"/>
        <v>0</v>
      </c>
      <c r="Y107" s="92">
        <f t="shared" si="5"/>
        <v>0</v>
      </c>
      <c r="Z107" s="130">
        <f t="shared" si="23"/>
        <v>0</v>
      </c>
      <c r="AA107" s="71">
        <f t="shared" si="24"/>
        <v>0</v>
      </c>
      <c r="AB107" s="64">
        <f t="shared" si="25"/>
        <v>0</v>
      </c>
      <c r="AC107"/>
      <c r="AD107" s="65">
        <f t="shared" si="6"/>
        <v>0</v>
      </c>
      <c r="AE107" s="65">
        <f t="shared" si="7"/>
        <v>0</v>
      </c>
      <c r="AF107" s="65">
        <f t="shared" si="8"/>
        <v>0</v>
      </c>
      <c r="AG107" s="65">
        <f t="shared" si="9"/>
        <v>0</v>
      </c>
      <c r="AH107" s="65">
        <f t="shared" si="10"/>
        <v>0</v>
      </c>
      <c r="AI107" s="66">
        <f t="shared" si="26"/>
        <v>0</v>
      </c>
      <c r="AJ107" s="65">
        <f t="shared" si="11"/>
        <v>105</v>
      </c>
      <c r="AK107" s="65">
        <f t="shared" si="27"/>
        <v>-105</v>
      </c>
      <c r="AM107" s="67">
        <f t="shared" si="12"/>
        <v>0</v>
      </c>
      <c r="AN107" s="67">
        <f t="shared" si="13"/>
        <v>0</v>
      </c>
      <c r="AO107" s="67">
        <f t="shared" si="14"/>
        <v>0</v>
      </c>
      <c r="AP107" s="67">
        <f t="shared" si="15"/>
        <v>0</v>
      </c>
      <c r="AQ107" s="67">
        <f t="shared" si="16"/>
        <v>0</v>
      </c>
      <c r="AR107" s="68">
        <f t="shared" si="28"/>
        <v>0</v>
      </c>
      <c r="AT107"/>
      <c r="AU107"/>
    </row>
    <row r="108" spans="1:47" x14ac:dyDescent="0.2">
      <c r="A108" s="33" t="s">
        <v>124</v>
      </c>
      <c r="B108" s="69" t="s">
        <v>133</v>
      </c>
      <c r="C108" s="133">
        <v>17</v>
      </c>
      <c r="D108" s="136" t="s">
        <v>22</v>
      </c>
      <c r="E108" s="137">
        <v>0.30208333333333331</v>
      </c>
      <c r="F108" s="137">
        <v>0.83333333333333337</v>
      </c>
      <c r="G108" s="28">
        <v>200</v>
      </c>
      <c r="H108" s="94">
        <v>12.75</v>
      </c>
      <c r="I108" s="22"/>
      <c r="J108" s="23">
        <f t="shared" si="0"/>
        <v>0</v>
      </c>
      <c r="K108" s="62">
        <f t="shared" si="17"/>
        <v>0</v>
      </c>
      <c r="L108" s="22"/>
      <c r="M108" s="23">
        <f t="shared" si="1"/>
        <v>0</v>
      </c>
      <c r="N108" s="24">
        <f t="shared" si="18"/>
        <v>0</v>
      </c>
      <c r="O108" s="22"/>
      <c r="P108" s="23">
        <f t="shared" si="2"/>
        <v>0</v>
      </c>
      <c r="Q108" s="24">
        <f t="shared" si="19"/>
        <v>0</v>
      </c>
      <c r="R108" s="22"/>
      <c r="S108" s="23">
        <f t="shared" si="3"/>
        <v>0</v>
      </c>
      <c r="T108" s="24">
        <f t="shared" si="20"/>
        <v>0</v>
      </c>
      <c r="U108" s="22"/>
      <c r="V108" s="23">
        <f t="shared" si="4"/>
        <v>0</v>
      </c>
      <c r="W108" s="24">
        <f t="shared" si="21"/>
        <v>0</v>
      </c>
      <c r="X108" s="64">
        <f t="shared" si="22"/>
        <v>0</v>
      </c>
      <c r="Y108" s="92">
        <f t="shared" si="5"/>
        <v>0</v>
      </c>
      <c r="Z108" s="130">
        <f t="shared" si="23"/>
        <v>0</v>
      </c>
      <c r="AA108" s="71">
        <f t="shared" si="24"/>
        <v>0</v>
      </c>
      <c r="AB108" s="64">
        <f t="shared" si="25"/>
        <v>0</v>
      </c>
      <c r="AC108"/>
      <c r="AD108" s="65">
        <f t="shared" si="6"/>
        <v>0</v>
      </c>
      <c r="AE108" s="65">
        <f t="shared" si="7"/>
        <v>0</v>
      </c>
      <c r="AF108" s="65">
        <f t="shared" si="8"/>
        <v>0</v>
      </c>
      <c r="AG108" s="65">
        <f t="shared" si="9"/>
        <v>0</v>
      </c>
      <c r="AH108" s="65">
        <f t="shared" si="10"/>
        <v>0</v>
      </c>
      <c r="AI108" s="66">
        <f t="shared" si="26"/>
        <v>0</v>
      </c>
      <c r="AJ108" s="65">
        <f t="shared" si="11"/>
        <v>17</v>
      </c>
      <c r="AK108" s="65">
        <f t="shared" si="27"/>
        <v>-17</v>
      </c>
      <c r="AM108" s="67">
        <f t="shared" si="12"/>
        <v>0</v>
      </c>
      <c r="AN108" s="67">
        <f t="shared" si="13"/>
        <v>0</v>
      </c>
      <c r="AO108" s="67">
        <f t="shared" si="14"/>
        <v>0</v>
      </c>
      <c r="AP108" s="67">
        <f t="shared" si="15"/>
        <v>0</v>
      </c>
      <c r="AQ108" s="67">
        <f t="shared" si="16"/>
        <v>0</v>
      </c>
      <c r="AR108" s="68">
        <f t="shared" si="28"/>
        <v>0</v>
      </c>
      <c r="AT108"/>
      <c r="AU108"/>
    </row>
    <row r="109" spans="1:47" x14ac:dyDescent="0.2">
      <c r="A109" s="33" t="s">
        <v>101</v>
      </c>
      <c r="B109" s="69" t="s">
        <v>133</v>
      </c>
      <c r="C109" s="133">
        <v>54</v>
      </c>
      <c r="D109" s="136" t="s">
        <v>22</v>
      </c>
      <c r="E109" s="137">
        <v>0.34375</v>
      </c>
      <c r="F109" s="137">
        <v>0.58333333333333337</v>
      </c>
      <c r="G109" s="28">
        <v>250</v>
      </c>
      <c r="H109" s="94">
        <v>5.75</v>
      </c>
      <c r="I109" s="22"/>
      <c r="J109" s="23">
        <f t="shared" si="0"/>
        <v>0</v>
      </c>
      <c r="K109" s="62">
        <f t="shared" si="17"/>
        <v>0</v>
      </c>
      <c r="L109" s="22"/>
      <c r="M109" s="23">
        <f t="shared" si="1"/>
        <v>0</v>
      </c>
      <c r="N109" s="24">
        <f t="shared" si="18"/>
        <v>0</v>
      </c>
      <c r="O109" s="22"/>
      <c r="P109" s="23">
        <f t="shared" si="2"/>
        <v>0</v>
      </c>
      <c r="Q109" s="24">
        <f t="shared" si="19"/>
        <v>0</v>
      </c>
      <c r="R109" s="22"/>
      <c r="S109" s="23">
        <f t="shared" si="3"/>
        <v>0</v>
      </c>
      <c r="T109" s="24">
        <f t="shared" si="20"/>
        <v>0</v>
      </c>
      <c r="U109" s="22"/>
      <c r="V109" s="23">
        <f t="shared" si="4"/>
        <v>0</v>
      </c>
      <c r="W109" s="24">
        <f t="shared" si="21"/>
        <v>0</v>
      </c>
      <c r="X109" s="64">
        <f t="shared" si="22"/>
        <v>0</v>
      </c>
      <c r="Y109" s="92">
        <f t="shared" si="5"/>
        <v>0</v>
      </c>
      <c r="Z109" s="130">
        <f t="shared" si="23"/>
        <v>0</v>
      </c>
      <c r="AA109" s="71">
        <f t="shared" si="24"/>
        <v>0</v>
      </c>
      <c r="AB109" s="64">
        <f t="shared" si="25"/>
        <v>0</v>
      </c>
      <c r="AC109"/>
      <c r="AD109" s="65">
        <f t="shared" si="6"/>
        <v>0</v>
      </c>
      <c r="AE109" s="65">
        <f t="shared" si="7"/>
        <v>0</v>
      </c>
      <c r="AF109" s="65">
        <f t="shared" si="8"/>
        <v>0</v>
      </c>
      <c r="AG109" s="65">
        <f t="shared" si="9"/>
        <v>0</v>
      </c>
      <c r="AH109" s="65">
        <f t="shared" si="10"/>
        <v>0</v>
      </c>
      <c r="AI109" s="66">
        <f t="shared" si="26"/>
        <v>0</v>
      </c>
      <c r="AJ109" s="65">
        <f t="shared" si="11"/>
        <v>54</v>
      </c>
      <c r="AK109" s="65">
        <f t="shared" si="27"/>
        <v>-54</v>
      </c>
      <c r="AM109" s="67">
        <f t="shared" si="12"/>
        <v>0</v>
      </c>
      <c r="AN109" s="67">
        <f t="shared" si="13"/>
        <v>0</v>
      </c>
      <c r="AO109" s="67">
        <f t="shared" si="14"/>
        <v>0</v>
      </c>
      <c r="AP109" s="67">
        <f t="shared" si="15"/>
        <v>0</v>
      </c>
      <c r="AQ109" s="67">
        <f t="shared" si="16"/>
        <v>0</v>
      </c>
      <c r="AR109" s="68">
        <f t="shared" si="28"/>
        <v>0</v>
      </c>
      <c r="AT109"/>
      <c r="AU109"/>
    </row>
    <row r="110" spans="1:47" x14ac:dyDescent="0.2">
      <c r="A110" s="33" t="s">
        <v>101</v>
      </c>
      <c r="B110" s="69" t="s">
        <v>133</v>
      </c>
      <c r="C110" s="133">
        <v>55</v>
      </c>
      <c r="D110" s="136" t="s">
        <v>22</v>
      </c>
      <c r="E110" s="137">
        <v>0.38541666666666669</v>
      </c>
      <c r="F110" s="137">
        <v>0.625</v>
      </c>
      <c r="G110" s="28">
        <v>250</v>
      </c>
      <c r="H110" s="94">
        <v>5.75</v>
      </c>
      <c r="I110" s="22"/>
      <c r="J110" s="23">
        <f t="shared" si="0"/>
        <v>0</v>
      </c>
      <c r="K110" s="62">
        <f t="shared" si="17"/>
        <v>0</v>
      </c>
      <c r="L110" s="22"/>
      <c r="M110" s="23">
        <f t="shared" si="1"/>
        <v>0</v>
      </c>
      <c r="N110" s="24">
        <f t="shared" si="18"/>
        <v>0</v>
      </c>
      <c r="O110" s="22"/>
      <c r="P110" s="23">
        <f t="shared" si="2"/>
        <v>0</v>
      </c>
      <c r="Q110" s="24">
        <f t="shared" si="19"/>
        <v>0</v>
      </c>
      <c r="R110" s="22"/>
      <c r="S110" s="23">
        <f t="shared" si="3"/>
        <v>0</v>
      </c>
      <c r="T110" s="24">
        <f t="shared" si="20"/>
        <v>0</v>
      </c>
      <c r="U110" s="22"/>
      <c r="V110" s="23">
        <f t="shared" si="4"/>
        <v>0</v>
      </c>
      <c r="W110" s="24">
        <f t="shared" si="21"/>
        <v>0</v>
      </c>
      <c r="X110" s="64">
        <f t="shared" si="22"/>
        <v>0</v>
      </c>
      <c r="Y110" s="92">
        <f t="shared" si="5"/>
        <v>0</v>
      </c>
      <c r="Z110" s="130">
        <f t="shared" si="23"/>
        <v>0</v>
      </c>
      <c r="AA110" s="71">
        <f t="shared" si="24"/>
        <v>0</v>
      </c>
      <c r="AB110" s="64">
        <f t="shared" si="25"/>
        <v>0</v>
      </c>
      <c r="AC110"/>
      <c r="AD110" s="65">
        <f t="shared" si="6"/>
        <v>0</v>
      </c>
      <c r="AE110" s="65">
        <f t="shared" si="7"/>
        <v>0</v>
      </c>
      <c r="AF110" s="65">
        <f t="shared" si="8"/>
        <v>0</v>
      </c>
      <c r="AG110" s="65">
        <f t="shared" si="9"/>
        <v>0</v>
      </c>
      <c r="AH110" s="65">
        <f t="shared" si="10"/>
        <v>0</v>
      </c>
      <c r="AI110" s="66">
        <f t="shared" si="26"/>
        <v>0</v>
      </c>
      <c r="AJ110" s="65">
        <f t="shared" si="11"/>
        <v>55</v>
      </c>
      <c r="AK110" s="65">
        <f t="shared" si="27"/>
        <v>-55</v>
      </c>
      <c r="AM110" s="67">
        <f t="shared" si="12"/>
        <v>0</v>
      </c>
      <c r="AN110" s="67">
        <f t="shared" si="13"/>
        <v>0</v>
      </c>
      <c r="AO110" s="67">
        <f t="shared" si="14"/>
        <v>0</v>
      </c>
      <c r="AP110" s="67">
        <f t="shared" si="15"/>
        <v>0</v>
      </c>
      <c r="AQ110" s="67">
        <f t="shared" si="16"/>
        <v>0</v>
      </c>
      <c r="AR110" s="68">
        <f t="shared" si="28"/>
        <v>0</v>
      </c>
      <c r="AT110"/>
      <c r="AU110"/>
    </row>
    <row r="111" spans="1:47" x14ac:dyDescent="0.2">
      <c r="A111" s="33" t="s">
        <v>101</v>
      </c>
      <c r="B111" s="69" t="s">
        <v>133</v>
      </c>
      <c r="C111" s="133">
        <v>80</v>
      </c>
      <c r="D111" s="65" t="s">
        <v>22</v>
      </c>
      <c r="E111" s="137">
        <v>0.42708333333333331</v>
      </c>
      <c r="F111" s="137">
        <v>0.66666666666666663</v>
      </c>
      <c r="G111" s="28">
        <v>250</v>
      </c>
      <c r="H111" s="94">
        <v>5.75</v>
      </c>
      <c r="I111" s="22"/>
      <c r="J111" s="23">
        <f t="shared" si="0"/>
        <v>0</v>
      </c>
      <c r="K111" s="62">
        <f t="shared" si="17"/>
        <v>0</v>
      </c>
      <c r="L111" s="22"/>
      <c r="M111" s="23">
        <f t="shared" si="1"/>
        <v>0</v>
      </c>
      <c r="N111" s="24">
        <f t="shared" si="18"/>
        <v>0</v>
      </c>
      <c r="O111" s="22"/>
      <c r="P111" s="23">
        <f t="shared" si="2"/>
        <v>0</v>
      </c>
      <c r="Q111" s="24">
        <f t="shared" si="19"/>
        <v>0</v>
      </c>
      <c r="R111" s="22"/>
      <c r="S111" s="23">
        <f t="shared" si="3"/>
        <v>0</v>
      </c>
      <c r="T111" s="24">
        <f t="shared" si="20"/>
        <v>0</v>
      </c>
      <c r="U111" s="22"/>
      <c r="V111" s="23">
        <f t="shared" si="4"/>
        <v>0</v>
      </c>
      <c r="W111" s="24">
        <f t="shared" si="21"/>
        <v>0</v>
      </c>
      <c r="X111" s="64">
        <f t="shared" si="22"/>
        <v>0</v>
      </c>
      <c r="Y111" s="92">
        <f t="shared" si="5"/>
        <v>0</v>
      </c>
      <c r="Z111" s="130">
        <f t="shared" si="23"/>
        <v>0</v>
      </c>
      <c r="AA111" s="71">
        <f t="shared" si="24"/>
        <v>0</v>
      </c>
      <c r="AB111" s="64">
        <f t="shared" si="25"/>
        <v>0</v>
      </c>
      <c r="AC111"/>
      <c r="AD111" s="65">
        <f t="shared" si="6"/>
        <v>0</v>
      </c>
      <c r="AE111" s="65">
        <f t="shared" si="7"/>
        <v>0</v>
      </c>
      <c r="AF111" s="65">
        <f t="shared" si="8"/>
        <v>0</v>
      </c>
      <c r="AG111" s="65">
        <f t="shared" si="9"/>
        <v>0</v>
      </c>
      <c r="AH111" s="65">
        <f t="shared" si="10"/>
        <v>0</v>
      </c>
      <c r="AI111" s="66">
        <f t="shared" si="26"/>
        <v>0</v>
      </c>
      <c r="AJ111" s="65">
        <f t="shared" si="11"/>
        <v>80</v>
      </c>
      <c r="AK111" s="65">
        <f t="shared" si="27"/>
        <v>-80</v>
      </c>
      <c r="AM111" s="67">
        <f t="shared" si="12"/>
        <v>0</v>
      </c>
      <c r="AN111" s="67">
        <f t="shared" si="13"/>
        <v>0</v>
      </c>
      <c r="AO111" s="67">
        <f t="shared" si="14"/>
        <v>0</v>
      </c>
      <c r="AP111" s="67">
        <f t="shared" si="15"/>
        <v>0</v>
      </c>
      <c r="AQ111" s="67">
        <f t="shared" si="16"/>
        <v>0</v>
      </c>
      <c r="AR111" s="68">
        <f t="shared" si="28"/>
        <v>0</v>
      </c>
      <c r="AT111"/>
      <c r="AU111"/>
    </row>
    <row r="112" spans="1:47" x14ac:dyDescent="0.2">
      <c r="A112" s="33" t="s">
        <v>101</v>
      </c>
      <c r="B112" s="69" t="s">
        <v>133</v>
      </c>
      <c r="C112" s="133">
        <v>60</v>
      </c>
      <c r="D112" s="136" t="s">
        <v>22</v>
      </c>
      <c r="E112" s="137">
        <v>0.45833333333333331</v>
      </c>
      <c r="F112" s="137">
        <v>0.70833333333333337</v>
      </c>
      <c r="G112" s="28">
        <v>250</v>
      </c>
      <c r="H112" s="94">
        <v>6</v>
      </c>
      <c r="I112" s="22"/>
      <c r="J112" s="23">
        <f t="shared" ref="J112:J176" si="116">$C$6*G112*I112</f>
        <v>0</v>
      </c>
      <c r="K112" s="62">
        <f t="shared" ref="K112:K176" si="117">$J$6*H112*I112</f>
        <v>0</v>
      </c>
      <c r="L112" s="22"/>
      <c r="M112" s="23">
        <f t="shared" ref="M112:M176" si="118">$C$7*G112*L112</f>
        <v>0</v>
      </c>
      <c r="N112" s="24">
        <f t="shared" ref="N112:N176" si="119">$J$6*H112*L112</f>
        <v>0</v>
      </c>
      <c r="O112" s="22"/>
      <c r="P112" s="23">
        <f t="shared" ref="P112:P176" si="120">$C$8*G112*O112</f>
        <v>0</v>
      </c>
      <c r="Q112" s="24">
        <f t="shared" ref="Q112:Q176" si="121">$J$6*H112*O112</f>
        <v>0</v>
      </c>
      <c r="R112" s="22"/>
      <c r="S112" s="23">
        <f t="shared" ref="S112:S176" si="122">$C$9*G112*R112</f>
        <v>0</v>
      </c>
      <c r="T112" s="24">
        <f t="shared" ref="T112:T176" si="123">$J$6*H112*R112</f>
        <v>0</v>
      </c>
      <c r="U112" s="22"/>
      <c r="V112" s="23">
        <f t="shared" ref="V112:V176" si="124">$C$10*G112*U112</f>
        <v>0</v>
      </c>
      <c r="W112" s="24">
        <f t="shared" ref="W112:W176" si="125">$J$6*H112*U112</f>
        <v>0</v>
      </c>
      <c r="X112" s="64">
        <f t="shared" ref="X112:X176" si="126">J112+K112+M112+N112+P112+Q112+S112+T112+V112+W112</f>
        <v>0</v>
      </c>
      <c r="Y112" s="92">
        <f t="shared" ref="Y112:Y176" si="127">IFERROR(VLOOKUP(D112,$M$6:$N$11,2,FALSE),VLOOKUP(D112,$P$6:$Q$11,2,FALSE))</f>
        <v>0</v>
      </c>
      <c r="Z112" s="130">
        <f t="shared" ref="Z112:Z176" si="128">X112*(100%-Y112)</f>
        <v>0</v>
      </c>
      <c r="AA112" s="71">
        <f t="shared" ref="AA112:AA176" si="129">AR112</f>
        <v>0</v>
      </c>
      <c r="AB112" s="64">
        <f t="shared" ref="AB112:AB176" si="130">MAX(Z112:AA112)</f>
        <v>0</v>
      </c>
      <c r="AC112"/>
      <c r="AD112" s="65">
        <f t="shared" ref="AD112:AD176" si="131">I112*20</f>
        <v>0</v>
      </c>
      <c r="AE112" s="65">
        <f t="shared" ref="AE112:AE176" si="132">L112*50</f>
        <v>0</v>
      </c>
      <c r="AF112" s="65">
        <f t="shared" ref="AF112:AF176" si="133">O112*60</f>
        <v>0</v>
      </c>
      <c r="AG112" s="65">
        <f t="shared" ref="AG112:AG176" si="134">R112*70</f>
        <v>0</v>
      </c>
      <c r="AH112" s="65">
        <f t="shared" ref="AH112:AH176" si="135">U112*92</f>
        <v>0</v>
      </c>
      <c r="AI112" s="66">
        <f t="shared" ref="AI112:AI176" si="136">SUM(AD112:AH112)</f>
        <v>0</v>
      </c>
      <c r="AJ112" s="65">
        <f t="shared" ref="AJ112:AJ176" si="137">C112</f>
        <v>60</v>
      </c>
      <c r="AK112" s="65">
        <f t="shared" ref="AK112:AK176" si="138">AI112-AJ112</f>
        <v>-60</v>
      </c>
      <c r="AM112" s="67">
        <f t="shared" ref="AM112:AM176" si="139">I112*$F$6</f>
        <v>0</v>
      </c>
      <c r="AN112" s="67">
        <f t="shared" ref="AN112:AN176" si="140">L112*$F$7</f>
        <v>0</v>
      </c>
      <c r="AO112" s="67">
        <f t="shared" ref="AO112:AO176" si="141">O112*$F$8</f>
        <v>0</v>
      </c>
      <c r="AP112" s="67">
        <f t="shared" ref="AP112:AP176" si="142">R112*$F$9</f>
        <v>0</v>
      </c>
      <c r="AQ112" s="67">
        <f t="shared" ref="AQ112:AQ176" si="143">U112*$F$10</f>
        <v>0</v>
      </c>
      <c r="AR112" s="68">
        <f t="shared" ref="AR112:AR176" si="144">SUM(AM112:AQ112)</f>
        <v>0</v>
      </c>
      <c r="AT112"/>
      <c r="AU112"/>
    </row>
    <row r="113" spans="1:47" x14ac:dyDescent="0.2">
      <c r="A113" s="33" t="s">
        <v>101</v>
      </c>
      <c r="B113" s="69" t="s">
        <v>133</v>
      </c>
      <c r="C113" s="133">
        <v>212</v>
      </c>
      <c r="D113" s="65" t="s">
        <v>22</v>
      </c>
      <c r="E113" s="137">
        <v>0.32291666666666669</v>
      </c>
      <c r="F113" s="137">
        <v>0.75</v>
      </c>
      <c r="G113" s="28">
        <v>260</v>
      </c>
      <c r="H113" s="94">
        <v>10.25</v>
      </c>
      <c r="I113" s="22"/>
      <c r="J113" s="23">
        <f t="shared" si="116"/>
        <v>0</v>
      </c>
      <c r="K113" s="62">
        <f t="shared" si="117"/>
        <v>0</v>
      </c>
      <c r="L113" s="22"/>
      <c r="M113" s="23">
        <f t="shared" si="118"/>
        <v>0</v>
      </c>
      <c r="N113" s="24">
        <f t="shared" si="119"/>
        <v>0</v>
      </c>
      <c r="O113" s="22"/>
      <c r="P113" s="23">
        <f t="shared" si="120"/>
        <v>0</v>
      </c>
      <c r="Q113" s="24">
        <f t="shared" si="121"/>
        <v>0</v>
      </c>
      <c r="R113" s="22"/>
      <c r="S113" s="23">
        <f t="shared" si="122"/>
        <v>0</v>
      </c>
      <c r="T113" s="24">
        <f t="shared" si="123"/>
        <v>0</v>
      </c>
      <c r="U113" s="22"/>
      <c r="V113" s="23">
        <f t="shared" si="124"/>
        <v>0</v>
      </c>
      <c r="W113" s="24">
        <f t="shared" si="125"/>
        <v>0</v>
      </c>
      <c r="X113" s="64">
        <f t="shared" si="126"/>
        <v>0</v>
      </c>
      <c r="Y113" s="92">
        <f t="shared" si="127"/>
        <v>0</v>
      </c>
      <c r="Z113" s="130">
        <f t="shared" si="128"/>
        <v>0</v>
      </c>
      <c r="AA113" s="71">
        <f t="shared" si="129"/>
        <v>0</v>
      </c>
      <c r="AB113" s="64">
        <f t="shared" si="130"/>
        <v>0</v>
      </c>
      <c r="AC113"/>
      <c r="AD113" s="65">
        <f t="shared" si="131"/>
        <v>0</v>
      </c>
      <c r="AE113" s="65">
        <f t="shared" si="132"/>
        <v>0</v>
      </c>
      <c r="AF113" s="65">
        <f t="shared" si="133"/>
        <v>0</v>
      </c>
      <c r="AG113" s="65">
        <f t="shared" si="134"/>
        <v>0</v>
      </c>
      <c r="AH113" s="65">
        <f t="shared" si="135"/>
        <v>0</v>
      </c>
      <c r="AI113" s="66">
        <f t="shared" si="136"/>
        <v>0</v>
      </c>
      <c r="AJ113" s="65">
        <f t="shared" si="137"/>
        <v>212</v>
      </c>
      <c r="AK113" s="65">
        <f t="shared" si="138"/>
        <v>-212</v>
      </c>
      <c r="AM113" s="67">
        <f t="shared" si="139"/>
        <v>0</v>
      </c>
      <c r="AN113" s="67">
        <f t="shared" si="140"/>
        <v>0</v>
      </c>
      <c r="AO113" s="67">
        <f t="shared" si="141"/>
        <v>0</v>
      </c>
      <c r="AP113" s="67">
        <f t="shared" si="142"/>
        <v>0</v>
      </c>
      <c r="AQ113" s="67">
        <f t="shared" si="143"/>
        <v>0</v>
      </c>
      <c r="AR113" s="68">
        <f t="shared" si="144"/>
        <v>0</v>
      </c>
      <c r="AT113"/>
      <c r="AU113"/>
    </row>
    <row r="114" spans="1:47" x14ac:dyDescent="0.2">
      <c r="A114" s="33" t="s">
        <v>107</v>
      </c>
      <c r="B114" s="69" t="s">
        <v>133</v>
      </c>
      <c r="C114" s="133">
        <v>59</v>
      </c>
      <c r="D114" s="136" t="s">
        <v>22</v>
      </c>
      <c r="E114" s="137">
        <v>0.29166666666666669</v>
      </c>
      <c r="F114" s="137">
        <v>0.70833333333333337</v>
      </c>
      <c r="G114" s="28">
        <v>340</v>
      </c>
      <c r="H114" s="94">
        <v>10</v>
      </c>
      <c r="I114" s="22"/>
      <c r="J114" s="23">
        <f t="shared" si="116"/>
        <v>0</v>
      </c>
      <c r="K114" s="62">
        <f t="shared" si="117"/>
        <v>0</v>
      </c>
      <c r="L114" s="22"/>
      <c r="M114" s="23">
        <f t="shared" si="118"/>
        <v>0</v>
      </c>
      <c r="N114" s="24">
        <f t="shared" si="119"/>
        <v>0</v>
      </c>
      <c r="O114" s="22"/>
      <c r="P114" s="23">
        <f t="shared" si="120"/>
        <v>0</v>
      </c>
      <c r="Q114" s="24">
        <f t="shared" si="121"/>
        <v>0</v>
      </c>
      <c r="R114" s="22"/>
      <c r="S114" s="23">
        <f t="shared" si="122"/>
        <v>0</v>
      </c>
      <c r="T114" s="24">
        <f t="shared" si="123"/>
        <v>0</v>
      </c>
      <c r="U114" s="22"/>
      <c r="V114" s="23">
        <f t="shared" si="124"/>
        <v>0</v>
      </c>
      <c r="W114" s="24">
        <f t="shared" si="125"/>
        <v>0</v>
      </c>
      <c r="X114" s="64">
        <f t="shared" si="126"/>
        <v>0</v>
      </c>
      <c r="Y114" s="92">
        <f t="shared" si="127"/>
        <v>0</v>
      </c>
      <c r="Z114" s="130">
        <f t="shared" si="128"/>
        <v>0</v>
      </c>
      <c r="AA114" s="71">
        <f t="shared" si="129"/>
        <v>0</v>
      </c>
      <c r="AB114" s="64">
        <f t="shared" si="130"/>
        <v>0</v>
      </c>
      <c r="AC114"/>
      <c r="AD114" s="65">
        <f t="shared" si="131"/>
        <v>0</v>
      </c>
      <c r="AE114" s="65">
        <f t="shared" si="132"/>
        <v>0</v>
      </c>
      <c r="AF114" s="65">
        <f t="shared" si="133"/>
        <v>0</v>
      </c>
      <c r="AG114" s="65">
        <f t="shared" si="134"/>
        <v>0</v>
      </c>
      <c r="AH114" s="65">
        <f t="shared" si="135"/>
        <v>0</v>
      </c>
      <c r="AI114" s="66">
        <f t="shared" si="136"/>
        <v>0</v>
      </c>
      <c r="AJ114" s="65">
        <f t="shared" si="137"/>
        <v>59</v>
      </c>
      <c r="AK114" s="65">
        <f t="shared" si="138"/>
        <v>-59</v>
      </c>
      <c r="AM114" s="67">
        <f t="shared" si="139"/>
        <v>0</v>
      </c>
      <c r="AN114" s="67">
        <f t="shared" si="140"/>
        <v>0</v>
      </c>
      <c r="AO114" s="67">
        <f t="shared" si="141"/>
        <v>0</v>
      </c>
      <c r="AP114" s="67">
        <f t="shared" si="142"/>
        <v>0</v>
      </c>
      <c r="AQ114" s="67">
        <f t="shared" si="143"/>
        <v>0</v>
      </c>
      <c r="AR114" s="68">
        <f t="shared" si="144"/>
        <v>0</v>
      </c>
      <c r="AT114"/>
      <c r="AU114"/>
    </row>
    <row r="115" spans="1:47" x14ac:dyDescent="0.2">
      <c r="A115" s="33" t="s">
        <v>107</v>
      </c>
      <c r="B115" s="69" t="s">
        <v>133</v>
      </c>
      <c r="C115" s="133">
        <v>140</v>
      </c>
      <c r="D115" s="65" t="s">
        <v>22</v>
      </c>
      <c r="E115" s="137">
        <v>0.29166666666666669</v>
      </c>
      <c r="F115" s="137">
        <v>0.70833333333333337</v>
      </c>
      <c r="G115" s="28">
        <v>340</v>
      </c>
      <c r="H115" s="94">
        <v>10</v>
      </c>
      <c r="I115" s="22"/>
      <c r="J115" s="23">
        <f t="shared" si="116"/>
        <v>0</v>
      </c>
      <c r="K115" s="62">
        <f t="shared" si="117"/>
        <v>0</v>
      </c>
      <c r="L115" s="22"/>
      <c r="M115" s="23">
        <f t="shared" si="118"/>
        <v>0</v>
      </c>
      <c r="N115" s="24">
        <f t="shared" si="119"/>
        <v>0</v>
      </c>
      <c r="O115" s="22"/>
      <c r="P115" s="23">
        <f t="shared" si="120"/>
        <v>0</v>
      </c>
      <c r="Q115" s="24">
        <f t="shared" si="121"/>
        <v>0</v>
      </c>
      <c r="R115" s="22"/>
      <c r="S115" s="23">
        <f t="shared" si="122"/>
        <v>0</v>
      </c>
      <c r="T115" s="24">
        <f t="shared" si="123"/>
        <v>0</v>
      </c>
      <c r="U115" s="22"/>
      <c r="V115" s="23">
        <f t="shared" si="124"/>
        <v>0</v>
      </c>
      <c r="W115" s="24">
        <f t="shared" si="125"/>
        <v>0</v>
      </c>
      <c r="X115" s="64">
        <f t="shared" si="126"/>
        <v>0</v>
      </c>
      <c r="Y115" s="92">
        <f t="shared" si="127"/>
        <v>0</v>
      </c>
      <c r="Z115" s="130">
        <f t="shared" si="128"/>
        <v>0</v>
      </c>
      <c r="AA115" s="71">
        <f t="shared" si="129"/>
        <v>0</v>
      </c>
      <c r="AB115" s="64">
        <f t="shared" si="130"/>
        <v>0</v>
      </c>
      <c r="AC115"/>
      <c r="AD115" s="65">
        <f t="shared" si="131"/>
        <v>0</v>
      </c>
      <c r="AE115" s="65">
        <f t="shared" si="132"/>
        <v>0</v>
      </c>
      <c r="AF115" s="65">
        <f t="shared" si="133"/>
        <v>0</v>
      </c>
      <c r="AG115" s="65">
        <f t="shared" si="134"/>
        <v>0</v>
      </c>
      <c r="AH115" s="65">
        <f t="shared" si="135"/>
        <v>0</v>
      </c>
      <c r="AI115" s="66">
        <f t="shared" si="136"/>
        <v>0</v>
      </c>
      <c r="AJ115" s="65">
        <f t="shared" si="137"/>
        <v>140</v>
      </c>
      <c r="AK115" s="65">
        <f t="shared" si="138"/>
        <v>-140</v>
      </c>
      <c r="AM115" s="67">
        <f t="shared" si="139"/>
        <v>0</v>
      </c>
      <c r="AN115" s="67">
        <f t="shared" si="140"/>
        <v>0</v>
      </c>
      <c r="AO115" s="67">
        <f t="shared" si="141"/>
        <v>0</v>
      </c>
      <c r="AP115" s="67">
        <f t="shared" si="142"/>
        <v>0</v>
      </c>
      <c r="AQ115" s="67">
        <f t="shared" si="143"/>
        <v>0</v>
      </c>
      <c r="AR115" s="68">
        <f t="shared" si="144"/>
        <v>0</v>
      </c>
      <c r="AT115"/>
      <c r="AU115"/>
    </row>
    <row r="116" spans="1:47" x14ac:dyDescent="0.2">
      <c r="A116" s="33" t="s">
        <v>125</v>
      </c>
      <c r="B116" s="69" t="s">
        <v>94</v>
      </c>
      <c r="C116" s="133">
        <v>51</v>
      </c>
      <c r="D116" s="136" t="s">
        <v>9</v>
      </c>
      <c r="E116" s="137">
        <v>0.29166666666666669</v>
      </c>
      <c r="F116" s="137">
        <v>0.83333333333333337</v>
      </c>
      <c r="G116" s="28">
        <v>440</v>
      </c>
      <c r="H116" s="94">
        <v>13</v>
      </c>
      <c r="I116" s="22"/>
      <c r="J116" s="23">
        <f t="shared" si="116"/>
        <v>0</v>
      </c>
      <c r="K116" s="62">
        <f t="shared" si="117"/>
        <v>0</v>
      </c>
      <c r="L116" s="22"/>
      <c r="M116" s="23">
        <f t="shared" si="118"/>
        <v>0</v>
      </c>
      <c r="N116" s="24">
        <f t="shared" si="119"/>
        <v>0</v>
      </c>
      <c r="O116" s="22"/>
      <c r="P116" s="23">
        <f t="shared" si="120"/>
        <v>0</v>
      </c>
      <c r="Q116" s="24">
        <f t="shared" si="121"/>
        <v>0</v>
      </c>
      <c r="R116" s="22"/>
      <c r="S116" s="23">
        <f t="shared" si="122"/>
        <v>0</v>
      </c>
      <c r="T116" s="24">
        <f t="shared" si="123"/>
        <v>0</v>
      </c>
      <c r="U116" s="22"/>
      <c r="V116" s="23">
        <f t="shared" si="124"/>
        <v>0</v>
      </c>
      <c r="W116" s="24">
        <f t="shared" si="125"/>
        <v>0</v>
      </c>
      <c r="X116" s="64">
        <f t="shared" si="126"/>
        <v>0</v>
      </c>
      <c r="Y116" s="92">
        <f t="shared" si="127"/>
        <v>0</v>
      </c>
      <c r="Z116" s="130">
        <f t="shared" si="128"/>
        <v>0</v>
      </c>
      <c r="AA116" s="71">
        <f t="shared" si="129"/>
        <v>0</v>
      </c>
      <c r="AB116" s="64">
        <f t="shared" si="130"/>
        <v>0</v>
      </c>
      <c r="AC116"/>
      <c r="AD116" s="65">
        <f t="shared" si="131"/>
        <v>0</v>
      </c>
      <c r="AE116" s="65">
        <f t="shared" si="132"/>
        <v>0</v>
      </c>
      <c r="AF116" s="65">
        <f t="shared" si="133"/>
        <v>0</v>
      </c>
      <c r="AG116" s="65">
        <f t="shared" si="134"/>
        <v>0</v>
      </c>
      <c r="AH116" s="65">
        <f t="shared" si="135"/>
        <v>0</v>
      </c>
      <c r="AI116" s="66">
        <f t="shared" si="136"/>
        <v>0</v>
      </c>
      <c r="AJ116" s="65">
        <f t="shared" si="137"/>
        <v>51</v>
      </c>
      <c r="AK116" s="65">
        <f t="shared" si="138"/>
        <v>-51</v>
      </c>
      <c r="AM116" s="67">
        <f t="shared" si="139"/>
        <v>0</v>
      </c>
      <c r="AN116" s="67">
        <f t="shared" si="140"/>
        <v>0</v>
      </c>
      <c r="AO116" s="67">
        <f t="shared" si="141"/>
        <v>0</v>
      </c>
      <c r="AP116" s="67">
        <f t="shared" si="142"/>
        <v>0</v>
      </c>
      <c r="AQ116" s="67">
        <f t="shared" si="143"/>
        <v>0</v>
      </c>
      <c r="AR116" s="68">
        <f t="shared" si="144"/>
        <v>0</v>
      </c>
      <c r="AT116"/>
      <c r="AU116"/>
    </row>
    <row r="117" spans="1:47" x14ac:dyDescent="0.2">
      <c r="A117" s="33" t="s">
        <v>110</v>
      </c>
      <c r="B117" s="69" t="s">
        <v>94</v>
      </c>
      <c r="C117" s="133">
        <v>278</v>
      </c>
      <c r="D117" s="65" t="s">
        <v>9</v>
      </c>
      <c r="E117" s="137">
        <v>0.33333333333333331</v>
      </c>
      <c r="F117" s="137">
        <v>0.66666666666666663</v>
      </c>
      <c r="G117" s="28">
        <v>90</v>
      </c>
      <c r="H117" s="94">
        <v>8</v>
      </c>
      <c r="I117" s="22"/>
      <c r="J117" s="23">
        <f t="shared" si="116"/>
        <v>0</v>
      </c>
      <c r="K117" s="62">
        <f t="shared" si="117"/>
        <v>0</v>
      </c>
      <c r="L117" s="22"/>
      <c r="M117" s="23">
        <f t="shared" si="118"/>
        <v>0</v>
      </c>
      <c r="N117" s="24">
        <f t="shared" si="119"/>
        <v>0</v>
      </c>
      <c r="O117" s="22"/>
      <c r="P117" s="23">
        <f t="shared" si="120"/>
        <v>0</v>
      </c>
      <c r="Q117" s="24">
        <f t="shared" si="121"/>
        <v>0</v>
      </c>
      <c r="R117" s="22"/>
      <c r="S117" s="23">
        <f t="shared" si="122"/>
        <v>0</v>
      </c>
      <c r="T117" s="24">
        <f t="shared" si="123"/>
        <v>0</v>
      </c>
      <c r="U117" s="22"/>
      <c r="V117" s="23">
        <f t="shared" si="124"/>
        <v>0</v>
      </c>
      <c r="W117" s="24">
        <f t="shared" si="125"/>
        <v>0</v>
      </c>
      <c r="X117" s="64">
        <f t="shared" si="126"/>
        <v>0</v>
      </c>
      <c r="Y117" s="92">
        <f t="shared" si="127"/>
        <v>0</v>
      </c>
      <c r="Z117" s="130">
        <f t="shared" si="128"/>
        <v>0</v>
      </c>
      <c r="AA117" s="71">
        <f t="shared" si="129"/>
        <v>0</v>
      </c>
      <c r="AB117" s="64">
        <f t="shared" si="130"/>
        <v>0</v>
      </c>
      <c r="AC117"/>
      <c r="AD117" s="65">
        <f t="shared" si="131"/>
        <v>0</v>
      </c>
      <c r="AE117" s="65">
        <f t="shared" si="132"/>
        <v>0</v>
      </c>
      <c r="AF117" s="65">
        <f t="shared" si="133"/>
        <v>0</v>
      </c>
      <c r="AG117" s="65">
        <f t="shared" si="134"/>
        <v>0</v>
      </c>
      <c r="AH117" s="65">
        <f t="shared" si="135"/>
        <v>0</v>
      </c>
      <c r="AI117" s="66">
        <f t="shared" si="136"/>
        <v>0</v>
      </c>
      <c r="AJ117" s="65">
        <f t="shared" si="137"/>
        <v>278</v>
      </c>
      <c r="AK117" s="65">
        <f t="shared" si="138"/>
        <v>-278</v>
      </c>
      <c r="AM117" s="67">
        <f t="shared" si="139"/>
        <v>0</v>
      </c>
      <c r="AN117" s="67">
        <f t="shared" si="140"/>
        <v>0</v>
      </c>
      <c r="AO117" s="67">
        <f t="shared" si="141"/>
        <v>0</v>
      </c>
      <c r="AP117" s="67">
        <f t="shared" si="142"/>
        <v>0</v>
      </c>
      <c r="AQ117" s="67">
        <f t="shared" si="143"/>
        <v>0</v>
      </c>
      <c r="AR117" s="68">
        <f t="shared" si="144"/>
        <v>0</v>
      </c>
      <c r="AT117"/>
      <c r="AU117"/>
    </row>
    <row r="118" spans="1:47" x14ac:dyDescent="0.2">
      <c r="A118" s="33" t="s">
        <v>126</v>
      </c>
      <c r="B118" s="69" t="s">
        <v>94</v>
      </c>
      <c r="C118" s="133">
        <v>270</v>
      </c>
      <c r="D118" s="136" t="s">
        <v>9</v>
      </c>
      <c r="E118" s="137">
        <v>0.36458333333333331</v>
      </c>
      <c r="F118" s="137">
        <v>0.6875</v>
      </c>
      <c r="G118" s="28">
        <v>50</v>
      </c>
      <c r="H118" s="94">
        <v>6.75</v>
      </c>
      <c r="I118" s="22"/>
      <c r="J118" s="23">
        <f t="shared" si="116"/>
        <v>0</v>
      </c>
      <c r="K118" s="62">
        <f t="shared" si="117"/>
        <v>0</v>
      </c>
      <c r="L118" s="22"/>
      <c r="M118" s="23">
        <f t="shared" si="118"/>
        <v>0</v>
      </c>
      <c r="N118" s="24">
        <f t="shared" si="119"/>
        <v>0</v>
      </c>
      <c r="O118" s="22"/>
      <c r="P118" s="23">
        <f t="shared" si="120"/>
        <v>0</v>
      </c>
      <c r="Q118" s="24">
        <f t="shared" si="121"/>
        <v>0</v>
      </c>
      <c r="R118" s="22"/>
      <c r="S118" s="23">
        <f t="shared" si="122"/>
        <v>0</v>
      </c>
      <c r="T118" s="24">
        <f t="shared" si="123"/>
        <v>0</v>
      </c>
      <c r="U118" s="22"/>
      <c r="V118" s="23">
        <f t="shared" si="124"/>
        <v>0</v>
      </c>
      <c r="W118" s="24">
        <f t="shared" si="125"/>
        <v>0</v>
      </c>
      <c r="X118" s="64">
        <f t="shared" si="126"/>
        <v>0</v>
      </c>
      <c r="Y118" s="92">
        <f t="shared" si="127"/>
        <v>0</v>
      </c>
      <c r="Z118" s="130">
        <f t="shared" si="128"/>
        <v>0</v>
      </c>
      <c r="AA118" s="71">
        <f t="shared" si="129"/>
        <v>0</v>
      </c>
      <c r="AB118" s="64">
        <f t="shared" si="130"/>
        <v>0</v>
      </c>
      <c r="AC118"/>
      <c r="AD118" s="65">
        <f t="shared" si="131"/>
        <v>0</v>
      </c>
      <c r="AE118" s="65">
        <f t="shared" si="132"/>
        <v>0</v>
      </c>
      <c r="AF118" s="65">
        <f t="shared" si="133"/>
        <v>0</v>
      </c>
      <c r="AG118" s="65">
        <f t="shared" si="134"/>
        <v>0</v>
      </c>
      <c r="AH118" s="65">
        <f t="shared" si="135"/>
        <v>0</v>
      </c>
      <c r="AI118" s="66">
        <f t="shared" si="136"/>
        <v>0</v>
      </c>
      <c r="AJ118" s="65">
        <f t="shared" si="137"/>
        <v>270</v>
      </c>
      <c r="AK118" s="65">
        <f t="shared" si="138"/>
        <v>-270</v>
      </c>
      <c r="AM118" s="67">
        <f t="shared" si="139"/>
        <v>0</v>
      </c>
      <c r="AN118" s="67">
        <f t="shared" si="140"/>
        <v>0</v>
      </c>
      <c r="AO118" s="67">
        <f t="shared" si="141"/>
        <v>0</v>
      </c>
      <c r="AP118" s="67">
        <f t="shared" si="142"/>
        <v>0</v>
      </c>
      <c r="AQ118" s="67">
        <f t="shared" si="143"/>
        <v>0</v>
      </c>
      <c r="AR118" s="68">
        <f t="shared" si="144"/>
        <v>0</v>
      </c>
      <c r="AT118"/>
      <c r="AU118"/>
    </row>
    <row r="119" spans="1:47" x14ac:dyDescent="0.2">
      <c r="A119" s="33" t="s">
        <v>94</v>
      </c>
      <c r="B119" s="69" t="s">
        <v>94</v>
      </c>
      <c r="C119" s="133">
        <v>23</v>
      </c>
      <c r="D119" s="65" t="s">
        <v>9</v>
      </c>
      <c r="E119" s="137">
        <v>0.5625</v>
      </c>
      <c r="F119" s="137">
        <v>0.6875</v>
      </c>
      <c r="G119" s="28">
        <v>25</v>
      </c>
      <c r="H119" s="94">
        <v>3</v>
      </c>
      <c r="I119" s="22"/>
      <c r="J119" s="23">
        <f t="shared" si="116"/>
        <v>0</v>
      </c>
      <c r="K119" s="62">
        <f t="shared" si="117"/>
        <v>0</v>
      </c>
      <c r="L119" s="22"/>
      <c r="M119" s="23">
        <f t="shared" si="118"/>
        <v>0</v>
      </c>
      <c r="N119" s="24">
        <f t="shared" si="119"/>
        <v>0</v>
      </c>
      <c r="O119" s="22"/>
      <c r="P119" s="23">
        <f t="shared" si="120"/>
        <v>0</v>
      </c>
      <c r="Q119" s="24">
        <f t="shared" si="121"/>
        <v>0</v>
      </c>
      <c r="R119" s="22"/>
      <c r="S119" s="23">
        <f t="shared" si="122"/>
        <v>0</v>
      </c>
      <c r="T119" s="24">
        <f t="shared" si="123"/>
        <v>0</v>
      </c>
      <c r="U119" s="22"/>
      <c r="V119" s="23">
        <f t="shared" si="124"/>
        <v>0</v>
      </c>
      <c r="W119" s="24">
        <f t="shared" si="125"/>
        <v>0</v>
      </c>
      <c r="X119" s="64">
        <f t="shared" si="126"/>
        <v>0</v>
      </c>
      <c r="Y119" s="92">
        <f t="shared" si="127"/>
        <v>0</v>
      </c>
      <c r="Z119" s="130">
        <f t="shared" si="128"/>
        <v>0</v>
      </c>
      <c r="AA119" s="71">
        <f t="shared" si="129"/>
        <v>0</v>
      </c>
      <c r="AB119" s="64">
        <f t="shared" si="130"/>
        <v>0</v>
      </c>
      <c r="AC119"/>
      <c r="AD119" s="65">
        <f t="shared" si="131"/>
        <v>0</v>
      </c>
      <c r="AE119" s="65">
        <f t="shared" si="132"/>
        <v>0</v>
      </c>
      <c r="AF119" s="65">
        <f t="shared" si="133"/>
        <v>0</v>
      </c>
      <c r="AG119" s="65">
        <f t="shared" si="134"/>
        <v>0</v>
      </c>
      <c r="AH119" s="65">
        <f t="shared" si="135"/>
        <v>0</v>
      </c>
      <c r="AI119" s="66">
        <f t="shared" si="136"/>
        <v>0</v>
      </c>
      <c r="AJ119" s="65">
        <f t="shared" si="137"/>
        <v>23</v>
      </c>
      <c r="AK119" s="65">
        <f t="shared" si="138"/>
        <v>-23</v>
      </c>
      <c r="AM119" s="67">
        <f t="shared" si="139"/>
        <v>0</v>
      </c>
      <c r="AN119" s="67">
        <f t="shared" si="140"/>
        <v>0</v>
      </c>
      <c r="AO119" s="67">
        <f t="shared" si="141"/>
        <v>0</v>
      </c>
      <c r="AP119" s="67">
        <f t="shared" si="142"/>
        <v>0</v>
      </c>
      <c r="AQ119" s="67">
        <f t="shared" si="143"/>
        <v>0</v>
      </c>
      <c r="AR119" s="68">
        <f t="shared" si="144"/>
        <v>0</v>
      </c>
      <c r="AT119"/>
      <c r="AU119"/>
    </row>
    <row r="120" spans="1:47" x14ac:dyDescent="0.2">
      <c r="A120" s="33" t="s">
        <v>123</v>
      </c>
      <c r="B120" s="69" t="s">
        <v>94</v>
      </c>
      <c r="C120" s="133">
        <v>137</v>
      </c>
      <c r="D120" s="136" t="s">
        <v>9</v>
      </c>
      <c r="E120" s="137">
        <v>0.30208333333333331</v>
      </c>
      <c r="F120" s="137">
        <v>0.70833333333333337</v>
      </c>
      <c r="G120" s="28">
        <v>250</v>
      </c>
      <c r="H120" s="94">
        <v>9.75</v>
      </c>
      <c r="I120" s="22"/>
      <c r="J120" s="23">
        <f t="shared" si="116"/>
        <v>0</v>
      </c>
      <c r="K120" s="62">
        <f t="shared" si="117"/>
        <v>0</v>
      </c>
      <c r="L120" s="22"/>
      <c r="M120" s="23">
        <f t="shared" si="118"/>
        <v>0</v>
      </c>
      <c r="N120" s="24">
        <f t="shared" si="119"/>
        <v>0</v>
      </c>
      <c r="O120" s="22"/>
      <c r="P120" s="23">
        <f t="shared" si="120"/>
        <v>0</v>
      </c>
      <c r="Q120" s="24">
        <f t="shared" si="121"/>
        <v>0</v>
      </c>
      <c r="R120" s="22"/>
      <c r="S120" s="23">
        <f t="shared" si="122"/>
        <v>0</v>
      </c>
      <c r="T120" s="24">
        <f t="shared" si="123"/>
        <v>0</v>
      </c>
      <c r="U120" s="22"/>
      <c r="V120" s="23">
        <f t="shared" si="124"/>
        <v>0</v>
      </c>
      <c r="W120" s="24">
        <f t="shared" si="125"/>
        <v>0</v>
      </c>
      <c r="X120" s="64">
        <f t="shared" si="126"/>
        <v>0</v>
      </c>
      <c r="Y120" s="92">
        <f t="shared" si="127"/>
        <v>0</v>
      </c>
      <c r="Z120" s="130">
        <f t="shared" si="128"/>
        <v>0</v>
      </c>
      <c r="AA120" s="71">
        <f t="shared" si="129"/>
        <v>0</v>
      </c>
      <c r="AB120" s="64">
        <f t="shared" si="130"/>
        <v>0</v>
      </c>
      <c r="AC120"/>
      <c r="AD120" s="65">
        <f t="shared" si="131"/>
        <v>0</v>
      </c>
      <c r="AE120" s="65">
        <f t="shared" si="132"/>
        <v>0</v>
      </c>
      <c r="AF120" s="65">
        <f t="shared" si="133"/>
        <v>0</v>
      </c>
      <c r="AG120" s="65">
        <f t="shared" si="134"/>
        <v>0</v>
      </c>
      <c r="AH120" s="65">
        <f t="shared" si="135"/>
        <v>0</v>
      </c>
      <c r="AI120" s="66">
        <f t="shared" si="136"/>
        <v>0</v>
      </c>
      <c r="AJ120" s="65">
        <f t="shared" si="137"/>
        <v>137</v>
      </c>
      <c r="AK120" s="65">
        <f t="shared" si="138"/>
        <v>-137</v>
      </c>
      <c r="AM120" s="67">
        <f t="shared" si="139"/>
        <v>0</v>
      </c>
      <c r="AN120" s="67">
        <f t="shared" si="140"/>
        <v>0</v>
      </c>
      <c r="AO120" s="67">
        <f t="shared" si="141"/>
        <v>0</v>
      </c>
      <c r="AP120" s="67">
        <f t="shared" si="142"/>
        <v>0</v>
      </c>
      <c r="AQ120" s="67">
        <f t="shared" si="143"/>
        <v>0</v>
      </c>
      <c r="AR120" s="68">
        <f t="shared" si="144"/>
        <v>0</v>
      </c>
      <c r="AT120"/>
      <c r="AU120"/>
    </row>
    <row r="121" spans="1:47" x14ac:dyDescent="0.2">
      <c r="A121" s="33" t="s">
        <v>123</v>
      </c>
      <c r="B121" s="69" t="s">
        <v>94</v>
      </c>
      <c r="C121" s="133">
        <v>131</v>
      </c>
      <c r="D121" s="65" t="s">
        <v>9</v>
      </c>
      <c r="E121" s="137">
        <v>0.30208333333333331</v>
      </c>
      <c r="F121" s="137">
        <v>0.70833333333333337</v>
      </c>
      <c r="G121" s="28">
        <v>250</v>
      </c>
      <c r="H121" s="94">
        <v>9.75</v>
      </c>
      <c r="I121" s="22"/>
      <c r="J121" s="23">
        <f t="shared" si="116"/>
        <v>0</v>
      </c>
      <c r="K121" s="62">
        <f t="shared" si="117"/>
        <v>0</v>
      </c>
      <c r="L121" s="22"/>
      <c r="M121" s="23">
        <f t="shared" si="118"/>
        <v>0</v>
      </c>
      <c r="N121" s="24">
        <f t="shared" si="119"/>
        <v>0</v>
      </c>
      <c r="O121" s="22"/>
      <c r="P121" s="23">
        <f t="shared" si="120"/>
        <v>0</v>
      </c>
      <c r="Q121" s="24">
        <f t="shared" si="121"/>
        <v>0</v>
      </c>
      <c r="R121" s="22"/>
      <c r="S121" s="23">
        <f t="shared" si="122"/>
        <v>0</v>
      </c>
      <c r="T121" s="24">
        <f t="shared" si="123"/>
        <v>0</v>
      </c>
      <c r="U121" s="22"/>
      <c r="V121" s="23">
        <f t="shared" si="124"/>
        <v>0</v>
      </c>
      <c r="W121" s="24">
        <f t="shared" si="125"/>
        <v>0</v>
      </c>
      <c r="X121" s="64">
        <f t="shared" si="126"/>
        <v>0</v>
      </c>
      <c r="Y121" s="92">
        <f t="shared" si="127"/>
        <v>0</v>
      </c>
      <c r="Z121" s="130">
        <f t="shared" si="128"/>
        <v>0</v>
      </c>
      <c r="AA121" s="71">
        <f t="shared" si="129"/>
        <v>0</v>
      </c>
      <c r="AB121" s="64">
        <f t="shared" si="130"/>
        <v>0</v>
      </c>
      <c r="AC121"/>
      <c r="AD121" s="65">
        <f t="shared" si="131"/>
        <v>0</v>
      </c>
      <c r="AE121" s="65">
        <f t="shared" si="132"/>
        <v>0</v>
      </c>
      <c r="AF121" s="65">
        <f t="shared" si="133"/>
        <v>0</v>
      </c>
      <c r="AG121" s="65">
        <f t="shared" si="134"/>
        <v>0</v>
      </c>
      <c r="AH121" s="65">
        <f t="shared" si="135"/>
        <v>0</v>
      </c>
      <c r="AI121" s="66">
        <f t="shared" si="136"/>
        <v>0</v>
      </c>
      <c r="AJ121" s="65">
        <f t="shared" si="137"/>
        <v>131</v>
      </c>
      <c r="AK121" s="65">
        <f t="shared" si="138"/>
        <v>-131</v>
      </c>
      <c r="AM121" s="67">
        <f t="shared" si="139"/>
        <v>0</v>
      </c>
      <c r="AN121" s="67">
        <f t="shared" si="140"/>
        <v>0</v>
      </c>
      <c r="AO121" s="67">
        <f t="shared" si="141"/>
        <v>0</v>
      </c>
      <c r="AP121" s="67">
        <f t="shared" si="142"/>
        <v>0</v>
      </c>
      <c r="AQ121" s="67">
        <f t="shared" si="143"/>
        <v>0</v>
      </c>
      <c r="AR121" s="68">
        <f t="shared" si="144"/>
        <v>0</v>
      </c>
      <c r="AT121"/>
      <c r="AU121"/>
    </row>
    <row r="122" spans="1:47" x14ac:dyDescent="0.2">
      <c r="A122" s="33" t="s">
        <v>106</v>
      </c>
      <c r="B122" s="69" t="s">
        <v>133</v>
      </c>
      <c r="C122" s="133">
        <v>20</v>
      </c>
      <c r="D122" s="136" t="s">
        <v>9</v>
      </c>
      <c r="E122" s="137">
        <v>0.41666666666666669</v>
      </c>
      <c r="F122" s="137">
        <v>0.66666666666666663</v>
      </c>
      <c r="G122" s="28">
        <v>100</v>
      </c>
      <c r="H122" s="94">
        <v>6</v>
      </c>
      <c r="I122" s="22"/>
      <c r="J122" s="23">
        <f t="shared" si="116"/>
        <v>0</v>
      </c>
      <c r="K122" s="62">
        <f t="shared" si="117"/>
        <v>0</v>
      </c>
      <c r="L122" s="22"/>
      <c r="M122" s="23">
        <f t="shared" si="118"/>
        <v>0</v>
      </c>
      <c r="N122" s="24">
        <f t="shared" si="119"/>
        <v>0</v>
      </c>
      <c r="O122" s="22"/>
      <c r="P122" s="23">
        <f t="shared" si="120"/>
        <v>0</v>
      </c>
      <c r="Q122" s="24">
        <f t="shared" si="121"/>
        <v>0</v>
      </c>
      <c r="R122" s="22"/>
      <c r="S122" s="23">
        <f t="shared" si="122"/>
        <v>0</v>
      </c>
      <c r="T122" s="24">
        <f t="shared" si="123"/>
        <v>0</v>
      </c>
      <c r="U122" s="22"/>
      <c r="V122" s="23">
        <f t="shared" si="124"/>
        <v>0</v>
      </c>
      <c r="W122" s="24">
        <f t="shared" si="125"/>
        <v>0</v>
      </c>
      <c r="X122" s="64">
        <f t="shared" si="126"/>
        <v>0</v>
      </c>
      <c r="Y122" s="92">
        <f t="shared" si="127"/>
        <v>0</v>
      </c>
      <c r="Z122" s="130">
        <f t="shared" si="128"/>
        <v>0</v>
      </c>
      <c r="AA122" s="71">
        <f t="shared" si="129"/>
        <v>0</v>
      </c>
      <c r="AB122" s="64">
        <f t="shared" si="130"/>
        <v>0</v>
      </c>
      <c r="AC122"/>
      <c r="AD122" s="65">
        <f t="shared" si="131"/>
        <v>0</v>
      </c>
      <c r="AE122" s="65">
        <f t="shared" si="132"/>
        <v>0</v>
      </c>
      <c r="AF122" s="65">
        <f t="shared" si="133"/>
        <v>0</v>
      </c>
      <c r="AG122" s="65">
        <f t="shared" si="134"/>
        <v>0</v>
      </c>
      <c r="AH122" s="65">
        <f t="shared" si="135"/>
        <v>0</v>
      </c>
      <c r="AI122" s="66">
        <f t="shared" si="136"/>
        <v>0</v>
      </c>
      <c r="AJ122" s="65">
        <f t="shared" si="137"/>
        <v>20</v>
      </c>
      <c r="AK122" s="65">
        <f t="shared" si="138"/>
        <v>-20</v>
      </c>
      <c r="AM122" s="67">
        <f t="shared" si="139"/>
        <v>0</v>
      </c>
      <c r="AN122" s="67">
        <f t="shared" si="140"/>
        <v>0</v>
      </c>
      <c r="AO122" s="67">
        <f t="shared" si="141"/>
        <v>0</v>
      </c>
      <c r="AP122" s="67">
        <f t="shared" si="142"/>
        <v>0</v>
      </c>
      <c r="AQ122" s="67">
        <f t="shared" si="143"/>
        <v>0</v>
      </c>
      <c r="AR122" s="68">
        <f t="shared" si="144"/>
        <v>0</v>
      </c>
      <c r="AT122"/>
      <c r="AU122"/>
    </row>
    <row r="123" spans="1:47" x14ac:dyDescent="0.2">
      <c r="A123" s="33" t="s">
        <v>127</v>
      </c>
      <c r="B123" s="69" t="s">
        <v>133</v>
      </c>
      <c r="C123" s="133">
        <v>330</v>
      </c>
      <c r="D123" s="65" t="s">
        <v>9</v>
      </c>
      <c r="E123" s="137">
        <v>0.35416666666666669</v>
      </c>
      <c r="F123" s="137">
        <v>0.64583333333333337</v>
      </c>
      <c r="G123" s="28">
        <v>80</v>
      </c>
      <c r="H123" s="94">
        <v>7</v>
      </c>
      <c r="I123" s="22"/>
      <c r="J123" s="23">
        <f t="shared" si="116"/>
        <v>0</v>
      </c>
      <c r="K123" s="62">
        <f t="shared" si="117"/>
        <v>0</v>
      </c>
      <c r="L123" s="22"/>
      <c r="M123" s="23">
        <f t="shared" si="118"/>
        <v>0</v>
      </c>
      <c r="N123" s="24">
        <f t="shared" si="119"/>
        <v>0</v>
      </c>
      <c r="O123" s="22"/>
      <c r="P123" s="23">
        <f t="shared" si="120"/>
        <v>0</v>
      </c>
      <c r="Q123" s="24">
        <f t="shared" si="121"/>
        <v>0</v>
      </c>
      <c r="R123" s="22"/>
      <c r="S123" s="23">
        <f t="shared" si="122"/>
        <v>0</v>
      </c>
      <c r="T123" s="24">
        <f t="shared" si="123"/>
        <v>0</v>
      </c>
      <c r="U123" s="22"/>
      <c r="V123" s="23">
        <f t="shared" si="124"/>
        <v>0</v>
      </c>
      <c r="W123" s="24">
        <f t="shared" si="125"/>
        <v>0</v>
      </c>
      <c r="X123" s="64">
        <f t="shared" si="126"/>
        <v>0</v>
      </c>
      <c r="Y123" s="92">
        <f t="shared" si="127"/>
        <v>0</v>
      </c>
      <c r="Z123" s="130">
        <f t="shared" si="128"/>
        <v>0</v>
      </c>
      <c r="AA123" s="71">
        <f t="shared" si="129"/>
        <v>0</v>
      </c>
      <c r="AB123" s="64">
        <f t="shared" si="130"/>
        <v>0</v>
      </c>
      <c r="AC123"/>
      <c r="AD123" s="65">
        <f t="shared" si="131"/>
        <v>0</v>
      </c>
      <c r="AE123" s="65">
        <f t="shared" si="132"/>
        <v>0</v>
      </c>
      <c r="AF123" s="65">
        <f t="shared" si="133"/>
        <v>0</v>
      </c>
      <c r="AG123" s="65">
        <f t="shared" si="134"/>
        <v>0</v>
      </c>
      <c r="AH123" s="65">
        <f t="shared" si="135"/>
        <v>0</v>
      </c>
      <c r="AI123" s="66">
        <f t="shared" si="136"/>
        <v>0</v>
      </c>
      <c r="AJ123" s="65">
        <f t="shared" si="137"/>
        <v>330</v>
      </c>
      <c r="AK123" s="65">
        <f t="shared" si="138"/>
        <v>-330</v>
      </c>
      <c r="AM123" s="67">
        <f t="shared" si="139"/>
        <v>0</v>
      </c>
      <c r="AN123" s="67">
        <f t="shared" si="140"/>
        <v>0</v>
      </c>
      <c r="AO123" s="67">
        <f t="shared" si="141"/>
        <v>0</v>
      </c>
      <c r="AP123" s="67">
        <f t="shared" si="142"/>
        <v>0</v>
      </c>
      <c r="AQ123" s="67">
        <f t="shared" si="143"/>
        <v>0</v>
      </c>
      <c r="AR123" s="68">
        <f t="shared" si="144"/>
        <v>0</v>
      </c>
      <c r="AT123"/>
      <c r="AU123"/>
    </row>
    <row r="124" spans="1:47" x14ac:dyDescent="0.2">
      <c r="A124" s="33" t="s">
        <v>128</v>
      </c>
      <c r="B124" s="69" t="s">
        <v>133</v>
      </c>
      <c r="C124" s="133">
        <v>135</v>
      </c>
      <c r="D124" s="136" t="s">
        <v>9</v>
      </c>
      <c r="E124" s="137">
        <v>0.35416666666666669</v>
      </c>
      <c r="F124" s="137">
        <v>0.72916666666666663</v>
      </c>
      <c r="G124" s="28">
        <v>100</v>
      </c>
      <c r="H124" s="94">
        <v>9</v>
      </c>
      <c r="I124" s="22"/>
      <c r="J124" s="23">
        <f t="shared" si="116"/>
        <v>0</v>
      </c>
      <c r="K124" s="62">
        <f t="shared" si="117"/>
        <v>0</v>
      </c>
      <c r="L124" s="22"/>
      <c r="M124" s="23">
        <f t="shared" si="118"/>
        <v>0</v>
      </c>
      <c r="N124" s="24">
        <f t="shared" si="119"/>
        <v>0</v>
      </c>
      <c r="O124" s="22"/>
      <c r="P124" s="23">
        <f t="shared" si="120"/>
        <v>0</v>
      </c>
      <c r="Q124" s="24">
        <f t="shared" si="121"/>
        <v>0</v>
      </c>
      <c r="R124" s="22"/>
      <c r="S124" s="23">
        <f t="shared" si="122"/>
        <v>0</v>
      </c>
      <c r="T124" s="24">
        <f t="shared" si="123"/>
        <v>0</v>
      </c>
      <c r="U124" s="22"/>
      <c r="V124" s="23">
        <f t="shared" si="124"/>
        <v>0</v>
      </c>
      <c r="W124" s="24">
        <f t="shared" si="125"/>
        <v>0</v>
      </c>
      <c r="X124" s="64">
        <f t="shared" si="126"/>
        <v>0</v>
      </c>
      <c r="Y124" s="92">
        <f t="shared" si="127"/>
        <v>0</v>
      </c>
      <c r="Z124" s="130">
        <f t="shared" si="128"/>
        <v>0</v>
      </c>
      <c r="AA124" s="71">
        <f t="shared" si="129"/>
        <v>0</v>
      </c>
      <c r="AB124" s="64">
        <f t="shared" si="130"/>
        <v>0</v>
      </c>
      <c r="AC124"/>
      <c r="AD124" s="65">
        <f t="shared" si="131"/>
        <v>0</v>
      </c>
      <c r="AE124" s="65">
        <f t="shared" si="132"/>
        <v>0</v>
      </c>
      <c r="AF124" s="65">
        <f t="shared" si="133"/>
        <v>0</v>
      </c>
      <c r="AG124" s="65">
        <f t="shared" si="134"/>
        <v>0</v>
      </c>
      <c r="AH124" s="65">
        <f t="shared" si="135"/>
        <v>0</v>
      </c>
      <c r="AI124" s="66">
        <f t="shared" si="136"/>
        <v>0</v>
      </c>
      <c r="AJ124" s="65">
        <f t="shared" si="137"/>
        <v>135</v>
      </c>
      <c r="AK124" s="65">
        <f t="shared" si="138"/>
        <v>-135</v>
      </c>
      <c r="AM124" s="67">
        <f t="shared" si="139"/>
        <v>0</v>
      </c>
      <c r="AN124" s="67">
        <f t="shared" si="140"/>
        <v>0</v>
      </c>
      <c r="AO124" s="67">
        <f t="shared" si="141"/>
        <v>0</v>
      </c>
      <c r="AP124" s="67">
        <f t="shared" si="142"/>
        <v>0</v>
      </c>
      <c r="AQ124" s="67">
        <f t="shared" si="143"/>
        <v>0</v>
      </c>
      <c r="AR124" s="68">
        <f t="shared" si="144"/>
        <v>0</v>
      </c>
      <c r="AT124"/>
      <c r="AU124"/>
    </row>
    <row r="125" spans="1:47" x14ac:dyDescent="0.2">
      <c r="A125" s="33" t="s">
        <v>101</v>
      </c>
      <c r="B125" s="69" t="s">
        <v>133</v>
      </c>
      <c r="C125" s="133">
        <v>130</v>
      </c>
      <c r="D125" s="65" t="s">
        <v>9</v>
      </c>
      <c r="E125" s="137">
        <v>0.34375</v>
      </c>
      <c r="F125" s="137">
        <v>0.79166666666666663</v>
      </c>
      <c r="G125" s="28">
        <v>260</v>
      </c>
      <c r="H125" s="94">
        <v>10.75</v>
      </c>
      <c r="I125" s="22"/>
      <c r="J125" s="23">
        <f t="shared" si="116"/>
        <v>0</v>
      </c>
      <c r="K125" s="62">
        <f t="shared" si="117"/>
        <v>0</v>
      </c>
      <c r="L125" s="22"/>
      <c r="M125" s="23">
        <f t="shared" si="118"/>
        <v>0</v>
      </c>
      <c r="N125" s="24">
        <f t="shared" si="119"/>
        <v>0</v>
      </c>
      <c r="O125" s="22"/>
      <c r="P125" s="23">
        <f t="shared" si="120"/>
        <v>0</v>
      </c>
      <c r="Q125" s="24">
        <f t="shared" si="121"/>
        <v>0</v>
      </c>
      <c r="R125" s="22"/>
      <c r="S125" s="23">
        <f t="shared" si="122"/>
        <v>0</v>
      </c>
      <c r="T125" s="24">
        <f t="shared" si="123"/>
        <v>0</v>
      </c>
      <c r="U125" s="22"/>
      <c r="V125" s="23">
        <f t="shared" si="124"/>
        <v>0</v>
      </c>
      <c r="W125" s="24">
        <f t="shared" si="125"/>
        <v>0</v>
      </c>
      <c r="X125" s="64">
        <f t="shared" si="126"/>
        <v>0</v>
      </c>
      <c r="Y125" s="92">
        <f t="shared" si="127"/>
        <v>0</v>
      </c>
      <c r="Z125" s="130">
        <f t="shared" si="128"/>
        <v>0</v>
      </c>
      <c r="AA125" s="71">
        <f t="shared" si="129"/>
        <v>0</v>
      </c>
      <c r="AB125" s="64">
        <f t="shared" si="130"/>
        <v>0</v>
      </c>
      <c r="AC125"/>
      <c r="AD125" s="65">
        <f t="shared" si="131"/>
        <v>0</v>
      </c>
      <c r="AE125" s="65">
        <f t="shared" si="132"/>
        <v>0</v>
      </c>
      <c r="AF125" s="65">
        <f t="shared" si="133"/>
        <v>0</v>
      </c>
      <c r="AG125" s="65">
        <f t="shared" si="134"/>
        <v>0</v>
      </c>
      <c r="AH125" s="65">
        <f t="shared" si="135"/>
        <v>0</v>
      </c>
      <c r="AI125" s="66">
        <f t="shared" si="136"/>
        <v>0</v>
      </c>
      <c r="AJ125" s="65">
        <f t="shared" si="137"/>
        <v>130</v>
      </c>
      <c r="AK125" s="65">
        <f t="shared" si="138"/>
        <v>-130</v>
      </c>
      <c r="AM125" s="67">
        <f t="shared" si="139"/>
        <v>0</v>
      </c>
      <c r="AN125" s="67">
        <f t="shared" si="140"/>
        <v>0</v>
      </c>
      <c r="AO125" s="67">
        <f t="shared" si="141"/>
        <v>0</v>
      </c>
      <c r="AP125" s="67">
        <f t="shared" si="142"/>
        <v>0</v>
      </c>
      <c r="AQ125" s="67">
        <f t="shared" si="143"/>
        <v>0</v>
      </c>
      <c r="AR125" s="68">
        <f t="shared" si="144"/>
        <v>0</v>
      </c>
      <c r="AT125"/>
      <c r="AU125"/>
    </row>
    <row r="126" spans="1:47" x14ac:dyDescent="0.2">
      <c r="A126" s="33" t="s">
        <v>94</v>
      </c>
      <c r="B126" s="69" t="s">
        <v>94</v>
      </c>
      <c r="C126" s="133">
        <v>23</v>
      </c>
      <c r="D126" s="136" t="s">
        <v>15</v>
      </c>
      <c r="E126" s="137">
        <v>0.35416666666666669</v>
      </c>
      <c r="F126" s="137">
        <v>0.47916666666666669</v>
      </c>
      <c r="G126" s="28">
        <v>25</v>
      </c>
      <c r="H126" s="94">
        <v>3</v>
      </c>
      <c r="I126" s="22"/>
      <c r="J126" s="23">
        <f t="shared" si="116"/>
        <v>0</v>
      </c>
      <c r="K126" s="62">
        <f t="shared" si="117"/>
        <v>0</v>
      </c>
      <c r="L126" s="22"/>
      <c r="M126" s="23">
        <f t="shared" si="118"/>
        <v>0</v>
      </c>
      <c r="N126" s="24">
        <f t="shared" si="119"/>
        <v>0</v>
      </c>
      <c r="O126" s="22"/>
      <c r="P126" s="23">
        <f t="shared" si="120"/>
        <v>0</v>
      </c>
      <c r="Q126" s="24">
        <f t="shared" si="121"/>
        <v>0</v>
      </c>
      <c r="R126" s="22"/>
      <c r="S126" s="23">
        <f t="shared" si="122"/>
        <v>0</v>
      </c>
      <c r="T126" s="24">
        <f t="shared" si="123"/>
        <v>0</v>
      </c>
      <c r="U126" s="22"/>
      <c r="V126" s="23">
        <f t="shared" si="124"/>
        <v>0</v>
      </c>
      <c r="W126" s="24">
        <f t="shared" si="125"/>
        <v>0</v>
      </c>
      <c r="X126" s="64">
        <f t="shared" si="126"/>
        <v>0</v>
      </c>
      <c r="Y126" s="92">
        <f t="shared" si="127"/>
        <v>0</v>
      </c>
      <c r="Z126" s="130">
        <f t="shared" si="128"/>
        <v>0</v>
      </c>
      <c r="AA126" s="71">
        <f t="shared" si="129"/>
        <v>0</v>
      </c>
      <c r="AB126" s="64">
        <f t="shared" si="130"/>
        <v>0</v>
      </c>
      <c r="AC126"/>
      <c r="AD126" s="65">
        <f t="shared" si="131"/>
        <v>0</v>
      </c>
      <c r="AE126" s="65">
        <f t="shared" si="132"/>
        <v>0</v>
      </c>
      <c r="AF126" s="65">
        <f t="shared" si="133"/>
        <v>0</v>
      </c>
      <c r="AG126" s="65">
        <f t="shared" si="134"/>
        <v>0</v>
      </c>
      <c r="AH126" s="65">
        <f t="shared" si="135"/>
        <v>0</v>
      </c>
      <c r="AI126" s="66">
        <f t="shared" si="136"/>
        <v>0</v>
      </c>
      <c r="AJ126" s="65">
        <f t="shared" si="137"/>
        <v>23</v>
      </c>
      <c r="AK126" s="65">
        <f t="shared" si="138"/>
        <v>-23</v>
      </c>
      <c r="AM126" s="67">
        <f t="shared" si="139"/>
        <v>0</v>
      </c>
      <c r="AN126" s="67">
        <f t="shared" si="140"/>
        <v>0</v>
      </c>
      <c r="AO126" s="67">
        <f t="shared" si="141"/>
        <v>0</v>
      </c>
      <c r="AP126" s="67">
        <f t="shared" si="142"/>
        <v>0</v>
      </c>
      <c r="AQ126" s="67">
        <f t="shared" si="143"/>
        <v>0</v>
      </c>
      <c r="AR126" s="68">
        <f t="shared" si="144"/>
        <v>0</v>
      </c>
      <c r="AT126"/>
      <c r="AU126"/>
    </row>
    <row r="127" spans="1:47" x14ac:dyDescent="0.2">
      <c r="A127" s="33" t="s">
        <v>94</v>
      </c>
      <c r="B127" s="69" t="s">
        <v>94</v>
      </c>
      <c r="C127" s="133">
        <v>23</v>
      </c>
      <c r="D127" s="65" t="s">
        <v>15</v>
      </c>
      <c r="E127" s="137">
        <v>0.41666666666666669</v>
      </c>
      <c r="F127" s="137">
        <v>0.54166666666666663</v>
      </c>
      <c r="G127" s="28">
        <v>25</v>
      </c>
      <c r="H127" s="94">
        <v>3</v>
      </c>
      <c r="I127" s="22"/>
      <c r="J127" s="23">
        <f t="shared" si="116"/>
        <v>0</v>
      </c>
      <c r="K127" s="62">
        <f t="shared" si="117"/>
        <v>0</v>
      </c>
      <c r="L127" s="22"/>
      <c r="M127" s="23">
        <f t="shared" si="118"/>
        <v>0</v>
      </c>
      <c r="N127" s="24">
        <f t="shared" si="119"/>
        <v>0</v>
      </c>
      <c r="O127" s="22"/>
      <c r="P127" s="23">
        <f t="shared" si="120"/>
        <v>0</v>
      </c>
      <c r="Q127" s="24">
        <f t="shared" si="121"/>
        <v>0</v>
      </c>
      <c r="R127" s="22"/>
      <c r="S127" s="23">
        <f t="shared" si="122"/>
        <v>0</v>
      </c>
      <c r="T127" s="24">
        <f t="shared" si="123"/>
        <v>0</v>
      </c>
      <c r="U127" s="22"/>
      <c r="V127" s="23">
        <f t="shared" si="124"/>
        <v>0</v>
      </c>
      <c r="W127" s="24">
        <f t="shared" si="125"/>
        <v>0</v>
      </c>
      <c r="X127" s="64">
        <f t="shared" si="126"/>
        <v>0</v>
      </c>
      <c r="Y127" s="92">
        <f t="shared" si="127"/>
        <v>0</v>
      </c>
      <c r="Z127" s="130">
        <f t="shared" si="128"/>
        <v>0</v>
      </c>
      <c r="AA127" s="71">
        <f t="shared" si="129"/>
        <v>0</v>
      </c>
      <c r="AB127" s="64">
        <f t="shared" si="130"/>
        <v>0</v>
      </c>
      <c r="AC127"/>
      <c r="AD127" s="65">
        <f t="shared" si="131"/>
        <v>0</v>
      </c>
      <c r="AE127" s="65">
        <f t="shared" si="132"/>
        <v>0</v>
      </c>
      <c r="AF127" s="65">
        <f t="shared" si="133"/>
        <v>0</v>
      </c>
      <c r="AG127" s="65">
        <f t="shared" si="134"/>
        <v>0</v>
      </c>
      <c r="AH127" s="65">
        <f t="shared" si="135"/>
        <v>0</v>
      </c>
      <c r="AI127" s="66">
        <f t="shared" si="136"/>
        <v>0</v>
      </c>
      <c r="AJ127" s="65">
        <f t="shared" si="137"/>
        <v>23</v>
      </c>
      <c r="AK127" s="65">
        <f t="shared" si="138"/>
        <v>-23</v>
      </c>
      <c r="AM127" s="67">
        <f t="shared" si="139"/>
        <v>0</v>
      </c>
      <c r="AN127" s="67">
        <f t="shared" si="140"/>
        <v>0</v>
      </c>
      <c r="AO127" s="67">
        <f t="shared" si="141"/>
        <v>0</v>
      </c>
      <c r="AP127" s="67">
        <f t="shared" si="142"/>
        <v>0</v>
      </c>
      <c r="AQ127" s="67">
        <f t="shared" si="143"/>
        <v>0</v>
      </c>
      <c r="AR127" s="68">
        <f t="shared" si="144"/>
        <v>0</v>
      </c>
      <c r="AT127"/>
      <c r="AU127"/>
    </row>
    <row r="128" spans="1:47" x14ac:dyDescent="0.2">
      <c r="A128" s="33" t="s">
        <v>94</v>
      </c>
      <c r="B128" s="69" t="s">
        <v>94</v>
      </c>
      <c r="C128" s="133">
        <v>23</v>
      </c>
      <c r="D128" s="136" t="s">
        <v>15</v>
      </c>
      <c r="E128" s="137">
        <v>0.52083333333333337</v>
      </c>
      <c r="F128" s="137">
        <v>0.64583333333333337</v>
      </c>
      <c r="G128" s="28">
        <v>25</v>
      </c>
      <c r="H128" s="94">
        <v>3</v>
      </c>
      <c r="I128" s="22"/>
      <c r="J128" s="23">
        <f t="shared" si="116"/>
        <v>0</v>
      </c>
      <c r="K128" s="62">
        <f t="shared" si="117"/>
        <v>0</v>
      </c>
      <c r="L128" s="22"/>
      <c r="M128" s="23">
        <f t="shared" si="118"/>
        <v>0</v>
      </c>
      <c r="N128" s="24">
        <f t="shared" si="119"/>
        <v>0</v>
      </c>
      <c r="O128" s="22"/>
      <c r="P128" s="23">
        <f t="shared" si="120"/>
        <v>0</v>
      </c>
      <c r="Q128" s="24">
        <f t="shared" si="121"/>
        <v>0</v>
      </c>
      <c r="R128" s="22"/>
      <c r="S128" s="23">
        <f t="shared" si="122"/>
        <v>0</v>
      </c>
      <c r="T128" s="24">
        <f t="shared" si="123"/>
        <v>0</v>
      </c>
      <c r="U128" s="22"/>
      <c r="V128" s="23">
        <f t="shared" si="124"/>
        <v>0</v>
      </c>
      <c r="W128" s="24">
        <f t="shared" si="125"/>
        <v>0</v>
      </c>
      <c r="X128" s="64">
        <f t="shared" si="126"/>
        <v>0</v>
      </c>
      <c r="Y128" s="92">
        <f t="shared" si="127"/>
        <v>0</v>
      </c>
      <c r="Z128" s="130">
        <f t="shared" si="128"/>
        <v>0</v>
      </c>
      <c r="AA128" s="71">
        <f t="shared" si="129"/>
        <v>0</v>
      </c>
      <c r="AB128" s="64">
        <f t="shared" si="130"/>
        <v>0</v>
      </c>
      <c r="AC128"/>
      <c r="AD128" s="65">
        <f t="shared" si="131"/>
        <v>0</v>
      </c>
      <c r="AE128" s="65">
        <f t="shared" si="132"/>
        <v>0</v>
      </c>
      <c r="AF128" s="65">
        <f t="shared" si="133"/>
        <v>0</v>
      </c>
      <c r="AG128" s="65">
        <f t="shared" si="134"/>
        <v>0</v>
      </c>
      <c r="AH128" s="65">
        <f t="shared" si="135"/>
        <v>0</v>
      </c>
      <c r="AI128" s="66">
        <f t="shared" si="136"/>
        <v>0</v>
      </c>
      <c r="AJ128" s="65">
        <f t="shared" si="137"/>
        <v>23</v>
      </c>
      <c r="AK128" s="65">
        <f t="shared" si="138"/>
        <v>-23</v>
      </c>
      <c r="AM128" s="67">
        <f t="shared" si="139"/>
        <v>0</v>
      </c>
      <c r="AN128" s="67">
        <f t="shared" si="140"/>
        <v>0</v>
      </c>
      <c r="AO128" s="67">
        <f t="shared" si="141"/>
        <v>0</v>
      </c>
      <c r="AP128" s="67">
        <f t="shared" si="142"/>
        <v>0</v>
      </c>
      <c r="AQ128" s="67">
        <f t="shared" si="143"/>
        <v>0</v>
      </c>
      <c r="AR128" s="68">
        <f t="shared" si="144"/>
        <v>0</v>
      </c>
      <c r="AT128"/>
      <c r="AU128"/>
    </row>
    <row r="129" spans="1:47" x14ac:dyDescent="0.2">
      <c r="A129" s="33" t="s">
        <v>129</v>
      </c>
      <c r="B129" s="69" t="s">
        <v>94</v>
      </c>
      <c r="C129" s="133">
        <v>72</v>
      </c>
      <c r="D129" s="65" t="s">
        <v>15</v>
      </c>
      <c r="E129" s="137">
        <v>0.30208333333333331</v>
      </c>
      <c r="F129" s="137">
        <v>0.8125</v>
      </c>
      <c r="G129" s="28">
        <v>400</v>
      </c>
      <c r="H129" s="94">
        <v>12.25</v>
      </c>
      <c r="I129" s="22"/>
      <c r="J129" s="23">
        <f t="shared" si="116"/>
        <v>0</v>
      </c>
      <c r="K129" s="62">
        <f t="shared" si="117"/>
        <v>0</v>
      </c>
      <c r="L129" s="22"/>
      <c r="M129" s="23">
        <f t="shared" si="118"/>
        <v>0</v>
      </c>
      <c r="N129" s="24">
        <f t="shared" si="119"/>
        <v>0</v>
      </c>
      <c r="O129" s="22"/>
      <c r="P129" s="23">
        <f t="shared" si="120"/>
        <v>0</v>
      </c>
      <c r="Q129" s="24">
        <f t="shared" si="121"/>
        <v>0</v>
      </c>
      <c r="R129" s="22"/>
      <c r="S129" s="23">
        <f t="shared" si="122"/>
        <v>0</v>
      </c>
      <c r="T129" s="24">
        <f t="shared" si="123"/>
        <v>0</v>
      </c>
      <c r="U129" s="22"/>
      <c r="V129" s="23">
        <f t="shared" si="124"/>
        <v>0</v>
      </c>
      <c r="W129" s="24">
        <f t="shared" si="125"/>
        <v>0</v>
      </c>
      <c r="X129" s="64">
        <f t="shared" si="126"/>
        <v>0</v>
      </c>
      <c r="Y129" s="92">
        <f t="shared" si="127"/>
        <v>0</v>
      </c>
      <c r="Z129" s="130">
        <f t="shared" si="128"/>
        <v>0</v>
      </c>
      <c r="AA129" s="71">
        <f t="shared" si="129"/>
        <v>0</v>
      </c>
      <c r="AB129" s="64">
        <f t="shared" si="130"/>
        <v>0</v>
      </c>
      <c r="AC129"/>
      <c r="AD129" s="65">
        <f t="shared" si="131"/>
        <v>0</v>
      </c>
      <c r="AE129" s="65">
        <f t="shared" si="132"/>
        <v>0</v>
      </c>
      <c r="AF129" s="65">
        <f t="shared" si="133"/>
        <v>0</v>
      </c>
      <c r="AG129" s="65">
        <f t="shared" si="134"/>
        <v>0</v>
      </c>
      <c r="AH129" s="65">
        <f t="shared" si="135"/>
        <v>0</v>
      </c>
      <c r="AI129" s="66">
        <f t="shared" si="136"/>
        <v>0</v>
      </c>
      <c r="AJ129" s="65">
        <f t="shared" si="137"/>
        <v>72</v>
      </c>
      <c r="AK129" s="65">
        <f t="shared" si="138"/>
        <v>-72</v>
      </c>
      <c r="AM129" s="67">
        <f t="shared" si="139"/>
        <v>0</v>
      </c>
      <c r="AN129" s="67">
        <f t="shared" si="140"/>
        <v>0</v>
      </c>
      <c r="AO129" s="67">
        <f t="shared" si="141"/>
        <v>0</v>
      </c>
      <c r="AP129" s="67">
        <f t="shared" si="142"/>
        <v>0</v>
      </c>
      <c r="AQ129" s="67">
        <f t="shared" si="143"/>
        <v>0</v>
      </c>
      <c r="AR129" s="68">
        <f t="shared" si="144"/>
        <v>0</v>
      </c>
      <c r="AT129"/>
      <c r="AU129"/>
    </row>
    <row r="130" spans="1:47" x14ac:dyDescent="0.2">
      <c r="A130" s="33" t="s">
        <v>126</v>
      </c>
      <c r="B130" s="69" t="s">
        <v>94</v>
      </c>
      <c r="C130" s="133">
        <v>76</v>
      </c>
      <c r="D130" s="136" t="s">
        <v>15</v>
      </c>
      <c r="E130" s="137">
        <v>0.39583333333333331</v>
      </c>
      <c r="F130" s="137">
        <v>0.70833333333333337</v>
      </c>
      <c r="G130" s="28">
        <v>35</v>
      </c>
      <c r="H130" s="94">
        <v>7.5</v>
      </c>
      <c r="I130" s="22"/>
      <c r="J130" s="23">
        <f t="shared" si="116"/>
        <v>0</v>
      </c>
      <c r="K130" s="62">
        <f t="shared" si="117"/>
        <v>0</v>
      </c>
      <c r="L130" s="22"/>
      <c r="M130" s="23">
        <f t="shared" si="118"/>
        <v>0</v>
      </c>
      <c r="N130" s="24">
        <f t="shared" si="119"/>
        <v>0</v>
      </c>
      <c r="O130" s="22"/>
      <c r="P130" s="23">
        <f t="shared" si="120"/>
        <v>0</v>
      </c>
      <c r="Q130" s="24">
        <f t="shared" si="121"/>
        <v>0</v>
      </c>
      <c r="R130" s="22"/>
      <c r="S130" s="23">
        <f t="shared" si="122"/>
        <v>0</v>
      </c>
      <c r="T130" s="24">
        <f t="shared" si="123"/>
        <v>0</v>
      </c>
      <c r="U130" s="22"/>
      <c r="V130" s="23">
        <f t="shared" si="124"/>
        <v>0</v>
      </c>
      <c r="W130" s="24">
        <f t="shared" si="125"/>
        <v>0</v>
      </c>
      <c r="X130" s="64">
        <f t="shared" si="126"/>
        <v>0</v>
      </c>
      <c r="Y130" s="92">
        <f t="shared" si="127"/>
        <v>0</v>
      </c>
      <c r="Z130" s="130">
        <f t="shared" si="128"/>
        <v>0</v>
      </c>
      <c r="AA130" s="71">
        <f t="shared" si="129"/>
        <v>0</v>
      </c>
      <c r="AB130" s="64">
        <f t="shared" si="130"/>
        <v>0</v>
      </c>
      <c r="AC130"/>
      <c r="AD130" s="65">
        <f t="shared" si="131"/>
        <v>0</v>
      </c>
      <c r="AE130" s="65">
        <f t="shared" si="132"/>
        <v>0</v>
      </c>
      <c r="AF130" s="65">
        <f t="shared" si="133"/>
        <v>0</v>
      </c>
      <c r="AG130" s="65">
        <f t="shared" si="134"/>
        <v>0</v>
      </c>
      <c r="AH130" s="65">
        <f t="shared" si="135"/>
        <v>0</v>
      </c>
      <c r="AI130" s="66">
        <f t="shared" si="136"/>
        <v>0</v>
      </c>
      <c r="AJ130" s="65">
        <f t="shared" si="137"/>
        <v>76</v>
      </c>
      <c r="AK130" s="65">
        <f t="shared" si="138"/>
        <v>-76</v>
      </c>
      <c r="AM130" s="67">
        <f t="shared" si="139"/>
        <v>0</v>
      </c>
      <c r="AN130" s="67">
        <f t="shared" si="140"/>
        <v>0</v>
      </c>
      <c r="AO130" s="67">
        <f t="shared" si="141"/>
        <v>0</v>
      </c>
      <c r="AP130" s="67">
        <f t="shared" si="142"/>
        <v>0</v>
      </c>
      <c r="AQ130" s="67">
        <f t="shared" si="143"/>
        <v>0</v>
      </c>
      <c r="AR130" s="68">
        <f t="shared" si="144"/>
        <v>0</v>
      </c>
      <c r="AT130"/>
      <c r="AU130"/>
    </row>
    <row r="131" spans="1:47" x14ac:dyDescent="0.2">
      <c r="A131" s="33" t="s">
        <v>95</v>
      </c>
      <c r="B131" s="69" t="s">
        <v>94</v>
      </c>
      <c r="C131" s="133">
        <v>27</v>
      </c>
      <c r="D131" s="65" t="s">
        <v>15</v>
      </c>
      <c r="E131" s="137">
        <v>0.34375</v>
      </c>
      <c r="F131" s="137">
        <v>0.47916666666666669</v>
      </c>
      <c r="G131" s="28">
        <v>50</v>
      </c>
      <c r="H131" s="94">
        <v>3.25</v>
      </c>
      <c r="I131" s="22"/>
      <c r="J131" s="23">
        <f t="shared" si="116"/>
        <v>0</v>
      </c>
      <c r="K131" s="62">
        <f t="shared" si="117"/>
        <v>0</v>
      </c>
      <c r="L131" s="22"/>
      <c r="M131" s="23">
        <f t="shared" si="118"/>
        <v>0</v>
      </c>
      <c r="N131" s="24">
        <f t="shared" si="119"/>
        <v>0</v>
      </c>
      <c r="O131" s="22"/>
      <c r="P131" s="23">
        <f t="shared" si="120"/>
        <v>0</v>
      </c>
      <c r="Q131" s="24">
        <f t="shared" si="121"/>
        <v>0</v>
      </c>
      <c r="R131" s="22"/>
      <c r="S131" s="23">
        <f t="shared" si="122"/>
        <v>0</v>
      </c>
      <c r="T131" s="24">
        <f t="shared" si="123"/>
        <v>0</v>
      </c>
      <c r="U131" s="22"/>
      <c r="V131" s="23">
        <f t="shared" si="124"/>
        <v>0</v>
      </c>
      <c r="W131" s="24">
        <f t="shared" si="125"/>
        <v>0</v>
      </c>
      <c r="X131" s="64">
        <f t="shared" si="126"/>
        <v>0</v>
      </c>
      <c r="Y131" s="92">
        <f t="shared" si="127"/>
        <v>0</v>
      </c>
      <c r="Z131" s="130">
        <f t="shared" si="128"/>
        <v>0</v>
      </c>
      <c r="AA131" s="71">
        <f t="shared" si="129"/>
        <v>0</v>
      </c>
      <c r="AB131" s="64">
        <f t="shared" si="130"/>
        <v>0</v>
      </c>
      <c r="AC131"/>
      <c r="AD131" s="65">
        <f t="shared" si="131"/>
        <v>0</v>
      </c>
      <c r="AE131" s="65">
        <f t="shared" si="132"/>
        <v>0</v>
      </c>
      <c r="AF131" s="65">
        <f t="shared" si="133"/>
        <v>0</v>
      </c>
      <c r="AG131" s="65">
        <f t="shared" si="134"/>
        <v>0</v>
      </c>
      <c r="AH131" s="65">
        <f t="shared" si="135"/>
        <v>0</v>
      </c>
      <c r="AI131" s="66">
        <f t="shared" si="136"/>
        <v>0</v>
      </c>
      <c r="AJ131" s="65">
        <f t="shared" si="137"/>
        <v>27</v>
      </c>
      <c r="AK131" s="65">
        <f t="shared" si="138"/>
        <v>-27</v>
      </c>
      <c r="AM131" s="67">
        <f t="shared" si="139"/>
        <v>0</v>
      </c>
      <c r="AN131" s="67">
        <f t="shared" si="140"/>
        <v>0</v>
      </c>
      <c r="AO131" s="67">
        <f t="shared" si="141"/>
        <v>0</v>
      </c>
      <c r="AP131" s="67">
        <f t="shared" si="142"/>
        <v>0</v>
      </c>
      <c r="AQ131" s="67">
        <f t="shared" si="143"/>
        <v>0</v>
      </c>
      <c r="AR131" s="68">
        <f t="shared" si="144"/>
        <v>0</v>
      </c>
      <c r="AT131"/>
      <c r="AU131"/>
    </row>
    <row r="132" spans="1:47" x14ac:dyDescent="0.2">
      <c r="A132" s="33" t="s">
        <v>95</v>
      </c>
      <c r="B132" s="69" t="s">
        <v>94</v>
      </c>
      <c r="C132" s="133">
        <v>27</v>
      </c>
      <c r="D132" s="136" t="s">
        <v>15</v>
      </c>
      <c r="E132" s="137">
        <v>0.42708333333333331</v>
      </c>
      <c r="F132" s="137">
        <v>0.5625</v>
      </c>
      <c r="G132" s="28">
        <v>50</v>
      </c>
      <c r="H132" s="94">
        <v>3.25</v>
      </c>
      <c r="I132" s="22"/>
      <c r="J132" s="23">
        <f t="shared" si="116"/>
        <v>0</v>
      </c>
      <c r="K132" s="62">
        <f t="shared" si="117"/>
        <v>0</v>
      </c>
      <c r="L132" s="22"/>
      <c r="M132" s="23">
        <f t="shared" si="118"/>
        <v>0</v>
      </c>
      <c r="N132" s="24">
        <f t="shared" si="119"/>
        <v>0</v>
      </c>
      <c r="O132" s="22"/>
      <c r="P132" s="23">
        <f t="shared" si="120"/>
        <v>0</v>
      </c>
      <c r="Q132" s="24">
        <f t="shared" si="121"/>
        <v>0</v>
      </c>
      <c r="R132" s="22"/>
      <c r="S132" s="23">
        <f t="shared" si="122"/>
        <v>0</v>
      </c>
      <c r="T132" s="24">
        <f t="shared" si="123"/>
        <v>0</v>
      </c>
      <c r="U132" s="22"/>
      <c r="V132" s="23">
        <f t="shared" si="124"/>
        <v>0</v>
      </c>
      <c r="W132" s="24">
        <f t="shared" si="125"/>
        <v>0</v>
      </c>
      <c r="X132" s="64">
        <f t="shared" si="126"/>
        <v>0</v>
      </c>
      <c r="Y132" s="92">
        <f t="shared" si="127"/>
        <v>0</v>
      </c>
      <c r="Z132" s="130">
        <f t="shared" si="128"/>
        <v>0</v>
      </c>
      <c r="AA132" s="71">
        <f t="shared" si="129"/>
        <v>0</v>
      </c>
      <c r="AB132" s="64">
        <f t="shared" si="130"/>
        <v>0</v>
      </c>
      <c r="AC132"/>
      <c r="AD132" s="65">
        <f t="shared" si="131"/>
        <v>0</v>
      </c>
      <c r="AE132" s="65">
        <f t="shared" si="132"/>
        <v>0</v>
      </c>
      <c r="AF132" s="65">
        <f t="shared" si="133"/>
        <v>0</v>
      </c>
      <c r="AG132" s="65">
        <f t="shared" si="134"/>
        <v>0</v>
      </c>
      <c r="AH132" s="65">
        <f t="shared" si="135"/>
        <v>0</v>
      </c>
      <c r="AI132" s="66">
        <f t="shared" si="136"/>
        <v>0</v>
      </c>
      <c r="AJ132" s="65">
        <f t="shared" si="137"/>
        <v>27</v>
      </c>
      <c r="AK132" s="65">
        <f t="shared" si="138"/>
        <v>-27</v>
      </c>
      <c r="AM132" s="67">
        <f t="shared" si="139"/>
        <v>0</v>
      </c>
      <c r="AN132" s="67">
        <f t="shared" si="140"/>
        <v>0</v>
      </c>
      <c r="AO132" s="67">
        <f t="shared" si="141"/>
        <v>0</v>
      </c>
      <c r="AP132" s="67">
        <f t="shared" si="142"/>
        <v>0</v>
      </c>
      <c r="AQ132" s="67">
        <f t="shared" si="143"/>
        <v>0</v>
      </c>
      <c r="AR132" s="68">
        <f t="shared" si="144"/>
        <v>0</v>
      </c>
      <c r="AT132"/>
      <c r="AU132"/>
    </row>
    <row r="133" spans="1:47" x14ac:dyDescent="0.2">
      <c r="A133" s="33" t="s">
        <v>95</v>
      </c>
      <c r="B133" s="69" t="s">
        <v>94</v>
      </c>
      <c r="C133" s="133">
        <v>27</v>
      </c>
      <c r="D133" s="65" t="s">
        <v>15</v>
      </c>
      <c r="E133" s="137">
        <v>0.51041666666666663</v>
      </c>
      <c r="F133" s="137">
        <v>0.64583333333333337</v>
      </c>
      <c r="G133" s="28">
        <v>50</v>
      </c>
      <c r="H133" s="94">
        <v>3.25</v>
      </c>
      <c r="I133" s="22"/>
      <c r="J133" s="23">
        <f t="shared" si="116"/>
        <v>0</v>
      </c>
      <c r="K133" s="62">
        <f t="shared" si="117"/>
        <v>0</v>
      </c>
      <c r="L133" s="22"/>
      <c r="M133" s="23">
        <f t="shared" si="118"/>
        <v>0</v>
      </c>
      <c r="N133" s="24">
        <f t="shared" si="119"/>
        <v>0</v>
      </c>
      <c r="O133" s="22"/>
      <c r="P133" s="23">
        <f t="shared" si="120"/>
        <v>0</v>
      </c>
      <c r="Q133" s="24">
        <f t="shared" si="121"/>
        <v>0</v>
      </c>
      <c r="R133" s="22"/>
      <c r="S133" s="23">
        <f t="shared" si="122"/>
        <v>0</v>
      </c>
      <c r="T133" s="24">
        <f t="shared" si="123"/>
        <v>0</v>
      </c>
      <c r="U133" s="22"/>
      <c r="V133" s="23">
        <f t="shared" si="124"/>
        <v>0</v>
      </c>
      <c r="W133" s="24">
        <f t="shared" si="125"/>
        <v>0</v>
      </c>
      <c r="X133" s="64">
        <f t="shared" si="126"/>
        <v>0</v>
      </c>
      <c r="Y133" s="92">
        <f t="shared" si="127"/>
        <v>0</v>
      </c>
      <c r="Z133" s="130">
        <f t="shared" si="128"/>
        <v>0</v>
      </c>
      <c r="AA133" s="71">
        <f t="shared" si="129"/>
        <v>0</v>
      </c>
      <c r="AB133" s="64">
        <f t="shared" si="130"/>
        <v>0</v>
      </c>
      <c r="AC133"/>
      <c r="AD133" s="65">
        <f t="shared" si="131"/>
        <v>0</v>
      </c>
      <c r="AE133" s="65">
        <f t="shared" si="132"/>
        <v>0</v>
      </c>
      <c r="AF133" s="65">
        <f t="shared" si="133"/>
        <v>0</v>
      </c>
      <c r="AG133" s="65">
        <f t="shared" si="134"/>
        <v>0</v>
      </c>
      <c r="AH133" s="65">
        <f t="shared" si="135"/>
        <v>0</v>
      </c>
      <c r="AI133" s="66">
        <f t="shared" si="136"/>
        <v>0</v>
      </c>
      <c r="AJ133" s="65">
        <f t="shared" si="137"/>
        <v>27</v>
      </c>
      <c r="AK133" s="65">
        <f t="shared" si="138"/>
        <v>-27</v>
      </c>
      <c r="AM133" s="67">
        <f t="shared" si="139"/>
        <v>0</v>
      </c>
      <c r="AN133" s="67">
        <f t="shared" si="140"/>
        <v>0</v>
      </c>
      <c r="AO133" s="67">
        <f t="shared" si="141"/>
        <v>0</v>
      </c>
      <c r="AP133" s="67">
        <f t="shared" si="142"/>
        <v>0</v>
      </c>
      <c r="AQ133" s="67">
        <f t="shared" si="143"/>
        <v>0</v>
      </c>
      <c r="AR133" s="68">
        <f t="shared" si="144"/>
        <v>0</v>
      </c>
      <c r="AT133"/>
      <c r="AU133"/>
    </row>
    <row r="134" spans="1:47" x14ac:dyDescent="0.2">
      <c r="A134" s="33" t="s">
        <v>142</v>
      </c>
      <c r="B134" s="69" t="s">
        <v>94</v>
      </c>
      <c r="C134" s="133">
        <v>61</v>
      </c>
      <c r="D134" s="65" t="s">
        <v>15</v>
      </c>
      <c r="E134" s="137">
        <v>0.35416666666666669</v>
      </c>
      <c r="F134" s="137">
        <v>0.45833333333333331</v>
      </c>
      <c r="G134" s="28">
        <v>165</v>
      </c>
      <c r="H134" s="94">
        <v>2.5</v>
      </c>
      <c r="I134" s="22"/>
      <c r="J134" s="23">
        <f t="shared" si="116"/>
        <v>0</v>
      </c>
      <c r="K134" s="62">
        <f t="shared" si="117"/>
        <v>0</v>
      </c>
      <c r="L134" s="22"/>
      <c r="M134" s="23">
        <f t="shared" si="118"/>
        <v>0</v>
      </c>
      <c r="N134" s="24">
        <f t="shared" si="119"/>
        <v>0</v>
      </c>
      <c r="O134" s="22"/>
      <c r="P134" s="23">
        <f t="shared" si="120"/>
        <v>0</v>
      </c>
      <c r="Q134" s="24">
        <f t="shared" si="121"/>
        <v>0</v>
      </c>
      <c r="R134" s="22"/>
      <c r="S134" s="23">
        <f t="shared" si="122"/>
        <v>0</v>
      </c>
      <c r="T134" s="24">
        <f t="shared" si="123"/>
        <v>0</v>
      </c>
      <c r="U134" s="22"/>
      <c r="V134" s="23">
        <f t="shared" si="124"/>
        <v>0</v>
      </c>
      <c r="W134" s="24">
        <f t="shared" si="125"/>
        <v>0</v>
      </c>
      <c r="X134" s="64">
        <f t="shared" si="126"/>
        <v>0</v>
      </c>
      <c r="Y134" s="92"/>
      <c r="Z134" s="130"/>
      <c r="AA134" s="71"/>
      <c r="AB134" s="64"/>
      <c r="AC134"/>
      <c r="AD134" s="65"/>
      <c r="AE134" s="65"/>
      <c r="AF134" s="65"/>
      <c r="AG134" s="65"/>
      <c r="AH134" s="65"/>
      <c r="AI134" s="66"/>
      <c r="AJ134" s="65">
        <f t="shared" si="137"/>
        <v>61</v>
      </c>
      <c r="AK134" s="65"/>
      <c r="AM134" s="67"/>
      <c r="AN134" s="67"/>
      <c r="AO134" s="67"/>
      <c r="AP134" s="67"/>
      <c r="AQ134" s="67"/>
      <c r="AR134" s="68"/>
      <c r="AT134"/>
      <c r="AU134"/>
    </row>
    <row r="135" spans="1:47" x14ac:dyDescent="0.2">
      <c r="A135" s="33" t="s">
        <v>94</v>
      </c>
      <c r="B135" s="69" t="s">
        <v>142</v>
      </c>
      <c r="C135" s="133">
        <v>61</v>
      </c>
      <c r="D135" s="65" t="s">
        <v>15</v>
      </c>
      <c r="E135" s="137">
        <v>0.60416666666666663</v>
      </c>
      <c r="F135" s="137">
        <v>0.70833333333333337</v>
      </c>
      <c r="G135" s="28">
        <v>165</v>
      </c>
      <c r="H135" s="94">
        <v>2.5</v>
      </c>
      <c r="I135" s="22"/>
      <c r="J135" s="23">
        <f t="shared" si="116"/>
        <v>0</v>
      </c>
      <c r="K135" s="62">
        <f t="shared" si="117"/>
        <v>0</v>
      </c>
      <c r="L135" s="22"/>
      <c r="M135" s="23">
        <f t="shared" si="118"/>
        <v>0</v>
      </c>
      <c r="N135" s="24">
        <f t="shared" si="119"/>
        <v>0</v>
      </c>
      <c r="O135" s="22"/>
      <c r="P135" s="23">
        <f t="shared" si="120"/>
        <v>0</v>
      </c>
      <c r="Q135" s="24">
        <f t="shared" si="121"/>
        <v>0</v>
      </c>
      <c r="R135" s="22"/>
      <c r="S135" s="23">
        <f t="shared" si="122"/>
        <v>0</v>
      </c>
      <c r="T135" s="24">
        <f t="shared" si="123"/>
        <v>0</v>
      </c>
      <c r="U135" s="22"/>
      <c r="V135" s="23">
        <f t="shared" si="124"/>
        <v>0</v>
      </c>
      <c r="W135" s="24">
        <f t="shared" si="125"/>
        <v>0</v>
      </c>
      <c r="X135" s="64">
        <f t="shared" si="126"/>
        <v>0</v>
      </c>
      <c r="Y135" s="92"/>
      <c r="Z135" s="130"/>
      <c r="AA135" s="71"/>
      <c r="AB135" s="64"/>
      <c r="AC135"/>
      <c r="AD135" s="65"/>
      <c r="AE135" s="65"/>
      <c r="AF135" s="65"/>
      <c r="AG135" s="65"/>
      <c r="AH135" s="65"/>
      <c r="AI135" s="66"/>
      <c r="AJ135" s="65">
        <f t="shared" si="137"/>
        <v>61</v>
      </c>
      <c r="AK135" s="65"/>
      <c r="AM135" s="67"/>
      <c r="AN135" s="67"/>
      <c r="AO135" s="67"/>
      <c r="AP135" s="67"/>
      <c r="AQ135" s="67"/>
      <c r="AR135" s="68"/>
      <c r="AT135"/>
      <c r="AU135"/>
    </row>
    <row r="136" spans="1:47" x14ac:dyDescent="0.2">
      <c r="A136" s="33" t="s">
        <v>142</v>
      </c>
      <c r="B136" s="69" t="s">
        <v>94</v>
      </c>
      <c r="C136" s="133">
        <v>51</v>
      </c>
      <c r="D136" s="65" t="s">
        <v>15</v>
      </c>
      <c r="E136" s="137">
        <v>0.35416666666666669</v>
      </c>
      <c r="F136" s="137">
        <v>0.45833333333333331</v>
      </c>
      <c r="G136" s="28">
        <v>165</v>
      </c>
      <c r="H136" s="94">
        <v>2.5</v>
      </c>
      <c r="I136" s="22"/>
      <c r="J136" s="23">
        <f t="shared" si="116"/>
        <v>0</v>
      </c>
      <c r="K136" s="62">
        <f t="shared" si="117"/>
        <v>0</v>
      </c>
      <c r="L136" s="22"/>
      <c r="M136" s="23">
        <f t="shared" si="118"/>
        <v>0</v>
      </c>
      <c r="N136" s="24">
        <f t="shared" si="119"/>
        <v>0</v>
      </c>
      <c r="O136" s="22"/>
      <c r="P136" s="23">
        <f t="shared" si="120"/>
        <v>0</v>
      </c>
      <c r="Q136" s="24">
        <f t="shared" si="121"/>
        <v>0</v>
      </c>
      <c r="R136" s="22"/>
      <c r="S136" s="23">
        <f t="shared" si="122"/>
        <v>0</v>
      </c>
      <c r="T136" s="24">
        <f t="shared" si="123"/>
        <v>0</v>
      </c>
      <c r="U136" s="22"/>
      <c r="V136" s="23">
        <f t="shared" si="124"/>
        <v>0</v>
      </c>
      <c r="W136" s="24">
        <f t="shared" si="125"/>
        <v>0</v>
      </c>
      <c r="X136" s="64">
        <f t="shared" si="126"/>
        <v>0</v>
      </c>
      <c r="Y136" s="92"/>
      <c r="Z136" s="130"/>
      <c r="AA136" s="71"/>
      <c r="AB136" s="64"/>
      <c r="AC136"/>
      <c r="AD136" s="65"/>
      <c r="AE136" s="65"/>
      <c r="AF136" s="65"/>
      <c r="AG136" s="65"/>
      <c r="AH136" s="65"/>
      <c r="AI136" s="66"/>
      <c r="AJ136" s="65">
        <f t="shared" si="137"/>
        <v>51</v>
      </c>
      <c r="AK136" s="65"/>
      <c r="AM136" s="67"/>
      <c r="AN136" s="67"/>
      <c r="AO136" s="67"/>
      <c r="AP136" s="67"/>
      <c r="AQ136" s="67"/>
      <c r="AR136" s="68"/>
      <c r="AT136"/>
      <c r="AU136"/>
    </row>
    <row r="137" spans="1:47" x14ac:dyDescent="0.2">
      <c r="A137" s="33" t="s">
        <v>94</v>
      </c>
      <c r="B137" s="69" t="s">
        <v>142</v>
      </c>
      <c r="C137" s="133">
        <v>51</v>
      </c>
      <c r="D137" s="65" t="s">
        <v>15</v>
      </c>
      <c r="E137" s="137">
        <v>0.60416666666666663</v>
      </c>
      <c r="F137" s="137">
        <v>0.70833333333333337</v>
      </c>
      <c r="G137" s="28">
        <v>165</v>
      </c>
      <c r="H137" s="94">
        <v>2.5</v>
      </c>
      <c r="I137" s="22"/>
      <c r="J137" s="23">
        <f t="shared" si="116"/>
        <v>0</v>
      </c>
      <c r="K137" s="62">
        <f t="shared" si="117"/>
        <v>0</v>
      </c>
      <c r="L137" s="22"/>
      <c r="M137" s="23">
        <f t="shared" si="118"/>
        <v>0</v>
      </c>
      <c r="N137" s="24">
        <f t="shared" si="119"/>
        <v>0</v>
      </c>
      <c r="O137" s="22"/>
      <c r="P137" s="23">
        <f t="shared" si="120"/>
        <v>0</v>
      </c>
      <c r="Q137" s="24">
        <f t="shared" si="121"/>
        <v>0</v>
      </c>
      <c r="R137" s="22"/>
      <c r="S137" s="23">
        <f t="shared" si="122"/>
        <v>0</v>
      </c>
      <c r="T137" s="24">
        <f t="shared" si="123"/>
        <v>0</v>
      </c>
      <c r="U137" s="22"/>
      <c r="V137" s="23">
        <f t="shared" si="124"/>
        <v>0</v>
      </c>
      <c r="W137" s="24">
        <f t="shared" si="125"/>
        <v>0</v>
      </c>
      <c r="X137" s="64">
        <f t="shared" si="126"/>
        <v>0</v>
      </c>
      <c r="Y137" s="92"/>
      <c r="Z137" s="130"/>
      <c r="AA137" s="71"/>
      <c r="AB137" s="64"/>
      <c r="AC137"/>
      <c r="AD137" s="65"/>
      <c r="AE137" s="65"/>
      <c r="AF137" s="65"/>
      <c r="AG137" s="65"/>
      <c r="AH137" s="65"/>
      <c r="AI137" s="66"/>
      <c r="AJ137" s="65">
        <f t="shared" si="137"/>
        <v>51</v>
      </c>
      <c r="AK137" s="65"/>
      <c r="AM137" s="67"/>
      <c r="AN137" s="67"/>
      <c r="AO137" s="67"/>
      <c r="AP137" s="67"/>
      <c r="AQ137" s="67"/>
      <c r="AR137" s="68"/>
      <c r="AT137"/>
      <c r="AU137"/>
    </row>
    <row r="138" spans="1:47" x14ac:dyDescent="0.2">
      <c r="A138" s="33" t="s">
        <v>130</v>
      </c>
      <c r="B138" s="69" t="s">
        <v>133</v>
      </c>
      <c r="C138" s="133">
        <v>320</v>
      </c>
      <c r="D138" s="136" t="s">
        <v>15</v>
      </c>
      <c r="E138" s="137">
        <v>0.375</v>
      </c>
      <c r="F138" s="137">
        <v>0.66666666666666663</v>
      </c>
      <c r="G138" s="28">
        <v>125</v>
      </c>
      <c r="H138" s="94">
        <v>7</v>
      </c>
      <c r="I138" s="22"/>
      <c r="J138" s="23">
        <f t="shared" si="116"/>
        <v>0</v>
      </c>
      <c r="K138" s="62">
        <f t="shared" si="117"/>
        <v>0</v>
      </c>
      <c r="L138" s="22"/>
      <c r="M138" s="23">
        <f t="shared" si="118"/>
        <v>0</v>
      </c>
      <c r="N138" s="24">
        <f t="shared" si="119"/>
        <v>0</v>
      </c>
      <c r="O138" s="22"/>
      <c r="P138" s="23">
        <f t="shared" si="120"/>
        <v>0</v>
      </c>
      <c r="Q138" s="24">
        <f t="shared" si="121"/>
        <v>0</v>
      </c>
      <c r="R138" s="22"/>
      <c r="S138" s="23">
        <f t="shared" si="122"/>
        <v>0</v>
      </c>
      <c r="T138" s="24">
        <f t="shared" si="123"/>
        <v>0</v>
      </c>
      <c r="U138" s="22"/>
      <c r="V138" s="23">
        <f t="shared" si="124"/>
        <v>0</v>
      </c>
      <c r="W138" s="24">
        <f t="shared" si="125"/>
        <v>0</v>
      </c>
      <c r="X138" s="64">
        <f t="shared" si="126"/>
        <v>0</v>
      </c>
      <c r="Y138" s="92">
        <f t="shared" si="127"/>
        <v>0</v>
      </c>
      <c r="Z138" s="130">
        <f t="shared" si="128"/>
        <v>0</v>
      </c>
      <c r="AA138" s="71">
        <f t="shared" si="129"/>
        <v>0</v>
      </c>
      <c r="AB138" s="64">
        <f t="shared" si="130"/>
        <v>0</v>
      </c>
      <c r="AC138"/>
      <c r="AD138" s="65">
        <f t="shared" si="131"/>
        <v>0</v>
      </c>
      <c r="AE138" s="65">
        <f t="shared" si="132"/>
        <v>0</v>
      </c>
      <c r="AF138" s="65">
        <f t="shared" si="133"/>
        <v>0</v>
      </c>
      <c r="AG138" s="65">
        <f t="shared" si="134"/>
        <v>0</v>
      </c>
      <c r="AH138" s="65">
        <f t="shared" si="135"/>
        <v>0</v>
      </c>
      <c r="AI138" s="66">
        <f t="shared" si="136"/>
        <v>0</v>
      </c>
      <c r="AJ138" s="65">
        <f t="shared" si="137"/>
        <v>320</v>
      </c>
      <c r="AK138" s="65">
        <f t="shared" si="138"/>
        <v>-320</v>
      </c>
      <c r="AM138" s="67">
        <f t="shared" si="139"/>
        <v>0</v>
      </c>
      <c r="AN138" s="67">
        <f t="shared" si="140"/>
        <v>0</v>
      </c>
      <c r="AO138" s="67">
        <f t="shared" si="141"/>
        <v>0</v>
      </c>
      <c r="AP138" s="67">
        <f t="shared" si="142"/>
        <v>0</v>
      </c>
      <c r="AQ138" s="67">
        <f t="shared" si="143"/>
        <v>0</v>
      </c>
      <c r="AR138" s="68">
        <f t="shared" si="144"/>
        <v>0</v>
      </c>
      <c r="AT138"/>
      <c r="AU138"/>
    </row>
    <row r="139" spans="1:47" x14ac:dyDescent="0.2">
      <c r="A139" s="33" t="s">
        <v>131</v>
      </c>
      <c r="B139" s="69" t="s">
        <v>133</v>
      </c>
      <c r="C139" s="133">
        <v>50</v>
      </c>
      <c r="D139" s="65" t="s">
        <v>15</v>
      </c>
      <c r="E139" s="137">
        <v>0.34375</v>
      </c>
      <c r="F139" s="137">
        <v>0.70833333333333337</v>
      </c>
      <c r="G139" s="28">
        <v>130</v>
      </c>
      <c r="H139" s="94">
        <v>8.75</v>
      </c>
      <c r="I139" s="22"/>
      <c r="J139" s="23">
        <f t="shared" si="116"/>
        <v>0</v>
      </c>
      <c r="K139" s="62">
        <f t="shared" si="117"/>
        <v>0</v>
      </c>
      <c r="L139" s="22"/>
      <c r="M139" s="23">
        <f t="shared" si="118"/>
        <v>0</v>
      </c>
      <c r="N139" s="24">
        <f t="shared" si="119"/>
        <v>0</v>
      </c>
      <c r="O139" s="22"/>
      <c r="P139" s="23">
        <f t="shared" si="120"/>
        <v>0</v>
      </c>
      <c r="Q139" s="24">
        <f t="shared" si="121"/>
        <v>0</v>
      </c>
      <c r="R139" s="22"/>
      <c r="S139" s="23">
        <f t="shared" si="122"/>
        <v>0</v>
      </c>
      <c r="T139" s="24">
        <f t="shared" si="123"/>
        <v>0</v>
      </c>
      <c r="U139" s="22"/>
      <c r="V139" s="23">
        <f t="shared" si="124"/>
        <v>0</v>
      </c>
      <c r="W139" s="24">
        <f t="shared" si="125"/>
        <v>0</v>
      </c>
      <c r="X139" s="64">
        <f t="shared" si="126"/>
        <v>0</v>
      </c>
      <c r="Y139" s="92">
        <f t="shared" si="127"/>
        <v>0</v>
      </c>
      <c r="Z139" s="130">
        <f t="shared" si="128"/>
        <v>0</v>
      </c>
      <c r="AA139" s="71">
        <f t="shared" si="129"/>
        <v>0</v>
      </c>
      <c r="AB139" s="64">
        <f t="shared" si="130"/>
        <v>0</v>
      </c>
      <c r="AC139"/>
      <c r="AD139" s="65">
        <f t="shared" si="131"/>
        <v>0</v>
      </c>
      <c r="AE139" s="65">
        <f t="shared" si="132"/>
        <v>0</v>
      </c>
      <c r="AF139" s="65">
        <f t="shared" si="133"/>
        <v>0</v>
      </c>
      <c r="AG139" s="65">
        <f t="shared" si="134"/>
        <v>0</v>
      </c>
      <c r="AH139" s="65">
        <f t="shared" si="135"/>
        <v>0</v>
      </c>
      <c r="AI139" s="66">
        <f t="shared" si="136"/>
        <v>0</v>
      </c>
      <c r="AJ139" s="65">
        <f t="shared" si="137"/>
        <v>50</v>
      </c>
      <c r="AK139" s="65">
        <f t="shared" si="138"/>
        <v>-50</v>
      </c>
      <c r="AM139" s="67">
        <f t="shared" si="139"/>
        <v>0</v>
      </c>
      <c r="AN139" s="67">
        <f t="shared" si="140"/>
        <v>0</v>
      </c>
      <c r="AO139" s="67">
        <f t="shared" si="141"/>
        <v>0</v>
      </c>
      <c r="AP139" s="67">
        <f t="shared" si="142"/>
        <v>0</v>
      </c>
      <c r="AQ139" s="67">
        <f t="shared" si="143"/>
        <v>0</v>
      </c>
      <c r="AR139" s="68">
        <f t="shared" si="144"/>
        <v>0</v>
      </c>
      <c r="AT139"/>
      <c r="AU139"/>
    </row>
    <row r="140" spans="1:47" x14ac:dyDescent="0.2">
      <c r="A140" s="33" t="s">
        <v>132</v>
      </c>
      <c r="B140" s="69" t="s">
        <v>133</v>
      </c>
      <c r="C140" s="133">
        <v>85</v>
      </c>
      <c r="D140" s="136" t="s">
        <v>15</v>
      </c>
      <c r="E140" s="137">
        <v>0.30208333333333331</v>
      </c>
      <c r="F140" s="137">
        <v>0.6875</v>
      </c>
      <c r="G140" s="28">
        <v>275</v>
      </c>
      <c r="H140" s="94">
        <v>9.25</v>
      </c>
      <c r="I140" s="22"/>
      <c r="J140" s="23">
        <f t="shared" si="116"/>
        <v>0</v>
      </c>
      <c r="K140" s="62">
        <f t="shared" si="117"/>
        <v>0</v>
      </c>
      <c r="L140" s="22"/>
      <c r="M140" s="23">
        <f t="shared" si="118"/>
        <v>0</v>
      </c>
      <c r="N140" s="24">
        <f t="shared" si="119"/>
        <v>0</v>
      </c>
      <c r="O140" s="22"/>
      <c r="P140" s="23">
        <f t="shared" si="120"/>
        <v>0</v>
      </c>
      <c r="Q140" s="24">
        <f t="shared" si="121"/>
        <v>0</v>
      </c>
      <c r="R140" s="22"/>
      <c r="S140" s="23">
        <f t="shared" si="122"/>
        <v>0</v>
      </c>
      <c r="T140" s="24">
        <f t="shared" si="123"/>
        <v>0</v>
      </c>
      <c r="U140" s="22"/>
      <c r="V140" s="23">
        <f t="shared" si="124"/>
        <v>0</v>
      </c>
      <c r="W140" s="24">
        <f t="shared" si="125"/>
        <v>0</v>
      </c>
      <c r="X140" s="64">
        <f t="shared" si="126"/>
        <v>0</v>
      </c>
      <c r="Y140" s="92">
        <f t="shared" si="127"/>
        <v>0</v>
      </c>
      <c r="Z140" s="130">
        <f t="shared" si="128"/>
        <v>0</v>
      </c>
      <c r="AA140" s="71">
        <f t="shared" si="129"/>
        <v>0</v>
      </c>
      <c r="AB140" s="64">
        <f t="shared" si="130"/>
        <v>0</v>
      </c>
      <c r="AC140"/>
      <c r="AD140" s="65">
        <f t="shared" si="131"/>
        <v>0</v>
      </c>
      <c r="AE140" s="65">
        <f t="shared" si="132"/>
        <v>0</v>
      </c>
      <c r="AF140" s="65">
        <f t="shared" si="133"/>
        <v>0</v>
      </c>
      <c r="AG140" s="65">
        <f t="shared" si="134"/>
        <v>0</v>
      </c>
      <c r="AH140" s="65">
        <f t="shared" si="135"/>
        <v>0</v>
      </c>
      <c r="AI140" s="66">
        <f t="shared" si="136"/>
        <v>0</v>
      </c>
      <c r="AJ140" s="65">
        <f t="shared" si="137"/>
        <v>85</v>
      </c>
      <c r="AK140" s="65">
        <f t="shared" si="138"/>
        <v>-85</v>
      </c>
      <c r="AM140" s="67">
        <f t="shared" si="139"/>
        <v>0</v>
      </c>
      <c r="AN140" s="67">
        <f t="shared" si="140"/>
        <v>0</v>
      </c>
      <c r="AO140" s="67">
        <f t="shared" si="141"/>
        <v>0</v>
      </c>
      <c r="AP140" s="67">
        <f t="shared" si="142"/>
        <v>0</v>
      </c>
      <c r="AQ140" s="67">
        <f t="shared" si="143"/>
        <v>0</v>
      </c>
      <c r="AR140" s="68">
        <f t="shared" si="144"/>
        <v>0</v>
      </c>
      <c r="AT140"/>
      <c r="AU140"/>
    </row>
    <row r="141" spans="1:47" x14ac:dyDescent="0.2">
      <c r="A141" s="33" t="s">
        <v>94</v>
      </c>
      <c r="B141" s="69" t="s">
        <v>94</v>
      </c>
      <c r="C141" s="133">
        <v>23</v>
      </c>
      <c r="D141" s="65" t="s">
        <v>18</v>
      </c>
      <c r="E141" s="137">
        <v>0.35416666666666669</v>
      </c>
      <c r="F141" s="137">
        <v>0.47916666666666669</v>
      </c>
      <c r="G141" s="28">
        <v>25</v>
      </c>
      <c r="H141" s="94">
        <v>3</v>
      </c>
      <c r="I141" s="22"/>
      <c r="J141" s="23">
        <f t="shared" si="116"/>
        <v>0</v>
      </c>
      <c r="K141" s="62">
        <f t="shared" si="117"/>
        <v>0</v>
      </c>
      <c r="L141" s="22"/>
      <c r="M141" s="23">
        <f t="shared" si="118"/>
        <v>0</v>
      </c>
      <c r="N141" s="24">
        <f t="shared" si="119"/>
        <v>0</v>
      </c>
      <c r="O141" s="22"/>
      <c r="P141" s="23">
        <f t="shared" si="120"/>
        <v>0</v>
      </c>
      <c r="Q141" s="24">
        <f t="shared" si="121"/>
        <v>0</v>
      </c>
      <c r="R141" s="22"/>
      <c r="S141" s="23">
        <f t="shared" si="122"/>
        <v>0</v>
      </c>
      <c r="T141" s="24">
        <f t="shared" si="123"/>
        <v>0</v>
      </c>
      <c r="U141" s="22"/>
      <c r="V141" s="23">
        <f t="shared" si="124"/>
        <v>0</v>
      </c>
      <c r="W141" s="24">
        <f t="shared" si="125"/>
        <v>0</v>
      </c>
      <c r="X141" s="64">
        <f t="shared" si="126"/>
        <v>0</v>
      </c>
      <c r="Y141" s="92">
        <f t="shared" si="127"/>
        <v>0</v>
      </c>
      <c r="Z141" s="130">
        <f t="shared" si="128"/>
        <v>0</v>
      </c>
      <c r="AA141" s="71">
        <f t="shared" si="129"/>
        <v>0</v>
      </c>
      <c r="AB141" s="64">
        <f t="shared" si="130"/>
        <v>0</v>
      </c>
      <c r="AC141"/>
      <c r="AD141" s="65">
        <f t="shared" si="131"/>
        <v>0</v>
      </c>
      <c r="AE141" s="65">
        <f t="shared" si="132"/>
        <v>0</v>
      </c>
      <c r="AF141" s="65">
        <f t="shared" si="133"/>
        <v>0</v>
      </c>
      <c r="AG141" s="65">
        <f t="shared" si="134"/>
        <v>0</v>
      </c>
      <c r="AH141" s="65">
        <f t="shared" si="135"/>
        <v>0</v>
      </c>
      <c r="AI141" s="66">
        <f t="shared" si="136"/>
        <v>0</v>
      </c>
      <c r="AJ141" s="65">
        <f t="shared" si="137"/>
        <v>23</v>
      </c>
      <c r="AK141" s="65">
        <f t="shared" si="138"/>
        <v>-23</v>
      </c>
      <c r="AM141" s="67">
        <f t="shared" si="139"/>
        <v>0</v>
      </c>
      <c r="AN141" s="67">
        <f t="shared" si="140"/>
        <v>0</v>
      </c>
      <c r="AO141" s="67">
        <f t="shared" si="141"/>
        <v>0</v>
      </c>
      <c r="AP141" s="67">
        <f t="shared" si="142"/>
        <v>0</v>
      </c>
      <c r="AQ141" s="67">
        <f t="shared" si="143"/>
        <v>0</v>
      </c>
      <c r="AR141" s="68">
        <f t="shared" si="144"/>
        <v>0</v>
      </c>
      <c r="AT141"/>
      <c r="AU141"/>
    </row>
    <row r="142" spans="1:47" x14ac:dyDescent="0.2">
      <c r="A142" s="33" t="s">
        <v>94</v>
      </c>
      <c r="B142" s="69" t="s">
        <v>94</v>
      </c>
      <c r="C142" s="133">
        <v>23</v>
      </c>
      <c r="D142" s="136" t="s">
        <v>18</v>
      </c>
      <c r="E142" s="137">
        <v>0.41666666666666669</v>
      </c>
      <c r="F142" s="137">
        <v>0.54166666666666663</v>
      </c>
      <c r="G142" s="28">
        <v>25</v>
      </c>
      <c r="H142" s="94">
        <v>3</v>
      </c>
      <c r="I142" s="22"/>
      <c r="J142" s="23">
        <f t="shared" si="116"/>
        <v>0</v>
      </c>
      <c r="K142" s="62">
        <f t="shared" si="117"/>
        <v>0</v>
      </c>
      <c r="L142" s="22"/>
      <c r="M142" s="23">
        <f t="shared" si="118"/>
        <v>0</v>
      </c>
      <c r="N142" s="24">
        <f t="shared" si="119"/>
        <v>0</v>
      </c>
      <c r="O142" s="22"/>
      <c r="P142" s="23">
        <f t="shared" si="120"/>
        <v>0</v>
      </c>
      <c r="Q142" s="24">
        <f t="shared" si="121"/>
        <v>0</v>
      </c>
      <c r="R142" s="22"/>
      <c r="S142" s="23">
        <f t="shared" si="122"/>
        <v>0</v>
      </c>
      <c r="T142" s="24">
        <f t="shared" si="123"/>
        <v>0</v>
      </c>
      <c r="U142" s="22"/>
      <c r="V142" s="23">
        <f t="shared" si="124"/>
        <v>0</v>
      </c>
      <c r="W142" s="24">
        <f t="shared" si="125"/>
        <v>0</v>
      </c>
      <c r="X142" s="64">
        <f t="shared" si="126"/>
        <v>0</v>
      </c>
      <c r="Y142" s="92">
        <f t="shared" si="127"/>
        <v>0</v>
      </c>
      <c r="Z142" s="130">
        <f t="shared" si="128"/>
        <v>0</v>
      </c>
      <c r="AA142" s="71">
        <f t="shared" si="129"/>
        <v>0</v>
      </c>
      <c r="AB142" s="64">
        <f t="shared" si="130"/>
        <v>0</v>
      </c>
      <c r="AC142"/>
      <c r="AD142" s="65">
        <f t="shared" si="131"/>
        <v>0</v>
      </c>
      <c r="AE142" s="65">
        <f t="shared" si="132"/>
        <v>0</v>
      </c>
      <c r="AF142" s="65">
        <f t="shared" si="133"/>
        <v>0</v>
      </c>
      <c r="AG142" s="65">
        <f t="shared" si="134"/>
        <v>0</v>
      </c>
      <c r="AH142" s="65">
        <f t="shared" si="135"/>
        <v>0</v>
      </c>
      <c r="AI142" s="66">
        <f t="shared" si="136"/>
        <v>0</v>
      </c>
      <c r="AJ142" s="65">
        <f t="shared" si="137"/>
        <v>23</v>
      </c>
      <c r="AK142" s="65">
        <f t="shared" si="138"/>
        <v>-23</v>
      </c>
      <c r="AM142" s="67">
        <f t="shared" si="139"/>
        <v>0</v>
      </c>
      <c r="AN142" s="67">
        <f t="shared" si="140"/>
        <v>0</v>
      </c>
      <c r="AO142" s="67">
        <f t="shared" si="141"/>
        <v>0</v>
      </c>
      <c r="AP142" s="67">
        <f t="shared" si="142"/>
        <v>0</v>
      </c>
      <c r="AQ142" s="67">
        <f t="shared" si="143"/>
        <v>0</v>
      </c>
      <c r="AR142" s="68">
        <f t="shared" si="144"/>
        <v>0</v>
      </c>
      <c r="AT142"/>
      <c r="AU142"/>
    </row>
    <row r="143" spans="1:47" x14ac:dyDescent="0.2">
      <c r="A143" s="33" t="s">
        <v>95</v>
      </c>
      <c r="B143" s="69" t="s">
        <v>94</v>
      </c>
      <c r="C143" s="133">
        <v>235</v>
      </c>
      <c r="D143" s="65" t="s">
        <v>18</v>
      </c>
      <c r="E143" s="137">
        <v>0.35416666666666669</v>
      </c>
      <c r="F143" s="137">
        <v>0.54166666666666663</v>
      </c>
      <c r="G143" s="28">
        <v>60</v>
      </c>
      <c r="H143" s="94">
        <v>4.5</v>
      </c>
      <c r="I143" s="22"/>
      <c r="J143" s="23">
        <f t="shared" si="116"/>
        <v>0</v>
      </c>
      <c r="K143" s="62">
        <f t="shared" si="117"/>
        <v>0</v>
      </c>
      <c r="L143" s="22"/>
      <c r="M143" s="23">
        <f t="shared" si="118"/>
        <v>0</v>
      </c>
      <c r="N143" s="24">
        <f t="shared" si="119"/>
        <v>0</v>
      </c>
      <c r="O143" s="22"/>
      <c r="P143" s="23">
        <f t="shared" si="120"/>
        <v>0</v>
      </c>
      <c r="Q143" s="24">
        <f t="shared" si="121"/>
        <v>0</v>
      </c>
      <c r="R143" s="22"/>
      <c r="S143" s="23">
        <f t="shared" si="122"/>
        <v>0</v>
      </c>
      <c r="T143" s="24">
        <f t="shared" si="123"/>
        <v>0</v>
      </c>
      <c r="U143" s="22"/>
      <c r="V143" s="23">
        <f t="shared" si="124"/>
        <v>0</v>
      </c>
      <c r="W143" s="24">
        <f t="shared" si="125"/>
        <v>0</v>
      </c>
      <c r="X143" s="64">
        <f t="shared" si="126"/>
        <v>0</v>
      </c>
      <c r="Y143" s="92">
        <f t="shared" si="127"/>
        <v>0</v>
      </c>
      <c r="Z143" s="130">
        <f t="shared" si="128"/>
        <v>0</v>
      </c>
      <c r="AA143" s="71">
        <f t="shared" si="129"/>
        <v>0</v>
      </c>
      <c r="AB143" s="64">
        <f t="shared" si="130"/>
        <v>0</v>
      </c>
      <c r="AC143"/>
      <c r="AD143" s="65">
        <f t="shared" si="131"/>
        <v>0</v>
      </c>
      <c r="AE143" s="65">
        <f t="shared" si="132"/>
        <v>0</v>
      </c>
      <c r="AF143" s="65">
        <f t="shared" si="133"/>
        <v>0</v>
      </c>
      <c r="AG143" s="65">
        <f t="shared" si="134"/>
        <v>0</v>
      </c>
      <c r="AH143" s="65">
        <f t="shared" si="135"/>
        <v>0</v>
      </c>
      <c r="AI143" s="66">
        <f t="shared" si="136"/>
        <v>0</v>
      </c>
      <c r="AJ143" s="65">
        <f t="shared" si="137"/>
        <v>235</v>
      </c>
      <c r="AK143" s="65">
        <f t="shared" si="138"/>
        <v>-235</v>
      </c>
      <c r="AM143" s="67">
        <f t="shared" si="139"/>
        <v>0</v>
      </c>
      <c r="AN143" s="67">
        <f t="shared" si="140"/>
        <v>0</v>
      </c>
      <c r="AO143" s="67">
        <f t="shared" si="141"/>
        <v>0</v>
      </c>
      <c r="AP143" s="67">
        <f t="shared" si="142"/>
        <v>0</v>
      </c>
      <c r="AQ143" s="67">
        <f t="shared" si="143"/>
        <v>0</v>
      </c>
      <c r="AR143" s="68">
        <f t="shared" si="144"/>
        <v>0</v>
      </c>
      <c r="AT143"/>
      <c r="AU143"/>
    </row>
    <row r="144" spans="1:47" x14ac:dyDescent="0.2">
      <c r="A144" s="33" t="s">
        <v>133</v>
      </c>
      <c r="B144" s="69" t="s">
        <v>94</v>
      </c>
      <c r="C144" s="133">
        <v>30</v>
      </c>
      <c r="D144" s="136" t="s">
        <v>18</v>
      </c>
      <c r="E144" s="137">
        <v>0.625</v>
      </c>
      <c r="F144" s="137">
        <v>0.70833333333333337</v>
      </c>
      <c r="G144" s="28">
        <v>20</v>
      </c>
      <c r="H144" s="94">
        <v>2</v>
      </c>
      <c r="I144" s="22"/>
      <c r="J144" s="23">
        <f t="shared" si="116"/>
        <v>0</v>
      </c>
      <c r="K144" s="62">
        <f t="shared" si="117"/>
        <v>0</v>
      </c>
      <c r="L144" s="22"/>
      <c r="M144" s="23">
        <f t="shared" si="118"/>
        <v>0</v>
      </c>
      <c r="N144" s="24">
        <f t="shared" si="119"/>
        <v>0</v>
      </c>
      <c r="O144" s="22"/>
      <c r="P144" s="23">
        <f t="shared" si="120"/>
        <v>0</v>
      </c>
      <c r="Q144" s="24">
        <f t="shared" si="121"/>
        <v>0</v>
      </c>
      <c r="R144" s="22"/>
      <c r="S144" s="23">
        <f t="shared" si="122"/>
        <v>0</v>
      </c>
      <c r="T144" s="24">
        <f t="shared" si="123"/>
        <v>0</v>
      </c>
      <c r="U144" s="22"/>
      <c r="V144" s="23">
        <f t="shared" si="124"/>
        <v>0</v>
      </c>
      <c r="W144" s="24">
        <f t="shared" si="125"/>
        <v>0</v>
      </c>
      <c r="X144" s="64">
        <f t="shared" si="126"/>
        <v>0</v>
      </c>
      <c r="Y144" s="92">
        <f t="shared" si="127"/>
        <v>0</v>
      </c>
      <c r="Z144" s="130">
        <f t="shared" si="128"/>
        <v>0</v>
      </c>
      <c r="AA144" s="71">
        <f t="shared" si="129"/>
        <v>0</v>
      </c>
      <c r="AB144" s="64">
        <f t="shared" si="130"/>
        <v>0</v>
      </c>
      <c r="AC144"/>
      <c r="AD144" s="65">
        <f t="shared" si="131"/>
        <v>0</v>
      </c>
      <c r="AE144" s="65">
        <f t="shared" si="132"/>
        <v>0</v>
      </c>
      <c r="AF144" s="65">
        <f t="shared" si="133"/>
        <v>0</v>
      </c>
      <c r="AG144" s="65">
        <f t="shared" si="134"/>
        <v>0</v>
      </c>
      <c r="AH144" s="65">
        <f t="shared" si="135"/>
        <v>0</v>
      </c>
      <c r="AI144" s="66">
        <f t="shared" si="136"/>
        <v>0</v>
      </c>
      <c r="AJ144" s="65">
        <f t="shared" si="137"/>
        <v>30</v>
      </c>
      <c r="AK144" s="65">
        <f t="shared" si="138"/>
        <v>-30</v>
      </c>
      <c r="AM144" s="67">
        <f t="shared" si="139"/>
        <v>0</v>
      </c>
      <c r="AN144" s="67">
        <f t="shared" si="140"/>
        <v>0</v>
      </c>
      <c r="AO144" s="67">
        <f t="shared" si="141"/>
        <v>0</v>
      </c>
      <c r="AP144" s="67">
        <f t="shared" si="142"/>
        <v>0</v>
      </c>
      <c r="AQ144" s="67">
        <f t="shared" si="143"/>
        <v>0</v>
      </c>
      <c r="AR144" s="68">
        <f t="shared" si="144"/>
        <v>0</v>
      </c>
      <c r="AT144"/>
      <c r="AU144"/>
    </row>
    <row r="145" spans="1:47" x14ac:dyDescent="0.2">
      <c r="A145" s="33" t="s">
        <v>96</v>
      </c>
      <c r="B145" s="69" t="s">
        <v>94</v>
      </c>
      <c r="C145" s="133">
        <v>54</v>
      </c>
      <c r="D145" s="65" t="s">
        <v>18</v>
      </c>
      <c r="E145" s="137">
        <v>0.33333333333333331</v>
      </c>
      <c r="F145" s="137">
        <v>0.83333333333333337</v>
      </c>
      <c r="G145" s="28">
        <v>300</v>
      </c>
      <c r="H145" s="94">
        <v>12</v>
      </c>
      <c r="I145" s="22"/>
      <c r="J145" s="23">
        <f t="shared" si="116"/>
        <v>0</v>
      </c>
      <c r="K145" s="62">
        <f t="shared" si="117"/>
        <v>0</v>
      </c>
      <c r="L145" s="22"/>
      <c r="M145" s="23">
        <f t="shared" si="118"/>
        <v>0</v>
      </c>
      <c r="N145" s="24">
        <f t="shared" si="119"/>
        <v>0</v>
      </c>
      <c r="O145" s="22"/>
      <c r="P145" s="23">
        <f t="shared" si="120"/>
        <v>0</v>
      </c>
      <c r="Q145" s="24">
        <f t="shared" si="121"/>
        <v>0</v>
      </c>
      <c r="R145" s="22"/>
      <c r="S145" s="23">
        <f t="shared" si="122"/>
        <v>0</v>
      </c>
      <c r="T145" s="24">
        <f t="shared" si="123"/>
        <v>0</v>
      </c>
      <c r="U145" s="22"/>
      <c r="V145" s="23">
        <f t="shared" si="124"/>
        <v>0</v>
      </c>
      <c r="W145" s="24">
        <f t="shared" si="125"/>
        <v>0</v>
      </c>
      <c r="X145" s="64">
        <f t="shared" si="126"/>
        <v>0</v>
      </c>
      <c r="Y145" s="92">
        <f t="shared" si="127"/>
        <v>0</v>
      </c>
      <c r="Z145" s="130">
        <f t="shared" si="128"/>
        <v>0</v>
      </c>
      <c r="AA145" s="71">
        <f t="shared" si="129"/>
        <v>0</v>
      </c>
      <c r="AB145" s="64">
        <f t="shared" si="130"/>
        <v>0</v>
      </c>
      <c r="AC145"/>
      <c r="AD145" s="65">
        <f t="shared" si="131"/>
        <v>0</v>
      </c>
      <c r="AE145" s="65">
        <f t="shared" si="132"/>
        <v>0</v>
      </c>
      <c r="AF145" s="65">
        <f t="shared" si="133"/>
        <v>0</v>
      </c>
      <c r="AG145" s="65">
        <f t="shared" si="134"/>
        <v>0</v>
      </c>
      <c r="AH145" s="65">
        <f t="shared" si="135"/>
        <v>0</v>
      </c>
      <c r="AI145" s="66">
        <f t="shared" si="136"/>
        <v>0</v>
      </c>
      <c r="AJ145" s="65">
        <f t="shared" si="137"/>
        <v>54</v>
      </c>
      <c r="AK145" s="65">
        <f t="shared" si="138"/>
        <v>-54</v>
      </c>
      <c r="AM145" s="67">
        <f t="shared" si="139"/>
        <v>0</v>
      </c>
      <c r="AN145" s="67">
        <f t="shared" si="140"/>
        <v>0</v>
      </c>
      <c r="AO145" s="67">
        <f t="shared" si="141"/>
        <v>0</v>
      </c>
      <c r="AP145" s="67">
        <f t="shared" si="142"/>
        <v>0</v>
      </c>
      <c r="AQ145" s="67">
        <f t="shared" si="143"/>
        <v>0</v>
      </c>
      <c r="AR145" s="68">
        <f t="shared" si="144"/>
        <v>0</v>
      </c>
      <c r="AT145"/>
      <c r="AU145"/>
    </row>
    <row r="146" spans="1:47" x14ac:dyDescent="0.2">
      <c r="A146" s="33" t="s">
        <v>95</v>
      </c>
      <c r="B146" s="69" t="s">
        <v>94</v>
      </c>
      <c r="C146" s="133">
        <v>27</v>
      </c>
      <c r="D146" s="136" t="s">
        <v>18</v>
      </c>
      <c r="E146" s="137">
        <v>0.36458333333333331</v>
      </c>
      <c r="F146" s="137">
        <v>0.5</v>
      </c>
      <c r="G146" s="28">
        <v>50</v>
      </c>
      <c r="H146" s="94">
        <v>3.25</v>
      </c>
      <c r="I146" s="22"/>
      <c r="J146" s="23">
        <f t="shared" si="116"/>
        <v>0</v>
      </c>
      <c r="K146" s="62">
        <f t="shared" si="117"/>
        <v>0</v>
      </c>
      <c r="L146" s="22"/>
      <c r="M146" s="23">
        <f t="shared" si="118"/>
        <v>0</v>
      </c>
      <c r="N146" s="24">
        <f t="shared" si="119"/>
        <v>0</v>
      </c>
      <c r="O146" s="22"/>
      <c r="P146" s="23">
        <f t="shared" si="120"/>
        <v>0</v>
      </c>
      <c r="Q146" s="24">
        <f t="shared" si="121"/>
        <v>0</v>
      </c>
      <c r="R146" s="22"/>
      <c r="S146" s="23">
        <f t="shared" si="122"/>
        <v>0</v>
      </c>
      <c r="T146" s="24">
        <f t="shared" si="123"/>
        <v>0</v>
      </c>
      <c r="U146" s="22"/>
      <c r="V146" s="23">
        <f t="shared" si="124"/>
        <v>0</v>
      </c>
      <c r="W146" s="24">
        <f t="shared" si="125"/>
        <v>0</v>
      </c>
      <c r="X146" s="64">
        <f t="shared" si="126"/>
        <v>0</v>
      </c>
      <c r="Y146" s="92">
        <f t="shared" si="127"/>
        <v>0</v>
      </c>
      <c r="Z146" s="130">
        <f t="shared" si="128"/>
        <v>0</v>
      </c>
      <c r="AA146" s="71">
        <f t="shared" si="129"/>
        <v>0</v>
      </c>
      <c r="AB146" s="64">
        <f t="shared" si="130"/>
        <v>0</v>
      </c>
      <c r="AC146"/>
      <c r="AD146" s="65">
        <f t="shared" si="131"/>
        <v>0</v>
      </c>
      <c r="AE146" s="65">
        <f t="shared" si="132"/>
        <v>0</v>
      </c>
      <c r="AF146" s="65">
        <f t="shared" si="133"/>
        <v>0</v>
      </c>
      <c r="AG146" s="65">
        <f t="shared" si="134"/>
        <v>0</v>
      </c>
      <c r="AH146" s="65">
        <f t="shared" si="135"/>
        <v>0</v>
      </c>
      <c r="AI146" s="66">
        <f t="shared" si="136"/>
        <v>0</v>
      </c>
      <c r="AJ146" s="65">
        <f t="shared" si="137"/>
        <v>27</v>
      </c>
      <c r="AK146" s="65">
        <f t="shared" si="138"/>
        <v>-27</v>
      </c>
      <c r="AM146" s="67">
        <f t="shared" si="139"/>
        <v>0</v>
      </c>
      <c r="AN146" s="67">
        <f t="shared" si="140"/>
        <v>0</v>
      </c>
      <c r="AO146" s="67">
        <f t="shared" si="141"/>
        <v>0</v>
      </c>
      <c r="AP146" s="67">
        <f t="shared" si="142"/>
        <v>0</v>
      </c>
      <c r="AQ146" s="67">
        <f t="shared" si="143"/>
        <v>0</v>
      </c>
      <c r="AR146" s="68">
        <f t="shared" si="144"/>
        <v>0</v>
      </c>
      <c r="AT146"/>
      <c r="AU146"/>
    </row>
    <row r="147" spans="1:47" x14ac:dyDescent="0.2">
      <c r="A147" s="33" t="s">
        <v>96</v>
      </c>
      <c r="B147" s="69" t="s">
        <v>94</v>
      </c>
      <c r="C147" s="133">
        <v>41</v>
      </c>
      <c r="D147" s="65" t="s">
        <v>18</v>
      </c>
      <c r="E147" s="137">
        <v>0.29166666666666669</v>
      </c>
      <c r="F147" s="137">
        <v>0.83333333333333337</v>
      </c>
      <c r="G147" s="28">
        <v>300</v>
      </c>
      <c r="H147" s="94">
        <v>13</v>
      </c>
      <c r="I147" s="22"/>
      <c r="J147" s="23">
        <f t="shared" si="116"/>
        <v>0</v>
      </c>
      <c r="K147" s="62">
        <f t="shared" si="117"/>
        <v>0</v>
      </c>
      <c r="L147" s="22"/>
      <c r="M147" s="23">
        <f t="shared" si="118"/>
        <v>0</v>
      </c>
      <c r="N147" s="24">
        <f t="shared" si="119"/>
        <v>0</v>
      </c>
      <c r="O147" s="22"/>
      <c r="P147" s="23">
        <f t="shared" si="120"/>
        <v>0</v>
      </c>
      <c r="Q147" s="24">
        <f t="shared" si="121"/>
        <v>0</v>
      </c>
      <c r="R147" s="22"/>
      <c r="S147" s="23">
        <f t="shared" si="122"/>
        <v>0</v>
      </c>
      <c r="T147" s="24">
        <f t="shared" si="123"/>
        <v>0</v>
      </c>
      <c r="U147" s="22"/>
      <c r="V147" s="23">
        <f t="shared" si="124"/>
        <v>0</v>
      </c>
      <c r="W147" s="24">
        <f t="shared" si="125"/>
        <v>0</v>
      </c>
      <c r="X147" s="64">
        <f t="shared" si="126"/>
        <v>0</v>
      </c>
      <c r="Y147" s="92">
        <f t="shared" si="127"/>
        <v>0</v>
      </c>
      <c r="Z147" s="130">
        <f t="shared" si="128"/>
        <v>0</v>
      </c>
      <c r="AA147" s="71">
        <f t="shared" si="129"/>
        <v>0</v>
      </c>
      <c r="AB147" s="64">
        <f t="shared" si="130"/>
        <v>0</v>
      </c>
      <c r="AC147"/>
      <c r="AD147" s="65">
        <f t="shared" si="131"/>
        <v>0</v>
      </c>
      <c r="AE147" s="65">
        <f t="shared" si="132"/>
        <v>0</v>
      </c>
      <c r="AF147" s="65">
        <f t="shared" si="133"/>
        <v>0</v>
      </c>
      <c r="AG147" s="65">
        <f t="shared" si="134"/>
        <v>0</v>
      </c>
      <c r="AH147" s="65">
        <f t="shared" si="135"/>
        <v>0</v>
      </c>
      <c r="AI147" s="66">
        <f t="shared" si="136"/>
        <v>0</v>
      </c>
      <c r="AJ147" s="65">
        <f t="shared" si="137"/>
        <v>41</v>
      </c>
      <c r="AK147" s="65">
        <f t="shared" si="138"/>
        <v>-41</v>
      </c>
      <c r="AM147" s="67">
        <f t="shared" si="139"/>
        <v>0</v>
      </c>
      <c r="AN147" s="67">
        <f t="shared" si="140"/>
        <v>0</v>
      </c>
      <c r="AO147" s="67">
        <f t="shared" si="141"/>
        <v>0</v>
      </c>
      <c r="AP147" s="67">
        <f t="shared" si="142"/>
        <v>0</v>
      </c>
      <c r="AQ147" s="67">
        <f t="shared" si="143"/>
        <v>0</v>
      </c>
      <c r="AR147" s="68">
        <f t="shared" si="144"/>
        <v>0</v>
      </c>
      <c r="AT147"/>
      <c r="AU147"/>
    </row>
    <row r="148" spans="1:47" x14ac:dyDescent="0.2">
      <c r="A148" s="33" t="s">
        <v>119</v>
      </c>
      <c r="B148" s="69" t="s">
        <v>133</v>
      </c>
      <c r="C148" s="133">
        <v>201</v>
      </c>
      <c r="D148" s="136" t="s">
        <v>18</v>
      </c>
      <c r="E148" s="137">
        <v>0.36458333333333331</v>
      </c>
      <c r="F148" s="137">
        <v>0.625</v>
      </c>
      <c r="G148" s="28">
        <v>50</v>
      </c>
      <c r="H148" s="94">
        <v>6.25</v>
      </c>
      <c r="I148" s="22"/>
      <c r="J148" s="23">
        <f t="shared" si="116"/>
        <v>0</v>
      </c>
      <c r="K148" s="62">
        <f t="shared" si="117"/>
        <v>0</v>
      </c>
      <c r="L148" s="22"/>
      <c r="M148" s="23">
        <f t="shared" si="118"/>
        <v>0</v>
      </c>
      <c r="N148" s="24">
        <f t="shared" si="119"/>
        <v>0</v>
      </c>
      <c r="O148" s="22"/>
      <c r="P148" s="23">
        <f t="shared" si="120"/>
        <v>0</v>
      </c>
      <c r="Q148" s="24">
        <f t="shared" si="121"/>
        <v>0</v>
      </c>
      <c r="R148" s="22"/>
      <c r="S148" s="23">
        <f t="shared" si="122"/>
        <v>0</v>
      </c>
      <c r="T148" s="24">
        <f t="shared" si="123"/>
        <v>0</v>
      </c>
      <c r="U148" s="22"/>
      <c r="V148" s="23">
        <f t="shared" si="124"/>
        <v>0</v>
      </c>
      <c r="W148" s="24">
        <f t="shared" si="125"/>
        <v>0</v>
      </c>
      <c r="X148" s="64">
        <f t="shared" si="126"/>
        <v>0</v>
      </c>
      <c r="Y148" s="92">
        <f t="shared" si="127"/>
        <v>0</v>
      </c>
      <c r="Z148" s="130">
        <f t="shared" si="128"/>
        <v>0</v>
      </c>
      <c r="AA148" s="71">
        <f t="shared" si="129"/>
        <v>0</v>
      </c>
      <c r="AB148" s="64">
        <f t="shared" si="130"/>
        <v>0</v>
      </c>
      <c r="AC148"/>
      <c r="AD148" s="65">
        <f t="shared" si="131"/>
        <v>0</v>
      </c>
      <c r="AE148" s="65">
        <f t="shared" si="132"/>
        <v>0</v>
      </c>
      <c r="AF148" s="65">
        <f t="shared" si="133"/>
        <v>0</v>
      </c>
      <c r="AG148" s="65">
        <f t="shared" si="134"/>
        <v>0</v>
      </c>
      <c r="AH148" s="65">
        <f t="shared" si="135"/>
        <v>0</v>
      </c>
      <c r="AI148" s="66">
        <f t="shared" si="136"/>
        <v>0</v>
      </c>
      <c r="AJ148" s="65">
        <f t="shared" si="137"/>
        <v>201</v>
      </c>
      <c r="AK148" s="65">
        <f t="shared" si="138"/>
        <v>-201</v>
      </c>
      <c r="AM148" s="67">
        <f t="shared" si="139"/>
        <v>0</v>
      </c>
      <c r="AN148" s="67">
        <f t="shared" si="140"/>
        <v>0</v>
      </c>
      <c r="AO148" s="67">
        <f t="shared" si="141"/>
        <v>0</v>
      </c>
      <c r="AP148" s="67">
        <f t="shared" si="142"/>
        <v>0</v>
      </c>
      <c r="AQ148" s="67">
        <f t="shared" si="143"/>
        <v>0</v>
      </c>
      <c r="AR148" s="68">
        <f t="shared" si="144"/>
        <v>0</v>
      </c>
      <c r="AT148"/>
      <c r="AU148"/>
    </row>
    <row r="149" spans="1:47" x14ac:dyDescent="0.2">
      <c r="A149" s="33" t="s">
        <v>134</v>
      </c>
      <c r="B149" s="69" t="s">
        <v>133</v>
      </c>
      <c r="C149" s="133">
        <v>101</v>
      </c>
      <c r="D149" s="65" t="s">
        <v>18</v>
      </c>
      <c r="E149" s="137">
        <v>0.36458333333333331</v>
      </c>
      <c r="F149" s="137">
        <v>0.6875</v>
      </c>
      <c r="G149" s="28">
        <v>160</v>
      </c>
      <c r="H149" s="94">
        <v>7.75</v>
      </c>
      <c r="I149" s="22"/>
      <c r="J149" s="23">
        <f t="shared" si="116"/>
        <v>0</v>
      </c>
      <c r="K149" s="62">
        <f t="shared" si="117"/>
        <v>0</v>
      </c>
      <c r="L149" s="22"/>
      <c r="M149" s="23">
        <f t="shared" si="118"/>
        <v>0</v>
      </c>
      <c r="N149" s="24">
        <f t="shared" si="119"/>
        <v>0</v>
      </c>
      <c r="O149" s="22"/>
      <c r="P149" s="23">
        <f t="shared" si="120"/>
        <v>0</v>
      </c>
      <c r="Q149" s="24">
        <f t="shared" si="121"/>
        <v>0</v>
      </c>
      <c r="R149" s="22"/>
      <c r="S149" s="23">
        <f t="shared" si="122"/>
        <v>0</v>
      </c>
      <c r="T149" s="24">
        <f t="shared" si="123"/>
        <v>0</v>
      </c>
      <c r="U149" s="22"/>
      <c r="V149" s="23">
        <f t="shared" si="124"/>
        <v>0</v>
      </c>
      <c r="W149" s="24">
        <f t="shared" si="125"/>
        <v>0</v>
      </c>
      <c r="X149" s="64">
        <f t="shared" si="126"/>
        <v>0</v>
      </c>
      <c r="Y149" s="92">
        <f t="shared" si="127"/>
        <v>0</v>
      </c>
      <c r="Z149" s="130">
        <f t="shared" si="128"/>
        <v>0</v>
      </c>
      <c r="AA149" s="71">
        <f t="shared" si="129"/>
        <v>0</v>
      </c>
      <c r="AB149" s="64">
        <f t="shared" si="130"/>
        <v>0</v>
      </c>
      <c r="AC149"/>
      <c r="AD149" s="65">
        <f t="shared" si="131"/>
        <v>0</v>
      </c>
      <c r="AE149" s="65">
        <f t="shared" si="132"/>
        <v>0</v>
      </c>
      <c r="AF149" s="65">
        <f t="shared" si="133"/>
        <v>0</v>
      </c>
      <c r="AG149" s="65">
        <f t="shared" si="134"/>
        <v>0</v>
      </c>
      <c r="AH149" s="65">
        <f t="shared" si="135"/>
        <v>0</v>
      </c>
      <c r="AI149" s="66">
        <f t="shared" si="136"/>
        <v>0</v>
      </c>
      <c r="AJ149" s="65">
        <f t="shared" si="137"/>
        <v>101</v>
      </c>
      <c r="AK149" s="65">
        <f t="shared" si="138"/>
        <v>-101</v>
      </c>
      <c r="AM149" s="67">
        <f t="shared" si="139"/>
        <v>0</v>
      </c>
      <c r="AN149" s="67">
        <f t="shared" si="140"/>
        <v>0</v>
      </c>
      <c r="AO149" s="67">
        <f t="shared" si="141"/>
        <v>0</v>
      </c>
      <c r="AP149" s="67">
        <f t="shared" si="142"/>
        <v>0</v>
      </c>
      <c r="AQ149" s="67">
        <f t="shared" si="143"/>
        <v>0</v>
      </c>
      <c r="AR149" s="68">
        <f t="shared" si="144"/>
        <v>0</v>
      </c>
      <c r="AT149"/>
      <c r="AU149"/>
    </row>
    <row r="150" spans="1:47" x14ac:dyDescent="0.2">
      <c r="A150" s="33" t="s">
        <v>134</v>
      </c>
      <c r="B150" s="69" t="s">
        <v>133</v>
      </c>
      <c r="C150" s="133">
        <v>101</v>
      </c>
      <c r="D150" s="136" t="s">
        <v>18</v>
      </c>
      <c r="E150" s="137">
        <v>0.36458333333333331</v>
      </c>
      <c r="F150" s="137">
        <v>0.6875</v>
      </c>
      <c r="G150" s="28">
        <v>160</v>
      </c>
      <c r="H150" s="94">
        <v>7.75</v>
      </c>
      <c r="I150" s="22"/>
      <c r="J150" s="23">
        <f t="shared" si="116"/>
        <v>0</v>
      </c>
      <c r="K150" s="62">
        <f t="shared" si="117"/>
        <v>0</v>
      </c>
      <c r="L150" s="22"/>
      <c r="M150" s="23">
        <f t="shared" si="118"/>
        <v>0</v>
      </c>
      <c r="N150" s="24">
        <f t="shared" si="119"/>
        <v>0</v>
      </c>
      <c r="O150" s="22"/>
      <c r="P150" s="23">
        <f t="shared" si="120"/>
        <v>0</v>
      </c>
      <c r="Q150" s="24">
        <f t="shared" si="121"/>
        <v>0</v>
      </c>
      <c r="R150" s="22"/>
      <c r="S150" s="23">
        <f t="shared" si="122"/>
        <v>0</v>
      </c>
      <c r="T150" s="24">
        <f t="shared" si="123"/>
        <v>0</v>
      </c>
      <c r="U150" s="22"/>
      <c r="V150" s="23">
        <f t="shared" si="124"/>
        <v>0</v>
      </c>
      <c r="W150" s="24">
        <f t="shared" si="125"/>
        <v>0</v>
      </c>
      <c r="X150" s="64">
        <f t="shared" si="126"/>
        <v>0</v>
      </c>
      <c r="Y150" s="92">
        <f t="shared" si="127"/>
        <v>0</v>
      </c>
      <c r="Z150" s="130">
        <f t="shared" si="128"/>
        <v>0</v>
      </c>
      <c r="AA150" s="71">
        <f t="shared" si="129"/>
        <v>0</v>
      </c>
      <c r="AB150" s="64">
        <f t="shared" si="130"/>
        <v>0</v>
      </c>
      <c r="AC150"/>
      <c r="AD150" s="65">
        <f t="shared" si="131"/>
        <v>0</v>
      </c>
      <c r="AE150" s="65">
        <f t="shared" si="132"/>
        <v>0</v>
      </c>
      <c r="AF150" s="65">
        <f t="shared" si="133"/>
        <v>0</v>
      </c>
      <c r="AG150" s="65">
        <f t="shared" si="134"/>
        <v>0</v>
      </c>
      <c r="AH150" s="65">
        <f t="shared" si="135"/>
        <v>0</v>
      </c>
      <c r="AI150" s="66">
        <f t="shared" si="136"/>
        <v>0</v>
      </c>
      <c r="AJ150" s="65">
        <f t="shared" si="137"/>
        <v>101</v>
      </c>
      <c r="AK150" s="65">
        <f t="shared" si="138"/>
        <v>-101</v>
      </c>
      <c r="AM150" s="67">
        <f t="shared" si="139"/>
        <v>0</v>
      </c>
      <c r="AN150" s="67">
        <f t="shared" si="140"/>
        <v>0</v>
      </c>
      <c r="AO150" s="67">
        <f t="shared" si="141"/>
        <v>0</v>
      </c>
      <c r="AP150" s="67">
        <f t="shared" si="142"/>
        <v>0</v>
      </c>
      <c r="AQ150" s="67">
        <f t="shared" si="143"/>
        <v>0</v>
      </c>
      <c r="AR150" s="68">
        <f t="shared" si="144"/>
        <v>0</v>
      </c>
      <c r="AT150"/>
      <c r="AU150"/>
    </row>
    <row r="151" spans="1:47" x14ac:dyDescent="0.2">
      <c r="A151" s="33" t="s">
        <v>135</v>
      </c>
      <c r="B151" s="69" t="s">
        <v>94</v>
      </c>
      <c r="C151" s="133">
        <v>57</v>
      </c>
      <c r="D151" s="65" t="s">
        <v>21</v>
      </c>
      <c r="E151" s="137">
        <v>0.38541666666666669</v>
      </c>
      <c r="F151" s="137">
        <v>0.64583333333333337</v>
      </c>
      <c r="G151" s="28">
        <v>130</v>
      </c>
      <c r="H151" s="94">
        <v>6.25</v>
      </c>
      <c r="I151" s="22"/>
      <c r="J151" s="23">
        <f t="shared" si="116"/>
        <v>0</v>
      </c>
      <c r="K151" s="62">
        <f t="shared" si="117"/>
        <v>0</v>
      </c>
      <c r="L151" s="22"/>
      <c r="M151" s="23">
        <f t="shared" si="118"/>
        <v>0</v>
      </c>
      <c r="N151" s="24">
        <f t="shared" si="119"/>
        <v>0</v>
      </c>
      <c r="O151" s="22"/>
      <c r="P151" s="23">
        <f t="shared" si="120"/>
        <v>0</v>
      </c>
      <c r="Q151" s="24">
        <f t="shared" si="121"/>
        <v>0</v>
      </c>
      <c r="R151" s="22"/>
      <c r="S151" s="23">
        <f t="shared" si="122"/>
        <v>0</v>
      </c>
      <c r="T151" s="24">
        <f t="shared" si="123"/>
        <v>0</v>
      </c>
      <c r="U151" s="22"/>
      <c r="V151" s="23">
        <f t="shared" si="124"/>
        <v>0</v>
      </c>
      <c r="W151" s="24">
        <f t="shared" si="125"/>
        <v>0</v>
      </c>
      <c r="X151" s="64">
        <f t="shared" si="126"/>
        <v>0</v>
      </c>
      <c r="Y151" s="92">
        <f t="shared" si="127"/>
        <v>0</v>
      </c>
      <c r="Z151" s="130">
        <f t="shared" si="128"/>
        <v>0</v>
      </c>
      <c r="AA151" s="71">
        <f t="shared" si="129"/>
        <v>0</v>
      </c>
      <c r="AB151" s="64">
        <f t="shared" si="130"/>
        <v>0</v>
      </c>
      <c r="AC151"/>
      <c r="AD151" s="65">
        <f t="shared" si="131"/>
        <v>0</v>
      </c>
      <c r="AE151" s="65">
        <f t="shared" si="132"/>
        <v>0</v>
      </c>
      <c r="AF151" s="65">
        <f t="shared" si="133"/>
        <v>0</v>
      </c>
      <c r="AG151" s="65">
        <f t="shared" si="134"/>
        <v>0</v>
      </c>
      <c r="AH151" s="65">
        <f t="shared" si="135"/>
        <v>0</v>
      </c>
      <c r="AI151" s="66">
        <f t="shared" si="136"/>
        <v>0</v>
      </c>
      <c r="AJ151" s="65">
        <f t="shared" si="137"/>
        <v>57</v>
      </c>
      <c r="AK151" s="65">
        <f t="shared" si="138"/>
        <v>-57</v>
      </c>
      <c r="AM151" s="67">
        <f t="shared" si="139"/>
        <v>0</v>
      </c>
      <c r="AN151" s="67">
        <f t="shared" si="140"/>
        <v>0</v>
      </c>
      <c r="AO151" s="67">
        <f t="shared" si="141"/>
        <v>0</v>
      </c>
      <c r="AP151" s="67">
        <f t="shared" si="142"/>
        <v>0</v>
      </c>
      <c r="AQ151" s="67">
        <f t="shared" si="143"/>
        <v>0</v>
      </c>
      <c r="AR151" s="68">
        <f t="shared" si="144"/>
        <v>0</v>
      </c>
      <c r="AT151"/>
      <c r="AU151"/>
    </row>
    <row r="152" spans="1:47" x14ac:dyDescent="0.2">
      <c r="A152" s="33" t="s">
        <v>93</v>
      </c>
      <c r="B152" s="69" t="s">
        <v>94</v>
      </c>
      <c r="C152" s="133">
        <v>65</v>
      </c>
      <c r="D152" s="136" t="s">
        <v>21</v>
      </c>
      <c r="E152" s="137">
        <v>0.33333333333333331</v>
      </c>
      <c r="F152" s="137">
        <v>0.77083333333333337</v>
      </c>
      <c r="G152" s="28">
        <v>425</v>
      </c>
      <c r="H152" s="94">
        <v>10.5</v>
      </c>
      <c r="I152" s="22"/>
      <c r="J152" s="23">
        <f t="shared" si="116"/>
        <v>0</v>
      </c>
      <c r="K152" s="62">
        <f t="shared" si="117"/>
        <v>0</v>
      </c>
      <c r="L152" s="22"/>
      <c r="M152" s="23">
        <f t="shared" si="118"/>
        <v>0</v>
      </c>
      <c r="N152" s="24">
        <f t="shared" si="119"/>
        <v>0</v>
      </c>
      <c r="O152" s="22"/>
      <c r="P152" s="23">
        <f t="shared" si="120"/>
        <v>0</v>
      </c>
      <c r="Q152" s="24">
        <f t="shared" si="121"/>
        <v>0</v>
      </c>
      <c r="R152" s="22"/>
      <c r="S152" s="23">
        <f t="shared" si="122"/>
        <v>0</v>
      </c>
      <c r="T152" s="24">
        <f t="shared" si="123"/>
        <v>0</v>
      </c>
      <c r="U152" s="22"/>
      <c r="V152" s="23">
        <f t="shared" si="124"/>
        <v>0</v>
      </c>
      <c r="W152" s="24">
        <f t="shared" si="125"/>
        <v>0</v>
      </c>
      <c r="X152" s="64">
        <f t="shared" si="126"/>
        <v>0</v>
      </c>
      <c r="Y152" s="92">
        <f t="shared" si="127"/>
        <v>0</v>
      </c>
      <c r="Z152" s="130">
        <f t="shared" si="128"/>
        <v>0</v>
      </c>
      <c r="AA152" s="71">
        <f t="shared" si="129"/>
        <v>0</v>
      </c>
      <c r="AB152" s="64">
        <f t="shared" si="130"/>
        <v>0</v>
      </c>
      <c r="AC152"/>
      <c r="AD152" s="65">
        <f t="shared" si="131"/>
        <v>0</v>
      </c>
      <c r="AE152" s="65">
        <f t="shared" si="132"/>
        <v>0</v>
      </c>
      <c r="AF152" s="65">
        <f t="shared" si="133"/>
        <v>0</v>
      </c>
      <c r="AG152" s="65">
        <f t="shared" si="134"/>
        <v>0</v>
      </c>
      <c r="AH152" s="65">
        <f t="shared" si="135"/>
        <v>0</v>
      </c>
      <c r="AI152" s="66">
        <f t="shared" si="136"/>
        <v>0</v>
      </c>
      <c r="AJ152" s="65">
        <f t="shared" si="137"/>
        <v>65</v>
      </c>
      <c r="AK152" s="65">
        <f t="shared" si="138"/>
        <v>-65</v>
      </c>
      <c r="AM152" s="67">
        <f t="shared" si="139"/>
        <v>0</v>
      </c>
      <c r="AN152" s="67">
        <f t="shared" si="140"/>
        <v>0</v>
      </c>
      <c r="AO152" s="67">
        <f t="shared" si="141"/>
        <v>0</v>
      </c>
      <c r="AP152" s="67">
        <f t="shared" si="142"/>
        <v>0</v>
      </c>
      <c r="AQ152" s="67">
        <f t="shared" si="143"/>
        <v>0</v>
      </c>
      <c r="AR152" s="68">
        <f t="shared" si="144"/>
        <v>0</v>
      </c>
      <c r="AT152"/>
      <c r="AU152"/>
    </row>
    <row r="153" spans="1:47" x14ac:dyDescent="0.2">
      <c r="A153" s="33" t="s">
        <v>94</v>
      </c>
      <c r="B153" s="69" t="s">
        <v>94</v>
      </c>
      <c r="C153" s="133">
        <v>23</v>
      </c>
      <c r="D153" s="65" t="s">
        <v>21</v>
      </c>
      <c r="E153" s="137">
        <v>0.36458333333333331</v>
      </c>
      <c r="F153" s="137">
        <v>0.48958333333333331</v>
      </c>
      <c r="G153" s="28">
        <v>25</v>
      </c>
      <c r="H153" s="94">
        <v>3</v>
      </c>
      <c r="I153" s="22"/>
      <c r="J153" s="23">
        <f t="shared" si="116"/>
        <v>0</v>
      </c>
      <c r="K153" s="62">
        <f t="shared" si="117"/>
        <v>0</v>
      </c>
      <c r="L153" s="22"/>
      <c r="M153" s="23">
        <f t="shared" si="118"/>
        <v>0</v>
      </c>
      <c r="N153" s="24">
        <f t="shared" si="119"/>
        <v>0</v>
      </c>
      <c r="O153" s="22"/>
      <c r="P153" s="23">
        <f t="shared" si="120"/>
        <v>0</v>
      </c>
      <c r="Q153" s="24">
        <f t="shared" si="121"/>
        <v>0</v>
      </c>
      <c r="R153" s="22"/>
      <c r="S153" s="23">
        <f t="shared" si="122"/>
        <v>0</v>
      </c>
      <c r="T153" s="24">
        <f t="shared" si="123"/>
        <v>0</v>
      </c>
      <c r="U153" s="22"/>
      <c r="V153" s="23">
        <f t="shared" si="124"/>
        <v>0</v>
      </c>
      <c r="W153" s="24">
        <f t="shared" si="125"/>
        <v>0</v>
      </c>
      <c r="X153" s="64">
        <f t="shared" si="126"/>
        <v>0</v>
      </c>
      <c r="Y153" s="92">
        <f t="shared" si="127"/>
        <v>0</v>
      </c>
      <c r="Z153" s="130">
        <f t="shared" si="128"/>
        <v>0</v>
      </c>
      <c r="AA153" s="71">
        <f t="shared" si="129"/>
        <v>0</v>
      </c>
      <c r="AB153" s="64">
        <f t="shared" si="130"/>
        <v>0</v>
      </c>
      <c r="AC153"/>
      <c r="AD153" s="65">
        <f t="shared" si="131"/>
        <v>0</v>
      </c>
      <c r="AE153" s="65">
        <f t="shared" si="132"/>
        <v>0</v>
      </c>
      <c r="AF153" s="65">
        <f t="shared" si="133"/>
        <v>0</v>
      </c>
      <c r="AG153" s="65">
        <f t="shared" si="134"/>
        <v>0</v>
      </c>
      <c r="AH153" s="65">
        <f t="shared" si="135"/>
        <v>0</v>
      </c>
      <c r="AI153" s="66">
        <f t="shared" si="136"/>
        <v>0</v>
      </c>
      <c r="AJ153" s="65">
        <f t="shared" si="137"/>
        <v>23</v>
      </c>
      <c r="AK153" s="65">
        <f t="shared" si="138"/>
        <v>-23</v>
      </c>
      <c r="AM153" s="67">
        <f t="shared" si="139"/>
        <v>0</v>
      </c>
      <c r="AN153" s="67">
        <f t="shared" si="140"/>
        <v>0</v>
      </c>
      <c r="AO153" s="67">
        <f t="shared" si="141"/>
        <v>0</v>
      </c>
      <c r="AP153" s="67">
        <f t="shared" si="142"/>
        <v>0</v>
      </c>
      <c r="AQ153" s="67">
        <f t="shared" si="143"/>
        <v>0</v>
      </c>
      <c r="AR153" s="68">
        <f t="shared" si="144"/>
        <v>0</v>
      </c>
      <c r="AT153"/>
      <c r="AU153"/>
    </row>
    <row r="154" spans="1:47" x14ac:dyDescent="0.2">
      <c r="A154" s="33" t="s">
        <v>94</v>
      </c>
      <c r="B154" s="69" t="s">
        <v>94</v>
      </c>
      <c r="C154" s="133">
        <v>23</v>
      </c>
      <c r="D154" s="136" t="s">
        <v>21</v>
      </c>
      <c r="E154" s="137">
        <v>0.5</v>
      </c>
      <c r="F154" s="137">
        <v>0.625</v>
      </c>
      <c r="G154" s="28">
        <v>25</v>
      </c>
      <c r="H154" s="94">
        <v>3</v>
      </c>
      <c r="I154" s="22"/>
      <c r="J154" s="23">
        <f t="shared" si="116"/>
        <v>0</v>
      </c>
      <c r="K154" s="62">
        <f t="shared" si="117"/>
        <v>0</v>
      </c>
      <c r="L154" s="22"/>
      <c r="M154" s="23">
        <f t="shared" si="118"/>
        <v>0</v>
      </c>
      <c r="N154" s="24">
        <f t="shared" si="119"/>
        <v>0</v>
      </c>
      <c r="O154" s="22"/>
      <c r="P154" s="23">
        <f t="shared" si="120"/>
        <v>0</v>
      </c>
      <c r="Q154" s="24">
        <f t="shared" si="121"/>
        <v>0</v>
      </c>
      <c r="R154" s="22"/>
      <c r="S154" s="23">
        <f t="shared" si="122"/>
        <v>0</v>
      </c>
      <c r="T154" s="24">
        <f t="shared" si="123"/>
        <v>0</v>
      </c>
      <c r="U154" s="22"/>
      <c r="V154" s="23">
        <f t="shared" si="124"/>
        <v>0</v>
      </c>
      <c r="W154" s="24">
        <f t="shared" si="125"/>
        <v>0</v>
      </c>
      <c r="X154" s="64">
        <f t="shared" si="126"/>
        <v>0</v>
      </c>
      <c r="Y154" s="92">
        <f t="shared" si="127"/>
        <v>0</v>
      </c>
      <c r="Z154" s="130">
        <f t="shared" si="128"/>
        <v>0</v>
      </c>
      <c r="AA154" s="71">
        <f t="shared" si="129"/>
        <v>0</v>
      </c>
      <c r="AB154" s="64">
        <f t="shared" si="130"/>
        <v>0</v>
      </c>
      <c r="AC154"/>
      <c r="AD154" s="65">
        <f t="shared" si="131"/>
        <v>0</v>
      </c>
      <c r="AE154" s="65">
        <f t="shared" si="132"/>
        <v>0</v>
      </c>
      <c r="AF154" s="65">
        <f t="shared" si="133"/>
        <v>0</v>
      </c>
      <c r="AG154" s="65">
        <f t="shared" si="134"/>
        <v>0</v>
      </c>
      <c r="AH154" s="65">
        <f t="shared" si="135"/>
        <v>0</v>
      </c>
      <c r="AI154" s="66">
        <f t="shared" si="136"/>
        <v>0</v>
      </c>
      <c r="AJ154" s="65">
        <f t="shared" si="137"/>
        <v>23</v>
      </c>
      <c r="AK154" s="65">
        <f t="shared" si="138"/>
        <v>-23</v>
      </c>
      <c r="AM154" s="67">
        <f t="shared" si="139"/>
        <v>0</v>
      </c>
      <c r="AN154" s="67">
        <f t="shared" si="140"/>
        <v>0</v>
      </c>
      <c r="AO154" s="67">
        <f t="shared" si="141"/>
        <v>0</v>
      </c>
      <c r="AP154" s="67">
        <f t="shared" si="142"/>
        <v>0</v>
      </c>
      <c r="AQ154" s="67">
        <f t="shared" si="143"/>
        <v>0</v>
      </c>
      <c r="AR154" s="68">
        <f t="shared" si="144"/>
        <v>0</v>
      </c>
      <c r="AT154"/>
      <c r="AU154"/>
    </row>
    <row r="155" spans="1:47" x14ac:dyDescent="0.2">
      <c r="A155" s="33" t="s">
        <v>94</v>
      </c>
      <c r="B155" s="69" t="s">
        <v>94</v>
      </c>
      <c r="C155" s="133">
        <v>23</v>
      </c>
      <c r="D155" s="65" t="s">
        <v>21</v>
      </c>
      <c r="E155" s="137">
        <v>0.4375</v>
      </c>
      <c r="F155" s="137">
        <v>0.5625</v>
      </c>
      <c r="G155" s="28">
        <v>25</v>
      </c>
      <c r="H155" s="94">
        <v>3</v>
      </c>
      <c r="I155" s="22"/>
      <c r="J155" s="23">
        <f t="shared" si="116"/>
        <v>0</v>
      </c>
      <c r="K155" s="62">
        <f t="shared" si="117"/>
        <v>0</v>
      </c>
      <c r="L155" s="22"/>
      <c r="M155" s="23">
        <f t="shared" si="118"/>
        <v>0</v>
      </c>
      <c r="N155" s="24">
        <f t="shared" si="119"/>
        <v>0</v>
      </c>
      <c r="O155" s="22"/>
      <c r="P155" s="23">
        <f t="shared" si="120"/>
        <v>0</v>
      </c>
      <c r="Q155" s="24">
        <f t="shared" si="121"/>
        <v>0</v>
      </c>
      <c r="R155" s="22"/>
      <c r="S155" s="23">
        <f t="shared" si="122"/>
        <v>0</v>
      </c>
      <c r="T155" s="24">
        <f t="shared" si="123"/>
        <v>0</v>
      </c>
      <c r="U155" s="22"/>
      <c r="V155" s="23">
        <f t="shared" si="124"/>
        <v>0</v>
      </c>
      <c r="W155" s="24">
        <f t="shared" si="125"/>
        <v>0</v>
      </c>
      <c r="X155" s="64">
        <f t="shared" si="126"/>
        <v>0</v>
      </c>
      <c r="Y155" s="92">
        <f t="shared" si="127"/>
        <v>0</v>
      </c>
      <c r="Z155" s="130">
        <f t="shared" si="128"/>
        <v>0</v>
      </c>
      <c r="AA155" s="71">
        <f t="shared" si="129"/>
        <v>0</v>
      </c>
      <c r="AB155" s="64">
        <f t="shared" si="130"/>
        <v>0</v>
      </c>
      <c r="AC155"/>
      <c r="AD155" s="65">
        <f t="shared" si="131"/>
        <v>0</v>
      </c>
      <c r="AE155" s="65">
        <f t="shared" si="132"/>
        <v>0</v>
      </c>
      <c r="AF155" s="65">
        <f t="shared" si="133"/>
        <v>0</v>
      </c>
      <c r="AG155" s="65">
        <f t="shared" si="134"/>
        <v>0</v>
      </c>
      <c r="AH155" s="65">
        <f t="shared" si="135"/>
        <v>0</v>
      </c>
      <c r="AI155" s="66">
        <f t="shared" si="136"/>
        <v>0</v>
      </c>
      <c r="AJ155" s="65">
        <f t="shared" si="137"/>
        <v>23</v>
      </c>
      <c r="AK155" s="65">
        <f t="shared" si="138"/>
        <v>-23</v>
      </c>
      <c r="AM155" s="67">
        <f t="shared" si="139"/>
        <v>0</v>
      </c>
      <c r="AN155" s="67">
        <f t="shared" si="140"/>
        <v>0</v>
      </c>
      <c r="AO155" s="67">
        <f t="shared" si="141"/>
        <v>0</v>
      </c>
      <c r="AP155" s="67">
        <f t="shared" si="142"/>
        <v>0</v>
      </c>
      <c r="AQ155" s="67">
        <f t="shared" si="143"/>
        <v>0</v>
      </c>
      <c r="AR155" s="68">
        <f t="shared" si="144"/>
        <v>0</v>
      </c>
      <c r="AT155"/>
      <c r="AU155"/>
    </row>
    <row r="156" spans="1:47" x14ac:dyDescent="0.2">
      <c r="A156" s="33" t="s">
        <v>129</v>
      </c>
      <c r="B156" s="69" t="s">
        <v>94</v>
      </c>
      <c r="C156" s="133">
        <v>48</v>
      </c>
      <c r="D156" s="136" t="s">
        <v>21</v>
      </c>
      <c r="E156" s="137">
        <v>0.32291666666666669</v>
      </c>
      <c r="F156" s="137">
        <v>0.83333333333333337</v>
      </c>
      <c r="G156" s="28">
        <v>400</v>
      </c>
      <c r="H156" s="94">
        <v>12.25</v>
      </c>
      <c r="I156" s="22"/>
      <c r="J156" s="23">
        <f t="shared" si="116"/>
        <v>0</v>
      </c>
      <c r="K156" s="62">
        <f t="shared" si="117"/>
        <v>0</v>
      </c>
      <c r="L156" s="22"/>
      <c r="M156" s="23">
        <f t="shared" si="118"/>
        <v>0</v>
      </c>
      <c r="N156" s="24">
        <f t="shared" si="119"/>
        <v>0</v>
      </c>
      <c r="O156" s="22"/>
      <c r="P156" s="23">
        <f t="shared" si="120"/>
        <v>0</v>
      </c>
      <c r="Q156" s="24">
        <f t="shared" si="121"/>
        <v>0</v>
      </c>
      <c r="R156" s="22"/>
      <c r="S156" s="23">
        <f t="shared" si="122"/>
        <v>0</v>
      </c>
      <c r="T156" s="24">
        <f t="shared" si="123"/>
        <v>0</v>
      </c>
      <c r="U156" s="22"/>
      <c r="V156" s="23">
        <f t="shared" si="124"/>
        <v>0</v>
      </c>
      <c r="W156" s="24">
        <f t="shared" si="125"/>
        <v>0</v>
      </c>
      <c r="X156" s="64">
        <f t="shared" si="126"/>
        <v>0</v>
      </c>
      <c r="Y156" s="92">
        <f t="shared" si="127"/>
        <v>0</v>
      </c>
      <c r="Z156" s="130">
        <f t="shared" si="128"/>
        <v>0</v>
      </c>
      <c r="AA156" s="71">
        <f t="shared" si="129"/>
        <v>0</v>
      </c>
      <c r="AB156" s="64">
        <f t="shared" si="130"/>
        <v>0</v>
      </c>
      <c r="AC156"/>
      <c r="AD156" s="65">
        <f t="shared" si="131"/>
        <v>0</v>
      </c>
      <c r="AE156" s="65">
        <f t="shared" si="132"/>
        <v>0</v>
      </c>
      <c r="AF156" s="65">
        <f t="shared" si="133"/>
        <v>0</v>
      </c>
      <c r="AG156" s="65">
        <f t="shared" si="134"/>
        <v>0</v>
      </c>
      <c r="AH156" s="65">
        <f t="shared" si="135"/>
        <v>0</v>
      </c>
      <c r="AI156" s="66">
        <f t="shared" si="136"/>
        <v>0</v>
      </c>
      <c r="AJ156" s="65">
        <f t="shared" si="137"/>
        <v>48</v>
      </c>
      <c r="AK156" s="65">
        <f t="shared" si="138"/>
        <v>-48</v>
      </c>
      <c r="AM156" s="67">
        <f t="shared" si="139"/>
        <v>0</v>
      </c>
      <c r="AN156" s="67">
        <f t="shared" si="140"/>
        <v>0</v>
      </c>
      <c r="AO156" s="67">
        <f t="shared" si="141"/>
        <v>0</v>
      </c>
      <c r="AP156" s="67">
        <f t="shared" si="142"/>
        <v>0</v>
      </c>
      <c r="AQ156" s="67">
        <f t="shared" si="143"/>
        <v>0</v>
      </c>
      <c r="AR156" s="68">
        <f t="shared" si="144"/>
        <v>0</v>
      </c>
      <c r="AT156"/>
      <c r="AU156"/>
    </row>
    <row r="157" spans="1:47" x14ac:dyDescent="0.2">
      <c r="A157" s="33" t="s">
        <v>121</v>
      </c>
      <c r="B157" s="69" t="s">
        <v>94</v>
      </c>
      <c r="C157" s="133">
        <v>46</v>
      </c>
      <c r="D157" s="65" t="s">
        <v>21</v>
      </c>
      <c r="E157" s="137">
        <v>0.34375</v>
      </c>
      <c r="F157" s="137">
        <v>0.70833333333333337</v>
      </c>
      <c r="G157" s="28">
        <v>290</v>
      </c>
      <c r="H157" s="94">
        <v>8.75</v>
      </c>
      <c r="I157" s="22"/>
      <c r="J157" s="23">
        <f t="shared" si="116"/>
        <v>0</v>
      </c>
      <c r="K157" s="62">
        <f t="shared" si="117"/>
        <v>0</v>
      </c>
      <c r="L157" s="22"/>
      <c r="M157" s="23">
        <f t="shared" si="118"/>
        <v>0</v>
      </c>
      <c r="N157" s="24">
        <f t="shared" si="119"/>
        <v>0</v>
      </c>
      <c r="O157" s="22"/>
      <c r="P157" s="23">
        <f t="shared" si="120"/>
        <v>0</v>
      </c>
      <c r="Q157" s="24">
        <f t="shared" si="121"/>
        <v>0</v>
      </c>
      <c r="R157" s="22"/>
      <c r="S157" s="23">
        <f t="shared" si="122"/>
        <v>0</v>
      </c>
      <c r="T157" s="24">
        <f t="shared" si="123"/>
        <v>0</v>
      </c>
      <c r="U157" s="22"/>
      <c r="V157" s="23">
        <f t="shared" si="124"/>
        <v>0</v>
      </c>
      <c r="W157" s="24">
        <f t="shared" si="125"/>
        <v>0</v>
      </c>
      <c r="X157" s="64">
        <f t="shared" si="126"/>
        <v>0</v>
      </c>
      <c r="Y157" s="92">
        <f t="shared" si="127"/>
        <v>0</v>
      </c>
      <c r="Z157" s="130">
        <f t="shared" si="128"/>
        <v>0</v>
      </c>
      <c r="AA157" s="71">
        <f t="shared" si="129"/>
        <v>0</v>
      </c>
      <c r="AB157" s="64">
        <f t="shared" si="130"/>
        <v>0</v>
      </c>
      <c r="AC157"/>
      <c r="AD157" s="65">
        <f t="shared" si="131"/>
        <v>0</v>
      </c>
      <c r="AE157" s="65">
        <f t="shared" si="132"/>
        <v>0</v>
      </c>
      <c r="AF157" s="65">
        <f t="shared" si="133"/>
        <v>0</v>
      </c>
      <c r="AG157" s="65">
        <f t="shared" si="134"/>
        <v>0</v>
      </c>
      <c r="AH157" s="65">
        <f t="shared" si="135"/>
        <v>0</v>
      </c>
      <c r="AI157" s="66">
        <f t="shared" si="136"/>
        <v>0</v>
      </c>
      <c r="AJ157" s="65">
        <f t="shared" si="137"/>
        <v>46</v>
      </c>
      <c r="AK157" s="65">
        <f t="shared" si="138"/>
        <v>-46</v>
      </c>
      <c r="AM157" s="67">
        <f t="shared" si="139"/>
        <v>0</v>
      </c>
      <c r="AN157" s="67">
        <f t="shared" si="140"/>
        <v>0</v>
      </c>
      <c r="AO157" s="67">
        <f t="shared" si="141"/>
        <v>0</v>
      </c>
      <c r="AP157" s="67">
        <f t="shared" si="142"/>
        <v>0</v>
      </c>
      <c r="AQ157" s="67">
        <f t="shared" si="143"/>
        <v>0</v>
      </c>
      <c r="AR157" s="68">
        <f t="shared" si="144"/>
        <v>0</v>
      </c>
      <c r="AT157"/>
      <c r="AU157"/>
    </row>
    <row r="158" spans="1:47" x14ac:dyDescent="0.2">
      <c r="A158" s="33" t="s">
        <v>95</v>
      </c>
      <c r="B158" s="69" t="s">
        <v>94</v>
      </c>
      <c r="C158" s="133">
        <v>27</v>
      </c>
      <c r="D158" s="136" t="s">
        <v>21</v>
      </c>
      <c r="E158" s="137">
        <v>0.38541666666666669</v>
      </c>
      <c r="F158" s="137">
        <v>0.52083333333333337</v>
      </c>
      <c r="G158" s="28">
        <v>50</v>
      </c>
      <c r="H158" s="94">
        <v>3.25</v>
      </c>
      <c r="I158" s="22"/>
      <c r="J158" s="23">
        <f t="shared" si="116"/>
        <v>0</v>
      </c>
      <c r="K158" s="62">
        <f t="shared" si="117"/>
        <v>0</v>
      </c>
      <c r="L158" s="22"/>
      <c r="M158" s="23">
        <f t="shared" si="118"/>
        <v>0</v>
      </c>
      <c r="N158" s="24">
        <f t="shared" si="119"/>
        <v>0</v>
      </c>
      <c r="O158" s="22"/>
      <c r="P158" s="23">
        <f t="shared" si="120"/>
        <v>0</v>
      </c>
      <c r="Q158" s="24">
        <f t="shared" si="121"/>
        <v>0</v>
      </c>
      <c r="R158" s="22"/>
      <c r="S158" s="23">
        <f t="shared" si="122"/>
        <v>0</v>
      </c>
      <c r="T158" s="24">
        <f t="shared" si="123"/>
        <v>0</v>
      </c>
      <c r="U158" s="22"/>
      <c r="V158" s="23">
        <f t="shared" si="124"/>
        <v>0</v>
      </c>
      <c r="W158" s="24">
        <f t="shared" si="125"/>
        <v>0</v>
      </c>
      <c r="X158" s="64">
        <f t="shared" si="126"/>
        <v>0</v>
      </c>
      <c r="Y158" s="92">
        <f t="shared" si="127"/>
        <v>0</v>
      </c>
      <c r="Z158" s="130">
        <f t="shared" si="128"/>
        <v>0</v>
      </c>
      <c r="AA158" s="71">
        <f t="shared" si="129"/>
        <v>0</v>
      </c>
      <c r="AB158" s="64">
        <f t="shared" si="130"/>
        <v>0</v>
      </c>
      <c r="AC158"/>
      <c r="AD158" s="65">
        <f t="shared" si="131"/>
        <v>0</v>
      </c>
      <c r="AE158" s="65">
        <f t="shared" si="132"/>
        <v>0</v>
      </c>
      <c r="AF158" s="65">
        <f t="shared" si="133"/>
        <v>0</v>
      </c>
      <c r="AG158" s="65">
        <f t="shared" si="134"/>
        <v>0</v>
      </c>
      <c r="AH158" s="65">
        <f t="shared" si="135"/>
        <v>0</v>
      </c>
      <c r="AI158" s="66">
        <f t="shared" si="136"/>
        <v>0</v>
      </c>
      <c r="AJ158" s="65">
        <f t="shared" si="137"/>
        <v>27</v>
      </c>
      <c r="AK158" s="65">
        <f t="shared" si="138"/>
        <v>-27</v>
      </c>
      <c r="AM158" s="67">
        <f t="shared" si="139"/>
        <v>0</v>
      </c>
      <c r="AN158" s="67">
        <f t="shared" si="140"/>
        <v>0</v>
      </c>
      <c r="AO158" s="67">
        <f t="shared" si="141"/>
        <v>0</v>
      </c>
      <c r="AP158" s="67">
        <f t="shared" si="142"/>
        <v>0</v>
      </c>
      <c r="AQ158" s="67">
        <f t="shared" si="143"/>
        <v>0</v>
      </c>
      <c r="AR158" s="68">
        <f t="shared" si="144"/>
        <v>0</v>
      </c>
      <c r="AT158"/>
      <c r="AU158"/>
    </row>
    <row r="159" spans="1:47" x14ac:dyDescent="0.2">
      <c r="A159" s="33" t="s">
        <v>95</v>
      </c>
      <c r="B159" s="69" t="s">
        <v>94</v>
      </c>
      <c r="C159" s="133">
        <v>27</v>
      </c>
      <c r="D159" s="65" t="s">
        <v>21</v>
      </c>
      <c r="E159" s="137">
        <v>0.53125</v>
      </c>
      <c r="F159" s="137">
        <v>0.66666666666666663</v>
      </c>
      <c r="G159" s="28">
        <v>50</v>
      </c>
      <c r="H159" s="94">
        <v>3.25</v>
      </c>
      <c r="I159" s="22"/>
      <c r="J159" s="23">
        <f t="shared" si="116"/>
        <v>0</v>
      </c>
      <c r="K159" s="62">
        <f t="shared" si="117"/>
        <v>0</v>
      </c>
      <c r="L159" s="22"/>
      <c r="M159" s="23">
        <f t="shared" si="118"/>
        <v>0</v>
      </c>
      <c r="N159" s="24">
        <f t="shared" si="119"/>
        <v>0</v>
      </c>
      <c r="O159" s="22"/>
      <c r="P159" s="23">
        <f t="shared" si="120"/>
        <v>0</v>
      </c>
      <c r="Q159" s="24">
        <f t="shared" si="121"/>
        <v>0</v>
      </c>
      <c r="R159" s="22"/>
      <c r="S159" s="23">
        <f t="shared" si="122"/>
        <v>0</v>
      </c>
      <c r="T159" s="24">
        <f t="shared" si="123"/>
        <v>0</v>
      </c>
      <c r="U159" s="22"/>
      <c r="V159" s="23">
        <f t="shared" si="124"/>
        <v>0</v>
      </c>
      <c r="W159" s="24">
        <f t="shared" si="125"/>
        <v>0</v>
      </c>
      <c r="X159" s="64">
        <f t="shared" si="126"/>
        <v>0</v>
      </c>
      <c r="Y159" s="92">
        <f t="shared" si="127"/>
        <v>0</v>
      </c>
      <c r="Z159" s="130">
        <f t="shared" si="128"/>
        <v>0</v>
      </c>
      <c r="AA159" s="71">
        <f t="shared" si="129"/>
        <v>0</v>
      </c>
      <c r="AB159" s="64">
        <f t="shared" si="130"/>
        <v>0</v>
      </c>
      <c r="AC159"/>
      <c r="AD159" s="65">
        <f t="shared" si="131"/>
        <v>0</v>
      </c>
      <c r="AE159" s="65">
        <f t="shared" si="132"/>
        <v>0</v>
      </c>
      <c r="AF159" s="65">
        <f t="shared" si="133"/>
        <v>0</v>
      </c>
      <c r="AG159" s="65">
        <f t="shared" si="134"/>
        <v>0</v>
      </c>
      <c r="AH159" s="65">
        <f t="shared" si="135"/>
        <v>0</v>
      </c>
      <c r="AI159" s="66">
        <f t="shared" si="136"/>
        <v>0</v>
      </c>
      <c r="AJ159" s="65">
        <f t="shared" si="137"/>
        <v>27</v>
      </c>
      <c r="AK159" s="65">
        <f t="shared" si="138"/>
        <v>-27</v>
      </c>
      <c r="AM159" s="67">
        <f t="shared" si="139"/>
        <v>0</v>
      </c>
      <c r="AN159" s="67">
        <f t="shared" si="140"/>
        <v>0</v>
      </c>
      <c r="AO159" s="67">
        <f t="shared" si="141"/>
        <v>0</v>
      </c>
      <c r="AP159" s="67">
        <f t="shared" si="142"/>
        <v>0</v>
      </c>
      <c r="AQ159" s="67">
        <f t="shared" si="143"/>
        <v>0</v>
      </c>
      <c r="AR159" s="68">
        <f t="shared" si="144"/>
        <v>0</v>
      </c>
      <c r="AT159"/>
      <c r="AU159"/>
    </row>
    <row r="160" spans="1:47" x14ac:dyDescent="0.2">
      <c r="A160" s="33" t="s">
        <v>104</v>
      </c>
      <c r="B160" s="69" t="s">
        <v>133</v>
      </c>
      <c r="C160" s="133">
        <v>105</v>
      </c>
      <c r="D160" s="136" t="s">
        <v>21</v>
      </c>
      <c r="E160" s="137">
        <v>0.34375</v>
      </c>
      <c r="F160" s="137">
        <v>0.66666666666666663</v>
      </c>
      <c r="G160" s="28">
        <v>55</v>
      </c>
      <c r="H160" s="94">
        <v>7.75</v>
      </c>
      <c r="I160" s="22"/>
      <c r="J160" s="23">
        <f t="shared" si="116"/>
        <v>0</v>
      </c>
      <c r="K160" s="62">
        <f t="shared" si="117"/>
        <v>0</v>
      </c>
      <c r="L160" s="22"/>
      <c r="M160" s="23">
        <f t="shared" si="118"/>
        <v>0</v>
      </c>
      <c r="N160" s="24">
        <f t="shared" si="119"/>
        <v>0</v>
      </c>
      <c r="O160" s="22"/>
      <c r="P160" s="23">
        <f t="shared" si="120"/>
        <v>0</v>
      </c>
      <c r="Q160" s="24">
        <f t="shared" si="121"/>
        <v>0</v>
      </c>
      <c r="R160" s="22"/>
      <c r="S160" s="23">
        <f t="shared" si="122"/>
        <v>0</v>
      </c>
      <c r="T160" s="24">
        <f t="shared" si="123"/>
        <v>0</v>
      </c>
      <c r="U160" s="22"/>
      <c r="V160" s="23">
        <f t="shared" si="124"/>
        <v>0</v>
      </c>
      <c r="W160" s="24">
        <f t="shared" si="125"/>
        <v>0</v>
      </c>
      <c r="X160" s="64">
        <f t="shared" si="126"/>
        <v>0</v>
      </c>
      <c r="Y160" s="92">
        <f t="shared" si="127"/>
        <v>0</v>
      </c>
      <c r="Z160" s="130">
        <f t="shared" si="128"/>
        <v>0</v>
      </c>
      <c r="AA160" s="71">
        <f t="shared" si="129"/>
        <v>0</v>
      </c>
      <c r="AB160" s="64">
        <f t="shared" si="130"/>
        <v>0</v>
      </c>
      <c r="AC160"/>
      <c r="AD160" s="65">
        <f t="shared" si="131"/>
        <v>0</v>
      </c>
      <c r="AE160" s="65">
        <f t="shared" si="132"/>
        <v>0</v>
      </c>
      <c r="AF160" s="65">
        <f t="shared" si="133"/>
        <v>0</v>
      </c>
      <c r="AG160" s="65">
        <f t="shared" si="134"/>
        <v>0</v>
      </c>
      <c r="AH160" s="65">
        <f t="shared" si="135"/>
        <v>0</v>
      </c>
      <c r="AI160" s="66">
        <f t="shared" si="136"/>
        <v>0</v>
      </c>
      <c r="AJ160" s="65">
        <f t="shared" si="137"/>
        <v>105</v>
      </c>
      <c r="AK160" s="65">
        <f t="shared" si="138"/>
        <v>-105</v>
      </c>
      <c r="AM160" s="67">
        <f t="shared" si="139"/>
        <v>0</v>
      </c>
      <c r="AN160" s="67">
        <f t="shared" si="140"/>
        <v>0</v>
      </c>
      <c r="AO160" s="67">
        <f t="shared" si="141"/>
        <v>0</v>
      </c>
      <c r="AP160" s="67">
        <f t="shared" si="142"/>
        <v>0</v>
      </c>
      <c r="AQ160" s="67">
        <f t="shared" si="143"/>
        <v>0</v>
      </c>
      <c r="AR160" s="68">
        <f t="shared" si="144"/>
        <v>0</v>
      </c>
      <c r="AT160"/>
      <c r="AU160"/>
    </row>
    <row r="161" spans="1:47" x14ac:dyDescent="0.2">
      <c r="A161" s="33" t="s">
        <v>104</v>
      </c>
      <c r="B161" s="69" t="s">
        <v>133</v>
      </c>
      <c r="C161" s="133">
        <v>108</v>
      </c>
      <c r="D161" s="65" t="s">
        <v>21</v>
      </c>
      <c r="E161" s="137">
        <v>0.34375</v>
      </c>
      <c r="F161" s="137">
        <v>0.66666666666666663</v>
      </c>
      <c r="G161" s="28">
        <v>55</v>
      </c>
      <c r="H161" s="94">
        <v>7.75</v>
      </c>
      <c r="I161" s="22"/>
      <c r="J161" s="23">
        <f t="shared" si="116"/>
        <v>0</v>
      </c>
      <c r="K161" s="62">
        <f t="shared" si="117"/>
        <v>0</v>
      </c>
      <c r="L161" s="22"/>
      <c r="M161" s="23">
        <f t="shared" si="118"/>
        <v>0</v>
      </c>
      <c r="N161" s="24">
        <f t="shared" si="119"/>
        <v>0</v>
      </c>
      <c r="O161" s="22"/>
      <c r="P161" s="23">
        <f t="shared" si="120"/>
        <v>0</v>
      </c>
      <c r="Q161" s="24">
        <f t="shared" si="121"/>
        <v>0</v>
      </c>
      <c r="R161" s="22"/>
      <c r="S161" s="23">
        <f t="shared" si="122"/>
        <v>0</v>
      </c>
      <c r="T161" s="24">
        <f t="shared" si="123"/>
        <v>0</v>
      </c>
      <c r="U161" s="22"/>
      <c r="V161" s="23">
        <f t="shared" si="124"/>
        <v>0</v>
      </c>
      <c r="W161" s="24">
        <f t="shared" si="125"/>
        <v>0</v>
      </c>
      <c r="X161" s="64">
        <f t="shared" si="126"/>
        <v>0</v>
      </c>
      <c r="Y161" s="92">
        <f t="shared" si="127"/>
        <v>0</v>
      </c>
      <c r="Z161" s="130">
        <f t="shared" si="128"/>
        <v>0</v>
      </c>
      <c r="AA161" s="71">
        <f t="shared" si="129"/>
        <v>0</v>
      </c>
      <c r="AB161" s="64">
        <f t="shared" si="130"/>
        <v>0</v>
      </c>
      <c r="AC161"/>
      <c r="AD161" s="65">
        <f t="shared" si="131"/>
        <v>0</v>
      </c>
      <c r="AE161" s="65">
        <f t="shared" si="132"/>
        <v>0</v>
      </c>
      <c r="AF161" s="65">
        <f t="shared" si="133"/>
        <v>0</v>
      </c>
      <c r="AG161" s="65">
        <f t="shared" si="134"/>
        <v>0</v>
      </c>
      <c r="AH161" s="65">
        <f t="shared" si="135"/>
        <v>0</v>
      </c>
      <c r="AI161" s="66">
        <f t="shared" si="136"/>
        <v>0</v>
      </c>
      <c r="AJ161" s="65">
        <f t="shared" si="137"/>
        <v>108</v>
      </c>
      <c r="AK161" s="65">
        <f t="shared" si="138"/>
        <v>-108</v>
      </c>
      <c r="AM161" s="67">
        <f t="shared" si="139"/>
        <v>0</v>
      </c>
      <c r="AN161" s="67">
        <f t="shared" si="140"/>
        <v>0</v>
      </c>
      <c r="AO161" s="67">
        <f t="shared" si="141"/>
        <v>0</v>
      </c>
      <c r="AP161" s="67">
        <f t="shared" si="142"/>
        <v>0</v>
      </c>
      <c r="AQ161" s="67">
        <f t="shared" si="143"/>
        <v>0</v>
      </c>
      <c r="AR161" s="68">
        <f t="shared" si="144"/>
        <v>0</v>
      </c>
      <c r="AT161"/>
      <c r="AU161"/>
    </row>
    <row r="162" spans="1:47" x14ac:dyDescent="0.2">
      <c r="A162" s="33" t="s">
        <v>100</v>
      </c>
      <c r="B162" s="69" t="s">
        <v>133</v>
      </c>
      <c r="C162" s="133">
        <v>95</v>
      </c>
      <c r="D162" s="136" t="s">
        <v>21</v>
      </c>
      <c r="E162" s="137">
        <v>0.29166666666666669</v>
      </c>
      <c r="F162" s="137">
        <v>0.83333333333333337</v>
      </c>
      <c r="G162" s="28">
        <v>630</v>
      </c>
      <c r="H162" s="94">
        <v>13</v>
      </c>
      <c r="I162" s="22"/>
      <c r="J162" s="23">
        <f t="shared" si="116"/>
        <v>0</v>
      </c>
      <c r="K162" s="62">
        <f t="shared" si="117"/>
        <v>0</v>
      </c>
      <c r="L162" s="22"/>
      <c r="M162" s="23">
        <f t="shared" si="118"/>
        <v>0</v>
      </c>
      <c r="N162" s="24">
        <f t="shared" si="119"/>
        <v>0</v>
      </c>
      <c r="O162" s="22"/>
      <c r="P162" s="23">
        <f t="shared" si="120"/>
        <v>0</v>
      </c>
      <c r="Q162" s="24">
        <f t="shared" si="121"/>
        <v>0</v>
      </c>
      <c r="R162" s="22"/>
      <c r="S162" s="23">
        <f t="shared" si="122"/>
        <v>0</v>
      </c>
      <c r="T162" s="24">
        <f t="shared" si="123"/>
        <v>0</v>
      </c>
      <c r="U162" s="22"/>
      <c r="V162" s="23">
        <f t="shared" si="124"/>
        <v>0</v>
      </c>
      <c r="W162" s="24">
        <f t="shared" si="125"/>
        <v>0</v>
      </c>
      <c r="X162" s="64">
        <f t="shared" si="126"/>
        <v>0</v>
      </c>
      <c r="Y162" s="92">
        <f t="shared" si="127"/>
        <v>0</v>
      </c>
      <c r="Z162" s="130">
        <f t="shared" si="128"/>
        <v>0</v>
      </c>
      <c r="AA162" s="71">
        <f t="shared" si="129"/>
        <v>0</v>
      </c>
      <c r="AB162" s="64">
        <f t="shared" si="130"/>
        <v>0</v>
      </c>
      <c r="AC162"/>
      <c r="AD162" s="65">
        <f t="shared" si="131"/>
        <v>0</v>
      </c>
      <c r="AE162" s="65">
        <f t="shared" si="132"/>
        <v>0</v>
      </c>
      <c r="AF162" s="65">
        <f t="shared" si="133"/>
        <v>0</v>
      </c>
      <c r="AG162" s="65">
        <f t="shared" si="134"/>
        <v>0</v>
      </c>
      <c r="AH162" s="65">
        <f t="shared" si="135"/>
        <v>0</v>
      </c>
      <c r="AI162" s="66">
        <f t="shared" si="136"/>
        <v>0</v>
      </c>
      <c r="AJ162" s="65">
        <f t="shared" si="137"/>
        <v>95</v>
      </c>
      <c r="AK162" s="65">
        <f t="shared" si="138"/>
        <v>-95</v>
      </c>
      <c r="AM162" s="67">
        <f t="shared" si="139"/>
        <v>0</v>
      </c>
      <c r="AN162" s="67">
        <f t="shared" si="140"/>
        <v>0</v>
      </c>
      <c r="AO162" s="67">
        <f t="shared" si="141"/>
        <v>0</v>
      </c>
      <c r="AP162" s="67">
        <f t="shared" si="142"/>
        <v>0</v>
      </c>
      <c r="AQ162" s="67">
        <f t="shared" si="143"/>
        <v>0</v>
      </c>
      <c r="AR162" s="68">
        <f t="shared" si="144"/>
        <v>0</v>
      </c>
      <c r="AT162"/>
      <c r="AU162"/>
    </row>
    <row r="163" spans="1:47" x14ac:dyDescent="0.2">
      <c r="A163" s="33" t="s">
        <v>100</v>
      </c>
      <c r="B163" s="69" t="s">
        <v>133</v>
      </c>
      <c r="C163" s="133">
        <v>106</v>
      </c>
      <c r="D163" s="65" t="s">
        <v>21</v>
      </c>
      <c r="E163" s="137">
        <v>0.29166666666666669</v>
      </c>
      <c r="F163" s="137">
        <v>0.83333333333333337</v>
      </c>
      <c r="G163" s="28">
        <v>630</v>
      </c>
      <c r="H163" s="94">
        <v>13</v>
      </c>
      <c r="I163" s="22"/>
      <c r="J163" s="23">
        <f t="shared" si="116"/>
        <v>0</v>
      </c>
      <c r="K163" s="62">
        <f t="shared" si="117"/>
        <v>0</v>
      </c>
      <c r="L163" s="22"/>
      <c r="M163" s="23">
        <f t="shared" si="118"/>
        <v>0</v>
      </c>
      <c r="N163" s="24">
        <f t="shared" si="119"/>
        <v>0</v>
      </c>
      <c r="O163" s="22"/>
      <c r="P163" s="23">
        <f t="shared" si="120"/>
        <v>0</v>
      </c>
      <c r="Q163" s="24">
        <f t="shared" si="121"/>
        <v>0</v>
      </c>
      <c r="R163" s="22"/>
      <c r="S163" s="23">
        <f t="shared" si="122"/>
        <v>0</v>
      </c>
      <c r="T163" s="24">
        <f t="shared" si="123"/>
        <v>0</v>
      </c>
      <c r="U163" s="22"/>
      <c r="V163" s="23">
        <f t="shared" si="124"/>
        <v>0</v>
      </c>
      <c r="W163" s="24">
        <f t="shared" si="125"/>
        <v>0</v>
      </c>
      <c r="X163" s="64">
        <f t="shared" si="126"/>
        <v>0</v>
      </c>
      <c r="Y163" s="92">
        <f t="shared" si="127"/>
        <v>0</v>
      </c>
      <c r="Z163" s="130">
        <f t="shared" si="128"/>
        <v>0</v>
      </c>
      <c r="AA163" s="71">
        <f t="shared" si="129"/>
        <v>0</v>
      </c>
      <c r="AB163" s="64">
        <f t="shared" si="130"/>
        <v>0</v>
      </c>
      <c r="AC163"/>
      <c r="AD163" s="65">
        <f t="shared" si="131"/>
        <v>0</v>
      </c>
      <c r="AE163" s="65">
        <f t="shared" si="132"/>
        <v>0</v>
      </c>
      <c r="AF163" s="65">
        <f t="shared" si="133"/>
        <v>0</v>
      </c>
      <c r="AG163" s="65">
        <f t="shared" si="134"/>
        <v>0</v>
      </c>
      <c r="AH163" s="65">
        <f t="shared" si="135"/>
        <v>0</v>
      </c>
      <c r="AI163" s="66">
        <f t="shared" si="136"/>
        <v>0</v>
      </c>
      <c r="AJ163" s="65">
        <f t="shared" si="137"/>
        <v>106</v>
      </c>
      <c r="AK163" s="65">
        <f t="shared" si="138"/>
        <v>-106</v>
      </c>
      <c r="AM163" s="67">
        <f t="shared" si="139"/>
        <v>0</v>
      </c>
      <c r="AN163" s="67">
        <f t="shared" si="140"/>
        <v>0</v>
      </c>
      <c r="AO163" s="67">
        <f t="shared" si="141"/>
        <v>0</v>
      </c>
      <c r="AP163" s="67">
        <f t="shared" si="142"/>
        <v>0</v>
      </c>
      <c r="AQ163" s="67">
        <f t="shared" si="143"/>
        <v>0</v>
      </c>
      <c r="AR163" s="68">
        <f t="shared" si="144"/>
        <v>0</v>
      </c>
      <c r="AT163"/>
      <c r="AU163"/>
    </row>
    <row r="164" spans="1:47" x14ac:dyDescent="0.2">
      <c r="A164" s="33" t="s">
        <v>119</v>
      </c>
      <c r="B164" s="69" t="s">
        <v>133</v>
      </c>
      <c r="C164" s="133">
        <v>92</v>
      </c>
      <c r="D164" s="136" t="s">
        <v>21</v>
      </c>
      <c r="E164" s="137">
        <v>0.36458333333333331</v>
      </c>
      <c r="F164" s="137">
        <v>0.54166666666666663</v>
      </c>
      <c r="G164" s="28">
        <v>65</v>
      </c>
      <c r="H164" s="94">
        <v>4.25</v>
      </c>
      <c r="I164" s="22"/>
      <c r="J164" s="23">
        <f t="shared" si="116"/>
        <v>0</v>
      </c>
      <c r="K164" s="62">
        <f t="shared" si="117"/>
        <v>0</v>
      </c>
      <c r="L164" s="22"/>
      <c r="M164" s="23">
        <f t="shared" si="118"/>
        <v>0</v>
      </c>
      <c r="N164" s="24">
        <f t="shared" si="119"/>
        <v>0</v>
      </c>
      <c r="O164" s="22"/>
      <c r="P164" s="23">
        <f t="shared" si="120"/>
        <v>0</v>
      </c>
      <c r="Q164" s="24">
        <f t="shared" si="121"/>
        <v>0</v>
      </c>
      <c r="R164" s="22"/>
      <c r="S164" s="23">
        <f t="shared" si="122"/>
        <v>0</v>
      </c>
      <c r="T164" s="24">
        <f t="shared" si="123"/>
        <v>0</v>
      </c>
      <c r="U164" s="22"/>
      <c r="V164" s="23">
        <f t="shared" si="124"/>
        <v>0</v>
      </c>
      <c r="W164" s="24">
        <f t="shared" si="125"/>
        <v>0</v>
      </c>
      <c r="X164" s="64">
        <f t="shared" si="126"/>
        <v>0</v>
      </c>
      <c r="Y164" s="92">
        <f t="shared" si="127"/>
        <v>0</v>
      </c>
      <c r="Z164" s="130">
        <f t="shared" si="128"/>
        <v>0</v>
      </c>
      <c r="AA164" s="71">
        <f t="shared" si="129"/>
        <v>0</v>
      </c>
      <c r="AB164" s="64">
        <f t="shared" si="130"/>
        <v>0</v>
      </c>
      <c r="AC164"/>
      <c r="AD164" s="65">
        <f t="shared" si="131"/>
        <v>0</v>
      </c>
      <c r="AE164" s="65">
        <f t="shared" si="132"/>
        <v>0</v>
      </c>
      <c r="AF164" s="65">
        <f t="shared" si="133"/>
        <v>0</v>
      </c>
      <c r="AG164" s="65">
        <f t="shared" si="134"/>
        <v>0</v>
      </c>
      <c r="AH164" s="65">
        <f t="shared" si="135"/>
        <v>0</v>
      </c>
      <c r="AI164" s="66">
        <f t="shared" si="136"/>
        <v>0</v>
      </c>
      <c r="AJ164" s="65">
        <f t="shared" si="137"/>
        <v>92</v>
      </c>
      <c r="AK164" s="65">
        <f t="shared" si="138"/>
        <v>-92</v>
      </c>
      <c r="AM164" s="67">
        <f t="shared" si="139"/>
        <v>0</v>
      </c>
      <c r="AN164" s="67">
        <f t="shared" si="140"/>
        <v>0</v>
      </c>
      <c r="AO164" s="67">
        <f t="shared" si="141"/>
        <v>0</v>
      </c>
      <c r="AP164" s="67">
        <f t="shared" si="142"/>
        <v>0</v>
      </c>
      <c r="AQ164" s="67">
        <f t="shared" si="143"/>
        <v>0</v>
      </c>
      <c r="AR164" s="68">
        <f t="shared" si="144"/>
        <v>0</v>
      </c>
      <c r="AT164"/>
      <c r="AU164"/>
    </row>
    <row r="165" spans="1:47" x14ac:dyDescent="0.2">
      <c r="A165" s="33" t="s">
        <v>119</v>
      </c>
      <c r="B165" s="69" t="s">
        <v>133</v>
      </c>
      <c r="C165" s="133">
        <v>36</v>
      </c>
      <c r="D165" s="65" t="s">
        <v>21</v>
      </c>
      <c r="E165" s="137">
        <v>0.375</v>
      </c>
      <c r="F165" s="137">
        <v>0.54166666666666663</v>
      </c>
      <c r="G165" s="28">
        <v>65</v>
      </c>
      <c r="H165" s="94">
        <v>4</v>
      </c>
      <c r="I165" s="22"/>
      <c r="J165" s="23">
        <f t="shared" si="116"/>
        <v>0</v>
      </c>
      <c r="K165" s="62">
        <f t="shared" si="117"/>
        <v>0</v>
      </c>
      <c r="L165" s="22"/>
      <c r="M165" s="23">
        <f t="shared" si="118"/>
        <v>0</v>
      </c>
      <c r="N165" s="24">
        <f t="shared" si="119"/>
        <v>0</v>
      </c>
      <c r="O165" s="22"/>
      <c r="P165" s="23">
        <f t="shared" si="120"/>
        <v>0</v>
      </c>
      <c r="Q165" s="24">
        <f t="shared" si="121"/>
        <v>0</v>
      </c>
      <c r="R165" s="22"/>
      <c r="S165" s="23">
        <f t="shared" si="122"/>
        <v>0</v>
      </c>
      <c r="T165" s="24">
        <f t="shared" si="123"/>
        <v>0</v>
      </c>
      <c r="U165" s="22"/>
      <c r="V165" s="23">
        <f t="shared" si="124"/>
        <v>0</v>
      </c>
      <c r="W165" s="24">
        <f t="shared" si="125"/>
        <v>0</v>
      </c>
      <c r="X165" s="64">
        <f t="shared" si="126"/>
        <v>0</v>
      </c>
      <c r="Y165" s="92">
        <f t="shared" si="127"/>
        <v>0</v>
      </c>
      <c r="Z165" s="130">
        <f t="shared" si="128"/>
        <v>0</v>
      </c>
      <c r="AA165" s="71">
        <f t="shared" si="129"/>
        <v>0</v>
      </c>
      <c r="AB165" s="64">
        <f t="shared" si="130"/>
        <v>0</v>
      </c>
      <c r="AC165"/>
      <c r="AD165" s="65">
        <f t="shared" si="131"/>
        <v>0</v>
      </c>
      <c r="AE165" s="65">
        <f t="shared" si="132"/>
        <v>0</v>
      </c>
      <c r="AF165" s="65">
        <f t="shared" si="133"/>
        <v>0</v>
      </c>
      <c r="AG165" s="65">
        <f t="shared" si="134"/>
        <v>0</v>
      </c>
      <c r="AH165" s="65">
        <f t="shared" si="135"/>
        <v>0</v>
      </c>
      <c r="AI165" s="66">
        <f t="shared" si="136"/>
        <v>0</v>
      </c>
      <c r="AJ165" s="65">
        <f t="shared" si="137"/>
        <v>36</v>
      </c>
      <c r="AK165" s="65">
        <f t="shared" si="138"/>
        <v>-36</v>
      </c>
      <c r="AM165" s="67">
        <f t="shared" si="139"/>
        <v>0</v>
      </c>
      <c r="AN165" s="67">
        <f t="shared" si="140"/>
        <v>0</v>
      </c>
      <c r="AO165" s="67">
        <f t="shared" si="141"/>
        <v>0</v>
      </c>
      <c r="AP165" s="67">
        <f t="shared" si="142"/>
        <v>0</v>
      </c>
      <c r="AQ165" s="67">
        <f t="shared" si="143"/>
        <v>0</v>
      </c>
      <c r="AR165" s="68">
        <f t="shared" si="144"/>
        <v>0</v>
      </c>
      <c r="AT165"/>
      <c r="AU165"/>
    </row>
    <row r="166" spans="1:47" x14ac:dyDescent="0.2">
      <c r="A166" s="33" t="s">
        <v>136</v>
      </c>
      <c r="B166" s="69" t="s">
        <v>94</v>
      </c>
      <c r="C166" s="133">
        <v>23</v>
      </c>
      <c r="D166" s="136" t="s">
        <v>23</v>
      </c>
      <c r="E166" s="137">
        <v>0.35416666666666669</v>
      </c>
      <c r="F166" s="137">
        <v>0.5</v>
      </c>
      <c r="G166" s="28">
        <v>75</v>
      </c>
      <c r="H166" s="94">
        <v>3.5</v>
      </c>
      <c r="I166" s="22"/>
      <c r="J166" s="23">
        <f t="shared" si="116"/>
        <v>0</v>
      </c>
      <c r="K166" s="62">
        <f t="shared" si="117"/>
        <v>0</v>
      </c>
      <c r="L166" s="22"/>
      <c r="M166" s="23">
        <f t="shared" si="118"/>
        <v>0</v>
      </c>
      <c r="N166" s="24">
        <f t="shared" si="119"/>
        <v>0</v>
      </c>
      <c r="O166" s="22"/>
      <c r="P166" s="23">
        <f t="shared" si="120"/>
        <v>0</v>
      </c>
      <c r="Q166" s="24">
        <f t="shared" si="121"/>
        <v>0</v>
      </c>
      <c r="R166" s="22"/>
      <c r="S166" s="23">
        <f t="shared" si="122"/>
        <v>0</v>
      </c>
      <c r="T166" s="24">
        <f t="shared" si="123"/>
        <v>0</v>
      </c>
      <c r="U166" s="22"/>
      <c r="V166" s="23">
        <f t="shared" si="124"/>
        <v>0</v>
      </c>
      <c r="W166" s="24">
        <f t="shared" si="125"/>
        <v>0</v>
      </c>
      <c r="X166" s="64">
        <f t="shared" si="126"/>
        <v>0</v>
      </c>
      <c r="Y166" s="92">
        <f t="shared" si="127"/>
        <v>0</v>
      </c>
      <c r="Z166" s="130">
        <f t="shared" si="128"/>
        <v>0</v>
      </c>
      <c r="AA166" s="71">
        <f t="shared" si="129"/>
        <v>0</v>
      </c>
      <c r="AB166" s="64">
        <f t="shared" si="130"/>
        <v>0</v>
      </c>
      <c r="AC166"/>
      <c r="AD166" s="65">
        <f t="shared" si="131"/>
        <v>0</v>
      </c>
      <c r="AE166" s="65">
        <f t="shared" si="132"/>
        <v>0</v>
      </c>
      <c r="AF166" s="65">
        <f t="shared" si="133"/>
        <v>0</v>
      </c>
      <c r="AG166" s="65">
        <f t="shared" si="134"/>
        <v>0</v>
      </c>
      <c r="AH166" s="65">
        <f t="shared" si="135"/>
        <v>0</v>
      </c>
      <c r="AI166" s="66">
        <f t="shared" si="136"/>
        <v>0</v>
      </c>
      <c r="AJ166" s="65">
        <f t="shared" si="137"/>
        <v>23</v>
      </c>
      <c r="AK166" s="65">
        <f t="shared" si="138"/>
        <v>-23</v>
      </c>
      <c r="AM166" s="67">
        <f t="shared" si="139"/>
        <v>0</v>
      </c>
      <c r="AN166" s="67">
        <f t="shared" si="140"/>
        <v>0</v>
      </c>
      <c r="AO166" s="67">
        <f t="shared" si="141"/>
        <v>0</v>
      </c>
      <c r="AP166" s="67">
        <f t="shared" si="142"/>
        <v>0</v>
      </c>
      <c r="AQ166" s="67">
        <f t="shared" si="143"/>
        <v>0</v>
      </c>
      <c r="AR166" s="68">
        <f t="shared" si="144"/>
        <v>0</v>
      </c>
      <c r="AT166"/>
      <c r="AU166"/>
    </row>
    <row r="167" spans="1:47" x14ac:dyDescent="0.2">
      <c r="A167" s="33" t="s">
        <v>136</v>
      </c>
      <c r="B167" s="69" t="s">
        <v>94</v>
      </c>
      <c r="C167" s="133">
        <v>43</v>
      </c>
      <c r="D167" s="65" t="s">
        <v>23</v>
      </c>
      <c r="E167" s="137">
        <v>0.52083333333333337</v>
      </c>
      <c r="F167" s="137">
        <v>0.66666666666666663</v>
      </c>
      <c r="G167" s="28">
        <v>75</v>
      </c>
      <c r="H167" s="94">
        <v>3.5</v>
      </c>
      <c r="I167" s="22"/>
      <c r="J167" s="23">
        <f t="shared" si="116"/>
        <v>0</v>
      </c>
      <c r="K167" s="62">
        <f t="shared" si="117"/>
        <v>0</v>
      </c>
      <c r="L167" s="22"/>
      <c r="M167" s="23">
        <f t="shared" si="118"/>
        <v>0</v>
      </c>
      <c r="N167" s="24">
        <f t="shared" si="119"/>
        <v>0</v>
      </c>
      <c r="O167" s="22"/>
      <c r="P167" s="23">
        <f t="shared" si="120"/>
        <v>0</v>
      </c>
      <c r="Q167" s="24">
        <f t="shared" si="121"/>
        <v>0</v>
      </c>
      <c r="R167" s="22"/>
      <c r="S167" s="23">
        <f t="shared" si="122"/>
        <v>0</v>
      </c>
      <c r="T167" s="24">
        <f t="shared" si="123"/>
        <v>0</v>
      </c>
      <c r="U167" s="22"/>
      <c r="V167" s="23">
        <f t="shared" si="124"/>
        <v>0</v>
      </c>
      <c r="W167" s="24">
        <f t="shared" si="125"/>
        <v>0</v>
      </c>
      <c r="X167" s="64">
        <f t="shared" si="126"/>
        <v>0</v>
      </c>
      <c r="Y167" s="92">
        <f t="shared" si="127"/>
        <v>0</v>
      </c>
      <c r="Z167" s="130">
        <f t="shared" si="128"/>
        <v>0</v>
      </c>
      <c r="AA167" s="71">
        <f t="shared" si="129"/>
        <v>0</v>
      </c>
      <c r="AB167" s="64">
        <f t="shared" si="130"/>
        <v>0</v>
      </c>
      <c r="AC167"/>
      <c r="AD167" s="65">
        <f t="shared" si="131"/>
        <v>0</v>
      </c>
      <c r="AE167" s="65">
        <f t="shared" si="132"/>
        <v>0</v>
      </c>
      <c r="AF167" s="65">
        <f t="shared" si="133"/>
        <v>0</v>
      </c>
      <c r="AG167" s="65">
        <f t="shared" si="134"/>
        <v>0</v>
      </c>
      <c r="AH167" s="65">
        <f t="shared" si="135"/>
        <v>0</v>
      </c>
      <c r="AI167" s="66">
        <f t="shared" si="136"/>
        <v>0</v>
      </c>
      <c r="AJ167" s="65">
        <f t="shared" si="137"/>
        <v>43</v>
      </c>
      <c r="AK167" s="65">
        <f t="shared" si="138"/>
        <v>-43</v>
      </c>
      <c r="AM167" s="67">
        <f t="shared" si="139"/>
        <v>0</v>
      </c>
      <c r="AN167" s="67">
        <f t="shared" si="140"/>
        <v>0</v>
      </c>
      <c r="AO167" s="67">
        <f t="shared" si="141"/>
        <v>0</v>
      </c>
      <c r="AP167" s="67">
        <f t="shared" si="142"/>
        <v>0</v>
      </c>
      <c r="AQ167" s="67">
        <f t="shared" si="143"/>
        <v>0</v>
      </c>
      <c r="AR167" s="68">
        <f t="shared" si="144"/>
        <v>0</v>
      </c>
      <c r="AT167"/>
      <c r="AU167"/>
    </row>
    <row r="168" spans="1:47" x14ac:dyDescent="0.2">
      <c r="A168" s="33" t="s">
        <v>94</v>
      </c>
      <c r="B168" s="69" t="s">
        <v>94</v>
      </c>
      <c r="C168" s="133">
        <v>23</v>
      </c>
      <c r="D168" s="136" t="s">
        <v>23</v>
      </c>
      <c r="E168" s="137">
        <v>0.36458333333333331</v>
      </c>
      <c r="F168" s="137">
        <v>0.48958333333333331</v>
      </c>
      <c r="G168" s="28">
        <v>25</v>
      </c>
      <c r="H168" s="94">
        <v>3</v>
      </c>
      <c r="I168" s="22"/>
      <c r="J168" s="23">
        <f t="shared" si="116"/>
        <v>0</v>
      </c>
      <c r="K168" s="62">
        <f t="shared" si="117"/>
        <v>0</v>
      </c>
      <c r="L168" s="22"/>
      <c r="M168" s="23">
        <f t="shared" si="118"/>
        <v>0</v>
      </c>
      <c r="N168" s="24">
        <f t="shared" si="119"/>
        <v>0</v>
      </c>
      <c r="O168" s="22"/>
      <c r="P168" s="23">
        <f t="shared" si="120"/>
        <v>0</v>
      </c>
      <c r="Q168" s="24">
        <f t="shared" si="121"/>
        <v>0</v>
      </c>
      <c r="R168" s="22"/>
      <c r="S168" s="23">
        <f t="shared" si="122"/>
        <v>0</v>
      </c>
      <c r="T168" s="24">
        <f t="shared" si="123"/>
        <v>0</v>
      </c>
      <c r="U168" s="22"/>
      <c r="V168" s="23">
        <f t="shared" si="124"/>
        <v>0</v>
      </c>
      <c r="W168" s="24">
        <f t="shared" si="125"/>
        <v>0</v>
      </c>
      <c r="X168" s="64">
        <f t="shared" si="126"/>
        <v>0</v>
      </c>
      <c r="Y168" s="92">
        <f t="shared" si="127"/>
        <v>0</v>
      </c>
      <c r="Z168" s="130">
        <f t="shared" si="128"/>
        <v>0</v>
      </c>
      <c r="AA168" s="71">
        <f t="shared" si="129"/>
        <v>0</v>
      </c>
      <c r="AB168" s="64">
        <f t="shared" si="130"/>
        <v>0</v>
      </c>
      <c r="AC168"/>
      <c r="AD168" s="65">
        <f t="shared" si="131"/>
        <v>0</v>
      </c>
      <c r="AE168" s="65">
        <f t="shared" si="132"/>
        <v>0</v>
      </c>
      <c r="AF168" s="65">
        <f t="shared" si="133"/>
        <v>0</v>
      </c>
      <c r="AG168" s="65">
        <f t="shared" si="134"/>
        <v>0</v>
      </c>
      <c r="AH168" s="65">
        <f t="shared" si="135"/>
        <v>0</v>
      </c>
      <c r="AI168" s="66">
        <f t="shared" si="136"/>
        <v>0</v>
      </c>
      <c r="AJ168" s="65">
        <f t="shared" si="137"/>
        <v>23</v>
      </c>
      <c r="AK168" s="65">
        <f t="shared" si="138"/>
        <v>-23</v>
      </c>
      <c r="AM168" s="67">
        <f t="shared" si="139"/>
        <v>0</v>
      </c>
      <c r="AN168" s="67">
        <f t="shared" si="140"/>
        <v>0</v>
      </c>
      <c r="AO168" s="67">
        <f t="shared" si="141"/>
        <v>0</v>
      </c>
      <c r="AP168" s="67">
        <f t="shared" si="142"/>
        <v>0</v>
      </c>
      <c r="AQ168" s="67">
        <f t="shared" si="143"/>
        <v>0</v>
      </c>
      <c r="AR168" s="68">
        <f t="shared" si="144"/>
        <v>0</v>
      </c>
      <c r="AT168"/>
      <c r="AU168"/>
    </row>
    <row r="169" spans="1:47" x14ac:dyDescent="0.2">
      <c r="A169" s="33" t="s">
        <v>94</v>
      </c>
      <c r="B169" s="69" t="s">
        <v>94</v>
      </c>
      <c r="C169" s="133">
        <v>23</v>
      </c>
      <c r="D169" s="65" t="s">
        <v>23</v>
      </c>
      <c r="E169" s="137">
        <v>0.5</v>
      </c>
      <c r="F169" s="137">
        <v>0.625</v>
      </c>
      <c r="G169" s="28">
        <v>25</v>
      </c>
      <c r="H169" s="94">
        <v>3</v>
      </c>
      <c r="I169" s="22"/>
      <c r="J169" s="23">
        <f t="shared" si="116"/>
        <v>0</v>
      </c>
      <c r="K169" s="62">
        <f t="shared" si="117"/>
        <v>0</v>
      </c>
      <c r="L169" s="22"/>
      <c r="M169" s="23">
        <f t="shared" si="118"/>
        <v>0</v>
      </c>
      <c r="N169" s="24">
        <f t="shared" si="119"/>
        <v>0</v>
      </c>
      <c r="O169" s="22"/>
      <c r="P169" s="23">
        <f t="shared" si="120"/>
        <v>0</v>
      </c>
      <c r="Q169" s="24">
        <f t="shared" si="121"/>
        <v>0</v>
      </c>
      <c r="R169" s="22"/>
      <c r="S169" s="23">
        <f t="shared" si="122"/>
        <v>0</v>
      </c>
      <c r="T169" s="24">
        <f t="shared" si="123"/>
        <v>0</v>
      </c>
      <c r="U169" s="22"/>
      <c r="V169" s="23">
        <f t="shared" si="124"/>
        <v>0</v>
      </c>
      <c r="W169" s="24">
        <f t="shared" si="125"/>
        <v>0</v>
      </c>
      <c r="X169" s="64">
        <f t="shared" si="126"/>
        <v>0</v>
      </c>
      <c r="Y169" s="92">
        <f t="shared" si="127"/>
        <v>0</v>
      </c>
      <c r="Z169" s="130">
        <f t="shared" si="128"/>
        <v>0</v>
      </c>
      <c r="AA169" s="71">
        <f t="shared" si="129"/>
        <v>0</v>
      </c>
      <c r="AB169" s="64">
        <f t="shared" si="130"/>
        <v>0</v>
      </c>
      <c r="AC169"/>
      <c r="AD169" s="65">
        <f t="shared" si="131"/>
        <v>0</v>
      </c>
      <c r="AE169" s="65">
        <f t="shared" si="132"/>
        <v>0</v>
      </c>
      <c r="AF169" s="65">
        <f t="shared" si="133"/>
        <v>0</v>
      </c>
      <c r="AG169" s="65">
        <f t="shared" si="134"/>
        <v>0</v>
      </c>
      <c r="AH169" s="65">
        <f t="shared" si="135"/>
        <v>0</v>
      </c>
      <c r="AI169" s="66">
        <f t="shared" si="136"/>
        <v>0</v>
      </c>
      <c r="AJ169" s="65">
        <f t="shared" si="137"/>
        <v>23</v>
      </c>
      <c r="AK169" s="65">
        <f t="shared" si="138"/>
        <v>-23</v>
      </c>
      <c r="AM169" s="67">
        <f t="shared" si="139"/>
        <v>0</v>
      </c>
      <c r="AN169" s="67">
        <f t="shared" si="140"/>
        <v>0</v>
      </c>
      <c r="AO169" s="67">
        <f t="shared" si="141"/>
        <v>0</v>
      </c>
      <c r="AP169" s="67">
        <f t="shared" si="142"/>
        <v>0</v>
      </c>
      <c r="AQ169" s="67">
        <f t="shared" si="143"/>
        <v>0</v>
      </c>
      <c r="AR169" s="68">
        <f t="shared" si="144"/>
        <v>0</v>
      </c>
      <c r="AT169"/>
      <c r="AU169"/>
    </row>
    <row r="170" spans="1:47" x14ac:dyDescent="0.2">
      <c r="A170" s="33" t="s">
        <v>94</v>
      </c>
      <c r="B170" s="69" t="s">
        <v>94</v>
      </c>
      <c r="C170" s="133">
        <v>23</v>
      </c>
      <c r="D170" s="136" t="s">
        <v>23</v>
      </c>
      <c r="E170" s="137">
        <v>0.4375</v>
      </c>
      <c r="F170" s="137">
        <v>0.5625</v>
      </c>
      <c r="G170" s="28">
        <v>25</v>
      </c>
      <c r="H170" s="94">
        <v>3</v>
      </c>
      <c r="I170" s="22"/>
      <c r="J170" s="23">
        <f t="shared" si="116"/>
        <v>0</v>
      </c>
      <c r="K170" s="62">
        <f t="shared" si="117"/>
        <v>0</v>
      </c>
      <c r="L170" s="22"/>
      <c r="M170" s="23">
        <f t="shared" si="118"/>
        <v>0</v>
      </c>
      <c r="N170" s="24">
        <f t="shared" si="119"/>
        <v>0</v>
      </c>
      <c r="O170" s="22"/>
      <c r="P170" s="23">
        <f t="shared" si="120"/>
        <v>0</v>
      </c>
      <c r="Q170" s="24">
        <f t="shared" si="121"/>
        <v>0</v>
      </c>
      <c r="R170" s="22"/>
      <c r="S170" s="23">
        <f t="shared" si="122"/>
        <v>0</v>
      </c>
      <c r="T170" s="24">
        <f t="shared" si="123"/>
        <v>0</v>
      </c>
      <c r="U170" s="22"/>
      <c r="V170" s="23">
        <f t="shared" si="124"/>
        <v>0</v>
      </c>
      <c r="W170" s="24">
        <f t="shared" si="125"/>
        <v>0</v>
      </c>
      <c r="X170" s="64">
        <f t="shared" si="126"/>
        <v>0</v>
      </c>
      <c r="Y170" s="92">
        <f t="shared" si="127"/>
        <v>0</v>
      </c>
      <c r="Z170" s="130">
        <f t="shared" si="128"/>
        <v>0</v>
      </c>
      <c r="AA170" s="71">
        <f t="shared" si="129"/>
        <v>0</v>
      </c>
      <c r="AB170" s="64">
        <f t="shared" si="130"/>
        <v>0</v>
      </c>
      <c r="AC170"/>
      <c r="AD170" s="65">
        <f t="shared" si="131"/>
        <v>0</v>
      </c>
      <c r="AE170" s="65">
        <f t="shared" si="132"/>
        <v>0</v>
      </c>
      <c r="AF170" s="65">
        <f t="shared" si="133"/>
        <v>0</v>
      </c>
      <c r="AG170" s="65">
        <f t="shared" si="134"/>
        <v>0</v>
      </c>
      <c r="AH170" s="65">
        <f t="shared" si="135"/>
        <v>0</v>
      </c>
      <c r="AI170" s="66">
        <f t="shared" si="136"/>
        <v>0</v>
      </c>
      <c r="AJ170" s="65">
        <f t="shared" si="137"/>
        <v>23</v>
      </c>
      <c r="AK170" s="65">
        <f t="shared" si="138"/>
        <v>-23</v>
      </c>
      <c r="AM170" s="67">
        <f t="shared" si="139"/>
        <v>0</v>
      </c>
      <c r="AN170" s="67">
        <f t="shared" si="140"/>
        <v>0</v>
      </c>
      <c r="AO170" s="67">
        <f t="shared" si="141"/>
        <v>0</v>
      </c>
      <c r="AP170" s="67">
        <f t="shared" si="142"/>
        <v>0</v>
      </c>
      <c r="AQ170" s="67">
        <f t="shared" si="143"/>
        <v>0</v>
      </c>
      <c r="AR170" s="68">
        <f t="shared" si="144"/>
        <v>0</v>
      </c>
      <c r="AT170"/>
      <c r="AU170"/>
    </row>
    <row r="171" spans="1:47" x14ac:dyDescent="0.2">
      <c r="A171" s="33" t="s">
        <v>95</v>
      </c>
      <c r="B171" s="69" t="s">
        <v>94</v>
      </c>
      <c r="C171" s="133">
        <v>27</v>
      </c>
      <c r="D171" s="65" t="s">
        <v>23</v>
      </c>
      <c r="E171" s="137">
        <v>0.36458333333333331</v>
      </c>
      <c r="F171" s="137">
        <v>0.5</v>
      </c>
      <c r="G171" s="28">
        <v>50</v>
      </c>
      <c r="H171" s="94">
        <v>3.25</v>
      </c>
      <c r="I171" s="22"/>
      <c r="J171" s="23">
        <f t="shared" si="116"/>
        <v>0</v>
      </c>
      <c r="K171" s="62">
        <f t="shared" si="117"/>
        <v>0</v>
      </c>
      <c r="L171" s="22"/>
      <c r="M171" s="23">
        <f t="shared" si="118"/>
        <v>0</v>
      </c>
      <c r="N171" s="24">
        <f t="shared" si="119"/>
        <v>0</v>
      </c>
      <c r="O171" s="22"/>
      <c r="P171" s="23">
        <f t="shared" si="120"/>
        <v>0</v>
      </c>
      <c r="Q171" s="24">
        <f t="shared" si="121"/>
        <v>0</v>
      </c>
      <c r="R171" s="22"/>
      <c r="S171" s="23">
        <f t="shared" si="122"/>
        <v>0</v>
      </c>
      <c r="T171" s="24">
        <f t="shared" si="123"/>
        <v>0</v>
      </c>
      <c r="U171" s="22"/>
      <c r="V171" s="23">
        <f t="shared" si="124"/>
        <v>0</v>
      </c>
      <c r="W171" s="24">
        <f t="shared" si="125"/>
        <v>0</v>
      </c>
      <c r="X171" s="64">
        <f t="shared" si="126"/>
        <v>0</v>
      </c>
      <c r="Y171" s="92">
        <f t="shared" si="127"/>
        <v>0</v>
      </c>
      <c r="Z171" s="130">
        <f t="shared" si="128"/>
        <v>0</v>
      </c>
      <c r="AA171" s="71">
        <f t="shared" si="129"/>
        <v>0</v>
      </c>
      <c r="AB171" s="64">
        <f t="shared" si="130"/>
        <v>0</v>
      </c>
      <c r="AC171"/>
      <c r="AD171" s="65">
        <f t="shared" si="131"/>
        <v>0</v>
      </c>
      <c r="AE171" s="65">
        <f t="shared" si="132"/>
        <v>0</v>
      </c>
      <c r="AF171" s="65">
        <f t="shared" si="133"/>
        <v>0</v>
      </c>
      <c r="AG171" s="65">
        <f t="shared" si="134"/>
        <v>0</v>
      </c>
      <c r="AH171" s="65">
        <f t="shared" si="135"/>
        <v>0</v>
      </c>
      <c r="AI171" s="66">
        <f t="shared" si="136"/>
        <v>0</v>
      </c>
      <c r="AJ171" s="65">
        <f t="shared" si="137"/>
        <v>27</v>
      </c>
      <c r="AK171" s="65">
        <f t="shared" si="138"/>
        <v>-27</v>
      </c>
      <c r="AM171" s="67">
        <f t="shared" si="139"/>
        <v>0</v>
      </c>
      <c r="AN171" s="67">
        <f t="shared" si="140"/>
        <v>0</v>
      </c>
      <c r="AO171" s="67">
        <f t="shared" si="141"/>
        <v>0</v>
      </c>
      <c r="AP171" s="67">
        <f t="shared" si="142"/>
        <v>0</v>
      </c>
      <c r="AQ171" s="67">
        <f t="shared" si="143"/>
        <v>0</v>
      </c>
      <c r="AR171" s="68">
        <f t="shared" si="144"/>
        <v>0</v>
      </c>
      <c r="AT171"/>
      <c r="AU171"/>
    </row>
    <row r="172" spans="1:47" x14ac:dyDescent="0.2">
      <c r="A172" s="33" t="s">
        <v>95</v>
      </c>
      <c r="B172" s="69" t="s">
        <v>94</v>
      </c>
      <c r="C172" s="133">
        <v>27</v>
      </c>
      <c r="D172" s="136" t="s">
        <v>23</v>
      </c>
      <c r="E172" s="137">
        <v>0.53125</v>
      </c>
      <c r="F172" s="137">
        <v>0.66666666666666663</v>
      </c>
      <c r="G172" s="28">
        <v>50</v>
      </c>
      <c r="H172" s="94">
        <v>3.25</v>
      </c>
      <c r="I172" s="22"/>
      <c r="J172" s="23">
        <f t="shared" si="116"/>
        <v>0</v>
      </c>
      <c r="K172" s="62">
        <f t="shared" si="117"/>
        <v>0</v>
      </c>
      <c r="L172" s="22"/>
      <c r="M172" s="23">
        <f t="shared" si="118"/>
        <v>0</v>
      </c>
      <c r="N172" s="24">
        <f t="shared" si="119"/>
        <v>0</v>
      </c>
      <c r="O172" s="22"/>
      <c r="P172" s="23">
        <f t="shared" si="120"/>
        <v>0</v>
      </c>
      <c r="Q172" s="24">
        <f t="shared" si="121"/>
        <v>0</v>
      </c>
      <c r="R172" s="22"/>
      <c r="S172" s="23">
        <f t="shared" si="122"/>
        <v>0</v>
      </c>
      <c r="T172" s="24">
        <f t="shared" si="123"/>
        <v>0</v>
      </c>
      <c r="U172" s="22"/>
      <c r="V172" s="23">
        <f t="shared" si="124"/>
        <v>0</v>
      </c>
      <c r="W172" s="24">
        <f t="shared" si="125"/>
        <v>0</v>
      </c>
      <c r="X172" s="64">
        <f t="shared" si="126"/>
        <v>0</v>
      </c>
      <c r="Y172" s="92">
        <f t="shared" si="127"/>
        <v>0</v>
      </c>
      <c r="Z172" s="130">
        <f t="shared" si="128"/>
        <v>0</v>
      </c>
      <c r="AA172" s="71">
        <f t="shared" si="129"/>
        <v>0</v>
      </c>
      <c r="AB172" s="64">
        <f t="shared" si="130"/>
        <v>0</v>
      </c>
      <c r="AC172"/>
      <c r="AD172" s="65">
        <f t="shared" si="131"/>
        <v>0</v>
      </c>
      <c r="AE172" s="65">
        <f t="shared" si="132"/>
        <v>0</v>
      </c>
      <c r="AF172" s="65">
        <f t="shared" si="133"/>
        <v>0</v>
      </c>
      <c r="AG172" s="65">
        <f t="shared" si="134"/>
        <v>0</v>
      </c>
      <c r="AH172" s="65">
        <f t="shared" si="135"/>
        <v>0</v>
      </c>
      <c r="AI172" s="66">
        <f t="shared" si="136"/>
        <v>0</v>
      </c>
      <c r="AJ172" s="65">
        <f t="shared" si="137"/>
        <v>27</v>
      </c>
      <c r="AK172" s="65">
        <f t="shared" si="138"/>
        <v>-27</v>
      </c>
      <c r="AM172" s="67">
        <f t="shared" si="139"/>
        <v>0</v>
      </c>
      <c r="AN172" s="67">
        <f t="shared" si="140"/>
        <v>0</v>
      </c>
      <c r="AO172" s="67">
        <f t="shared" si="141"/>
        <v>0</v>
      </c>
      <c r="AP172" s="67">
        <f t="shared" si="142"/>
        <v>0</v>
      </c>
      <c r="AQ172" s="67">
        <f t="shared" si="143"/>
        <v>0</v>
      </c>
      <c r="AR172" s="68">
        <f t="shared" si="144"/>
        <v>0</v>
      </c>
      <c r="AT172"/>
      <c r="AU172"/>
    </row>
    <row r="173" spans="1:47" x14ac:dyDescent="0.2">
      <c r="A173" s="33" t="s">
        <v>137</v>
      </c>
      <c r="B173" s="69" t="s">
        <v>133</v>
      </c>
      <c r="C173" s="133">
        <v>63</v>
      </c>
      <c r="D173" s="65" t="s">
        <v>23</v>
      </c>
      <c r="E173" s="137">
        <v>0.5</v>
      </c>
      <c r="F173" s="137">
        <v>0.66666666666666663</v>
      </c>
      <c r="G173" s="28">
        <v>80</v>
      </c>
      <c r="H173" s="94">
        <v>4</v>
      </c>
      <c r="I173" s="22"/>
      <c r="J173" s="23">
        <f t="shared" si="116"/>
        <v>0</v>
      </c>
      <c r="K173" s="62">
        <f t="shared" si="117"/>
        <v>0</v>
      </c>
      <c r="L173" s="22"/>
      <c r="M173" s="23">
        <f t="shared" si="118"/>
        <v>0</v>
      </c>
      <c r="N173" s="24">
        <f t="shared" si="119"/>
        <v>0</v>
      </c>
      <c r="O173" s="22"/>
      <c r="P173" s="23">
        <f t="shared" si="120"/>
        <v>0</v>
      </c>
      <c r="Q173" s="24">
        <f t="shared" si="121"/>
        <v>0</v>
      </c>
      <c r="R173" s="22"/>
      <c r="S173" s="23">
        <f t="shared" si="122"/>
        <v>0</v>
      </c>
      <c r="T173" s="24">
        <f t="shared" si="123"/>
        <v>0</v>
      </c>
      <c r="U173" s="22"/>
      <c r="V173" s="23">
        <f t="shared" si="124"/>
        <v>0</v>
      </c>
      <c r="W173" s="24">
        <f t="shared" si="125"/>
        <v>0</v>
      </c>
      <c r="X173" s="64">
        <f t="shared" si="126"/>
        <v>0</v>
      </c>
      <c r="Y173" s="92">
        <f t="shared" si="127"/>
        <v>0</v>
      </c>
      <c r="Z173" s="130">
        <f t="shared" si="128"/>
        <v>0</v>
      </c>
      <c r="AA173" s="71">
        <f t="shared" si="129"/>
        <v>0</v>
      </c>
      <c r="AB173" s="64">
        <f t="shared" si="130"/>
        <v>0</v>
      </c>
      <c r="AC173"/>
      <c r="AD173" s="65">
        <f t="shared" si="131"/>
        <v>0</v>
      </c>
      <c r="AE173" s="65">
        <f t="shared" si="132"/>
        <v>0</v>
      </c>
      <c r="AF173" s="65">
        <f t="shared" si="133"/>
        <v>0</v>
      </c>
      <c r="AG173" s="65">
        <f t="shared" si="134"/>
        <v>0</v>
      </c>
      <c r="AH173" s="65">
        <f t="shared" si="135"/>
        <v>0</v>
      </c>
      <c r="AI173" s="66">
        <f t="shared" si="136"/>
        <v>0</v>
      </c>
      <c r="AJ173" s="65">
        <f t="shared" si="137"/>
        <v>63</v>
      </c>
      <c r="AK173" s="65">
        <f t="shared" si="138"/>
        <v>-63</v>
      </c>
      <c r="AM173" s="67">
        <f t="shared" si="139"/>
        <v>0</v>
      </c>
      <c r="AN173" s="67">
        <f t="shared" si="140"/>
        <v>0</v>
      </c>
      <c r="AO173" s="67">
        <f t="shared" si="141"/>
        <v>0</v>
      </c>
      <c r="AP173" s="67">
        <f t="shared" si="142"/>
        <v>0</v>
      </c>
      <c r="AQ173" s="67">
        <f t="shared" si="143"/>
        <v>0</v>
      </c>
      <c r="AR173" s="68">
        <f t="shared" si="144"/>
        <v>0</v>
      </c>
      <c r="AT173"/>
      <c r="AU173"/>
    </row>
    <row r="174" spans="1:47" x14ac:dyDescent="0.2">
      <c r="A174" s="33" t="s">
        <v>138</v>
      </c>
      <c r="B174" s="69" t="s">
        <v>133</v>
      </c>
      <c r="C174" s="133">
        <v>90</v>
      </c>
      <c r="D174" s="136" t="s">
        <v>23</v>
      </c>
      <c r="E174" s="137">
        <v>0.32291666666666669</v>
      </c>
      <c r="F174" s="137">
        <v>0.75</v>
      </c>
      <c r="G174" s="28">
        <v>400</v>
      </c>
      <c r="H174" s="94">
        <v>10.25</v>
      </c>
      <c r="I174" s="22"/>
      <c r="J174" s="23">
        <f t="shared" si="116"/>
        <v>0</v>
      </c>
      <c r="K174" s="62">
        <f t="shared" si="117"/>
        <v>0</v>
      </c>
      <c r="L174" s="22"/>
      <c r="M174" s="23">
        <f t="shared" si="118"/>
        <v>0</v>
      </c>
      <c r="N174" s="24">
        <f t="shared" si="119"/>
        <v>0</v>
      </c>
      <c r="O174" s="22"/>
      <c r="P174" s="23">
        <f t="shared" si="120"/>
        <v>0</v>
      </c>
      <c r="Q174" s="24">
        <f t="shared" si="121"/>
        <v>0</v>
      </c>
      <c r="R174" s="22"/>
      <c r="S174" s="23">
        <f t="shared" si="122"/>
        <v>0</v>
      </c>
      <c r="T174" s="24">
        <f t="shared" si="123"/>
        <v>0</v>
      </c>
      <c r="U174" s="22"/>
      <c r="V174" s="23">
        <f t="shared" si="124"/>
        <v>0</v>
      </c>
      <c r="W174" s="24">
        <f t="shared" si="125"/>
        <v>0</v>
      </c>
      <c r="X174" s="64">
        <f t="shared" si="126"/>
        <v>0</v>
      </c>
      <c r="Y174" s="92">
        <f t="shared" si="127"/>
        <v>0</v>
      </c>
      <c r="Z174" s="130">
        <f t="shared" si="128"/>
        <v>0</v>
      </c>
      <c r="AA174" s="71">
        <f t="shared" si="129"/>
        <v>0</v>
      </c>
      <c r="AB174" s="64">
        <f t="shared" si="130"/>
        <v>0</v>
      </c>
      <c r="AC174"/>
      <c r="AD174" s="65">
        <f t="shared" si="131"/>
        <v>0</v>
      </c>
      <c r="AE174" s="65">
        <f t="shared" si="132"/>
        <v>0</v>
      </c>
      <c r="AF174" s="65">
        <f t="shared" si="133"/>
        <v>0</v>
      </c>
      <c r="AG174" s="65">
        <f t="shared" si="134"/>
        <v>0</v>
      </c>
      <c r="AH174" s="65">
        <f t="shared" si="135"/>
        <v>0</v>
      </c>
      <c r="AI174" s="66">
        <f t="shared" si="136"/>
        <v>0</v>
      </c>
      <c r="AJ174" s="65">
        <f t="shared" si="137"/>
        <v>90</v>
      </c>
      <c r="AK174" s="65">
        <f t="shared" si="138"/>
        <v>-90</v>
      </c>
      <c r="AM174" s="67">
        <f t="shared" si="139"/>
        <v>0</v>
      </c>
      <c r="AN174" s="67">
        <f t="shared" si="140"/>
        <v>0</v>
      </c>
      <c r="AO174" s="67">
        <f t="shared" si="141"/>
        <v>0</v>
      </c>
      <c r="AP174" s="67">
        <f t="shared" si="142"/>
        <v>0</v>
      </c>
      <c r="AQ174" s="67">
        <f t="shared" si="143"/>
        <v>0</v>
      </c>
      <c r="AR174" s="68">
        <f t="shared" si="144"/>
        <v>0</v>
      </c>
      <c r="AT174"/>
      <c r="AU174"/>
    </row>
    <row r="175" spans="1:47" x14ac:dyDescent="0.2">
      <c r="A175" s="33" t="s">
        <v>94</v>
      </c>
      <c r="B175" s="69" t="s">
        <v>133</v>
      </c>
      <c r="C175" s="133">
        <v>230</v>
      </c>
      <c r="D175" s="65" t="s">
        <v>23</v>
      </c>
      <c r="E175" s="137">
        <v>0.33333333333333331</v>
      </c>
      <c r="F175" s="137">
        <v>0.5</v>
      </c>
      <c r="G175" s="28">
        <v>40</v>
      </c>
      <c r="H175" s="94">
        <v>4</v>
      </c>
      <c r="I175" s="22"/>
      <c r="J175" s="23">
        <f t="shared" si="116"/>
        <v>0</v>
      </c>
      <c r="K175" s="62">
        <f t="shared" si="117"/>
        <v>0</v>
      </c>
      <c r="L175" s="22"/>
      <c r="M175" s="23">
        <f t="shared" si="118"/>
        <v>0</v>
      </c>
      <c r="N175" s="24">
        <f t="shared" si="119"/>
        <v>0</v>
      </c>
      <c r="O175" s="22"/>
      <c r="P175" s="23">
        <f t="shared" si="120"/>
        <v>0</v>
      </c>
      <c r="Q175" s="24">
        <f t="shared" si="121"/>
        <v>0</v>
      </c>
      <c r="R175" s="22"/>
      <c r="S175" s="23">
        <f t="shared" si="122"/>
        <v>0</v>
      </c>
      <c r="T175" s="24">
        <f t="shared" si="123"/>
        <v>0</v>
      </c>
      <c r="U175" s="22"/>
      <c r="V175" s="23">
        <f t="shared" si="124"/>
        <v>0</v>
      </c>
      <c r="W175" s="24">
        <f t="shared" si="125"/>
        <v>0</v>
      </c>
      <c r="X175" s="64">
        <f t="shared" si="126"/>
        <v>0</v>
      </c>
      <c r="Y175" s="92">
        <f t="shared" si="127"/>
        <v>0</v>
      </c>
      <c r="Z175" s="130">
        <f t="shared" si="128"/>
        <v>0</v>
      </c>
      <c r="AA175" s="71">
        <f t="shared" si="129"/>
        <v>0</v>
      </c>
      <c r="AB175" s="64">
        <f t="shared" si="130"/>
        <v>0</v>
      </c>
      <c r="AC175"/>
      <c r="AD175" s="65">
        <f t="shared" si="131"/>
        <v>0</v>
      </c>
      <c r="AE175" s="65">
        <f t="shared" si="132"/>
        <v>0</v>
      </c>
      <c r="AF175" s="65">
        <f t="shared" si="133"/>
        <v>0</v>
      </c>
      <c r="AG175" s="65">
        <f t="shared" si="134"/>
        <v>0</v>
      </c>
      <c r="AH175" s="65">
        <f t="shared" si="135"/>
        <v>0</v>
      </c>
      <c r="AI175" s="66">
        <f t="shared" si="136"/>
        <v>0</v>
      </c>
      <c r="AJ175" s="65">
        <f t="shared" si="137"/>
        <v>230</v>
      </c>
      <c r="AK175" s="65">
        <f t="shared" si="138"/>
        <v>-230</v>
      </c>
      <c r="AM175" s="67">
        <f t="shared" si="139"/>
        <v>0</v>
      </c>
      <c r="AN175" s="67">
        <f t="shared" si="140"/>
        <v>0</v>
      </c>
      <c r="AO175" s="67">
        <f t="shared" si="141"/>
        <v>0</v>
      </c>
      <c r="AP175" s="67">
        <f t="shared" si="142"/>
        <v>0</v>
      </c>
      <c r="AQ175" s="67">
        <f t="shared" si="143"/>
        <v>0</v>
      </c>
      <c r="AR175" s="68">
        <f t="shared" si="144"/>
        <v>0</v>
      </c>
      <c r="AT175"/>
      <c r="AU175"/>
    </row>
    <row r="176" spans="1:47" ht="13.5" thickBot="1" x14ac:dyDescent="0.25">
      <c r="A176" s="33" t="s">
        <v>101</v>
      </c>
      <c r="B176" s="69" t="s">
        <v>133</v>
      </c>
      <c r="C176" s="133">
        <v>35</v>
      </c>
      <c r="D176" s="136" t="s">
        <v>23</v>
      </c>
      <c r="E176" s="137">
        <v>0.30208333333333331</v>
      </c>
      <c r="F176" s="137">
        <v>0.83333333333333337</v>
      </c>
      <c r="G176" s="28">
        <v>275</v>
      </c>
      <c r="H176" s="94">
        <v>12.75</v>
      </c>
      <c r="I176" s="22"/>
      <c r="J176" s="23">
        <f t="shared" si="116"/>
        <v>0</v>
      </c>
      <c r="K176" s="62">
        <f t="shared" si="117"/>
        <v>0</v>
      </c>
      <c r="L176" s="22"/>
      <c r="M176" s="23">
        <f t="shared" si="118"/>
        <v>0</v>
      </c>
      <c r="N176" s="24">
        <f t="shared" si="119"/>
        <v>0</v>
      </c>
      <c r="O176" s="22"/>
      <c r="P176" s="23">
        <f t="shared" si="120"/>
        <v>0</v>
      </c>
      <c r="Q176" s="24">
        <f t="shared" si="121"/>
        <v>0</v>
      </c>
      <c r="R176" s="22"/>
      <c r="S176" s="23">
        <f t="shared" si="122"/>
        <v>0</v>
      </c>
      <c r="T176" s="24">
        <f t="shared" si="123"/>
        <v>0</v>
      </c>
      <c r="U176" s="22"/>
      <c r="V176" s="23">
        <f t="shared" si="124"/>
        <v>0</v>
      </c>
      <c r="W176" s="24">
        <f t="shared" si="125"/>
        <v>0</v>
      </c>
      <c r="X176" s="64">
        <f t="shared" si="126"/>
        <v>0</v>
      </c>
      <c r="Y176" s="92">
        <f t="shared" si="127"/>
        <v>0</v>
      </c>
      <c r="Z176" s="130">
        <f t="shared" si="128"/>
        <v>0</v>
      </c>
      <c r="AA176" s="71">
        <f t="shared" si="129"/>
        <v>0</v>
      </c>
      <c r="AB176" s="64">
        <f t="shared" si="130"/>
        <v>0</v>
      </c>
      <c r="AC176"/>
      <c r="AD176" s="65">
        <f t="shared" si="131"/>
        <v>0</v>
      </c>
      <c r="AE176" s="65">
        <f t="shared" si="132"/>
        <v>0</v>
      </c>
      <c r="AF176" s="65">
        <f t="shared" si="133"/>
        <v>0</v>
      </c>
      <c r="AG176" s="65">
        <f t="shared" si="134"/>
        <v>0</v>
      </c>
      <c r="AH176" s="65">
        <f t="shared" si="135"/>
        <v>0</v>
      </c>
      <c r="AI176" s="66">
        <f t="shared" si="136"/>
        <v>0</v>
      </c>
      <c r="AJ176" s="65">
        <f t="shared" si="137"/>
        <v>35</v>
      </c>
      <c r="AK176" s="65">
        <f t="shared" si="138"/>
        <v>-35</v>
      </c>
      <c r="AM176" s="67">
        <f t="shared" si="139"/>
        <v>0</v>
      </c>
      <c r="AN176" s="67">
        <f t="shared" si="140"/>
        <v>0</v>
      </c>
      <c r="AO176" s="67">
        <f t="shared" si="141"/>
        <v>0</v>
      </c>
      <c r="AP176" s="67">
        <f t="shared" si="142"/>
        <v>0</v>
      </c>
      <c r="AQ176" s="67">
        <f t="shared" si="143"/>
        <v>0</v>
      </c>
      <c r="AR176" s="68">
        <f t="shared" si="144"/>
        <v>0</v>
      </c>
      <c r="AT176"/>
      <c r="AU176"/>
    </row>
    <row r="177" spans="1:47" ht="13.5" thickBot="1" x14ac:dyDescent="0.25">
      <c r="A177" s="7" t="s">
        <v>55</v>
      </c>
      <c r="B177" s="8"/>
      <c r="C177" s="32"/>
      <c r="D177" s="9"/>
      <c r="E177" s="9"/>
      <c r="F177" s="9"/>
      <c r="G177" s="9"/>
      <c r="H177" s="30"/>
      <c r="I177" s="42"/>
      <c r="J177" s="43">
        <f>SUM(J15:J176)</f>
        <v>0</v>
      </c>
      <c r="K177" s="43">
        <f>SUM(K15:K176)</f>
        <v>0</v>
      </c>
      <c r="L177" s="45"/>
      <c r="M177" s="43">
        <f>SUM(M15:M176)</f>
        <v>0</v>
      </c>
      <c r="N177" s="44">
        <f>SUM(N15:N176)</f>
        <v>0</v>
      </c>
      <c r="O177" s="45"/>
      <c r="P177" s="43">
        <f>SUM(P15:P176)</f>
        <v>0</v>
      </c>
      <c r="Q177" s="44">
        <f>SUM(Q15:Q176)</f>
        <v>0</v>
      </c>
      <c r="R177" s="42"/>
      <c r="S177" s="43">
        <f>SUM(S15:S176)</f>
        <v>0</v>
      </c>
      <c r="T177" s="44">
        <f>SUM(T15:T176)</f>
        <v>0</v>
      </c>
      <c r="U177" s="42"/>
      <c r="V177" s="46">
        <f>SUM(V15:V176)</f>
        <v>0</v>
      </c>
      <c r="W177" s="47">
        <f>SUM(W15:W176)</f>
        <v>0</v>
      </c>
      <c r="X177" s="74">
        <f>SUM(X15:X176)</f>
        <v>0</v>
      </c>
      <c r="Y177" s="93"/>
      <c r="Z177" s="121">
        <f>SUM(Z15:Z176)</f>
        <v>0</v>
      </c>
      <c r="AA177" s="46"/>
      <c r="AB177" s="74">
        <f>SUM(AB15:AB176)</f>
        <v>0</v>
      </c>
      <c r="AC177"/>
      <c r="AE177" s="37"/>
      <c r="AT177"/>
      <c r="AU177"/>
    </row>
    <row r="178" spans="1:47" x14ac:dyDescent="0.2">
      <c r="K178" s="5"/>
      <c r="L178" s="5"/>
      <c r="M178" s="5"/>
      <c r="N178" s="4"/>
      <c r="O178" s="5"/>
      <c r="P178" s="5"/>
      <c r="Q178" s="4"/>
      <c r="R178" s="5"/>
      <c r="S178" s="5"/>
      <c r="T178" s="5"/>
      <c r="U178" s="5"/>
      <c r="V178" s="5"/>
      <c r="W178" s="5"/>
      <c r="X178" s="39"/>
    </row>
    <row r="179" spans="1:47" ht="13.5" thickBot="1" x14ac:dyDescent="0.25"/>
    <row r="180" spans="1:47" ht="28.15" customHeight="1" thickBot="1" x14ac:dyDescent="0.25">
      <c r="A180" s="59" t="s">
        <v>56</v>
      </c>
      <c r="B180" s="60"/>
      <c r="C180" s="107"/>
      <c r="D180" s="60"/>
      <c r="E180" s="60"/>
      <c r="F180" s="60"/>
      <c r="G180" s="60"/>
      <c r="H180" s="60"/>
      <c r="V180" s="37"/>
      <c r="W180" s="37"/>
      <c r="AA180"/>
      <c r="AC180" s="144" t="s">
        <v>25</v>
      </c>
      <c r="AD180" s="145"/>
      <c r="AE180" s="145"/>
      <c r="AF180" s="145"/>
      <c r="AG180" s="145"/>
      <c r="AH180" s="145"/>
      <c r="AI180" s="145"/>
      <c r="AJ180" s="146"/>
      <c r="AK180" s="123"/>
      <c r="AL180"/>
      <c r="AM180"/>
      <c r="AN180"/>
      <c r="AO180"/>
      <c r="AP180"/>
      <c r="AQ180"/>
      <c r="AR180"/>
      <c r="AS180"/>
      <c r="AT180"/>
      <c r="AU180"/>
    </row>
    <row r="181" spans="1:47" ht="60.75" thickBot="1" x14ac:dyDescent="0.25">
      <c r="A181" s="108" t="s">
        <v>27</v>
      </c>
      <c r="B181" s="55" t="s">
        <v>57</v>
      </c>
      <c r="C181" s="55" t="s">
        <v>29</v>
      </c>
      <c r="D181" s="109" t="s">
        <v>30</v>
      </c>
      <c r="E181" s="55" t="s">
        <v>31</v>
      </c>
      <c r="F181" s="55" t="s">
        <v>32</v>
      </c>
      <c r="G181" s="55" t="s">
        <v>33</v>
      </c>
      <c r="H181" s="110" t="s">
        <v>79</v>
      </c>
      <c r="I181" s="16" t="s">
        <v>34</v>
      </c>
      <c r="J181" s="11" t="s">
        <v>35</v>
      </c>
      <c r="K181" s="17" t="s">
        <v>36</v>
      </c>
      <c r="L181" s="16" t="s">
        <v>37</v>
      </c>
      <c r="M181" s="10" t="s">
        <v>35</v>
      </c>
      <c r="N181" s="18" t="s">
        <v>36</v>
      </c>
      <c r="O181" s="111" t="s">
        <v>38</v>
      </c>
      <c r="P181" s="113" t="s">
        <v>35</v>
      </c>
      <c r="Q181" s="113" t="s">
        <v>36</v>
      </c>
      <c r="R181" s="111" t="s">
        <v>39</v>
      </c>
      <c r="S181" s="113" t="s">
        <v>35</v>
      </c>
      <c r="T181" s="112" t="s">
        <v>36</v>
      </c>
      <c r="U181" s="111" t="s">
        <v>40</v>
      </c>
      <c r="V181" s="113" t="s">
        <v>35</v>
      </c>
      <c r="W181" s="112" t="s">
        <v>36</v>
      </c>
      <c r="X181" s="114" t="s">
        <v>41</v>
      </c>
      <c r="Y181" s="12" t="s">
        <v>58</v>
      </c>
      <c r="Z181" s="12" t="s">
        <v>42</v>
      </c>
      <c r="AA181" s="12" t="s">
        <v>81</v>
      </c>
      <c r="AC181" s="124" t="s">
        <v>46</v>
      </c>
      <c r="AD181" s="124" t="s">
        <v>47</v>
      </c>
      <c r="AE181" s="124" t="s">
        <v>48</v>
      </c>
      <c r="AF181" s="124" t="s">
        <v>49</v>
      </c>
      <c r="AG181" s="124" t="s">
        <v>50</v>
      </c>
      <c r="AH181" s="124" t="s">
        <v>51</v>
      </c>
      <c r="AI181" s="124" t="s">
        <v>52</v>
      </c>
      <c r="AJ181" s="124" t="s">
        <v>53</v>
      </c>
      <c r="AO181"/>
      <c r="AP181"/>
      <c r="AQ181"/>
      <c r="AR181"/>
      <c r="AS181"/>
      <c r="AT181"/>
      <c r="AU181"/>
    </row>
    <row r="182" spans="1:47" x14ac:dyDescent="0.2">
      <c r="A182" s="115" t="s">
        <v>141</v>
      </c>
      <c r="B182" s="115" t="s">
        <v>94</v>
      </c>
      <c r="C182" s="65">
        <v>130</v>
      </c>
      <c r="D182" s="116" t="s">
        <v>17</v>
      </c>
      <c r="E182" s="138">
        <v>0.33333333333333331</v>
      </c>
      <c r="F182" s="138">
        <v>0.70833333333333337</v>
      </c>
      <c r="G182" s="115">
        <v>764</v>
      </c>
      <c r="H182" s="94">
        <v>16</v>
      </c>
      <c r="I182" s="22"/>
      <c r="J182" s="23">
        <f t="shared" ref="J182:J184" si="145">$C$6*G182*I182</f>
        <v>0</v>
      </c>
      <c r="K182" s="62">
        <f t="shared" ref="K182:K184" si="146">$J$6*H182*I182</f>
        <v>0</v>
      </c>
      <c r="L182" s="22"/>
      <c r="M182" s="23">
        <f t="shared" ref="M182:M184" si="147">$C$7*G182*L182</f>
        <v>0</v>
      </c>
      <c r="N182" s="24">
        <f t="shared" ref="N182:N184" si="148">$J$6*H182*L182</f>
        <v>0</v>
      </c>
      <c r="O182" s="117"/>
      <c r="P182" s="75">
        <f t="shared" ref="P182:P184" si="149">$C$8*G182*O182</f>
        <v>0</v>
      </c>
      <c r="Q182" s="118">
        <f t="shared" ref="Q182:Q184" si="150">$J$6*H182*O182</f>
        <v>0</v>
      </c>
      <c r="R182" s="70"/>
      <c r="S182" s="75">
        <f t="shared" ref="S182:S184" si="151">$C$9*G182*R182</f>
        <v>0</v>
      </c>
      <c r="T182" s="76">
        <f t="shared" ref="T182:T184" si="152">$J$6*H182*R182</f>
        <v>0</v>
      </c>
      <c r="U182" s="70"/>
      <c r="V182" s="75">
        <f t="shared" ref="V182:V184" si="153">$C$10*G182*U182</f>
        <v>0</v>
      </c>
      <c r="W182" s="76">
        <f t="shared" ref="W182:W184" si="154">$J$6*H182*U182</f>
        <v>0</v>
      </c>
      <c r="X182" s="77">
        <f t="shared" ref="X182:X184" si="155">J182+K182+M182+N182+P182+Q182+S182+T182+V182+W182</f>
        <v>0</v>
      </c>
      <c r="Y182" s="125">
        <v>0</v>
      </c>
      <c r="Z182" s="92">
        <f t="shared" ref="Z182:Z184" si="156">IFERROR(VLOOKUP(D182,$M$6:$N$11,2,FALSE),VLOOKUP(D182,$P$6:$Q$11,2,FALSE))</f>
        <v>0</v>
      </c>
      <c r="AA182" s="23">
        <f t="shared" ref="AA182:AA184" si="157">(X182-(X182*Z182))+Y182</f>
        <v>0</v>
      </c>
      <c r="AC182" s="65">
        <f t="shared" ref="AC182:AC184" si="158">I182*20</f>
        <v>0</v>
      </c>
      <c r="AD182" s="65">
        <f t="shared" ref="AD182:AD184" si="159">L182*50</f>
        <v>0</v>
      </c>
      <c r="AE182" s="65">
        <f t="shared" ref="AE182:AE184" si="160">O182*60</f>
        <v>0</v>
      </c>
      <c r="AF182" s="65">
        <f t="shared" ref="AF182:AF184" si="161">R182*70</f>
        <v>0</v>
      </c>
      <c r="AG182" s="65">
        <f t="shared" ref="AG182:AG184" si="162">U182*92</f>
        <v>0</v>
      </c>
      <c r="AH182" s="66">
        <f t="shared" ref="AH182:AH184" si="163">SUM(AC182:AG182)</f>
        <v>0</v>
      </c>
      <c r="AI182" s="65">
        <f t="shared" ref="AI182:AI184" si="164">C182</f>
        <v>130</v>
      </c>
      <c r="AJ182" s="65">
        <f t="shared" ref="AJ182:AJ184" si="165">AH182-AI182</f>
        <v>-130</v>
      </c>
      <c r="AO182"/>
      <c r="AP182"/>
      <c r="AQ182"/>
      <c r="AR182"/>
      <c r="AS182"/>
      <c r="AT182"/>
      <c r="AU182"/>
    </row>
    <row r="183" spans="1:47" x14ac:dyDescent="0.2">
      <c r="A183" s="115" t="s">
        <v>140</v>
      </c>
      <c r="B183" s="115" t="s">
        <v>94</v>
      </c>
      <c r="C183" s="65">
        <v>26</v>
      </c>
      <c r="D183" s="116" t="s">
        <v>20</v>
      </c>
      <c r="E183" s="138">
        <v>0.375</v>
      </c>
      <c r="F183" s="138">
        <v>0.79166666666666663</v>
      </c>
      <c r="G183" s="115">
        <v>258</v>
      </c>
      <c r="H183" s="94">
        <v>24</v>
      </c>
      <c r="I183" s="22"/>
      <c r="J183" s="23">
        <f t="shared" si="145"/>
        <v>0</v>
      </c>
      <c r="K183" s="62">
        <f t="shared" si="146"/>
        <v>0</v>
      </c>
      <c r="L183" s="22"/>
      <c r="M183" s="23">
        <f t="shared" si="147"/>
        <v>0</v>
      </c>
      <c r="N183" s="24">
        <f t="shared" si="148"/>
        <v>0</v>
      </c>
      <c r="O183" s="117"/>
      <c r="P183" s="75">
        <f t="shared" si="149"/>
        <v>0</v>
      </c>
      <c r="Q183" s="118">
        <f t="shared" si="150"/>
        <v>0</v>
      </c>
      <c r="R183" s="70"/>
      <c r="S183" s="75">
        <f t="shared" si="151"/>
        <v>0</v>
      </c>
      <c r="T183" s="76">
        <f t="shared" si="152"/>
        <v>0</v>
      </c>
      <c r="U183" s="70"/>
      <c r="V183" s="75">
        <f t="shared" si="153"/>
        <v>0</v>
      </c>
      <c r="W183" s="76">
        <f t="shared" si="154"/>
        <v>0</v>
      </c>
      <c r="X183" s="77">
        <f t="shared" si="155"/>
        <v>0</v>
      </c>
      <c r="Y183" s="125">
        <v>0</v>
      </c>
      <c r="Z183" s="92">
        <f t="shared" si="156"/>
        <v>0</v>
      </c>
      <c r="AA183" s="23">
        <f t="shared" si="157"/>
        <v>0</v>
      </c>
      <c r="AC183" s="65">
        <f t="shared" si="158"/>
        <v>0</v>
      </c>
      <c r="AD183" s="65">
        <f t="shared" si="159"/>
        <v>0</v>
      </c>
      <c r="AE183" s="65">
        <f t="shared" si="160"/>
        <v>0</v>
      </c>
      <c r="AF183" s="65">
        <f t="shared" si="161"/>
        <v>0</v>
      </c>
      <c r="AG183" s="65">
        <f t="shared" si="162"/>
        <v>0</v>
      </c>
      <c r="AH183" s="66">
        <f t="shared" si="163"/>
        <v>0</v>
      </c>
      <c r="AI183" s="65">
        <f t="shared" si="164"/>
        <v>26</v>
      </c>
      <c r="AJ183" s="65">
        <f t="shared" si="165"/>
        <v>-26</v>
      </c>
      <c r="AO183"/>
      <c r="AP183"/>
      <c r="AQ183"/>
      <c r="AR183"/>
      <c r="AS183"/>
      <c r="AT183"/>
      <c r="AU183"/>
    </row>
    <row r="184" spans="1:47" ht="13.5" thickBot="1" x14ac:dyDescent="0.25">
      <c r="A184" s="115" t="s">
        <v>139</v>
      </c>
      <c r="B184" s="115" t="s">
        <v>94</v>
      </c>
      <c r="C184" s="65">
        <v>106</v>
      </c>
      <c r="D184" s="116" t="s">
        <v>15</v>
      </c>
      <c r="E184" s="138">
        <v>0.35416666666666669</v>
      </c>
      <c r="F184" s="138">
        <v>0.70833333333333337</v>
      </c>
      <c r="G184" s="115">
        <v>318</v>
      </c>
      <c r="H184" s="94">
        <v>32</v>
      </c>
      <c r="I184" s="22"/>
      <c r="J184" s="23">
        <f t="shared" si="145"/>
        <v>0</v>
      </c>
      <c r="K184" s="62">
        <f t="shared" si="146"/>
        <v>0</v>
      </c>
      <c r="L184" s="22"/>
      <c r="M184" s="23">
        <f t="shared" si="147"/>
        <v>0</v>
      </c>
      <c r="N184" s="24">
        <f t="shared" si="148"/>
        <v>0</v>
      </c>
      <c r="O184" s="117"/>
      <c r="P184" s="75">
        <f t="shared" si="149"/>
        <v>0</v>
      </c>
      <c r="Q184" s="118">
        <f t="shared" si="150"/>
        <v>0</v>
      </c>
      <c r="R184" s="70"/>
      <c r="S184" s="75">
        <f t="shared" si="151"/>
        <v>0</v>
      </c>
      <c r="T184" s="76">
        <f t="shared" si="152"/>
        <v>0</v>
      </c>
      <c r="U184" s="70"/>
      <c r="V184" s="75">
        <f t="shared" si="153"/>
        <v>0</v>
      </c>
      <c r="W184" s="76">
        <f t="shared" si="154"/>
        <v>0</v>
      </c>
      <c r="X184" s="77">
        <f t="shared" si="155"/>
        <v>0</v>
      </c>
      <c r="Y184" s="125">
        <v>0</v>
      </c>
      <c r="Z184" s="92">
        <f t="shared" si="156"/>
        <v>0</v>
      </c>
      <c r="AA184" s="23">
        <f t="shared" si="157"/>
        <v>0</v>
      </c>
      <c r="AC184" s="65">
        <f t="shared" si="158"/>
        <v>0</v>
      </c>
      <c r="AD184" s="65">
        <f t="shared" si="159"/>
        <v>0</v>
      </c>
      <c r="AE184" s="65">
        <f t="shared" si="160"/>
        <v>0</v>
      </c>
      <c r="AF184" s="65">
        <f t="shared" si="161"/>
        <v>0</v>
      </c>
      <c r="AG184" s="65">
        <f t="shared" si="162"/>
        <v>0</v>
      </c>
      <c r="AH184" s="66">
        <f t="shared" si="163"/>
        <v>0</v>
      </c>
      <c r="AI184" s="65">
        <f t="shared" si="164"/>
        <v>106</v>
      </c>
      <c r="AJ184" s="65">
        <f t="shared" si="165"/>
        <v>-106</v>
      </c>
      <c r="AO184"/>
      <c r="AP184"/>
      <c r="AQ184"/>
      <c r="AR184"/>
      <c r="AS184"/>
      <c r="AT184"/>
      <c r="AU184"/>
    </row>
    <row r="185" spans="1:47" ht="13.5" thickBot="1" x14ac:dyDescent="0.25">
      <c r="A185" s="7" t="s">
        <v>59</v>
      </c>
      <c r="B185" s="8"/>
      <c r="C185" s="32"/>
      <c r="D185" s="9"/>
      <c r="E185" s="9"/>
      <c r="F185" s="9"/>
      <c r="G185" s="9"/>
      <c r="H185" s="30"/>
      <c r="I185" s="42"/>
      <c r="J185" s="43">
        <f>SUM(J182:J184)</f>
        <v>0</v>
      </c>
      <c r="K185" s="44">
        <f>SUM(K182:K184)</f>
        <v>0</v>
      </c>
      <c r="L185" s="45"/>
      <c r="M185" s="43">
        <f>SUM(M182:M184)</f>
        <v>0</v>
      </c>
      <c r="N185" s="43">
        <f>SUM(N182:N184)</f>
        <v>0</v>
      </c>
      <c r="O185" s="52"/>
      <c r="P185" s="120">
        <f>SUM(P182:P184)</f>
        <v>0</v>
      </c>
      <c r="Q185" s="120">
        <f>SUM(Q182:Q184)</f>
        <v>0</v>
      </c>
      <c r="R185" s="119"/>
      <c r="S185" s="120">
        <f>SUM(S182:S184)</f>
        <v>0</v>
      </c>
      <c r="T185" s="120">
        <f>SUM(T182:T184)</f>
        <v>0</v>
      </c>
      <c r="U185" s="119"/>
      <c r="V185" s="120">
        <f>SUM(V182:V184)</f>
        <v>0</v>
      </c>
      <c r="W185" s="120">
        <f>SUM(W182:W184)</f>
        <v>0</v>
      </c>
      <c r="X185" s="121">
        <f>SUM(X182:X184)</f>
        <v>0</v>
      </c>
      <c r="Y185" s="46"/>
      <c r="Z185" s="122"/>
      <c r="AA185" s="121">
        <f>SUM(AA182:AA184)</f>
        <v>0</v>
      </c>
      <c r="AE185" s="37"/>
      <c r="AK185"/>
      <c r="AL185"/>
      <c r="AM185"/>
      <c r="AN185"/>
      <c r="AO185"/>
      <c r="AP185"/>
      <c r="AQ185"/>
      <c r="AR185"/>
      <c r="AS185"/>
      <c r="AT185"/>
      <c r="AU185"/>
    </row>
    <row r="186" spans="1:47" ht="13.5" thickBot="1" x14ac:dyDescent="0.25">
      <c r="V186" s="37"/>
      <c r="W186" s="37"/>
      <c r="AB186"/>
      <c r="AE186" s="37"/>
      <c r="AO186"/>
      <c r="AP186"/>
      <c r="AQ186"/>
      <c r="AR186"/>
      <c r="AS186"/>
      <c r="AT186"/>
      <c r="AU186"/>
    </row>
    <row r="187" spans="1:47" ht="15.75" thickBot="1" x14ac:dyDescent="0.25">
      <c r="A187" s="48" t="s">
        <v>60</v>
      </c>
      <c r="B187" s="49"/>
      <c r="C187" s="50"/>
      <c r="D187" s="49"/>
      <c r="E187" s="49"/>
      <c r="F187" s="49"/>
      <c r="G187" s="49"/>
      <c r="H187" s="49"/>
      <c r="I187" s="49"/>
      <c r="J187" s="49"/>
      <c r="K187" s="49"/>
      <c r="L187" s="51"/>
      <c r="M187" s="52"/>
      <c r="N187" s="9"/>
      <c r="O187" s="9"/>
      <c r="P187" s="9"/>
      <c r="Q187" s="9"/>
      <c r="R187" s="9"/>
      <c r="S187" s="9"/>
      <c r="T187" s="9"/>
      <c r="U187" s="8"/>
      <c r="V187" s="8"/>
      <c r="W187" s="8"/>
      <c r="X187" s="38"/>
      <c r="Y187" s="38"/>
      <c r="Z187" s="38"/>
      <c r="AA187" s="53">
        <f>AB177+AA185</f>
        <v>0</v>
      </c>
      <c r="AE187" s="37"/>
      <c r="AM187"/>
      <c r="AN187"/>
      <c r="AO187"/>
      <c r="AP187"/>
      <c r="AQ187"/>
      <c r="AR187"/>
      <c r="AS187"/>
      <c r="AT187"/>
      <c r="AU187"/>
    </row>
    <row r="188" spans="1:47" x14ac:dyDescent="0.2">
      <c r="W188" s="37"/>
      <c r="AD188"/>
      <c r="AE188" s="37"/>
      <c r="AO188"/>
      <c r="AP188"/>
      <c r="AQ188"/>
      <c r="AR188"/>
      <c r="AS188"/>
      <c r="AT188"/>
      <c r="AU188"/>
    </row>
    <row r="189" spans="1:47" x14ac:dyDescent="0.2">
      <c r="A189" s="40"/>
      <c r="AP189"/>
      <c r="AQ189"/>
      <c r="AR189"/>
      <c r="AS189"/>
      <c r="AT189"/>
      <c r="AU189"/>
    </row>
    <row r="190" spans="1:47" x14ac:dyDescent="0.2">
      <c r="A190" s="40"/>
      <c r="AP190"/>
      <c r="AQ190"/>
      <c r="AR190"/>
      <c r="AS190"/>
      <c r="AT190"/>
      <c r="AU190"/>
    </row>
    <row r="191" spans="1:47" x14ac:dyDescent="0.2">
      <c r="A191" s="41" t="s">
        <v>61</v>
      </c>
      <c r="B191" s="147"/>
      <c r="C191" s="148"/>
      <c r="D191" s="148"/>
      <c r="E191" s="148"/>
      <c r="F191" s="149"/>
      <c r="AP191"/>
      <c r="AQ191"/>
      <c r="AR191"/>
      <c r="AS191"/>
      <c r="AT191"/>
      <c r="AU191"/>
    </row>
    <row r="192" spans="1:47" ht="77.25" customHeight="1" x14ac:dyDescent="0.2">
      <c r="A192" s="41" t="s">
        <v>62</v>
      </c>
      <c r="B192" s="147"/>
      <c r="C192" s="148"/>
      <c r="D192" s="148"/>
      <c r="E192" s="148"/>
      <c r="F192" s="149"/>
      <c r="AP192"/>
      <c r="AQ192"/>
      <c r="AR192"/>
      <c r="AS192"/>
      <c r="AT192"/>
      <c r="AU192"/>
    </row>
    <row r="193" spans="1:47" x14ac:dyDescent="0.2">
      <c r="A193" s="41" t="s">
        <v>63</v>
      </c>
      <c r="B193" s="147"/>
      <c r="C193" s="148"/>
      <c r="D193" s="148"/>
      <c r="E193" s="148"/>
      <c r="F193" s="149"/>
      <c r="AP193"/>
      <c r="AQ193"/>
      <c r="AR193"/>
      <c r="AS193"/>
      <c r="AT193"/>
      <c r="AU193"/>
    </row>
    <row r="194" spans="1:47" x14ac:dyDescent="0.2">
      <c r="A194" s="41" t="s">
        <v>64</v>
      </c>
      <c r="B194" s="147"/>
      <c r="C194" s="148"/>
      <c r="D194" s="148"/>
      <c r="E194" s="148"/>
      <c r="F194" s="149"/>
      <c r="AP194"/>
      <c r="AQ194"/>
      <c r="AR194"/>
      <c r="AS194"/>
      <c r="AT194"/>
      <c r="AU194"/>
    </row>
  </sheetData>
  <autoFilter ref="A14:AU177" xr:uid="{00000000-0001-0000-0000-000000000000}"/>
  <mergeCells count="25">
    <mergeCell ref="M5:Q5"/>
    <mergeCell ref="C5:D5"/>
    <mergeCell ref="F11:G11"/>
    <mergeCell ref="J6:K10"/>
    <mergeCell ref="C6:D6"/>
    <mergeCell ref="C7:D7"/>
    <mergeCell ref="F6:G6"/>
    <mergeCell ref="F7:G7"/>
    <mergeCell ref="F8:G8"/>
    <mergeCell ref="C8:D8"/>
    <mergeCell ref="C9:D9"/>
    <mergeCell ref="F9:G9"/>
    <mergeCell ref="F10:G10"/>
    <mergeCell ref="F5:G5"/>
    <mergeCell ref="J5:K5"/>
    <mergeCell ref="C10:D10"/>
    <mergeCell ref="AM13:AR13"/>
    <mergeCell ref="J11:K11"/>
    <mergeCell ref="AC180:AJ180"/>
    <mergeCell ref="B193:F193"/>
    <mergeCell ref="B194:F194"/>
    <mergeCell ref="AD13:AK13"/>
    <mergeCell ref="B191:F191"/>
    <mergeCell ref="B192:F192"/>
    <mergeCell ref="C11:D11"/>
  </mergeCells>
  <phoneticPr fontId="3" type="noConversion"/>
  <conditionalFormatting sqref="AJ182:AJ184 AK15:AK176">
    <cfRule type="cellIs" dxfId="0" priority="14" operator="lessThan">
      <formula>0</formula>
    </cfRule>
  </conditionalFormatting>
  <pageMargins left="0.78740157480314965" right="0" top="0.23622047244094491" bottom="0.15748031496062992" header="0.51181102362204722" footer="0.51181102362204722"/>
  <pageSetup paperSize="8" scale="31" orientation="landscape" r:id="rId1"/>
  <headerFooter alignWithMargins="0">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5390-BFE5-4257-BD31-22AB04C2FBAD}">
  <sheetPr>
    <tabColor rgb="FF92D050"/>
  </sheetPr>
  <dimension ref="A1:AF25"/>
  <sheetViews>
    <sheetView zoomScaleNormal="100" workbookViewId="0"/>
  </sheetViews>
  <sheetFormatPr defaultRowHeight="12.75" x14ac:dyDescent="0.2"/>
  <cols>
    <col min="1" max="1" width="25.85546875" customWidth="1"/>
    <col min="2" max="2" width="104.140625" customWidth="1"/>
  </cols>
  <sheetData>
    <row r="1" spans="1:32" ht="18" x14ac:dyDescent="0.25">
      <c r="A1" s="1" t="s">
        <v>90</v>
      </c>
    </row>
    <row r="3" spans="1:32" x14ac:dyDescent="0.2">
      <c r="A3" s="3" t="s">
        <v>91</v>
      </c>
      <c r="C3" s="29"/>
      <c r="X3" s="37"/>
      <c r="Y3" s="37"/>
      <c r="Z3" s="37"/>
      <c r="AA3" s="37"/>
      <c r="AB3" s="37"/>
      <c r="AC3" s="37"/>
      <c r="AD3" s="37"/>
      <c r="AE3" s="37"/>
      <c r="AF3" s="37"/>
    </row>
    <row r="4" spans="1:32" x14ac:dyDescent="0.2">
      <c r="C4" s="29"/>
      <c r="X4" s="37"/>
      <c r="Y4" s="37"/>
      <c r="Z4" s="37"/>
      <c r="AA4" s="37"/>
      <c r="AB4" s="37"/>
      <c r="AC4" s="37"/>
      <c r="AD4" s="37"/>
      <c r="AE4" s="37"/>
      <c r="AF4" s="37"/>
    </row>
    <row r="5" spans="1:32" x14ac:dyDescent="0.2">
      <c r="A5" s="95" t="s">
        <v>65</v>
      </c>
      <c r="C5" s="29"/>
      <c r="X5" s="37"/>
      <c r="Y5" s="37"/>
      <c r="Z5" s="37"/>
      <c r="AA5" s="37"/>
      <c r="AB5" s="37"/>
      <c r="AC5" s="37"/>
      <c r="AD5" s="37"/>
      <c r="AE5" s="37"/>
      <c r="AF5" s="37"/>
    </row>
    <row r="6" spans="1:32" ht="13.5" thickBot="1" x14ac:dyDescent="0.25">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row>
    <row r="7" spans="1:32" ht="91.5" customHeight="1" x14ac:dyDescent="0.2">
      <c r="A7" s="174" t="s">
        <v>83</v>
      </c>
      <c r="B7" s="175"/>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row>
    <row r="8" spans="1:32" ht="42" customHeight="1" thickBot="1" x14ac:dyDescent="0.25">
      <c r="A8" s="176" t="s">
        <v>84</v>
      </c>
      <c r="B8" s="177"/>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row>
    <row r="9" spans="1:32" x14ac:dyDescent="0.2">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row>
    <row r="11" spans="1:32" x14ac:dyDescent="0.2">
      <c r="A11" s="95" t="s">
        <v>66</v>
      </c>
    </row>
    <row r="12" spans="1:32" ht="13.5" thickBot="1" x14ac:dyDescent="0.25"/>
    <row r="13" spans="1:32" ht="13.5" thickBot="1" x14ac:dyDescent="0.25">
      <c r="A13" s="97" t="s">
        <v>67</v>
      </c>
      <c r="B13" s="96" t="s">
        <v>68</v>
      </c>
    </row>
    <row r="14" spans="1:32" ht="63.75" x14ac:dyDescent="0.2">
      <c r="A14" s="100" t="s">
        <v>4</v>
      </c>
      <c r="B14" s="127" t="s">
        <v>69</v>
      </c>
    </row>
    <row r="15" spans="1:32" ht="140.25" x14ac:dyDescent="0.2">
      <c r="A15" s="132" t="s">
        <v>82</v>
      </c>
      <c r="B15" s="128" t="s">
        <v>70</v>
      </c>
    </row>
    <row r="16" spans="1:32" ht="25.5" x14ac:dyDescent="0.2">
      <c r="A16" s="98" t="s">
        <v>85</v>
      </c>
      <c r="B16" s="128" t="s">
        <v>71</v>
      </c>
    </row>
    <row r="17" spans="1:2" ht="25.5" x14ac:dyDescent="0.2">
      <c r="A17" s="98" t="s">
        <v>6</v>
      </c>
      <c r="B17" s="128" t="s">
        <v>72</v>
      </c>
    </row>
    <row r="18" spans="1:2" ht="51.75" thickBot="1" x14ac:dyDescent="0.25">
      <c r="A18" s="126" t="s">
        <v>73</v>
      </c>
      <c r="B18" s="129" t="s">
        <v>86</v>
      </c>
    </row>
    <row r="21" spans="1:2" x14ac:dyDescent="0.2">
      <c r="A21" s="95" t="s">
        <v>74</v>
      </c>
    </row>
    <row r="22" spans="1:2" ht="13.5" thickBot="1" x14ac:dyDescent="0.25"/>
    <row r="23" spans="1:2" ht="51" x14ac:dyDescent="0.2">
      <c r="A23" s="100" t="s">
        <v>75</v>
      </c>
      <c r="B23" s="101" t="s">
        <v>87</v>
      </c>
    </row>
    <row r="24" spans="1:2" ht="51" x14ac:dyDescent="0.2">
      <c r="A24" s="105" t="s">
        <v>76</v>
      </c>
      <c r="B24" s="106" t="s">
        <v>88</v>
      </c>
    </row>
    <row r="25" spans="1:2" ht="39" thickBot="1" x14ac:dyDescent="0.25">
      <c r="A25" s="99" t="s">
        <v>77</v>
      </c>
      <c r="B25" s="102" t="s">
        <v>89</v>
      </c>
    </row>
  </sheetData>
  <mergeCells count="2">
    <mergeCell ref="A7:B7"/>
    <mergeCell ref="A8:B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9D1883-CBCA-44D3-B450-B7F296E1C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E2EB0-0992-48F9-BEF4-065F194F0E03}">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8b227c78-4d94-4247-ae4d-ecaf2ca13879"/>
    <ds:schemaRef ds:uri="http://www.w3.org/XML/1998/namespace"/>
    <ds:schemaRef ds:uri="http://purl.org/dc/terms/"/>
    <ds:schemaRef ds:uri="5d807127-6dfe-4777-9fc9-8a2ccfc388c3"/>
    <ds:schemaRef ds:uri="46c995e6-7f53-48aa-a5ad-a9d38912b46a"/>
  </ds:schemaRefs>
</ds:datastoreItem>
</file>

<file path=customXml/itemProps3.xml><?xml version="1.0" encoding="utf-8"?>
<ds:datastoreItem xmlns:ds="http://schemas.openxmlformats.org/officeDocument/2006/customXml" ds:itemID="{0027E213-DC0A-456D-B03B-C8FE5486BC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Calculatieblad</vt:lpstr>
      <vt:lpstr>Toelichting Calculatieblad</vt:lpstr>
      <vt:lpstr>Calculatieblad!Afdrukbereik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dc:creator>
  <cp:keywords/>
  <dc:description/>
  <cp:lastModifiedBy>Ramon Nieuwenhuizen</cp:lastModifiedBy>
  <cp:revision/>
  <cp:lastPrinted>2023-01-05T14:45:13Z</cp:lastPrinted>
  <dcterms:created xsi:type="dcterms:W3CDTF">2010-01-15T14:53:07Z</dcterms:created>
  <dcterms:modified xsi:type="dcterms:W3CDTF">2023-01-13T14:20:34Z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