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Cedris/2022 Wagenpark/2. Aanbesteding lease/5. Nota's van inlichtingen/"/>
    </mc:Choice>
  </mc:AlternateContent>
  <xr:revisionPtr revIDLastSave="157" documentId="8_{9F14FF39-B455-4A12-92C1-B292E9CE22E7}" xr6:coauthVersionLast="47" xr6:coauthVersionMax="47" xr10:uidLastSave="{511B86C9-F1CD-4CC7-B1F3-180B6BFEBCDF}"/>
  <bookViews>
    <workbookView xWindow="28680" yWindow="1050" windowWidth="29040" windowHeight="15840" tabRatio="915" activeTab="5" xr2:uid="{449C64BC-018D-4E1D-A343-B517634309EE}"/>
  </bookViews>
  <sheets>
    <sheet name="Overzichtsblad" sheetId="1" r:id="rId1"/>
    <sheet name="Grote gesloten bestelwagens" sheetId="2" r:id="rId2"/>
    <sheet name="Middelgrote gesloten bestelw." sheetId="3" r:id="rId3"/>
    <sheet name="Pick-up bestelwagens" sheetId="4" r:id="rId4"/>
    <sheet name="Kleine gesloten bestelwagens" sheetId="6" r:id="rId5"/>
    <sheet name="9-persoonsbussen" sheetId="7" r:id="rId6"/>
    <sheet name="Grote personenwagens" sheetId="8" r:id="rId7"/>
    <sheet name="Middelgrote personenwagens" sheetId="9" r:id="rId8"/>
    <sheet name="Kleine personenwagens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6" i="10" l="1"/>
  <c r="B41" i="10"/>
  <c r="B49" i="9"/>
  <c r="E48" i="9"/>
  <c r="E47" i="9"/>
  <c r="E46" i="9"/>
  <c r="E42" i="9"/>
  <c r="E41" i="9"/>
  <c r="C41" i="9"/>
  <c r="B48" i="8"/>
  <c r="B47" i="8"/>
  <c r="B46" i="8"/>
  <c r="B42" i="8"/>
  <c r="B41" i="8"/>
  <c r="E41" i="8"/>
  <c r="C40" i="7"/>
  <c r="B40" i="7"/>
  <c r="E31" i="6"/>
  <c r="D20" i="6"/>
  <c r="D47" i="6"/>
  <c r="D46" i="6"/>
  <c r="D45" i="6"/>
  <c r="E45" i="6"/>
  <c r="E40" i="6"/>
  <c r="C40" i="6"/>
  <c r="B40" i="6"/>
  <c r="B47" i="4"/>
  <c r="C46" i="4"/>
  <c r="B46" i="4"/>
  <c r="B45" i="4"/>
  <c r="E40" i="4"/>
  <c r="D40" i="4"/>
  <c r="C40" i="4"/>
  <c r="B40" i="4"/>
  <c r="E45" i="3"/>
  <c r="C45" i="3"/>
  <c r="B45" i="3"/>
  <c r="B46" i="3"/>
  <c r="B47" i="3"/>
  <c r="D40" i="3"/>
  <c r="B40" i="3"/>
  <c r="B47" i="2"/>
  <c r="B46" i="2"/>
  <c r="B45" i="2"/>
  <c r="E41" i="2"/>
  <c r="C40" i="2"/>
  <c r="D40" i="2"/>
  <c r="E40" i="2"/>
  <c r="B40" i="2"/>
  <c r="B41" i="2" s="1"/>
  <c r="C41" i="10"/>
  <c r="D41" i="10"/>
  <c r="E41" i="10"/>
  <c r="D41" i="9"/>
  <c r="B41" i="9"/>
  <c r="C41" i="8"/>
  <c r="D41" i="8"/>
  <c r="E40" i="7"/>
  <c r="D40" i="7"/>
  <c r="D41" i="7" s="1"/>
  <c r="D40" i="6"/>
  <c r="C40" i="3"/>
  <c r="E40" i="3"/>
  <c r="B15" i="2"/>
  <c r="B16" i="2" s="1"/>
  <c r="D31" i="7"/>
  <c r="D26" i="7"/>
  <c r="D27" i="7" s="1"/>
  <c r="D20" i="7"/>
  <c r="D21" i="7" s="1"/>
  <c r="D15" i="7"/>
  <c r="D13" i="7"/>
  <c r="D45" i="7" l="1"/>
  <c r="D46" i="7" s="1"/>
  <c r="D16" i="7"/>
  <c r="D47" i="7" s="1"/>
  <c r="E41" i="4"/>
  <c r="E31" i="4"/>
  <c r="E26" i="4"/>
  <c r="E27" i="4" s="1"/>
  <c r="E20" i="4"/>
  <c r="E21" i="4" s="1"/>
  <c r="E15" i="4"/>
  <c r="E13" i="4"/>
  <c r="E31" i="7"/>
  <c r="C31" i="7"/>
  <c r="B31" i="7"/>
  <c r="D31" i="6"/>
  <c r="C31" i="6"/>
  <c r="B31" i="6"/>
  <c r="D31" i="4"/>
  <c r="C31" i="4"/>
  <c r="B31" i="4"/>
  <c r="E31" i="3"/>
  <c r="D31" i="3"/>
  <c r="C31" i="3"/>
  <c r="B31" i="3"/>
  <c r="C31" i="2"/>
  <c r="D31" i="2"/>
  <c r="E31" i="2"/>
  <c r="B31" i="2"/>
  <c r="E42" i="10"/>
  <c r="D42" i="10"/>
  <c r="C42" i="10"/>
  <c r="B42" i="10"/>
  <c r="E31" i="10"/>
  <c r="E32" i="10" s="1"/>
  <c r="D31" i="10"/>
  <c r="D32" i="10" s="1"/>
  <c r="C31" i="10"/>
  <c r="C32" i="10" s="1"/>
  <c r="B31" i="10"/>
  <c r="B32" i="10" s="1"/>
  <c r="E26" i="10"/>
  <c r="E27" i="10" s="1"/>
  <c r="D26" i="10"/>
  <c r="D27" i="10" s="1"/>
  <c r="C26" i="10"/>
  <c r="C27" i="10" s="1"/>
  <c r="B26" i="10"/>
  <c r="B27" i="10" s="1"/>
  <c r="E20" i="10"/>
  <c r="E21" i="10" s="1"/>
  <c r="D20" i="10"/>
  <c r="D21" i="10" s="1"/>
  <c r="C20" i="10"/>
  <c r="C21" i="10" s="1"/>
  <c r="B20" i="10"/>
  <c r="B21" i="10" s="1"/>
  <c r="E15" i="10"/>
  <c r="E16" i="10" s="1"/>
  <c r="D15" i="10"/>
  <c r="C15" i="10"/>
  <c r="B15" i="10"/>
  <c r="E13" i="10"/>
  <c r="D13" i="10"/>
  <c r="C13" i="10"/>
  <c r="B13" i="10"/>
  <c r="D42" i="9"/>
  <c r="C42" i="9"/>
  <c r="B42" i="9"/>
  <c r="E31" i="9"/>
  <c r="E32" i="9" s="1"/>
  <c r="D31" i="9"/>
  <c r="D32" i="9" s="1"/>
  <c r="C31" i="9"/>
  <c r="C32" i="9" s="1"/>
  <c r="B31" i="9"/>
  <c r="B32" i="9" s="1"/>
  <c r="E26" i="9"/>
  <c r="E27" i="9" s="1"/>
  <c r="D26" i="9"/>
  <c r="D27" i="9" s="1"/>
  <c r="C26" i="9"/>
  <c r="C27" i="9" s="1"/>
  <c r="B26" i="9"/>
  <c r="B27" i="9" s="1"/>
  <c r="E20" i="9"/>
  <c r="E21" i="9" s="1"/>
  <c r="D20" i="9"/>
  <c r="D21" i="9" s="1"/>
  <c r="C20" i="9"/>
  <c r="C21" i="9" s="1"/>
  <c r="B20" i="9"/>
  <c r="B21" i="9" s="1"/>
  <c r="E15" i="9"/>
  <c r="D15" i="9"/>
  <c r="C15" i="9"/>
  <c r="B15" i="9"/>
  <c r="B16" i="9" s="1"/>
  <c r="E13" i="9"/>
  <c r="D13" i="9"/>
  <c r="C13" i="9"/>
  <c r="B13" i="9"/>
  <c r="E42" i="8"/>
  <c r="D42" i="8"/>
  <c r="C42" i="8"/>
  <c r="E31" i="8"/>
  <c r="E32" i="8" s="1"/>
  <c r="D31" i="8"/>
  <c r="D32" i="8" s="1"/>
  <c r="C31" i="8"/>
  <c r="C32" i="8" s="1"/>
  <c r="B31" i="8"/>
  <c r="B32" i="8" s="1"/>
  <c r="E26" i="8"/>
  <c r="E27" i="8" s="1"/>
  <c r="D26" i="8"/>
  <c r="D27" i="8" s="1"/>
  <c r="C26" i="8"/>
  <c r="C27" i="8" s="1"/>
  <c r="B26" i="8"/>
  <c r="B27" i="8" s="1"/>
  <c r="E20" i="8"/>
  <c r="E21" i="8" s="1"/>
  <c r="D20" i="8"/>
  <c r="D21" i="8" s="1"/>
  <c r="C20" i="8"/>
  <c r="C21" i="8" s="1"/>
  <c r="B20" i="8"/>
  <c r="B21" i="8" s="1"/>
  <c r="E15" i="8"/>
  <c r="E16" i="8" s="1"/>
  <c r="D15" i="8"/>
  <c r="D16" i="8" s="1"/>
  <c r="C15" i="8"/>
  <c r="C16" i="8" s="1"/>
  <c r="B15" i="8"/>
  <c r="E13" i="8"/>
  <c r="D13" i="8"/>
  <c r="C13" i="8"/>
  <c r="B13" i="8"/>
  <c r="E41" i="7"/>
  <c r="C41" i="7"/>
  <c r="B41" i="7"/>
  <c r="E26" i="7"/>
  <c r="E27" i="7" s="1"/>
  <c r="C26" i="7"/>
  <c r="C27" i="7" s="1"/>
  <c r="B26" i="7"/>
  <c r="B27" i="7" s="1"/>
  <c r="E20" i="7"/>
  <c r="E21" i="7" s="1"/>
  <c r="C20" i="7"/>
  <c r="C21" i="7" s="1"/>
  <c r="B20" i="7"/>
  <c r="B21" i="7" s="1"/>
  <c r="E15" i="7"/>
  <c r="E16" i="7" s="1"/>
  <c r="C15" i="7"/>
  <c r="B15" i="7"/>
  <c r="B16" i="7" s="1"/>
  <c r="E13" i="7"/>
  <c r="C13" i="7"/>
  <c r="B13" i="7"/>
  <c r="E41" i="6"/>
  <c r="D41" i="6"/>
  <c r="C41" i="6"/>
  <c r="B41" i="6"/>
  <c r="E26" i="6"/>
  <c r="E27" i="6" s="1"/>
  <c r="D26" i="6"/>
  <c r="D27" i="6" s="1"/>
  <c r="C26" i="6"/>
  <c r="C27" i="6" s="1"/>
  <c r="B26" i="6"/>
  <c r="B27" i="6" s="1"/>
  <c r="E20" i="6"/>
  <c r="E21" i="6" s="1"/>
  <c r="D21" i="6"/>
  <c r="C20" i="6"/>
  <c r="C21" i="6" s="1"/>
  <c r="B20" i="6"/>
  <c r="B21" i="6" s="1"/>
  <c r="E15" i="6"/>
  <c r="D15" i="6"/>
  <c r="C15" i="6"/>
  <c r="C16" i="6" s="1"/>
  <c r="B15" i="6"/>
  <c r="B16" i="6" s="1"/>
  <c r="E13" i="6"/>
  <c r="D13" i="6"/>
  <c r="C13" i="6"/>
  <c r="B13" i="6"/>
  <c r="D41" i="4"/>
  <c r="C41" i="4"/>
  <c r="B41" i="4"/>
  <c r="D26" i="4"/>
  <c r="D27" i="4" s="1"/>
  <c r="C26" i="4"/>
  <c r="C27" i="4" s="1"/>
  <c r="B26" i="4"/>
  <c r="B27" i="4" s="1"/>
  <c r="D20" i="4"/>
  <c r="D21" i="4" s="1"/>
  <c r="C20" i="4"/>
  <c r="C21" i="4" s="1"/>
  <c r="B20" i="4"/>
  <c r="B21" i="4" s="1"/>
  <c r="D15" i="4"/>
  <c r="C15" i="4"/>
  <c r="C16" i="4" s="1"/>
  <c r="B15" i="4"/>
  <c r="B16" i="4" s="1"/>
  <c r="D13" i="4"/>
  <c r="C13" i="4"/>
  <c r="B13" i="4"/>
  <c r="B3" i="10"/>
  <c r="B3" i="9"/>
  <c r="B3" i="8"/>
  <c r="B3" i="7"/>
  <c r="B3" i="6"/>
  <c r="B3" i="4"/>
  <c r="B3" i="3"/>
  <c r="E41" i="3"/>
  <c r="D41" i="3"/>
  <c r="C41" i="3"/>
  <c r="B41" i="3"/>
  <c r="E26" i="3"/>
  <c r="E27" i="3" s="1"/>
  <c r="D26" i="3"/>
  <c r="D27" i="3" s="1"/>
  <c r="C26" i="3"/>
  <c r="C27" i="3" s="1"/>
  <c r="B26" i="3"/>
  <c r="B27" i="3" s="1"/>
  <c r="E20" i="3"/>
  <c r="E21" i="3" s="1"/>
  <c r="D20" i="3"/>
  <c r="D21" i="3" s="1"/>
  <c r="C20" i="3"/>
  <c r="C21" i="3" s="1"/>
  <c r="B20" i="3"/>
  <c r="B21" i="3" s="1"/>
  <c r="E15" i="3"/>
  <c r="D15" i="3"/>
  <c r="C15" i="3"/>
  <c r="C16" i="3" s="1"/>
  <c r="B15" i="3"/>
  <c r="B16" i="3" s="1"/>
  <c r="E13" i="3"/>
  <c r="D13" i="3"/>
  <c r="C13" i="3"/>
  <c r="B13" i="3"/>
  <c r="D16" i="3" l="1"/>
  <c r="D45" i="3"/>
  <c r="D46" i="3" s="1"/>
  <c r="E47" i="7"/>
  <c r="C47" i="6"/>
  <c r="C47" i="4"/>
  <c r="D47" i="3"/>
  <c r="C47" i="3"/>
  <c r="C45" i="7"/>
  <c r="C46" i="7" s="1"/>
  <c r="E48" i="10"/>
  <c r="B48" i="9"/>
  <c r="C48" i="8"/>
  <c r="B47" i="6"/>
  <c r="C45" i="4"/>
  <c r="E48" i="8"/>
  <c r="C46" i="9"/>
  <c r="C47" i="9" s="1"/>
  <c r="E46" i="6"/>
  <c r="D45" i="4"/>
  <c r="D46" i="4" s="1"/>
  <c r="C46" i="3"/>
  <c r="E46" i="3"/>
  <c r="B47" i="7"/>
  <c r="E45" i="4"/>
  <c r="E16" i="4"/>
  <c r="E47" i="4" s="1"/>
  <c r="D48" i="8"/>
  <c r="C45" i="6"/>
  <c r="C46" i="6" s="1"/>
  <c r="B45" i="6"/>
  <c r="B46" i="6" s="1"/>
  <c r="B45" i="7"/>
  <c r="E45" i="7"/>
  <c r="E46" i="7" s="1"/>
  <c r="C46" i="10"/>
  <c r="C47" i="10" s="1"/>
  <c r="B47" i="10"/>
  <c r="B16" i="10"/>
  <c r="B48" i="10" s="1"/>
  <c r="C16" i="10"/>
  <c r="C48" i="10" s="1"/>
  <c r="C16" i="9"/>
  <c r="C48" i="9" s="1"/>
  <c r="B46" i="9"/>
  <c r="B47" i="9" s="1"/>
  <c r="C46" i="8"/>
  <c r="C47" i="8" s="1"/>
  <c r="D46" i="8"/>
  <c r="D47" i="8" s="1"/>
  <c r="E46" i="8"/>
  <c r="E47" i="8" s="1"/>
  <c r="B16" i="8"/>
  <c r="C16" i="7"/>
  <c r="C47" i="7" s="1"/>
  <c r="D16" i="6"/>
  <c r="D46" i="10"/>
  <c r="D47" i="10" s="1"/>
  <c r="D16" i="10"/>
  <c r="D48" i="10" s="1"/>
  <c r="E46" i="10"/>
  <c r="E47" i="10" s="1"/>
  <c r="D46" i="9"/>
  <c r="D47" i="9" s="1"/>
  <c r="D16" i="9"/>
  <c r="D48" i="9" s="1"/>
  <c r="E16" i="9"/>
  <c r="E16" i="6"/>
  <c r="E47" i="6" s="1"/>
  <c r="D16" i="4"/>
  <c r="D47" i="4" s="1"/>
  <c r="E16" i="3"/>
  <c r="E47" i="3" s="1"/>
  <c r="B49" i="10" l="1"/>
  <c r="C13" i="1" s="1"/>
  <c r="C12" i="1"/>
  <c r="B48" i="7"/>
  <c r="C10" i="1" s="1"/>
  <c r="B46" i="7"/>
  <c r="E46" i="4"/>
  <c r="B48" i="4"/>
  <c r="C8" i="1" s="1"/>
  <c r="B49" i="8"/>
  <c r="C11" i="1" s="1"/>
  <c r="B48" i="6"/>
  <c r="C9" i="1" s="1"/>
  <c r="B48" i="3"/>
  <c r="C7" i="1" s="1"/>
  <c r="B20" i="2" l="1"/>
  <c r="B3" i="2"/>
  <c r="B21" i="2" l="1"/>
  <c r="D41" i="2"/>
  <c r="C41" i="2"/>
  <c r="E26" i="2"/>
  <c r="E27" i="2" s="1"/>
  <c r="D26" i="2"/>
  <c r="D27" i="2" s="1"/>
  <c r="C26" i="2"/>
  <c r="C27" i="2" s="1"/>
  <c r="B26" i="2"/>
  <c r="B27" i="2" s="1"/>
  <c r="E20" i="2"/>
  <c r="E21" i="2" s="1"/>
  <c r="D20" i="2"/>
  <c r="D21" i="2" s="1"/>
  <c r="C20" i="2"/>
  <c r="C21" i="2" s="1"/>
  <c r="E15" i="2"/>
  <c r="D15" i="2"/>
  <c r="C15" i="2"/>
  <c r="E13" i="2"/>
  <c r="D13" i="2"/>
  <c r="C13" i="2"/>
  <c r="B13" i="2"/>
  <c r="D45" i="2" l="1"/>
  <c r="D46" i="2" s="1"/>
  <c r="E45" i="2"/>
  <c r="E46" i="2" s="1"/>
  <c r="C45" i="2"/>
  <c r="D16" i="2"/>
  <c r="D47" i="2" s="1"/>
  <c r="E16" i="2"/>
  <c r="E47" i="2" s="1"/>
  <c r="C16" i="2"/>
  <c r="C47" i="2" s="1"/>
  <c r="B48" i="2" l="1"/>
  <c r="C6" i="1" s="1"/>
  <c r="E6" i="1" s="1"/>
  <c r="C46" i="2"/>
  <c r="E13" i="1"/>
  <c r="E12" i="1"/>
  <c r="E11" i="1"/>
  <c r="E10" i="1"/>
  <c r="E8" i="1"/>
  <c r="E7" i="1"/>
  <c r="E9" i="1" l="1"/>
  <c r="E14" i="1" s="1"/>
</calcChain>
</file>

<file path=xl/sharedStrings.xml><?xml version="1.0" encoding="utf-8"?>
<sst xmlns="http://schemas.openxmlformats.org/spreadsheetml/2006/main" count="462" uniqueCount="118">
  <si>
    <t>Brandstof</t>
  </si>
  <si>
    <t>Looptijd in jaren</t>
  </si>
  <si>
    <t>Kilometrage per jaar</t>
  </si>
  <si>
    <t>Restwaarde aan einde looptijd leaseovereenkomst</t>
  </si>
  <si>
    <t>Restwaarde als percentage van de netto catalogusprijs</t>
  </si>
  <si>
    <t>Afschrijving per jaar</t>
  </si>
  <si>
    <t>Afschrijving in Euro's</t>
  </si>
  <si>
    <t>Afschrijving als percentage van de netto catalogusprijs</t>
  </si>
  <si>
    <t>Gegarandeerde restwaarde in Euro's</t>
  </si>
  <si>
    <t>Basisrentetarief als percentage</t>
  </si>
  <si>
    <t>Opslag boven het basisrentetarief als percentage</t>
  </si>
  <si>
    <t>Totale rentepercentage</t>
  </si>
  <si>
    <t>Rente per jaar</t>
  </si>
  <si>
    <t>Vervangend vervoer en hulpverlening per jaar</t>
  </si>
  <si>
    <t>Vaste prijs vervangend vervoer</t>
  </si>
  <si>
    <t>Vaste prijs hulpverlening</t>
  </si>
  <si>
    <t>Totale kosten vervangend vervoer en hulpverlening</t>
  </si>
  <si>
    <t>Vervangend vervoer en hulpverlening als percentage van netto catalogusprijs</t>
  </si>
  <si>
    <t>Administratie en beheer</t>
  </si>
  <si>
    <t>APK</t>
  </si>
  <si>
    <t>Verzekeringskosten</t>
  </si>
  <si>
    <t>Haal- en brengservice</t>
  </si>
  <si>
    <t>Tank- en laadpas</t>
  </si>
  <si>
    <t>Totale jaarlijkse kosten</t>
  </si>
  <si>
    <t>Leasetarief als percentage van de netto catalogusprijs (exclusief brandstof en belasting)</t>
  </si>
  <si>
    <t>Leastetarief (exclusief brandstof en belasting)</t>
  </si>
  <si>
    <t>Leasetarief als percentage van de netto catalogusprijs (exclusief brandstof en belasting) (Check)</t>
  </si>
  <si>
    <t>Overige kosten per jaar</t>
  </si>
  <si>
    <t>Belastingen per jaar</t>
  </si>
  <si>
    <t>Totaal als percentage van netto catalogusprijs</t>
  </si>
  <si>
    <t>ROB kosten</t>
  </si>
  <si>
    <t>Reparaties, onderhoud en banden per jaar</t>
  </si>
  <si>
    <t>ROB als percentage van de netto catalogusprijs</t>
  </si>
  <si>
    <t>Meerprijs All-Season banden</t>
  </si>
  <si>
    <t>Grote gesloten bestelwagens</t>
  </si>
  <si>
    <t>Middelgrote gesloten bestelwagens</t>
  </si>
  <si>
    <t>Kleine gesloten bestelwagens</t>
  </si>
  <si>
    <t>9-persoonsbussen</t>
  </si>
  <si>
    <t>Grote personenwagens</t>
  </si>
  <si>
    <t>Middelgrote personenwagens</t>
  </si>
  <si>
    <t>Kleine personenwagens</t>
  </si>
  <si>
    <t>Diesel</t>
  </si>
  <si>
    <t>Citroën Jumper
L1H1 - 2800KG
6-bak handgeschakeld</t>
  </si>
  <si>
    <t>Ford Transit
290 L2H2 Bestelauto trend FWD 77(105) kW(pk)
Handgeschakeld</t>
  </si>
  <si>
    <t>Mercedes eSprinter
L2H2 312 voorwielaandrijving
116pk Elektrische reikwijdte 107km</t>
  </si>
  <si>
    <t>Elektrisch</t>
  </si>
  <si>
    <t>Nissan primastar
L1H1 3,0t Acenta
110HP MT</t>
  </si>
  <si>
    <t>Benzine</t>
  </si>
  <si>
    <t>Citroën C5 X
PureTech 130 S&amp;S EAT8</t>
  </si>
  <si>
    <t xml:space="preserve">Elektrisch </t>
  </si>
  <si>
    <t>Weging</t>
  </si>
  <si>
    <t>Naam Inschrijver:</t>
  </si>
  <si>
    <t>Netto catalogusprijs (exclusief BPM en btw)</t>
  </si>
  <si>
    <t>Totale rentebedrag van de nettocatalogusprijs</t>
  </si>
  <si>
    <t>Meerprijs zomer- en winterbanden inclusief opslag en wissel</t>
  </si>
  <si>
    <t>Totaal (ROB + 50% meerprijs zomer- en winterbanden + 50% All-Season banden)</t>
  </si>
  <si>
    <t xml:space="preserve">Totaal overige kosten </t>
  </si>
  <si>
    <t>Categorie</t>
  </si>
  <si>
    <r>
      <t xml:space="preserve">Totaal gewogen leasetarief over alle categorieën </t>
    </r>
    <r>
      <rPr>
        <sz val="11"/>
        <color theme="1"/>
        <rFont val="Calibri"/>
        <family val="2"/>
        <scheme val="minor"/>
      </rPr>
      <t>(grondslag voor beoordeling)</t>
    </r>
  </si>
  <si>
    <t>Gewogen leasetarief per jaar per categorie</t>
  </si>
  <si>
    <t>Gemiddelde leasetarief per jaar per categorie</t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</si>
  <si>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
&gt; De prijsopgave dient op onderdelen te geschieden in euro's (€) (op 2 decimalen, tenzij anders staat aangegeven) en op onderdelen in percentages (op 2 decimalen).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</si>
  <si>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t>Houderschapsbelasting (ter info)</t>
  </si>
  <si>
    <t>Renault Master
Enkele cabine / Blue dCi 145 EUVIE 
L3H1 T35 /107 kW / 146 pk</t>
  </si>
  <si>
    <t>Volkswagen Crafter
L3wb / 2.0 TDI EU 6 motor
75kW/102pk /6 versnellingen, hand.</t>
  </si>
  <si>
    <t>Opel Combo
Standaard (L1) / 650kg Laadvermogen / 1.2 Turbo 110 S&amp;S Motor</t>
  </si>
  <si>
    <t>Nissan eNV 200
4 Deurs / 80kW/109pk / VISIA uitvoering</t>
  </si>
  <si>
    <t>Mercedes Vito Tourer
100kW 4 cilinder / 9-traps automaat</t>
  </si>
  <si>
    <t>Mercedes A-klasse
180 Business Line / 100kW/136pk</t>
  </si>
  <si>
    <t>Volkswagen Golf - Life
1.0 TSI 81kW/110pk / Handgeschakeld / 6 versnellingen</t>
  </si>
  <si>
    <t>Opel Astra
1.2 Turbo start/stop / 81kW/110pk
6 Versnellingen /Business Edition</t>
  </si>
  <si>
    <t>Volkswagen Up 
1.0 MPI / 48kW/65pk / Handgeschakeld 5 versnellingen</t>
  </si>
  <si>
    <r>
      <t>Schadeafhandeling</t>
    </r>
    <r>
      <rPr>
        <sz val="11"/>
        <rFont val="Calibri"/>
        <family val="2"/>
        <scheme val="minor"/>
      </rPr>
      <t xml:space="preserve"> (indien verzekering niet via Opdrachtnemer verloopt) </t>
    </r>
  </si>
  <si>
    <t>Vaste prijs vervangend vervoer (ter info)</t>
  </si>
  <si>
    <t>Hulpverlening als percentage van netto catalogusprijs</t>
  </si>
  <si>
    <t>Mercedes Benz Sprinter
Enkelvoudige cabine Functional 211
84kW/114pk</t>
  </si>
  <si>
    <t>Ford Transit Custom Kombi 320 L1H1
MHEV
96kW/130pk</t>
  </si>
  <si>
    <t>Pick-up bestelwagens</t>
  </si>
  <si>
    <t>Prijzenblad Cedris Wagenpark: Leasen van voertuigen
Blad 1/9</t>
  </si>
  <si>
    <t>Prijzenblad Cedris Wagenpark: Leasen van voertuigen
Blad 2/9</t>
  </si>
  <si>
    <t>Prijzenblad Cedris Wagenpark: Leasen van voertuigen
Blad 3/9</t>
  </si>
  <si>
    <t>Prijzenblad Cedris Wagenpark: Leasen van voertuigen
Blad 4/9</t>
  </si>
  <si>
    <t>Prijzenblad Cedris Wagenpark: Leasen van voertuigen
Blad 5/9</t>
  </si>
  <si>
    <t>Prijzenblad Cedris Wagenpark: Leasen van voertuigen
Blad 6/9</t>
  </si>
  <si>
    <t>Prijzenblad Cedris Wagenpark: Leasen van voertuigen
Blad 7/9</t>
  </si>
  <si>
    <t>Prijzenblad Cedris Wagenpark: Leasen van voertuigen
Blad 8/9</t>
  </si>
  <si>
    <t>Prijzenblad Cedris Wagenpark: Leasen van voertuigen
Blad 9/9</t>
  </si>
  <si>
    <t>Categorie: Grote gesloten bestelwagens</t>
  </si>
  <si>
    <t>Categorie: Middelgrote gesloten bestelwagens</t>
  </si>
  <si>
    <t>Categorie: Pick-up bestelwagens</t>
  </si>
  <si>
    <t>Categorie: Kleine gesloten bestelwagens</t>
  </si>
  <si>
    <t>Categorie: 9-persoonsbussen</t>
  </si>
  <si>
    <t>Categorie: Grote personenwagens</t>
  </si>
  <si>
    <t>Categorie: Middelgrote personenwagens</t>
  </si>
  <si>
    <t>Categorie: Kleine personenwagens</t>
  </si>
  <si>
    <t xml:space="preserve">Gemiddeld leasetarief </t>
  </si>
  <si>
    <t>Gemiddeld leasetarief</t>
  </si>
  <si>
    <t>Citroën Ë-Jumpy M (L2)
50kW/136pk
2 zits</t>
  </si>
  <si>
    <t xml:space="preserve">Fiat Doblo Cargo L1H1 / 66kW/90pk
/ 1.6 90 MultiJet 2 motor / 750kg laadvermogen </t>
  </si>
  <si>
    <t>Citroën Berlingo
Standaard (L1) / 1.2 PureTech 110 S&amp;S</t>
  </si>
  <si>
    <t>Volvo V90 B4 Mild Hybrid 145kW/197pk / Automaat momentum Business</t>
  </si>
  <si>
    <t xml:space="preserve">Peugeot E-208 Active
EV 50kWh 136 motor / 100kW
</t>
  </si>
  <si>
    <t>Nissan Micra IG-T92 Acenta</t>
  </si>
  <si>
    <t>Renault Twingo E-Tech
Authentic / 60kW/82pk</t>
  </si>
  <si>
    <t xml:space="preserve"> </t>
  </si>
  <si>
    <t>Goupil G4
Laadvermogen 1200 kg / 10Kw</t>
  </si>
  <si>
    <t>Mercedes 
SPRINTER L1, Tourer, H1, 311 CDI, 9G-TRONIC, Achterwielaandrijving</t>
  </si>
  <si>
    <t>Opel Vivaro
L2H1 standaard laadvermogen
102 pk 6 versnellingen</t>
  </si>
  <si>
    <t>Hybride</t>
  </si>
  <si>
    <t>Mercedes Vito
Bestelwagen 114 CDI L2
136 pk (100 kW)</t>
  </si>
  <si>
    <t xml:space="preserve">Fiat Ducato
3.0T GESLOTEN - BESTEL L1H1 - 2.2 MJ3 Euro6D-Final - Handgeschakeld Vermogen (KW/PK): 103 / 140 </t>
  </si>
  <si>
    <t>BMW 318iA
Max. vermogen / koppel kW (pk) / Nm: 15 (156) / 250</t>
  </si>
  <si>
    <t>Volkswagen ID.5
77 kWh 1-versnelling Pro 514 km 128 kW / 174 pk</t>
  </si>
  <si>
    <t>Fiat Panda 
1.0 HYBRID 70 ECO - Versie 319 12D 5</t>
  </si>
  <si>
    <t>&lt;naam&gt;</t>
  </si>
  <si>
    <t xml:space="preserve">Overige kosten </t>
  </si>
  <si>
    <t>Meer- of minderprijs per km over looptijd leaseovereenkomst (ter info) (inclusief ROB)</t>
  </si>
  <si>
    <t>Opel Vivaro e combi
L2H1 / 50-kWh lithium-ion batterij
100kW/136pk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</si>
</sst>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FF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3">
    <xf numFmtId="0" fontId="0" fillId="0" borderId="0" xfId="0"/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1" fillId="4" borderId="1" xfId="0" applyFont="1" applyFill="1" applyBorder="1" applyAlignment="1">
      <alignment vertical="center"/>
    </xf>
    <xf numFmtId="0" fontId="0" fillId="7" borderId="1" xfId="0" applyFill="1" applyBorder="1"/>
    <xf numFmtId="0" fontId="0" fillId="7" borderId="0" xfId="0" applyFill="1"/>
    <xf numFmtId="0" fontId="2" fillId="2" borderId="1" xfId="0" applyFont="1" applyFill="1" applyBorder="1" applyAlignment="1">
      <alignment horizontal="center" vertical="center"/>
    </xf>
    <xf numFmtId="0" fontId="0" fillId="4" borderId="1" xfId="0" applyFont="1" applyFill="1" applyBorder="1"/>
    <xf numFmtId="0" fontId="5" fillId="2" borderId="1" xfId="0" applyFont="1" applyFill="1" applyBorder="1" applyAlignment="1">
      <alignment vertical="center" wrapText="1"/>
    </xf>
    <xf numFmtId="164" fontId="0" fillId="7" borderId="1" xfId="1" applyNumberFormat="1" applyFont="1" applyFill="1" applyBorder="1"/>
    <xf numFmtId="0" fontId="4" fillId="2" borderId="1" xfId="0" applyFont="1" applyFill="1" applyBorder="1" applyAlignment="1">
      <alignment vertical="center"/>
    </xf>
    <xf numFmtId="3" fontId="0" fillId="7" borderId="1" xfId="0" applyNumberFormat="1" applyFill="1" applyBorder="1"/>
    <xf numFmtId="164" fontId="0" fillId="7" borderId="1" xfId="0" applyNumberFormat="1" applyFill="1" applyBorder="1"/>
    <xf numFmtId="0" fontId="0" fillId="7" borderId="1" xfId="0" applyFill="1" applyBorder="1" applyAlignment="1">
      <alignment horizontal="right"/>
    </xf>
    <xf numFmtId="3" fontId="0" fillId="7" borderId="1" xfId="0" applyNumberFormat="1" applyFill="1" applyBorder="1" applyAlignment="1">
      <alignment horizontal="right"/>
    </xf>
    <xf numFmtId="164" fontId="0" fillId="7" borderId="1" xfId="1" applyNumberFormat="1" applyFont="1" applyFill="1" applyBorder="1" applyAlignment="1">
      <alignment horizontal="right"/>
    </xf>
    <xf numFmtId="164" fontId="0" fillId="7" borderId="1" xfId="0" applyNumberFormat="1" applyFill="1" applyBorder="1" applyAlignment="1">
      <alignment horizontal="right"/>
    </xf>
    <xf numFmtId="0" fontId="6" fillId="0" borderId="0" xfId="0" applyFo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/>
    </xf>
    <xf numFmtId="9" fontId="0" fillId="7" borderId="1" xfId="2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vertical="center"/>
    </xf>
    <xf numFmtId="0" fontId="10" fillId="0" borderId="0" xfId="0" applyFont="1"/>
    <xf numFmtId="0" fontId="4" fillId="2" borderId="1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0" xfId="0" applyFill="1" applyAlignment="1">
      <alignment vertical="center"/>
    </xf>
    <xf numFmtId="44" fontId="0" fillId="7" borderId="1" xfId="1" applyFont="1" applyFill="1" applyBorder="1"/>
    <xf numFmtId="164" fontId="0" fillId="5" borderId="1" xfId="1" applyNumberFormat="1" applyFont="1" applyFill="1" applyBorder="1" applyAlignment="1" applyProtection="1">
      <alignment horizontal="right"/>
      <protection locked="0"/>
    </xf>
    <xf numFmtId="164" fontId="0" fillId="5" borderId="1" xfId="1" applyNumberFormat="1" applyFont="1" applyFill="1" applyBorder="1" applyProtection="1">
      <protection locked="0"/>
    </xf>
    <xf numFmtId="164" fontId="11" fillId="7" borderId="1" xfId="1" applyNumberFormat="1" applyFont="1" applyFill="1" applyBorder="1" applyAlignment="1">
      <alignment horizontal="right"/>
    </xf>
    <xf numFmtId="0" fontId="11" fillId="7" borderId="1" xfId="0" applyFont="1" applyFill="1" applyBorder="1" applyAlignment="1">
      <alignment horizontal="right"/>
    </xf>
    <xf numFmtId="10" fontId="0" fillId="5" borderId="1" xfId="2" applyNumberFormat="1" applyFont="1" applyFill="1" applyBorder="1" applyProtection="1">
      <protection locked="0"/>
    </xf>
    <xf numFmtId="10" fontId="0" fillId="7" borderId="1" xfId="2" applyNumberFormat="1" applyFont="1" applyFill="1" applyBorder="1"/>
    <xf numFmtId="10" fontId="1" fillId="4" borderId="1" xfId="0" applyNumberFormat="1" applyFont="1" applyFill="1" applyBorder="1"/>
    <xf numFmtId="0" fontId="1" fillId="4" borderId="1" xfId="0" applyFont="1" applyFill="1" applyBorder="1" applyProtection="1"/>
    <xf numFmtId="0" fontId="12" fillId="4" borderId="1" xfId="0" applyFont="1" applyFill="1" applyBorder="1"/>
    <xf numFmtId="164" fontId="13" fillId="7" borderId="1" xfId="1" applyNumberFormat="1" applyFont="1" applyFill="1" applyBorder="1" applyAlignment="1">
      <alignment horizontal="right"/>
    </xf>
    <xf numFmtId="164" fontId="13" fillId="0" borderId="1" xfId="1" applyNumberFormat="1" applyFont="1" applyFill="1" applyBorder="1"/>
    <xf numFmtId="0" fontId="1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64" fontId="1" fillId="3" borderId="2" xfId="1" applyNumberFormat="1" applyFont="1" applyFill="1" applyBorder="1" applyAlignment="1">
      <alignment horizontal="center" vertical="center"/>
    </xf>
    <xf numFmtId="164" fontId="1" fillId="3" borderId="3" xfId="1" applyNumberFormat="1" applyFont="1" applyFill="1" applyBorder="1" applyAlignment="1">
      <alignment horizontal="center" vertical="center"/>
    </xf>
    <xf numFmtId="164" fontId="1" fillId="3" borderId="4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7CCF8-242A-4FB6-816B-F85BB6B96C7E}">
  <dimension ref="A1:F27"/>
  <sheetViews>
    <sheetView zoomScale="130" zoomScaleNormal="130" workbookViewId="0">
      <selection activeCell="C13" sqref="C13"/>
    </sheetView>
  </sheetViews>
  <sheetFormatPr defaultRowHeight="14.5" x14ac:dyDescent="0.35"/>
  <cols>
    <col min="1" max="1" width="6.1796875" bestFit="1" customWidth="1"/>
    <col min="2" max="2" width="33.81640625" customWidth="1"/>
    <col min="3" max="3" width="29.54296875" customWidth="1"/>
    <col min="4" max="4" width="9.81640625" bestFit="1" customWidth="1"/>
    <col min="5" max="5" width="29.54296875" customWidth="1"/>
  </cols>
  <sheetData>
    <row r="1" spans="1:6" ht="83.15" customHeight="1" x14ac:dyDescent="0.35">
      <c r="A1" s="49" t="s">
        <v>78</v>
      </c>
      <c r="B1" s="49"/>
      <c r="C1" s="49"/>
      <c r="D1" s="49"/>
      <c r="E1" s="49"/>
    </row>
    <row r="2" spans="1:6" ht="120.75" customHeight="1" x14ac:dyDescent="0.35">
      <c r="A2" s="51" t="s">
        <v>61</v>
      </c>
      <c r="B2" s="51"/>
      <c r="C2" s="51"/>
      <c r="D2" s="51"/>
      <c r="E2" s="51"/>
      <c r="F2" t="s">
        <v>104</v>
      </c>
    </row>
    <row r="3" spans="1:6" ht="15.5" x14ac:dyDescent="0.35">
      <c r="A3" s="50"/>
      <c r="B3" s="50"/>
      <c r="C3" s="50"/>
      <c r="D3" s="50"/>
      <c r="E3" s="50"/>
    </row>
    <row r="4" spans="1:6" ht="15.5" x14ac:dyDescent="0.35">
      <c r="A4" s="53" t="s">
        <v>51</v>
      </c>
      <c r="B4" s="53"/>
      <c r="C4" s="52" t="s">
        <v>114</v>
      </c>
      <c r="D4" s="52"/>
      <c r="E4" s="52"/>
    </row>
    <row r="5" spans="1:6" s="27" customFormat="1" ht="31" x14ac:dyDescent="0.35">
      <c r="A5" s="54" t="s">
        <v>57</v>
      </c>
      <c r="B5" s="54"/>
      <c r="C5" s="28" t="s">
        <v>60</v>
      </c>
      <c r="D5" s="29" t="s">
        <v>50</v>
      </c>
      <c r="E5" s="28" t="s">
        <v>59</v>
      </c>
    </row>
    <row r="6" spans="1:6" x14ac:dyDescent="0.35">
      <c r="A6" s="7">
        <v>1</v>
      </c>
      <c r="B6" s="17" t="s">
        <v>34</v>
      </c>
      <c r="C6" s="22">
        <f>'Grote gesloten bestelwagens'!B48</f>
        <v>8235.7083333333321</v>
      </c>
      <c r="D6" s="30">
        <v>0.18</v>
      </c>
      <c r="E6" s="22">
        <f>C6*D6</f>
        <v>1482.4274999999998</v>
      </c>
    </row>
    <row r="7" spans="1:6" x14ac:dyDescent="0.35">
      <c r="A7" s="7">
        <v>2</v>
      </c>
      <c r="B7" s="17" t="s">
        <v>35</v>
      </c>
      <c r="C7" s="22">
        <f>'Middelgrote gesloten bestelw.'!B48</f>
        <v>7312.3125</v>
      </c>
      <c r="D7" s="30">
        <v>0.23</v>
      </c>
      <c r="E7" s="22">
        <f t="shared" ref="E7:E13" si="0">C7*D7</f>
        <v>1681.8318750000001</v>
      </c>
    </row>
    <row r="8" spans="1:6" x14ac:dyDescent="0.35">
      <c r="A8" s="7">
        <v>3</v>
      </c>
      <c r="B8" s="17" t="s">
        <v>77</v>
      </c>
      <c r="C8" s="22">
        <f>'Pick-up bestelwagens'!B48</f>
        <v>11105.25</v>
      </c>
      <c r="D8" s="30">
        <v>0.11</v>
      </c>
      <c r="E8" s="22">
        <f t="shared" si="0"/>
        <v>1221.5775000000001</v>
      </c>
    </row>
    <row r="9" spans="1:6" x14ac:dyDescent="0.35">
      <c r="A9" s="7">
        <v>4</v>
      </c>
      <c r="B9" s="17" t="s">
        <v>36</v>
      </c>
      <c r="C9" s="22">
        <f>'Kleine gesloten bestelwagens'!B48</f>
        <v>5026.9375</v>
      </c>
      <c r="D9" s="30">
        <v>0.15</v>
      </c>
      <c r="E9" s="22">
        <f t="shared" si="0"/>
        <v>754.04062499999998</v>
      </c>
    </row>
    <row r="10" spans="1:6" x14ac:dyDescent="0.35">
      <c r="A10" s="7">
        <v>5</v>
      </c>
      <c r="B10" s="17" t="s">
        <v>37</v>
      </c>
      <c r="C10" s="22">
        <f>'9-persoonsbussen'!B48</f>
        <v>10908.075000000001</v>
      </c>
      <c r="D10" s="30">
        <v>7.0000000000000007E-2</v>
      </c>
      <c r="E10" s="22">
        <f t="shared" si="0"/>
        <v>763.56525000000011</v>
      </c>
    </row>
    <row r="11" spans="1:6" x14ac:dyDescent="0.35">
      <c r="A11" s="7">
        <v>6</v>
      </c>
      <c r="B11" s="17" t="s">
        <v>38</v>
      </c>
      <c r="C11" s="22">
        <f>'Grote personenwagens'!B49</f>
        <v>9071.5883333333331</v>
      </c>
      <c r="D11" s="30">
        <v>0.08</v>
      </c>
      <c r="E11" s="22">
        <f t="shared" si="0"/>
        <v>725.7270666666667</v>
      </c>
    </row>
    <row r="12" spans="1:6" x14ac:dyDescent="0.35">
      <c r="A12" s="7">
        <v>7</v>
      </c>
      <c r="B12" s="17" t="s">
        <v>39</v>
      </c>
      <c r="C12" s="22">
        <f>'Middelgrote personenwagens'!B49</f>
        <v>5816.416666666667</v>
      </c>
      <c r="D12" s="30">
        <v>0.09</v>
      </c>
      <c r="E12" s="22">
        <f t="shared" si="0"/>
        <v>523.47749999999996</v>
      </c>
    </row>
    <row r="13" spans="1:6" ht="16.5" customHeight="1" x14ac:dyDescent="0.35">
      <c r="A13" s="7">
        <v>8</v>
      </c>
      <c r="B13" s="17" t="s">
        <v>40</v>
      </c>
      <c r="C13" s="22">
        <f>'Kleine personenwagens'!B49</f>
        <v>4254.3010000000004</v>
      </c>
      <c r="D13" s="30">
        <v>0.09</v>
      </c>
      <c r="E13" s="22">
        <f t="shared" si="0"/>
        <v>382.88709</v>
      </c>
    </row>
    <row r="14" spans="1:6" ht="20.149999999999999" customHeight="1" x14ac:dyDescent="0.35">
      <c r="A14" s="48" t="s">
        <v>58</v>
      </c>
      <c r="B14" s="48"/>
      <c r="C14" s="48"/>
      <c r="D14" s="48"/>
      <c r="E14" s="31">
        <f>SUM(E6:E13)</f>
        <v>7535.5344066666667</v>
      </c>
    </row>
    <row r="27" spans="3:3" x14ac:dyDescent="0.35">
      <c r="C27" t="s">
        <v>104</v>
      </c>
    </row>
  </sheetData>
  <sheetProtection algorithmName="SHA-512" hashValue="c26rfy0erx3P3qZrQ50QxqnAwVh1iWS0YdBu+5OmvGzWdyROVHZQhiU9hN5uHQ/qEc4oeu8eDCD9bRlUjOUNLg==" saltValue="6lsRLJFyhI8pX+ZYJdDBDQ==" spinCount="100000" sheet="1" objects="1" scenarios="1"/>
  <mergeCells count="7">
    <mergeCell ref="A14:D14"/>
    <mergeCell ref="A1:E1"/>
    <mergeCell ref="A3:E3"/>
    <mergeCell ref="A2:E2"/>
    <mergeCell ref="C4:E4"/>
    <mergeCell ref="A4:B4"/>
    <mergeCell ref="A5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E6138-CD71-4A24-A63E-98075CC88F21}">
  <dimension ref="A1:N48"/>
  <sheetViews>
    <sheetView topLeftCell="A3" zoomScale="85" zoomScaleNormal="85" workbookViewId="0">
      <selection activeCell="C43" sqref="C43"/>
    </sheetView>
  </sheetViews>
  <sheetFormatPr defaultRowHeight="14.5" x14ac:dyDescent="0.35"/>
  <cols>
    <col min="1" max="1" width="73.1796875" customWidth="1"/>
    <col min="2" max="5" width="30.54296875" customWidth="1"/>
    <col min="6" max="6" width="9.1796875" customWidth="1"/>
    <col min="7" max="7" width="11.453125" bestFit="1" customWidth="1"/>
  </cols>
  <sheetData>
    <row r="1" spans="1:14" ht="83.15" customHeight="1" x14ac:dyDescent="0.35">
      <c r="A1" s="18" t="s">
        <v>79</v>
      </c>
      <c r="B1" s="18"/>
      <c r="C1" s="18"/>
      <c r="D1" s="18"/>
      <c r="E1" s="18"/>
    </row>
    <row r="2" spans="1:14" ht="92.15" customHeight="1" x14ac:dyDescent="0.35">
      <c r="A2" s="51" t="s">
        <v>61</v>
      </c>
      <c r="B2" s="51"/>
      <c r="C2" s="51"/>
      <c r="D2" s="51"/>
      <c r="E2" s="51"/>
    </row>
    <row r="3" spans="1:14" ht="15.5" x14ac:dyDescent="0.35">
      <c r="A3" s="20" t="s">
        <v>51</v>
      </c>
      <c r="B3" s="58" t="str">
        <f>Overzichtsblad!C4</f>
        <v>&lt;naam&gt;</v>
      </c>
      <c r="C3" s="58"/>
      <c r="D3" s="58"/>
      <c r="E3" s="58"/>
    </row>
    <row r="4" spans="1:14" ht="27" customHeight="1" x14ac:dyDescent="0.35">
      <c r="A4" s="59" t="s">
        <v>87</v>
      </c>
      <c r="B4" s="59"/>
      <c r="C4" s="59"/>
      <c r="D4" s="59"/>
      <c r="E4" s="59"/>
    </row>
    <row r="5" spans="1:14" s="4" customFormat="1" ht="72.5" x14ac:dyDescent="0.35">
      <c r="A5" s="16"/>
      <c r="B5" s="9" t="s">
        <v>42</v>
      </c>
      <c r="C5" s="9" t="s">
        <v>110</v>
      </c>
      <c r="D5" s="9" t="s">
        <v>43</v>
      </c>
      <c r="E5" s="9" t="s">
        <v>44</v>
      </c>
    </row>
    <row r="6" spans="1:14" x14ac:dyDescent="0.35">
      <c r="A6" s="13" t="s">
        <v>52</v>
      </c>
      <c r="B6" s="19">
        <v>27640</v>
      </c>
      <c r="C6" s="19">
        <v>27150</v>
      </c>
      <c r="D6" s="19">
        <v>31175</v>
      </c>
      <c r="E6" s="19">
        <v>58935</v>
      </c>
    </row>
    <row r="7" spans="1:14" x14ac:dyDescent="0.35">
      <c r="A7" s="2" t="s">
        <v>0</v>
      </c>
      <c r="B7" s="23" t="s">
        <v>41</v>
      </c>
      <c r="C7" s="23" t="s">
        <v>41</v>
      </c>
      <c r="D7" s="23" t="s">
        <v>41</v>
      </c>
      <c r="E7" s="23" t="s">
        <v>45</v>
      </c>
    </row>
    <row r="8" spans="1:14" x14ac:dyDescent="0.35">
      <c r="A8" s="2" t="s">
        <v>1</v>
      </c>
      <c r="B8" s="14">
        <v>4</v>
      </c>
      <c r="C8" s="14">
        <v>3</v>
      </c>
      <c r="D8" s="14">
        <v>6</v>
      </c>
      <c r="E8" s="14">
        <v>5</v>
      </c>
    </row>
    <row r="9" spans="1:14" x14ac:dyDescent="0.35">
      <c r="A9" s="2" t="s">
        <v>2</v>
      </c>
      <c r="B9" s="21">
        <v>50000</v>
      </c>
      <c r="C9" s="21">
        <v>15000</v>
      </c>
      <c r="D9" s="21">
        <v>30000</v>
      </c>
      <c r="E9" s="21">
        <v>25000</v>
      </c>
    </row>
    <row r="10" spans="1:14" s="32" customFormat="1" x14ac:dyDescent="0.35">
      <c r="A10" s="45" t="s">
        <v>116</v>
      </c>
      <c r="B10" s="38">
        <v>0</v>
      </c>
      <c r="C10" s="38">
        <v>0</v>
      </c>
      <c r="D10" s="38">
        <v>0</v>
      </c>
      <c r="E10" s="38">
        <v>0</v>
      </c>
      <c r="F10"/>
      <c r="G10"/>
      <c r="H10"/>
      <c r="I10"/>
      <c r="J10"/>
      <c r="K10"/>
      <c r="L10"/>
      <c r="M10"/>
      <c r="N10"/>
    </row>
    <row r="11" spans="1:14" ht="22.5" customHeight="1" x14ac:dyDescent="0.35">
      <c r="A11" s="60" t="s">
        <v>3</v>
      </c>
      <c r="B11" s="60"/>
      <c r="C11" s="60"/>
      <c r="D11" s="60"/>
      <c r="E11" s="60"/>
    </row>
    <row r="12" spans="1:14" x14ac:dyDescent="0.35">
      <c r="A12" s="2" t="s">
        <v>8</v>
      </c>
      <c r="B12" s="38">
        <v>0</v>
      </c>
      <c r="C12" s="38">
        <v>0</v>
      </c>
      <c r="D12" s="38">
        <v>0</v>
      </c>
      <c r="E12" s="38">
        <v>0</v>
      </c>
    </row>
    <row r="13" spans="1:14" x14ac:dyDescent="0.35">
      <c r="A13" s="2" t="s">
        <v>4</v>
      </c>
      <c r="B13" s="42">
        <f>B12/B6</f>
        <v>0</v>
      </c>
      <c r="C13" s="42">
        <f t="shared" ref="C13:E13" si="0">C12/C6</f>
        <v>0</v>
      </c>
      <c r="D13" s="42">
        <f t="shared" si="0"/>
        <v>0</v>
      </c>
      <c r="E13" s="42">
        <f t="shared" si="0"/>
        <v>0</v>
      </c>
    </row>
    <row r="14" spans="1:14" s="4" customFormat="1" ht="22.5" customHeight="1" x14ac:dyDescent="0.35">
      <c r="A14" s="60" t="s">
        <v>5</v>
      </c>
      <c r="B14" s="60"/>
      <c r="C14" s="60"/>
      <c r="D14" s="60"/>
      <c r="E14" s="60"/>
    </row>
    <row r="15" spans="1:14" x14ac:dyDescent="0.35">
      <c r="A15" s="2" t="s">
        <v>6</v>
      </c>
      <c r="B15" s="19">
        <f>(B6-B12)/B8</f>
        <v>6910</v>
      </c>
      <c r="C15" s="19">
        <f>(C6-C12)/C8</f>
        <v>9050</v>
      </c>
      <c r="D15" s="19">
        <f>(D6-D12)/D8</f>
        <v>5195.833333333333</v>
      </c>
      <c r="E15" s="19">
        <f>(E6-E12)/E8</f>
        <v>11787</v>
      </c>
    </row>
    <row r="16" spans="1:14" x14ac:dyDescent="0.35">
      <c r="A16" s="2" t="s">
        <v>7</v>
      </c>
      <c r="B16" s="42">
        <f>B15/B6</f>
        <v>0.25</v>
      </c>
      <c r="C16" s="42">
        <f t="shared" ref="C16:E16" si="1">C15/C6</f>
        <v>0.33333333333333331</v>
      </c>
      <c r="D16" s="42">
        <f t="shared" si="1"/>
        <v>0.16666666666666666</v>
      </c>
      <c r="E16" s="42">
        <f t="shared" si="1"/>
        <v>0.2</v>
      </c>
    </row>
    <row r="17" spans="1:7" s="4" customFormat="1" ht="22.5" customHeight="1" x14ac:dyDescent="0.35">
      <c r="A17" s="60" t="s">
        <v>12</v>
      </c>
      <c r="B17" s="60"/>
      <c r="C17" s="60"/>
      <c r="D17" s="60"/>
      <c r="E17" s="60"/>
    </row>
    <row r="18" spans="1:7" x14ac:dyDescent="0.35">
      <c r="A18" s="2" t="s">
        <v>9</v>
      </c>
      <c r="B18" s="41">
        <v>0</v>
      </c>
      <c r="C18" s="41">
        <v>0</v>
      </c>
      <c r="D18" s="41">
        <v>0</v>
      </c>
      <c r="E18" s="41">
        <v>0</v>
      </c>
    </row>
    <row r="19" spans="1:7" x14ac:dyDescent="0.35">
      <c r="A19" s="2" t="s">
        <v>10</v>
      </c>
      <c r="B19" s="41">
        <v>0</v>
      </c>
      <c r="C19" s="41">
        <v>0</v>
      </c>
      <c r="D19" s="41">
        <v>0</v>
      </c>
      <c r="E19" s="41">
        <v>0</v>
      </c>
    </row>
    <row r="20" spans="1:7" x14ac:dyDescent="0.35">
      <c r="A20" s="2" t="s">
        <v>11</v>
      </c>
      <c r="B20" s="42">
        <f>B18+B19</f>
        <v>0</v>
      </c>
      <c r="C20" s="42">
        <f t="shared" ref="C20:E20" si="2">C18+C19</f>
        <v>0</v>
      </c>
      <c r="D20" s="42">
        <f t="shared" si="2"/>
        <v>0</v>
      </c>
      <c r="E20" s="42">
        <f t="shared" si="2"/>
        <v>0</v>
      </c>
    </row>
    <row r="21" spans="1:7" x14ac:dyDescent="0.35">
      <c r="A21" s="2" t="s">
        <v>53</v>
      </c>
      <c r="B21" s="19">
        <f>B20*B6</f>
        <v>0</v>
      </c>
      <c r="C21" s="19">
        <f t="shared" ref="C21:E21" si="3">C20*C6</f>
        <v>0</v>
      </c>
      <c r="D21" s="19">
        <f t="shared" si="3"/>
        <v>0</v>
      </c>
      <c r="E21" s="19">
        <f t="shared" si="3"/>
        <v>0</v>
      </c>
    </row>
    <row r="22" spans="1:7" s="4" customFormat="1" ht="22.5" customHeight="1" x14ac:dyDescent="0.35">
      <c r="A22" s="60" t="s">
        <v>31</v>
      </c>
      <c r="B22" s="60"/>
      <c r="C22" s="60"/>
      <c r="D22" s="60"/>
      <c r="E22" s="60"/>
    </row>
    <row r="23" spans="1:7" x14ac:dyDescent="0.35">
      <c r="A23" s="2" t="s">
        <v>30</v>
      </c>
      <c r="B23" s="38">
        <v>0</v>
      </c>
      <c r="C23" s="38">
        <v>0</v>
      </c>
      <c r="D23" s="38">
        <v>0</v>
      </c>
      <c r="E23" s="38">
        <v>0</v>
      </c>
    </row>
    <row r="24" spans="1:7" x14ac:dyDescent="0.35">
      <c r="A24" s="2" t="s">
        <v>54</v>
      </c>
      <c r="B24" s="38">
        <v>0</v>
      </c>
      <c r="C24" s="38">
        <v>0</v>
      </c>
      <c r="D24" s="38">
        <v>0</v>
      </c>
      <c r="E24" s="38">
        <v>0</v>
      </c>
    </row>
    <row r="25" spans="1:7" x14ac:dyDescent="0.35">
      <c r="A25" s="2" t="s">
        <v>33</v>
      </c>
      <c r="B25" s="38">
        <v>0</v>
      </c>
      <c r="C25" s="38">
        <v>0</v>
      </c>
      <c r="D25" s="38">
        <v>0</v>
      </c>
      <c r="E25" s="38">
        <v>0</v>
      </c>
    </row>
    <row r="26" spans="1:7" x14ac:dyDescent="0.35">
      <c r="A26" s="2" t="s">
        <v>55</v>
      </c>
      <c r="B26" s="19">
        <f>(B24+B25)/2+B23</f>
        <v>0</v>
      </c>
      <c r="C26" s="19">
        <f t="shared" ref="C26:E26" si="4">(C24+C25)/2+C23</f>
        <v>0</v>
      </c>
      <c r="D26" s="19">
        <f t="shared" si="4"/>
        <v>0</v>
      </c>
      <c r="E26" s="19">
        <f t="shared" si="4"/>
        <v>0</v>
      </c>
    </row>
    <row r="27" spans="1:7" x14ac:dyDescent="0.35">
      <c r="A27" s="2" t="s">
        <v>32</v>
      </c>
      <c r="B27" s="42">
        <f>B26/B6</f>
        <v>0</v>
      </c>
      <c r="C27" s="42">
        <f t="shared" ref="C27:E27" si="5">C26/C6</f>
        <v>0</v>
      </c>
      <c r="D27" s="42">
        <f t="shared" si="5"/>
        <v>0</v>
      </c>
      <c r="E27" s="42">
        <f t="shared" si="5"/>
        <v>0</v>
      </c>
    </row>
    <row r="28" spans="1:7" s="4" customFormat="1" ht="22.5" customHeight="1" x14ac:dyDescent="0.35">
      <c r="A28" s="60" t="s">
        <v>13</v>
      </c>
      <c r="B28" s="60"/>
      <c r="C28" s="60"/>
      <c r="D28" s="60"/>
      <c r="E28" s="60"/>
      <c r="G28"/>
    </row>
    <row r="29" spans="1:7" x14ac:dyDescent="0.35">
      <c r="A29" s="2" t="s">
        <v>73</v>
      </c>
      <c r="B29" s="38">
        <v>0</v>
      </c>
      <c r="C29" s="38">
        <v>0</v>
      </c>
      <c r="D29" s="38">
        <v>0</v>
      </c>
      <c r="E29" s="38">
        <v>0</v>
      </c>
    </row>
    <row r="30" spans="1:7" x14ac:dyDescent="0.35">
      <c r="A30" s="2" t="s">
        <v>15</v>
      </c>
      <c r="B30" s="38">
        <v>0</v>
      </c>
      <c r="C30" s="38">
        <v>0</v>
      </c>
      <c r="D30" s="38">
        <v>0</v>
      </c>
      <c r="E30" s="38">
        <v>0</v>
      </c>
    </row>
    <row r="31" spans="1:7" x14ac:dyDescent="0.35">
      <c r="A31" s="2" t="s">
        <v>74</v>
      </c>
      <c r="B31" s="42">
        <f>B30/B6</f>
        <v>0</v>
      </c>
      <c r="C31" s="42">
        <f t="shared" ref="C31:E31" si="6">C30/C6</f>
        <v>0</v>
      </c>
      <c r="D31" s="42">
        <f t="shared" si="6"/>
        <v>0</v>
      </c>
      <c r="E31" s="42">
        <f t="shared" si="6"/>
        <v>0</v>
      </c>
    </row>
    <row r="32" spans="1:7" ht="15.5" x14ac:dyDescent="0.35">
      <c r="A32" s="60" t="s">
        <v>27</v>
      </c>
      <c r="B32" s="60"/>
      <c r="C32" s="60"/>
      <c r="D32" s="60"/>
      <c r="E32" s="60"/>
    </row>
    <row r="33" spans="1:7" x14ac:dyDescent="0.35">
      <c r="A33" s="2" t="s">
        <v>18</v>
      </c>
      <c r="B33" s="38">
        <v>0</v>
      </c>
      <c r="C33" s="38">
        <v>0</v>
      </c>
      <c r="D33" s="38">
        <v>0</v>
      </c>
      <c r="E33" s="38">
        <v>0</v>
      </c>
    </row>
    <row r="34" spans="1:7" x14ac:dyDescent="0.35">
      <c r="A34" s="2" t="s">
        <v>19</v>
      </c>
      <c r="B34" s="38">
        <v>0</v>
      </c>
      <c r="C34" s="38">
        <v>0</v>
      </c>
      <c r="D34" s="38">
        <v>0</v>
      </c>
      <c r="E34" s="38">
        <v>0</v>
      </c>
    </row>
    <row r="35" spans="1:7" x14ac:dyDescent="0.35">
      <c r="A35" s="2" t="s">
        <v>20</v>
      </c>
      <c r="B35" s="38">
        <v>0</v>
      </c>
      <c r="C35" s="38">
        <v>0</v>
      </c>
      <c r="D35" s="38">
        <v>0</v>
      </c>
      <c r="E35" s="38">
        <v>0</v>
      </c>
    </row>
    <row r="36" spans="1:7" x14ac:dyDescent="0.35">
      <c r="A36" s="2" t="s">
        <v>21</v>
      </c>
      <c r="B36" s="38">
        <v>0</v>
      </c>
      <c r="C36" s="38">
        <v>0</v>
      </c>
      <c r="D36" s="38">
        <v>0</v>
      </c>
      <c r="E36" s="38">
        <v>0</v>
      </c>
    </row>
    <row r="37" spans="1:7" s="4" customFormat="1" x14ac:dyDescent="0.35">
      <c r="A37" s="2" t="s">
        <v>72</v>
      </c>
      <c r="B37" s="38">
        <v>0</v>
      </c>
      <c r="C37" s="38">
        <v>0</v>
      </c>
      <c r="D37" s="38">
        <v>0</v>
      </c>
      <c r="E37" s="38">
        <v>0</v>
      </c>
      <c r="G37"/>
    </row>
    <row r="38" spans="1:7" s="4" customFormat="1" x14ac:dyDescent="0.35">
      <c r="A38" s="2" t="s">
        <v>22</v>
      </c>
      <c r="B38" s="38">
        <v>0</v>
      </c>
      <c r="C38" s="38">
        <v>0</v>
      </c>
      <c r="D38" s="38">
        <v>0</v>
      </c>
      <c r="E38" s="38">
        <v>0</v>
      </c>
      <c r="G38"/>
    </row>
    <row r="39" spans="1:7" s="4" customFormat="1" x14ac:dyDescent="0.35">
      <c r="A39" s="2" t="s">
        <v>115</v>
      </c>
      <c r="B39" s="38">
        <v>0</v>
      </c>
      <c r="C39" s="38">
        <v>0</v>
      </c>
      <c r="D39" s="38">
        <v>0</v>
      </c>
      <c r="E39" s="38">
        <v>0</v>
      </c>
      <c r="G39"/>
    </row>
    <row r="40" spans="1:7" x14ac:dyDescent="0.35">
      <c r="A40" s="45" t="s">
        <v>56</v>
      </c>
      <c r="B40" s="19">
        <f>SUM(B33:B39)</f>
        <v>0</v>
      </c>
      <c r="C40" s="19">
        <f t="shared" ref="C40:E40" si="7">SUM(C33:C39)</f>
        <v>0</v>
      </c>
      <c r="D40" s="19">
        <f t="shared" si="7"/>
        <v>0</v>
      </c>
      <c r="E40" s="19">
        <f t="shared" si="7"/>
        <v>0</v>
      </c>
    </row>
    <row r="41" spans="1:7" x14ac:dyDescent="0.35">
      <c r="A41" s="2" t="s">
        <v>29</v>
      </c>
      <c r="B41" s="42">
        <f>B40/B6</f>
        <v>0</v>
      </c>
      <c r="C41" s="42">
        <f>C40/C6</f>
        <v>0</v>
      </c>
      <c r="D41" s="42">
        <f>D40/D6</f>
        <v>0</v>
      </c>
      <c r="E41" s="42">
        <f>E40/E6</f>
        <v>0</v>
      </c>
    </row>
    <row r="42" spans="1:7" ht="15.5" x14ac:dyDescent="0.35">
      <c r="A42" s="60" t="s">
        <v>28</v>
      </c>
      <c r="B42" s="60"/>
      <c r="C42" s="60"/>
      <c r="D42" s="60"/>
      <c r="E42" s="60"/>
    </row>
    <row r="43" spans="1:7" x14ac:dyDescent="0.35">
      <c r="A43" s="2" t="s">
        <v>62</v>
      </c>
      <c r="B43" s="38">
        <v>0</v>
      </c>
      <c r="C43" s="38">
        <v>0</v>
      </c>
      <c r="D43" s="38">
        <v>0</v>
      </c>
      <c r="E43" s="38">
        <v>0</v>
      </c>
    </row>
    <row r="44" spans="1:7" ht="24.75" customHeight="1" x14ac:dyDescent="0.35">
      <c r="A44" s="60" t="s">
        <v>23</v>
      </c>
      <c r="B44" s="60"/>
      <c r="C44" s="60"/>
      <c r="D44" s="60"/>
      <c r="E44" s="60"/>
    </row>
    <row r="45" spans="1:7" x14ac:dyDescent="0.35">
      <c r="A45" s="2" t="s">
        <v>25</v>
      </c>
      <c r="B45" s="19">
        <f>B15+B21+B26+B30+B40</f>
        <v>6910</v>
      </c>
      <c r="C45" s="19">
        <f>C15+C21+C26+C30+C40</f>
        <v>9050</v>
      </c>
      <c r="D45" s="19">
        <f>D15+D21+D26+D30+D40</f>
        <v>5195.833333333333</v>
      </c>
      <c r="E45" s="19">
        <f>E15+E21+E26+E30+E40</f>
        <v>11787</v>
      </c>
    </row>
    <row r="46" spans="1:7" ht="29" x14ac:dyDescent="0.35">
      <c r="A46" s="3" t="s">
        <v>24</v>
      </c>
      <c r="B46" s="42">
        <f>B45/B6</f>
        <v>0.25</v>
      </c>
      <c r="C46" s="42">
        <f>C45/C6</f>
        <v>0.33333333333333331</v>
      </c>
      <c r="D46" s="42">
        <f>D45/D6</f>
        <v>0.16666666666666666</v>
      </c>
      <c r="E46" s="42">
        <f>E45/E6</f>
        <v>0.2</v>
      </c>
    </row>
    <row r="47" spans="1:7" ht="29" x14ac:dyDescent="0.35">
      <c r="A47" s="3" t="s">
        <v>26</v>
      </c>
      <c r="B47" s="42">
        <f>B16+B20+B27+B31+B41</f>
        <v>0.25</v>
      </c>
      <c r="C47" s="42">
        <f>C16+C20+C27+C31+C41</f>
        <v>0.33333333333333331</v>
      </c>
      <c r="D47" s="42">
        <f t="shared" ref="D47:E47" si="8">D16+D20+D27+D31+D41</f>
        <v>0.16666666666666666</v>
      </c>
      <c r="E47" s="42">
        <f t="shared" si="8"/>
        <v>0.2</v>
      </c>
    </row>
    <row r="48" spans="1:7" ht="30.75" customHeight="1" x14ac:dyDescent="0.35">
      <c r="A48" s="1" t="s">
        <v>95</v>
      </c>
      <c r="B48" s="55">
        <f>AVERAGE(B45:E45)</f>
        <v>8235.7083333333321</v>
      </c>
      <c r="C48" s="56"/>
      <c r="D48" s="56"/>
      <c r="E48" s="57"/>
    </row>
  </sheetData>
  <sheetProtection algorithmName="SHA-512" hashValue="KHn5nnWg3zYeh2WYWQao/3M4e09q7c2ivsWkHm1hDx05alBBWzgZ179NQJQlxCDzX3ScWwVhDRMDdLCyn0+AjA==" saltValue="+hJiISZoVHU2eGb1l8kjwg==" spinCount="100000" sheet="1" objects="1" scenarios="1"/>
  <mergeCells count="12">
    <mergeCell ref="B48:E48"/>
    <mergeCell ref="A2:E2"/>
    <mergeCell ref="B3:E3"/>
    <mergeCell ref="A4:E4"/>
    <mergeCell ref="A11:E11"/>
    <mergeCell ref="A14:E14"/>
    <mergeCell ref="A17:E17"/>
    <mergeCell ref="A44:E44"/>
    <mergeCell ref="A28:E28"/>
    <mergeCell ref="A32:E32"/>
    <mergeCell ref="A42:E42"/>
    <mergeCell ref="A22:E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E2D63-C4B4-4AE0-80F7-96728689A2A6}">
  <dimension ref="A1:J48"/>
  <sheetViews>
    <sheetView topLeftCell="A3" zoomScale="115" zoomScaleNormal="115" workbookViewId="0">
      <selection activeCell="D6" sqref="D6"/>
    </sheetView>
  </sheetViews>
  <sheetFormatPr defaultRowHeight="14.5" x14ac:dyDescent="0.35"/>
  <cols>
    <col min="1" max="1" width="77.1796875" bestFit="1" customWidth="1"/>
    <col min="2" max="5" width="30.54296875" customWidth="1"/>
  </cols>
  <sheetData>
    <row r="1" spans="1:5" ht="83.15" customHeight="1" x14ac:dyDescent="0.35">
      <c r="A1" s="18" t="s">
        <v>80</v>
      </c>
      <c r="B1" s="18"/>
      <c r="C1" s="18"/>
      <c r="D1" s="18"/>
      <c r="E1" s="18"/>
    </row>
    <row r="2" spans="1:5" ht="92.15" customHeight="1" x14ac:dyDescent="0.35">
      <c r="A2" s="51" t="s">
        <v>61</v>
      </c>
      <c r="B2" s="51"/>
      <c r="C2" s="51"/>
      <c r="D2" s="51"/>
      <c r="E2" s="51"/>
    </row>
    <row r="3" spans="1:5" ht="15.5" x14ac:dyDescent="0.35">
      <c r="A3" s="20" t="s">
        <v>51</v>
      </c>
      <c r="B3" s="58" t="str">
        <f>Overzichtsblad!C4</f>
        <v>&lt;naam&gt;</v>
      </c>
      <c r="C3" s="58"/>
      <c r="D3" s="58"/>
      <c r="E3" s="58"/>
    </row>
    <row r="4" spans="1:5" ht="27" customHeight="1" x14ac:dyDescent="0.35">
      <c r="A4" s="59" t="s">
        <v>88</v>
      </c>
      <c r="B4" s="59"/>
      <c r="C4" s="59"/>
      <c r="D4" s="59"/>
      <c r="E4" s="59"/>
    </row>
    <row r="5" spans="1:5" s="4" customFormat="1" ht="43.5" x14ac:dyDescent="0.35">
      <c r="A5" s="5"/>
      <c r="B5" s="8" t="s">
        <v>109</v>
      </c>
      <c r="C5" s="8" t="s">
        <v>46</v>
      </c>
      <c r="D5" s="8" t="s">
        <v>107</v>
      </c>
      <c r="E5" s="8" t="s">
        <v>97</v>
      </c>
    </row>
    <row r="6" spans="1:5" x14ac:dyDescent="0.35">
      <c r="A6" s="13" t="s">
        <v>52</v>
      </c>
      <c r="B6" s="19">
        <v>37865</v>
      </c>
      <c r="C6" s="19">
        <v>28340</v>
      </c>
      <c r="D6" s="47">
        <v>23999</v>
      </c>
      <c r="E6" s="19">
        <v>35300</v>
      </c>
    </row>
    <row r="7" spans="1:5" x14ac:dyDescent="0.35">
      <c r="A7" s="2" t="s">
        <v>0</v>
      </c>
      <c r="B7" s="23" t="s">
        <v>41</v>
      </c>
      <c r="C7" s="23" t="s">
        <v>41</v>
      </c>
      <c r="D7" s="23" t="s">
        <v>41</v>
      </c>
      <c r="E7" s="23" t="s">
        <v>45</v>
      </c>
    </row>
    <row r="8" spans="1:5" x14ac:dyDescent="0.35">
      <c r="A8" s="2" t="s">
        <v>1</v>
      </c>
      <c r="B8" s="14">
        <v>4</v>
      </c>
      <c r="C8" s="14">
        <v>6</v>
      </c>
      <c r="D8" s="14">
        <v>3</v>
      </c>
      <c r="E8" s="14">
        <v>5</v>
      </c>
    </row>
    <row r="9" spans="1:5" x14ac:dyDescent="0.35">
      <c r="A9" s="2" t="s">
        <v>2</v>
      </c>
      <c r="B9" s="21">
        <v>50000</v>
      </c>
      <c r="C9" s="21">
        <v>15000</v>
      </c>
      <c r="D9" s="21">
        <v>30000</v>
      </c>
      <c r="E9" s="21">
        <v>25000</v>
      </c>
    </row>
    <row r="10" spans="1:5" x14ac:dyDescent="0.35">
      <c r="A10" s="45" t="s">
        <v>116</v>
      </c>
      <c r="B10" s="38">
        <v>0</v>
      </c>
      <c r="C10" s="38">
        <v>0</v>
      </c>
      <c r="D10" s="38">
        <v>0</v>
      </c>
      <c r="E10" s="38">
        <v>0</v>
      </c>
    </row>
    <row r="11" spans="1:5" ht="22.5" customHeight="1" x14ac:dyDescent="0.35">
      <c r="A11" s="60" t="s">
        <v>3</v>
      </c>
      <c r="B11" s="60"/>
      <c r="C11" s="60"/>
      <c r="D11" s="60"/>
      <c r="E11" s="60"/>
    </row>
    <row r="12" spans="1:5" x14ac:dyDescent="0.35">
      <c r="A12" s="2" t="s">
        <v>8</v>
      </c>
      <c r="B12" s="38">
        <v>0</v>
      </c>
      <c r="C12" s="38">
        <v>0</v>
      </c>
      <c r="D12" s="38">
        <v>0</v>
      </c>
      <c r="E12" s="38">
        <v>0</v>
      </c>
    </row>
    <row r="13" spans="1:5" x14ac:dyDescent="0.35">
      <c r="A13" s="2" t="s">
        <v>4</v>
      </c>
      <c r="B13" s="42">
        <f>B12/B6</f>
        <v>0</v>
      </c>
      <c r="C13" s="42">
        <f t="shared" ref="C13:E13" si="0">C12/C6</f>
        <v>0</v>
      </c>
      <c r="D13" s="42">
        <f t="shared" si="0"/>
        <v>0</v>
      </c>
      <c r="E13" s="42">
        <f t="shared" si="0"/>
        <v>0</v>
      </c>
    </row>
    <row r="14" spans="1:5" s="4" customFormat="1" ht="22.5" customHeight="1" x14ac:dyDescent="0.35">
      <c r="A14" s="60" t="s">
        <v>5</v>
      </c>
      <c r="B14" s="60"/>
      <c r="C14" s="60"/>
      <c r="D14" s="60"/>
      <c r="E14" s="60"/>
    </row>
    <row r="15" spans="1:5" x14ac:dyDescent="0.35">
      <c r="A15" s="2" t="s">
        <v>6</v>
      </c>
      <c r="B15" s="19">
        <f>(B6-B12)/B8</f>
        <v>9466.25</v>
      </c>
      <c r="C15" s="19">
        <f>(C6-C12)/C8</f>
        <v>4723.333333333333</v>
      </c>
      <c r="D15" s="19">
        <f>(D6-D12)/D8</f>
        <v>7999.666666666667</v>
      </c>
      <c r="E15" s="19">
        <f>(E6-E12)/E8</f>
        <v>7060</v>
      </c>
    </row>
    <row r="16" spans="1:5" x14ac:dyDescent="0.35">
      <c r="A16" s="43" t="s">
        <v>7</v>
      </c>
      <c r="B16" s="42">
        <f>B15/B6</f>
        <v>0.25</v>
      </c>
      <c r="C16" s="42">
        <f t="shared" ref="C16:E16" si="1">C15/C6</f>
        <v>0.16666666666666666</v>
      </c>
      <c r="D16" s="42">
        <f t="shared" si="1"/>
        <v>0.33333333333333337</v>
      </c>
      <c r="E16" s="42">
        <f t="shared" si="1"/>
        <v>0.2</v>
      </c>
    </row>
    <row r="17" spans="1:7" s="4" customFormat="1" ht="22.5" customHeight="1" x14ac:dyDescent="0.35">
      <c r="A17" s="61" t="s">
        <v>12</v>
      </c>
      <c r="B17" s="61"/>
      <c r="C17" s="61"/>
      <c r="D17" s="61"/>
      <c r="E17" s="61"/>
    </row>
    <row r="18" spans="1:7" x14ac:dyDescent="0.35">
      <c r="A18" s="2" t="s">
        <v>9</v>
      </c>
      <c r="B18" s="41">
        <v>0</v>
      </c>
      <c r="C18" s="41">
        <v>0</v>
      </c>
      <c r="D18" s="41">
        <v>0</v>
      </c>
      <c r="E18" s="41">
        <v>0</v>
      </c>
    </row>
    <row r="19" spans="1:7" x14ac:dyDescent="0.35">
      <c r="A19" s="2" t="s">
        <v>10</v>
      </c>
      <c r="B19" s="41">
        <v>0</v>
      </c>
      <c r="C19" s="41">
        <v>0</v>
      </c>
      <c r="D19" s="41">
        <v>0</v>
      </c>
      <c r="E19" s="41">
        <v>0</v>
      </c>
    </row>
    <row r="20" spans="1:7" x14ac:dyDescent="0.35">
      <c r="A20" s="2" t="s">
        <v>11</v>
      </c>
      <c r="B20" s="42">
        <f>B18+B19</f>
        <v>0</v>
      </c>
      <c r="C20" s="42">
        <f t="shared" ref="C20:E20" si="2">C18+C19</f>
        <v>0</v>
      </c>
      <c r="D20" s="42">
        <f t="shared" si="2"/>
        <v>0</v>
      </c>
      <c r="E20" s="42">
        <f t="shared" si="2"/>
        <v>0</v>
      </c>
    </row>
    <row r="21" spans="1:7" x14ac:dyDescent="0.35">
      <c r="A21" s="2" t="s">
        <v>53</v>
      </c>
      <c r="B21" s="19">
        <f>B20*B6</f>
        <v>0</v>
      </c>
      <c r="C21" s="19">
        <f t="shared" ref="C21:E21" si="3">C20*C6</f>
        <v>0</v>
      </c>
      <c r="D21" s="19">
        <f t="shared" si="3"/>
        <v>0</v>
      </c>
      <c r="E21" s="19">
        <f t="shared" si="3"/>
        <v>0</v>
      </c>
    </row>
    <row r="22" spans="1:7" s="4" customFormat="1" ht="22.5" customHeight="1" x14ac:dyDescent="0.35">
      <c r="A22" s="60" t="s">
        <v>31</v>
      </c>
      <c r="B22" s="60"/>
      <c r="C22" s="60"/>
      <c r="D22" s="60"/>
      <c r="E22" s="60"/>
    </row>
    <row r="23" spans="1:7" x14ac:dyDescent="0.35">
      <c r="A23" s="2" t="s">
        <v>30</v>
      </c>
      <c r="B23" s="38">
        <v>0</v>
      </c>
      <c r="C23" s="38">
        <v>0</v>
      </c>
      <c r="D23" s="38">
        <v>0</v>
      </c>
      <c r="E23" s="38">
        <v>0</v>
      </c>
    </row>
    <row r="24" spans="1:7" x14ac:dyDescent="0.35">
      <c r="A24" s="2" t="s">
        <v>54</v>
      </c>
      <c r="B24" s="38">
        <v>0</v>
      </c>
      <c r="C24" s="38">
        <v>0</v>
      </c>
      <c r="D24" s="38">
        <v>0</v>
      </c>
      <c r="E24" s="38">
        <v>0</v>
      </c>
    </row>
    <row r="25" spans="1:7" x14ac:dyDescent="0.35">
      <c r="A25" s="2" t="s">
        <v>33</v>
      </c>
      <c r="B25" s="38">
        <v>0</v>
      </c>
      <c r="C25" s="38">
        <v>0</v>
      </c>
      <c r="D25" s="38">
        <v>0</v>
      </c>
      <c r="E25" s="38">
        <v>0</v>
      </c>
    </row>
    <row r="26" spans="1:7" x14ac:dyDescent="0.35">
      <c r="A26" s="2" t="s">
        <v>55</v>
      </c>
      <c r="B26" s="19">
        <f>(B24+B25)/2+B23</f>
        <v>0</v>
      </c>
      <c r="C26" s="19">
        <f t="shared" ref="C26:E26" si="4">(C24+C25)/2+C23</f>
        <v>0</v>
      </c>
      <c r="D26" s="19">
        <f t="shared" si="4"/>
        <v>0</v>
      </c>
      <c r="E26" s="19">
        <f t="shared" si="4"/>
        <v>0</v>
      </c>
    </row>
    <row r="27" spans="1:7" x14ac:dyDescent="0.35">
      <c r="A27" s="2" t="s">
        <v>32</v>
      </c>
      <c r="B27" s="42">
        <f>B26/B6</f>
        <v>0</v>
      </c>
      <c r="C27" s="42">
        <f t="shared" ref="C27:E27" si="5">C26/C6</f>
        <v>0</v>
      </c>
      <c r="D27" s="42">
        <f t="shared" si="5"/>
        <v>0</v>
      </c>
      <c r="E27" s="42">
        <f t="shared" si="5"/>
        <v>0</v>
      </c>
    </row>
    <row r="28" spans="1:7" s="4" customFormat="1" ht="22.5" customHeight="1" x14ac:dyDescent="0.35">
      <c r="A28" s="60" t="s">
        <v>13</v>
      </c>
      <c r="B28" s="60"/>
      <c r="C28" s="60"/>
      <c r="D28" s="60"/>
      <c r="E28" s="60"/>
      <c r="G28" s="35"/>
    </row>
    <row r="29" spans="1:7" x14ac:dyDescent="0.35">
      <c r="A29" s="2" t="s">
        <v>73</v>
      </c>
      <c r="B29" s="38">
        <v>0</v>
      </c>
      <c r="C29" s="38">
        <v>0</v>
      </c>
      <c r="D29" s="38">
        <v>0</v>
      </c>
      <c r="E29" s="38">
        <v>0</v>
      </c>
      <c r="G29" s="34"/>
    </row>
    <row r="30" spans="1:7" x14ac:dyDescent="0.35">
      <c r="A30" s="2" t="s">
        <v>15</v>
      </c>
      <c r="B30" s="38">
        <v>0</v>
      </c>
      <c r="C30" s="38">
        <v>0</v>
      </c>
      <c r="D30" s="38">
        <v>0</v>
      </c>
      <c r="E30" s="38">
        <v>0</v>
      </c>
      <c r="G30" s="34"/>
    </row>
    <row r="31" spans="1:7" x14ac:dyDescent="0.35">
      <c r="A31" s="2" t="s">
        <v>74</v>
      </c>
      <c r="B31" s="42">
        <f>B30/B6</f>
        <v>0</v>
      </c>
      <c r="C31" s="42">
        <f t="shared" ref="C31:E31" si="6">C30/C6</f>
        <v>0</v>
      </c>
      <c r="D31" s="42">
        <f t="shared" si="6"/>
        <v>0</v>
      </c>
      <c r="E31" s="42">
        <f t="shared" si="6"/>
        <v>0</v>
      </c>
      <c r="G31" s="34"/>
    </row>
    <row r="32" spans="1:7" ht="15.5" x14ac:dyDescent="0.35">
      <c r="A32" s="60" t="s">
        <v>27</v>
      </c>
      <c r="B32" s="60"/>
      <c r="C32" s="60"/>
      <c r="D32" s="60"/>
      <c r="E32" s="60"/>
      <c r="G32" s="34"/>
    </row>
    <row r="33" spans="1:10" x14ac:dyDescent="0.35">
      <c r="A33" s="2" t="s">
        <v>18</v>
      </c>
      <c r="B33" s="38">
        <v>0</v>
      </c>
      <c r="C33" s="38">
        <v>0</v>
      </c>
      <c r="D33" s="38">
        <v>0</v>
      </c>
      <c r="E33" s="38">
        <v>0</v>
      </c>
      <c r="G33" s="34"/>
    </row>
    <row r="34" spans="1:10" x14ac:dyDescent="0.35">
      <c r="A34" s="2" t="s">
        <v>19</v>
      </c>
      <c r="B34" s="38">
        <v>0</v>
      </c>
      <c r="C34" s="38">
        <v>0</v>
      </c>
      <c r="D34" s="38">
        <v>0</v>
      </c>
      <c r="E34" s="38">
        <v>0</v>
      </c>
    </row>
    <row r="35" spans="1:10" x14ac:dyDescent="0.35">
      <c r="A35" s="2" t="s">
        <v>20</v>
      </c>
      <c r="B35" s="38">
        <v>0</v>
      </c>
      <c r="C35" s="38">
        <v>0</v>
      </c>
      <c r="D35" s="38">
        <v>0</v>
      </c>
      <c r="E35" s="38">
        <v>0</v>
      </c>
    </row>
    <row r="36" spans="1:10" x14ac:dyDescent="0.35">
      <c r="A36" s="2" t="s">
        <v>21</v>
      </c>
      <c r="B36" s="38">
        <v>0</v>
      </c>
      <c r="C36" s="38">
        <v>0</v>
      </c>
      <c r="D36" s="38">
        <v>0</v>
      </c>
      <c r="E36" s="38">
        <v>0</v>
      </c>
      <c r="J36" s="34"/>
    </row>
    <row r="37" spans="1:10" s="4" customFormat="1" x14ac:dyDescent="0.35">
      <c r="A37" s="2" t="s">
        <v>72</v>
      </c>
      <c r="B37" s="38">
        <v>0</v>
      </c>
      <c r="C37" s="38">
        <v>0</v>
      </c>
      <c r="D37" s="38">
        <v>0</v>
      </c>
      <c r="E37" s="38">
        <v>0</v>
      </c>
    </row>
    <row r="38" spans="1:10" x14ac:dyDescent="0.35">
      <c r="A38" s="2" t="s">
        <v>22</v>
      </c>
      <c r="B38" s="38">
        <v>0</v>
      </c>
      <c r="C38" s="38">
        <v>0</v>
      </c>
      <c r="D38" s="38">
        <v>0</v>
      </c>
      <c r="E38" s="38">
        <v>0</v>
      </c>
    </row>
    <row r="39" spans="1:10" s="4" customFormat="1" x14ac:dyDescent="0.35">
      <c r="A39" s="2" t="s">
        <v>115</v>
      </c>
      <c r="B39" s="38">
        <v>0</v>
      </c>
      <c r="C39" s="38">
        <v>0</v>
      </c>
      <c r="D39" s="38">
        <v>0</v>
      </c>
      <c r="E39" s="38">
        <v>0</v>
      </c>
      <c r="G39"/>
    </row>
    <row r="40" spans="1:10" s="4" customFormat="1" x14ac:dyDescent="0.35">
      <c r="A40" s="45" t="s">
        <v>56</v>
      </c>
      <c r="B40" s="19">
        <f>SUM(B33:B39)</f>
        <v>0</v>
      </c>
      <c r="C40" s="19">
        <f t="shared" ref="C40:E40" si="7">SUM(C33:C39)</f>
        <v>0</v>
      </c>
      <c r="D40" s="19">
        <f>SUM(D33:D39)</f>
        <v>0</v>
      </c>
      <c r="E40" s="19">
        <f t="shared" si="7"/>
        <v>0</v>
      </c>
    </row>
    <row r="41" spans="1:10" x14ac:dyDescent="0.35">
      <c r="A41" s="2" t="s">
        <v>29</v>
      </c>
      <c r="B41" s="42">
        <f>B40/B6</f>
        <v>0</v>
      </c>
      <c r="C41" s="42">
        <f>C40/C6</f>
        <v>0</v>
      </c>
      <c r="D41" s="42">
        <f>D40/D6</f>
        <v>0</v>
      </c>
      <c r="E41" s="42">
        <f>E40/E6</f>
        <v>0</v>
      </c>
    </row>
    <row r="42" spans="1:10" ht="15.5" x14ac:dyDescent="0.35">
      <c r="A42" s="60" t="s">
        <v>28</v>
      </c>
      <c r="B42" s="60"/>
      <c r="C42" s="60"/>
      <c r="D42" s="60"/>
      <c r="E42" s="60"/>
    </row>
    <row r="43" spans="1:10" x14ac:dyDescent="0.35">
      <c r="A43" s="2" t="s">
        <v>62</v>
      </c>
      <c r="B43" s="38">
        <v>0</v>
      </c>
      <c r="C43" s="38">
        <v>0</v>
      </c>
      <c r="D43" s="38">
        <v>0</v>
      </c>
      <c r="E43" s="38">
        <v>0</v>
      </c>
    </row>
    <row r="44" spans="1:10" ht="30.75" customHeight="1" x14ac:dyDescent="0.35">
      <c r="A44" s="60" t="s">
        <v>23</v>
      </c>
      <c r="B44" s="60"/>
      <c r="C44" s="60"/>
      <c r="D44" s="60"/>
      <c r="E44" s="60"/>
    </row>
    <row r="45" spans="1:10" ht="24.75" customHeight="1" x14ac:dyDescent="0.35">
      <c r="A45" s="2" t="s">
        <v>25</v>
      </c>
      <c r="B45" s="19">
        <f>B15+B21+B26+B30+B40</f>
        <v>9466.25</v>
      </c>
      <c r="C45" s="19">
        <f>C15+C21+C26+C30+C40</f>
        <v>4723.333333333333</v>
      </c>
      <c r="D45" s="19">
        <f>D15+D21+D26+D30+D40</f>
        <v>7999.666666666667</v>
      </c>
      <c r="E45" s="19">
        <f>E15+E21+E26+E30+E40</f>
        <v>7060</v>
      </c>
    </row>
    <row r="46" spans="1:10" x14ac:dyDescent="0.35">
      <c r="A46" s="3" t="s">
        <v>24</v>
      </c>
      <c r="B46" s="42">
        <f>B45/B6</f>
        <v>0.25</v>
      </c>
      <c r="C46" s="42">
        <f>C45/C6</f>
        <v>0.16666666666666666</v>
      </c>
      <c r="D46" s="42">
        <f>D45/D6</f>
        <v>0.33333333333333337</v>
      </c>
      <c r="E46" s="42">
        <f>E45/E6</f>
        <v>0.2</v>
      </c>
    </row>
    <row r="47" spans="1:10" ht="29" x14ac:dyDescent="0.35">
      <c r="A47" s="3" t="s">
        <v>26</v>
      </c>
      <c r="B47" s="42">
        <f>B16+B20+B27+B31+B41</f>
        <v>0.25</v>
      </c>
      <c r="C47" s="42">
        <f t="shared" ref="C47:E47" si="8">C16+C20+C27+C31+C41</f>
        <v>0.16666666666666666</v>
      </c>
      <c r="D47" s="42">
        <f t="shared" si="8"/>
        <v>0.33333333333333337</v>
      </c>
      <c r="E47" s="42">
        <f t="shared" si="8"/>
        <v>0.2</v>
      </c>
    </row>
    <row r="48" spans="1:10" ht="28" customHeight="1" x14ac:dyDescent="0.35">
      <c r="A48" s="1" t="s">
        <v>95</v>
      </c>
      <c r="B48" s="55">
        <f>AVERAGE(B45:E45)</f>
        <v>7312.3125</v>
      </c>
      <c r="C48" s="56"/>
      <c r="D48" s="56"/>
      <c r="E48" s="57"/>
    </row>
  </sheetData>
  <sheetProtection algorithmName="SHA-512" hashValue="wlbLKMOW8HNCGtQBAGhp0rRIpedLD8oYSk8KidefbyA7bR8rWFtsPQOEhZlp76u17juNNE1Ac9toCNpxl6Yt2Q==" saltValue="NClSMcVdWChsaim4j9TNjA==" spinCount="100000" sheet="1" objects="1" scenarios="1"/>
  <mergeCells count="12">
    <mergeCell ref="B48:E48"/>
    <mergeCell ref="A2:E2"/>
    <mergeCell ref="B3:E3"/>
    <mergeCell ref="A4:E4"/>
    <mergeCell ref="A28:E28"/>
    <mergeCell ref="A32:E32"/>
    <mergeCell ref="A11:E11"/>
    <mergeCell ref="A14:E14"/>
    <mergeCell ref="A17:E17"/>
    <mergeCell ref="A22:E22"/>
    <mergeCell ref="A42:E42"/>
    <mergeCell ref="A44:E4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5A82C-5E60-419C-A830-9AD5C889C403}">
  <dimension ref="A1:G48"/>
  <sheetViews>
    <sheetView topLeftCell="A2" zoomScale="90" zoomScaleNormal="90" workbookViewId="0">
      <selection activeCell="A35" sqref="A35"/>
    </sheetView>
  </sheetViews>
  <sheetFormatPr defaultRowHeight="14.5" x14ac:dyDescent="0.35"/>
  <cols>
    <col min="1" max="1" width="77.1796875" style="4" bestFit="1" customWidth="1"/>
    <col min="2" max="5" width="30.54296875" customWidth="1"/>
  </cols>
  <sheetData>
    <row r="1" spans="1:5" ht="83.15" customHeight="1" x14ac:dyDescent="0.35">
      <c r="A1" s="18" t="s">
        <v>81</v>
      </c>
      <c r="B1" s="18"/>
      <c r="C1" s="18"/>
      <c r="D1" s="18"/>
      <c r="E1" s="18"/>
    </row>
    <row r="2" spans="1:5" ht="92.15" customHeight="1" x14ac:dyDescent="0.35">
      <c r="A2" s="51" t="s">
        <v>61</v>
      </c>
      <c r="B2" s="51"/>
      <c r="C2" s="51"/>
      <c r="D2" s="51"/>
      <c r="E2" s="51"/>
    </row>
    <row r="3" spans="1:5" ht="15.5" x14ac:dyDescent="0.35">
      <c r="A3" s="20" t="s">
        <v>51</v>
      </c>
      <c r="B3" s="58" t="str">
        <f>Overzichtsblad!$C$4</f>
        <v>&lt;naam&gt;</v>
      </c>
      <c r="C3" s="58"/>
      <c r="D3" s="58"/>
      <c r="E3" s="58"/>
    </row>
    <row r="4" spans="1:5" ht="27" customHeight="1" x14ac:dyDescent="0.35">
      <c r="A4" s="59" t="s">
        <v>89</v>
      </c>
      <c r="B4" s="59"/>
      <c r="C4" s="59"/>
      <c r="D4" s="59"/>
      <c r="E4" s="59"/>
    </row>
    <row r="5" spans="1:5" s="4" customFormat="1" ht="58" x14ac:dyDescent="0.35">
      <c r="A5" s="6"/>
      <c r="B5" s="33" t="s">
        <v>75</v>
      </c>
      <c r="C5" s="8" t="s">
        <v>63</v>
      </c>
      <c r="D5" s="8" t="s">
        <v>64</v>
      </c>
      <c r="E5" s="8" t="s">
        <v>105</v>
      </c>
    </row>
    <row r="6" spans="1:5" x14ac:dyDescent="0.35">
      <c r="A6" s="13" t="s">
        <v>52</v>
      </c>
      <c r="B6" s="36">
        <v>31544</v>
      </c>
      <c r="C6" s="25">
        <v>37940</v>
      </c>
      <c r="D6" s="25">
        <v>32700</v>
      </c>
      <c r="E6" s="25">
        <v>19995</v>
      </c>
    </row>
    <row r="7" spans="1:5" x14ac:dyDescent="0.35">
      <c r="A7" s="13" t="s">
        <v>0</v>
      </c>
      <c r="B7" s="23" t="s">
        <v>41</v>
      </c>
      <c r="C7" s="23" t="s">
        <v>41</v>
      </c>
      <c r="D7" s="23" t="s">
        <v>41</v>
      </c>
      <c r="E7" s="23" t="s">
        <v>45</v>
      </c>
    </row>
    <row r="8" spans="1:5" x14ac:dyDescent="0.35">
      <c r="A8" s="13" t="s">
        <v>1</v>
      </c>
      <c r="B8" s="23">
        <v>4</v>
      </c>
      <c r="C8" s="23">
        <v>2</v>
      </c>
      <c r="D8" s="23">
        <v>3</v>
      </c>
      <c r="E8" s="23">
        <v>3</v>
      </c>
    </row>
    <row r="9" spans="1:5" x14ac:dyDescent="0.35">
      <c r="A9" s="13" t="s">
        <v>2</v>
      </c>
      <c r="B9" s="24">
        <v>50000</v>
      </c>
      <c r="C9" s="24">
        <v>15000</v>
      </c>
      <c r="D9" s="24">
        <v>30000</v>
      </c>
      <c r="E9" s="24">
        <v>10000</v>
      </c>
    </row>
    <row r="10" spans="1:5" x14ac:dyDescent="0.35">
      <c r="A10" s="45" t="s">
        <v>116</v>
      </c>
      <c r="B10" s="37">
        <v>0</v>
      </c>
      <c r="C10" s="37">
        <v>0</v>
      </c>
      <c r="D10" s="37">
        <v>0</v>
      </c>
      <c r="E10" s="37">
        <v>0</v>
      </c>
    </row>
    <row r="11" spans="1:5" ht="22.5" customHeight="1" x14ac:dyDescent="0.35">
      <c r="A11" s="60" t="s">
        <v>3</v>
      </c>
      <c r="B11" s="60"/>
      <c r="C11" s="60"/>
      <c r="D11" s="60"/>
      <c r="E11" s="60"/>
    </row>
    <row r="12" spans="1:5" x14ac:dyDescent="0.35">
      <c r="A12" s="2" t="s">
        <v>8</v>
      </c>
      <c r="B12" s="38">
        <v>0</v>
      </c>
      <c r="C12" s="38">
        <v>0</v>
      </c>
      <c r="D12" s="38">
        <v>0</v>
      </c>
      <c r="E12" s="38">
        <v>0</v>
      </c>
    </row>
    <row r="13" spans="1:5" x14ac:dyDescent="0.35">
      <c r="A13" s="2" t="s">
        <v>4</v>
      </c>
      <c r="B13" s="42">
        <f>B12/B6</f>
        <v>0</v>
      </c>
      <c r="C13" s="42">
        <f t="shared" ref="C13:D13" si="0">C12/C6</f>
        <v>0</v>
      </c>
      <c r="D13" s="42">
        <f t="shared" si="0"/>
        <v>0</v>
      </c>
      <c r="E13" s="42">
        <f t="shared" ref="E13" si="1">E12/E6</f>
        <v>0</v>
      </c>
    </row>
    <row r="14" spans="1:5" s="4" customFormat="1" ht="22.5" customHeight="1" x14ac:dyDescent="0.35">
      <c r="A14" s="60" t="s">
        <v>5</v>
      </c>
      <c r="B14" s="60"/>
      <c r="C14" s="60"/>
      <c r="D14" s="60"/>
      <c r="E14" s="60"/>
    </row>
    <row r="15" spans="1:5" x14ac:dyDescent="0.35">
      <c r="A15" s="2" t="s">
        <v>6</v>
      </c>
      <c r="B15" s="19">
        <f>(B6-B12)/B8</f>
        <v>7886</v>
      </c>
      <c r="C15" s="19">
        <f>(C6-C12)/C8</f>
        <v>18970</v>
      </c>
      <c r="D15" s="19">
        <f>(D6-D12)/D8</f>
        <v>10900</v>
      </c>
      <c r="E15" s="19">
        <f>(E6-E12)/E8</f>
        <v>6665</v>
      </c>
    </row>
    <row r="16" spans="1:5" x14ac:dyDescent="0.35">
      <c r="A16" s="2" t="s">
        <v>7</v>
      </c>
      <c r="B16" s="42">
        <f>B15/B6</f>
        <v>0.25</v>
      </c>
      <c r="C16" s="42">
        <f t="shared" ref="C16:D16" si="2">C15/C6</f>
        <v>0.5</v>
      </c>
      <c r="D16" s="42">
        <f t="shared" si="2"/>
        <v>0.33333333333333331</v>
      </c>
      <c r="E16" s="42">
        <f t="shared" ref="E16" si="3">E15/E6</f>
        <v>0.33333333333333331</v>
      </c>
    </row>
    <row r="17" spans="1:5" s="4" customFormat="1" ht="22.5" customHeight="1" x14ac:dyDescent="0.35">
      <c r="A17" s="60" t="s">
        <v>12</v>
      </c>
      <c r="B17" s="60"/>
      <c r="C17" s="60"/>
      <c r="D17" s="60"/>
      <c r="E17" s="60"/>
    </row>
    <row r="18" spans="1:5" x14ac:dyDescent="0.35">
      <c r="A18" s="2" t="s">
        <v>9</v>
      </c>
      <c r="B18" s="41">
        <v>0</v>
      </c>
      <c r="C18" s="41">
        <v>0</v>
      </c>
      <c r="D18" s="41">
        <v>0</v>
      </c>
      <c r="E18" s="41">
        <v>0</v>
      </c>
    </row>
    <row r="19" spans="1:5" x14ac:dyDescent="0.35">
      <c r="A19" s="2" t="s">
        <v>10</v>
      </c>
      <c r="B19" s="41">
        <v>0</v>
      </c>
      <c r="C19" s="41">
        <v>0</v>
      </c>
      <c r="D19" s="41">
        <v>0</v>
      </c>
      <c r="E19" s="41">
        <v>0</v>
      </c>
    </row>
    <row r="20" spans="1:5" x14ac:dyDescent="0.35">
      <c r="A20" s="2" t="s">
        <v>11</v>
      </c>
      <c r="B20" s="42">
        <f>B18+B19</f>
        <v>0</v>
      </c>
      <c r="C20" s="42">
        <f t="shared" ref="C20:D20" si="4">C18+C19</f>
        <v>0</v>
      </c>
      <c r="D20" s="42">
        <f t="shared" si="4"/>
        <v>0</v>
      </c>
      <c r="E20" s="42">
        <f t="shared" ref="E20" si="5">E18+E19</f>
        <v>0</v>
      </c>
    </row>
    <row r="21" spans="1:5" x14ac:dyDescent="0.35">
      <c r="A21" s="2" t="s">
        <v>53</v>
      </c>
      <c r="B21" s="19">
        <f>B20*B6</f>
        <v>0</v>
      </c>
      <c r="C21" s="19">
        <f t="shared" ref="C21:D21" si="6">C20*C6</f>
        <v>0</v>
      </c>
      <c r="D21" s="19">
        <f t="shared" si="6"/>
        <v>0</v>
      </c>
      <c r="E21" s="19">
        <f t="shared" ref="E21" si="7">E20*E6</f>
        <v>0</v>
      </c>
    </row>
    <row r="22" spans="1:5" s="4" customFormat="1" ht="22.5" customHeight="1" x14ac:dyDescent="0.35">
      <c r="A22" s="60" t="s">
        <v>31</v>
      </c>
      <c r="B22" s="60"/>
      <c r="C22" s="60"/>
      <c r="D22" s="60"/>
      <c r="E22" s="60"/>
    </row>
    <row r="23" spans="1:5" x14ac:dyDescent="0.35">
      <c r="A23" s="2" t="s">
        <v>30</v>
      </c>
      <c r="B23" s="38">
        <v>0</v>
      </c>
      <c r="C23" s="38">
        <v>0</v>
      </c>
      <c r="D23" s="38">
        <v>0</v>
      </c>
      <c r="E23" s="38">
        <v>0</v>
      </c>
    </row>
    <row r="24" spans="1:5" x14ac:dyDescent="0.35">
      <c r="A24" s="2" t="s">
        <v>54</v>
      </c>
      <c r="B24" s="38">
        <v>0</v>
      </c>
      <c r="C24" s="38">
        <v>0</v>
      </c>
      <c r="D24" s="38">
        <v>0</v>
      </c>
      <c r="E24" s="38">
        <v>0</v>
      </c>
    </row>
    <row r="25" spans="1:5" x14ac:dyDescent="0.35">
      <c r="A25" s="2" t="s">
        <v>33</v>
      </c>
      <c r="B25" s="38">
        <v>0</v>
      </c>
      <c r="C25" s="38">
        <v>0</v>
      </c>
      <c r="D25" s="38">
        <v>0</v>
      </c>
      <c r="E25" s="38">
        <v>0</v>
      </c>
    </row>
    <row r="26" spans="1:5" x14ac:dyDescent="0.35">
      <c r="A26" s="2" t="s">
        <v>55</v>
      </c>
      <c r="B26" s="19">
        <f>(B24+B25)/2+B23</f>
        <v>0</v>
      </c>
      <c r="C26" s="19">
        <f t="shared" ref="C26:D26" si="8">(C24+C25)/2+C23</f>
        <v>0</v>
      </c>
      <c r="D26" s="19">
        <f t="shared" si="8"/>
        <v>0</v>
      </c>
      <c r="E26" s="19">
        <f t="shared" ref="E26" si="9">(E24+E25)/2+E23</f>
        <v>0</v>
      </c>
    </row>
    <row r="27" spans="1:5" x14ac:dyDescent="0.35">
      <c r="A27" s="2" t="s">
        <v>32</v>
      </c>
      <c r="B27" s="42">
        <f>B26/B6</f>
        <v>0</v>
      </c>
      <c r="C27" s="42">
        <f t="shared" ref="C27:D27" si="10">C26/C6</f>
        <v>0</v>
      </c>
      <c r="D27" s="42">
        <f t="shared" si="10"/>
        <v>0</v>
      </c>
      <c r="E27" s="42">
        <f t="shared" ref="E27" si="11">E26/E6</f>
        <v>0</v>
      </c>
    </row>
    <row r="28" spans="1:5" s="4" customFormat="1" ht="22.5" customHeight="1" x14ac:dyDescent="0.35">
      <c r="A28" s="60" t="s">
        <v>13</v>
      </c>
      <c r="B28" s="60"/>
      <c r="C28" s="60"/>
      <c r="D28" s="60"/>
      <c r="E28" s="60"/>
    </row>
    <row r="29" spans="1:5" x14ac:dyDescent="0.35">
      <c r="A29" s="2" t="s">
        <v>73</v>
      </c>
      <c r="B29" s="38">
        <v>0</v>
      </c>
      <c r="C29" s="38">
        <v>0</v>
      </c>
      <c r="D29" s="38">
        <v>0</v>
      </c>
      <c r="E29" s="38">
        <v>0</v>
      </c>
    </row>
    <row r="30" spans="1:5" x14ac:dyDescent="0.35">
      <c r="A30" s="2" t="s">
        <v>15</v>
      </c>
      <c r="B30" s="38">
        <v>0</v>
      </c>
      <c r="C30" s="38">
        <v>0</v>
      </c>
      <c r="D30" s="38">
        <v>0</v>
      </c>
      <c r="E30" s="38">
        <v>0</v>
      </c>
    </row>
    <row r="31" spans="1:5" x14ac:dyDescent="0.35">
      <c r="A31" s="2" t="s">
        <v>74</v>
      </c>
      <c r="B31" s="42">
        <f>B30/B6</f>
        <v>0</v>
      </c>
      <c r="C31" s="42">
        <f t="shared" ref="C31:D31" si="12">C30/C6</f>
        <v>0</v>
      </c>
      <c r="D31" s="42">
        <f t="shared" si="12"/>
        <v>0</v>
      </c>
      <c r="E31" s="42">
        <f t="shared" ref="E31" si="13">E30/E6</f>
        <v>0</v>
      </c>
    </row>
    <row r="32" spans="1:5" ht="15.5" x14ac:dyDescent="0.35">
      <c r="A32" s="60" t="s">
        <v>27</v>
      </c>
      <c r="B32" s="60"/>
      <c r="C32" s="60"/>
      <c r="D32" s="60"/>
      <c r="E32" s="60"/>
    </row>
    <row r="33" spans="1:7" x14ac:dyDescent="0.35">
      <c r="A33" s="2" t="s">
        <v>18</v>
      </c>
      <c r="B33" s="38">
        <v>0</v>
      </c>
      <c r="C33" s="38">
        <v>0</v>
      </c>
      <c r="D33" s="38">
        <v>0</v>
      </c>
      <c r="E33" s="38">
        <v>0</v>
      </c>
    </row>
    <row r="34" spans="1:7" x14ac:dyDescent="0.35">
      <c r="A34" s="2" t="s">
        <v>19</v>
      </c>
      <c r="B34" s="38">
        <v>0</v>
      </c>
      <c r="C34" s="38">
        <v>0</v>
      </c>
      <c r="D34" s="38">
        <v>0</v>
      </c>
      <c r="E34" s="38">
        <v>0</v>
      </c>
    </row>
    <row r="35" spans="1:7" x14ac:dyDescent="0.35">
      <c r="A35" s="2" t="s">
        <v>20</v>
      </c>
      <c r="B35" s="38">
        <v>0</v>
      </c>
      <c r="C35" s="38">
        <v>0</v>
      </c>
      <c r="D35" s="38">
        <v>0</v>
      </c>
      <c r="E35" s="38">
        <v>0</v>
      </c>
    </row>
    <row r="36" spans="1:7" x14ac:dyDescent="0.35">
      <c r="A36" s="2" t="s">
        <v>21</v>
      </c>
      <c r="B36" s="38">
        <v>0</v>
      </c>
      <c r="C36" s="38">
        <v>0</v>
      </c>
      <c r="D36" s="38">
        <v>0</v>
      </c>
      <c r="E36" s="38">
        <v>0</v>
      </c>
    </row>
    <row r="37" spans="1:7" s="4" customFormat="1" x14ac:dyDescent="0.35">
      <c r="A37" s="2" t="s">
        <v>72</v>
      </c>
      <c r="B37" s="38">
        <v>0</v>
      </c>
      <c r="C37" s="38">
        <v>0</v>
      </c>
      <c r="D37" s="38">
        <v>0</v>
      </c>
      <c r="E37" s="38">
        <v>0</v>
      </c>
    </row>
    <row r="38" spans="1:7" x14ac:dyDescent="0.35">
      <c r="A38" s="2" t="s">
        <v>22</v>
      </c>
      <c r="B38" s="38">
        <v>0</v>
      </c>
      <c r="C38" s="38">
        <v>0</v>
      </c>
      <c r="D38" s="38">
        <v>0</v>
      </c>
      <c r="E38" s="38">
        <v>0</v>
      </c>
    </row>
    <row r="39" spans="1:7" s="4" customFormat="1" x14ac:dyDescent="0.35">
      <c r="A39" s="45" t="s">
        <v>115</v>
      </c>
      <c r="B39" s="38">
        <v>0</v>
      </c>
      <c r="C39" s="38">
        <v>0</v>
      </c>
      <c r="D39" s="38">
        <v>0</v>
      </c>
      <c r="E39" s="38">
        <v>0</v>
      </c>
      <c r="G39"/>
    </row>
    <row r="40" spans="1:7" s="4" customFormat="1" x14ac:dyDescent="0.35">
      <c r="A40" s="2" t="s">
        <v>56</v>
      </c>
      <c r="B40" s="19">
        <f>SUM(B33:B39)</f>
        <v>0</v>
      </c>
      <c r="C40" s="19">
        <f>SUM(C33:C39)</f>
        <v>0</v>
      </c>
      <c r="D40" s="19">
        <f>SUM(D33:D39)</f>
        <v>0</v>
      </c>
      <c r="E40" s="19">
        <f>SUM(E33:E39)</f>
        <v>0</v>
      </c>
    </row>
    <row r="41" spans="1:7" x14ac:dyDescent="0.35">
      <c r="A41" s="2" t="s">
        <v>29</v>
      </c>
      <c r="B41" s="42">
        <f>B40/B6</f>
        <v>0</v>
      </c>
      <c r="C41" s="42">
        <f>C40/C6</f>
        <v>0</v>
      </c>
      <c r="D41" s="42">
        <f>D40/D6</f>
        <v>0</v>
      </c>
      <c r="E41" s="42">
        <f>E40/E6</f>
        <v>0</v>
      </c>
    </row>
    <row r="42" spans="1:7" ht="15.5" x14ac:dyDescent="0.35">
      <c r="A42" s="60" t="s">
        <v>28</v>
      </c>
      <c r="B42" s="60"/>
      <c r="C42" s="60"/>
      <c r="D42" s="60"/>
      <c r="E42" s="60"/>
    </row>
    <row r="43" spans="1:7" x14ac:dyDescent="0.35">
      <c r="A43" s="2" t="s">
        <v>62</v>
      </c>
      <c r="B43" s="38">
        <v>0</v>
      </c>
      <c r="C43" s="38">
        <v>0</v>
      </c>
      <c r="D43" s="38">
        <v>0</v>
      </c>
      <c r="E43" s="38">
        <v>0</v>
      </c>
    </row>
    <row r="44" spans="1:7" ht="30.75" customHeight="1" x14ac:dyDescent="0.35">
      <c r="A44" s="60" t="s">
        <v>23</v>
      </c>
      <c r="B44" s="60"/>
      <c r="C44" s="60"/>
      <c r="D44" s="60"/>
      <c r="E44" s="60"/>
    </row>
    <row r="45" spans="1:7" x14ac:dyDescent="0.35">
      <c r="A45" s="2" t="s">
        <v>25</v>
      </c>
      <c r="B45" s="19">
        <f>B15+B21+B26+B30+B40</f>
        <v>7886</v>
      </c>
      <c r="C45" s="19">
        <f>C15+C21+C26+C30+C40</f>
        <v>18970</v>
      </c>
      <c r="D45" s="19">
        <f>D15+D21+D26+D30+D40</f>
        <v>10900</v>
      </c>
      <c r="E45" s="19">
        <f>E15+E21+E26+E30+E40</f>
        <v>6665</v>
      </c>
    </row>
    <row r="46" spans="1:7" x14ac:dyDescent="0.35">
      <c r="A46" s="3" t="s">
        <v>24</v>
      </c>
      <c r="B46" s="42">
        <f>B45/B6</f>
        <v>0.25</v>
      </c>
      <c r="C46" s="42">
        <f>C45/C6</f>
        <v>0.5</v>
      </c>
      <c r="D46" s="42">
        <f>D45/D6</f>
        <v>0.33333333333333331</v>
      </c>
      <c r="E46" s="42">
        <f>E45/E6</f>
        <v>0.33333333333333331</v>
      </c>
    </row>
    <row r="47" spans="1:7" ht="29" x14ac:dyDescent="0.35">
      <c r="A47" s="3" t="s">
        <v>26</v>
      </c>
      <c r="B47" s="42">
        <f>B16+B20+B27+B31+B41</f>
        <v>0.25</v>
      </c>
      <c r="C47" s="42">
        <f t="shared" ref="C47:E47" si="14">C16+C20+C27+C31+C41</f>
        <v>0.5</v>
      </c>
      <c r="D47" s="42">
        <f t="shared" si="14"/>
        <v>0.33333333333333331</v>
      </c>
      <c r="E47" s="42">
        <f t="shared" si="14"/>
        <v>0.33333333333333331</v>
      </c>
    </row>
    <row r="48" spans="1:7" ht="28" customHeight="1" x14ac:dyDescent="0.35">
      <c r="A48" s="1" t="s">
        <v>95</v>
      </c>
      <c r="B48" s="55">
        <f>AVERAGE(B45:E45)</f>
        <v>11105.25</v>
      </c>
      <c r="C48" s="56"/>
      <c r="D48" s="56"/>
      <c r="E48" s="56"/>
    </row>
  </sheetData>
  <sheetProtection algorithmName="SHA-512" hashValue="Eunjp5V0RB195oT8cb09uwYamZkcl25juYpd4uK7CO+k+ZYwbvG1mgqSJsp+VDqmxVplKBJ3Y+H7LeFeyIzmiQ==" saltValue="mDUlyoITKO6tiLshcbivAA==" spinCount="100000" sheet="1" objects="1" scenarios="1"/>
  <mergeCells count="12">
    <mergeCell ref="A2:E2"/>
    <mergeCell ref="B3:E3"/>
    <mergeCell ref="A42:E42"/>
    <mergeCell ref="A44:E44"/>
    <mergeCell ref="B48:E48"/>
    <mergeCell ref="A28:E28"/>
    <mergeCell ref="A32:E32"/>
    <mergeCell ref="A4:E4"/>
    <mergeCell ref="A11:E11"/>
    <mergeCell ref="A14:E14"/>
    <mergeCell ref="A17:E17"/>
    <mergeCell ref="A22:E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0B72F-4821-46F3-AA4A-F108A0EAE152}">
  <dimension ref="A1:G48"/>
  <sheetViews>
    <sheetView topLeftCell="A2" zoomScaleNormal="100" workbookViewId="0">
      <selection activeCell="B10" sqref="B10"/>
    </sheetView>
  </sheetViews>
  <sheetFormatPr defaultRowHeight="14.5" x14ac:dyDescent="0.35"/>
  <cols>
    <col min="1" max="1" width="77.1796875" style="4" bestFit="1" customWidth="1"/>
    <col min="2" max="5" width="30.54296875" customWidth="1"/>
  </cols>
  <sheetData>
    <row r="1" spans="1:5" ht="83.15" customHeight="1" x14ac:dyDescent="0.35">
      <c r="A1" s="18" t="s">
        <v>82</v>
      </c>
      <c r="B1" s="18"/>
      <c r="C1" s="18"/>
      <c r="D1" s="18"/>
      <c r="E1" s="18"/>
    </row>
    <row r="2" spans="1:5" ht="92.15" customHeight="1" x14ac:dyDescent="0.35">
      <c r="A2" s="51" t="s">
        <v>61</v>
      </c>
      <c r="B2" s="51"/>
      <c r="C2" s="51"/>
      <c r="D2" s="51"/>
      <c r="E2" s="51"/>
    </row>
    <row r="3" spans="1:5" ht="15.5" x14ac:dyDescent="0.35">
      <c r="A3" s="20" t="s">
        <v>51</v>
      </c>
      <c r="B3" s="58" t="str">
        <f>Overzichtsblad!$C$4</f>
        <v>&lt;naam&gt;</v>
      </c>
      <c r="C3" s="58"/>
      <c r="D3" s="58"/>
      <c r="E3" s="58"/>
    </row>
    <row r="4" spans="1:5" ht="27" customHeight="1" x14ac:dyDescent="0.35">
      <c r="A4" s="59" t="s">
        <v>90</v>
      </c>
      <c r="B4" s="59"/>
      <c r="C4" s="59"/>
      <c r="D4" s="59"/>
      <c r="E4" s="59"/>
    </row>
    <row r="5" spans="1:5" s="4" customFormat="1" ht="58" x14ac:dyDescent="0.35">
      <c r="A5" s="6"/>
      <c r="B5" s="8" t="s">
        <v>98</v>
      </c>
      <c r="C5" s="8" t="s">
        <v>99</v>
      </c>
      <c r="D5" s="8" t="s">
        <v>65</v>
      </c>
      <c r="E5" s="8" t="s">
        <v>66</v>
      </c>
    </row>
    <row r="6" spans="1:5" x14ac:dyDescent="0.35">
      <c r="A6" s="13" t="s">
        <v>52</v>
      </c>
      <c r="B6" s="25">
        <v>15015</v>
      </c>
      <c r="C6" s="25">
        <v>19900</v>
      </c>
      <c r="D6" s="25">
        <v>19900</v>
      </c>
      <c r="E6" s="25">
        <v>32020</v>
      </c>
    </row>
    <row r="7" spans="1:5" x14ac:dyDescent="0.35">
      <c r="A7" s="13" t="s">
        <v>0</v>
      </c>
      <c r="B7" s="23" t="s">
        <v>41</v>
      </c>
      <c r="C7" s="23" t="s">
        <v>47</v>
      </c>
      <c r="D7" s="23" t="s">
        <v>47</v>
      </c>
      <c r="E7" s="23" t="s">
        <v>45</v>
      </c>
    </row>
    <row r="8" spans="1:5" x14ac:dyDescent="0.35">
      <c r="A8" s="13" t="s">
        <v>1</v>
      </c>
      <c r="B8" s="23">
        <v>4</v>
      </c>
      <c r="C8" s="23">
        <v>6</v>
      </c>
      <c r="D8" s="23">
        <v>3</v>
      </c>
      <c r="E8" s="23">
        <v>5</v>
      </c>
    </row>
    <row r="9" spans="1:5" x14ac:dyDescent="0.35">
      <c r="A9" s="13" t="s">
        <v>2</v>
      </c>
      <c r="B9" s="24">
        <v>50000</v>
      </c>
      <c r="C9" s="24">
        <v>15000</v>
      </c>
      <c r="D9" s="24">
        <v>30000</v>
      </c>
      <c r="E9" s="24">
        <v>25000</v>
      </c>
    </row>
    <row r="10" spans="1:5" x14ac:dyDescent="0.35">
      <c r="A10" s="45" t="s">
        <v>116</v>
      </c>
      <c r="B10" s="37">
        <v>0</v>
      </c>
      <c r="C10" s="37">
        <v>0</v>
      </c>
      <c r="D10" s="37">
        <v>0</v>
      </c>
      <c r="E10" s="37">
        <v>0</v>
      </c>
    </row>
    <row r="11" spans="1:5" ht="22.5" customHeight="1" x14ac:dyDescent="0.35">
      <c r="A11" s="60" t="s">
        <v>3</v>
      </c>
      <c r="B11" s="60"/>
      <c r="C11" s="60"/>
      <c r="D11" s="60"/>
      <c r="E11" s="60"/>
    </row>
    <row r="12" spans="1:5" x14ac:dyDescent="0.35">
      <c r="A12" s="2" t="s">
        <v>8</v>
      </c>
      <c r="B12" s="38">
        <v>0</v>
      </c>
      <c r="C12" s="38">
        <v>0</v>
      </c>
      <c r="D12" s="38">
        <v>0</v>
      </c>
      <c r="E12" s="38">
        <v>0</v>
      </c>
    </row>
    <row r="13" spans="1:5" x14ac:dyDescent="0.35">
      <c r="A13" s="2" t="s">
        <v>4</v>
      </c>
      <c r="B13" s="42">
        <f>B12/B6</f>
        <v>0</v>
      </c>
      <c r="C13" s="42">
        <f t="shared" ref="C13:E13" si="0">C12/C6</f>
        <v>0</v>
      </c>
      <c r="D13" s="42">
        <f t="shared" si="0"/>
        <v>0</v>
      </c>
      <c r="E13" s="42">
        <f t="shared" si="0"/>
        <v>0</v>
      </c>
    </row>
    <row r="14" spans="1:5" s="4" customFormat="1" ht="22.5" customHeight="1" x14ac:dyDescent="0.35">
      <c r="A14" s="60" t="s">
        <v>5</v>
      </c>
      <c r="B14" s="60"/>
      <c r="C14" s="60"/>
      <c r="D14" s="60"/>
      <c r="E14" s="60"/>
    </row>
    <row r="15" spans="1:5" x14ac:dyDescent="0.35">
      <c r="A15" s="2" t="s">
        <v>6</v>
      </c>
      <c r="B15" s="19">
        <f>(B6-B12)/B8</f>
        <v>3753.75</v>
      </c>
      <c r="C15" s="19">
        <f>(C6-C12)/C8</f>
        <v>3316.6666666666665</v>
      </c>
      <c r="D15" s="19">
        <f>(D6-D12)/D8</f>
        <v>6633.333333333333</v>
      </c>
      <c r="E15" s="19">
        <f>(E6-E12)/E8</f>
        <v>6404</v>
      </c>
    </row>
    <row r="16" spans="1:5" x14ac:dyDescent="0.35">
      <c r="A16" s="2" t="s">
        <v>7</v>
      </c>
      <c r="B16" s="42">
        <f>B15/B6</f>
        <v>0.25</v>
      </c>
      <c r="C16" s="42">
        <f t="shared" ref="C16:E16" si="1">C15/C6</f>
        <v>0.16666666666666666</v>
      </c>
      <c r="D16" s="42">
        <f t="shared" si="1"/>
        <v>0.33333333333333331</v>
      </c>
      <c r="E16" s="42">
        <f t="shared" si="1"/>
        <v>0.2</v>
      </c>
    </row>
    <row r="17" spans="1:5" s="4" customFormat="1" ht="22.5" customHeight="1" x14ac:dyDescent="0.35">
      <c r="A17" s="60" t="s">
        <v>12</v>
      </c>
      <c r="B17" s="60"/>
      <c r="C17" s="60"/>
      <c r="D17" s="60"/>
      <c r="E17" s="60"/>
    </row>
    <row r="18" spans="1:5" x14ac:dyDescent="0.35">
      <c r="A18" s="2" t="s">
        <v>9</v>
      </c>
      <c r="B18" s="41">
        <v>0</v>
      </c>
      <c r="C18" s="41">
        <v>0</v>
      </c>
      <c r="D18" s="41">
        <v>0</v>
      </c>
      <c r="E18" s="41">
        <v>0</v>
      </c>
    </row>
    <row r="19" spans="1:5" x14ac:dyDescent="0.35">
      <c r="A19" s="2" t="s">
        <v>10</v>
      </c>
      <c r="B19" s="41">
        <v>0</v>
      </c>
      <c r="C19" s="41">
        <v>0</v>
      </c>
      <c r="D19" s="41">
        <v>0</v>
      </c>
      <c r="E19" s="41">
        <v>0</v>
      </c>
    </row>
    <row r="20" spans="1:5" x14ac:dyDescent="0.35">
      <c r="A20" s="2" t="s">
        <v>11</v>
      </c>
      <c r="B20" s="42">
        <f>B18+B19</f>
        <v>0</v>
      </c>
      <c r="C20" s="42">
        <f t="shared" ref="C20:E20" si="2">C18+C19</f>
        <v>0</v>
      </c>
      <c r="D20" s="42">
        <f>D18+D19</f>
        <v>0</v>
      </c>
      <c r="E20" s="42">
        <f t="shared" si="2"/>
        <v>0</v>
      </c>
    </row>
    <row r="21" spans="1:5" x14ac:dyDescent="0.35">
      <c r="A21" s="2" t="s">
        <v>53</v>
      </c>
      <c r="B21" s="19">
        <f>B20*B6</f>
        <v>0</v>
      </c>
      <c r="C21" s="19">
        <f t="shared" ref="C21:E21" si="3">C20*C6</f>
        <v>0</v>
      </c>
      <c r="D21" s="19">
        <f t="shared" si="3"/>
        <v>0</v>
      </c>
      <c r="E21" s="19">
        <f t="shared" si="3"/>
        <v>0</v>
      </c>
    </row>
    <row r="22" spans="1:5" s="4" customFormat="1" ht="22.5" customHeight="1" x14ac:dyDescent="0.35">
      <c r="A22" s="60" t="s">
        <v>31</v>
      </c>
      <c r="B22" s="60"/>
      <c r="C22" s="60"/>
      <c r="D22" s="60"/>
      <c r="E22" s="60"/>
    </row>
    <row r="23" spans="1:5" x14ac:dyDescent="0.35">
      <c r="A23" s="2" t="s">
        <v>30</v>
      </c>
      <c r="B23" s="38">
        <v>0</v>
      </c>
      <c r="C23" s="38">
        <v>0</v>
      </c>
      <c r="D23" s="38">
        <v>0</v>
      </c>
      <c r="E23" s="38">
        <v>0</v>
      </c>
    </row>
    <row r="24" spans="1:5" x14ac:dyDescent="0.35">
      <c r="A24" s="2" t="s">
        <v>54</v>
      </c>
      <c r="B24" s="38">
        <v>0</v>
      </c>
      <c r="C24" s="38">
        <v>0</v>
      </c>
      <c r="D24" s="38">
        <v>0</v>
      </c>
      <c r="E24" s="38">
        <v>0</v>
      </c>
    </row>
    <row r="25" spans="1:5" x14ac:dyDescent="0.35">
      <c r="A25" s="2" t="s">
        <v>33</v>
      </c>
      <c r="B25" s="38">
        <v>0</v>
      </c>
      <c r="C25" s="38">
        <v>0</v>
      </c>
      <c r="D25" s="38">
        <v>0</v>
      </c>
      <c r="E25" s="38">
        <v>0</v>
      </c>
    </row>
    <row r="26" spans="1:5" x14ac:dyDescent="0.35">
      <c r="A26" s="2" t="s">
        <v>55</v>
      </c>
      <c r="B26" s="19">
        <f>(B24+B25)/2+B23</f>
        <v>0</v>
      </c>
      <c r="C26" s="19">
        <f t="shared" ref="C26:E26" si="4">(C24+C25)/2+C23</f>
        <v>0</v>
      </c>
      <c r="D26" s="19">
        <f t="shared" si="4"/>
        <v>0</v>
      </c>
      <c r="E26" s="19">
        <f t="shared" si="4"/>
        <v>0</v>
      </c>
    </row>
    <row r="27" spans="1:5" x14ac:dyDescent="0.35">
      <c r="A27" s="2" t="s">
        <v>32</v>
      </c>
      <c r="B27" s="42">
        <f>B26/B6</f>
        <v>0</v>
      </c>
      <c r="C27" s="42">
        <f t="shared" ref="C27:E27" si="5">C26/C6</f>
        <v>0</v>
      </c>
      <c r="D27" s="42">
        <f t="shared" si="5"/>
        <v>0</v>
      </c>
      <c r="E27" s="42">
        <f t="shared" si="5"/>
        <v>0</v>
      </c>
    </row>
    <row r="28" spans="1:5" s="4" customFormat="1" ht="22.5" customHeight="1" x14ac:dyDescent="0.35">
      <c r="A28" s="60" t="s">
        <v>13</v>
      </c>
      <c r="B28" s="60"/>
      <c r="C28" s="60"/>
      <c r="D28" s="60"/>
      <c r="E28" s="60"/>
    </row>
    <row r="29" spans="1:5" x14ac:dyDescent="0.35">
      <c r="A29" s="2" t="s">
        <v>73</v>
      </c>
      <c r="B29" s="38">
        <v>0</v>
      </c>
      <c r="C29" s="38">
        <v>0</v>
      </c>
      <c r="D29" s="38">
        <v>0</v>
      </c>
      <c r="E29" s="38">
        <v>0</v>
      </c>
    </row>
    <row r="30" spans="1:5" x14ac:dyDescent="0.35">
      <c r="A30" s="2" t="s">
        <v>15</v>
      </c>
      <c r="B30" s="38">
        <v>0</v>
      </c>
      <c r="C30" s="38">
        <v>0</v>
      </c>
      <c r="D30" s="38">
        <v>0</v>
      </c>
      <c r="E30" s="38">
        <v>0</v>
      </c>
    </row>
    <row r="31" spans="1:5" x14ac:dyDescent="0.35">
      <c r="A31" s="2" t="s">
        <v>74</v>
      </c>
      <c r="B31" s="42">
        <f>B30/B6</f>
        <v>0</v>
      </c>
      <c r="C31" s="42">
        <f t="shared" ref="C31:D31" si="6">C30/C6</f>
        <v>0</v>
      </c>
      <c r="D31" s="42">
        <f t="shared" si="6"/>
        <v>0</v>
      </c>
      <c r="E31" s="42">
        <f>E30/E6</f>
        <v>0</v>
      </c>
    </row>
    <row r="32" spans="1:5" ht="15.5" x14ac:dyDescent="0.35">
      <c r="A32" s="60" t="s">
        <v>27</v>
      </c>
      <c r="B32" s="60"/>
      <c r="C32" s="60"/>
      <c r="D32" s="60"/>
      <c r="E32" s="60"/>
    </row>
    <row r="33" spans="1:7" x14ac:dyDescent="0.35">
      <c r="A33" s="2" t="s">
        <v>18</v>
      </c>
      <c r="B33" s="38">
        <v>0</v>
      </c>
      <c r="C33" s="38">
        <v>0</v>
      </c>
      <c r="D33" s="38">
        <v>0</v>
      </c>
      <c r="E33" s="38">
        <v>0</v>
      </c>
    </row>
    <row r="34" spans="1:7" x14ac:dyDescent="0.35">
      <c r="A34" s="2" t="s">
        <v>19</v>
      </c>
      <c r="B34" s="38">
        <v>0</v>
      </c>
      <c r="C34" s="38">
        <v>0</v>
      </c>
      <c r="D34" s="38">
        <v>0</v>
      </c>
      <c r="E34" s="38">
        <v>0</v>
      </c>
    </row>
    <row r="35" spans="1:7" x14ac:dyDescent="0.35">
      <c r="A35" s="2" t="s">
        <v>20</v>
      </c>
      <c r="B35" s="38">
        <v>0</v>
      </c>
      <c r="C35" s="38">
        <v>0</v>
      </c>
      <c r="D35" s="38">
        <v>0</v>
      </c>
      <c r="E35" s="38">
        <v>0</v>
      </c>
    </row>
    <row r="36" spans="1:7" x14ac:dyDescent="0.35">
      <c r="A36" s="2" t="s">
        <v>21</v>
      </c>
      <c r="B36" s="38">
        <v>0</v>
      </c>
      <c r="C36" s="38">
        <v>0</v>
      </c>
      <c r="D36" s="38">
        <v>0</v>
      </c>
      <c r="E36" s="38">
        <v>0</v>
      </c>
    </row>
    <row r="37" spans="1:7" s="4" customFormat="1" x14ac:dyDescent="0.35">
      <c r="A37" s="2" t="s">
        <v>72</v>
      </c>
      <c r="B37" s="38">
        <v>0</v>
      </c>
      <c r="C37" s="38">
        <v>0</v>
      </c>
      <c r="D37" s="38">
        <v>0</v>
      </c>
      <c r="E37" s="38">
        <v>0</v>
      </c>
    </row>
    <row r="38" spans="1:7" x14ac:dyDescent="0.35">
      <c r="A38" s="2" t="s">
        <v>22</v>
      </c>
      <c r="B38" s="38">
        <v>0</v>
      </c>
      <c r="C38" s="38">
        <v>0</v>
      </c>
      <c r="D38" s="38">
        <v>0</v>
      </c>
      <c r="E38" s="38">
        <v>0</v>
      </c>
    </row>
    <row r="39" spans="1:7" s="4" customFormat="1" x14ac:dyDescent="0.35">
      <c r="A39" s="45" t="s">
        <v>115</v>
      </c>
      <c r="B39" s="38">
        <v>0</v>
      </c>
      <c r="C39" s="38">
        <v>0</v>
      </c>
      <c r="D39" s="38">
        <v>0</v>
      </c>
      <c r="E39" s="38">
        <v>0</v>
      </c>
      <c r="G39"/>
    </row>
    <row r="40" spans="1:7" s="4" customFormat="1" x14ac:dyDescent="0.35">
      <c r="A40" s="2" t="s">
        <v>56</v>
      </c>
      <c r="B40" s="19">
        <f>SUM(B33:B39)</f>
        <v>0</v>
      </c>
      <c r="C40" s="19">
        <f>SUM(C33:C39)</f>
        <v>0</v>
      </c>
      <c r="D40" s="19">
        <f t="shared" ref="D40" si="7">SUM(D33:D39)</f>
        <v>0</v>
      </c>
      <c r="E40" s="19">
        <f>SUM(E33:E39)</f>
        <v>0</v>
      </c>
    </row>
    <row r="41" spans="1:7" x14ac:dyDescent="0.35">
      <c r="A41" s="2" t="s">
        <v>29</v>
      </c>
      <c r="B41" s="42">
        <f>B40/B6</f>
        <v>0</v>
      </c>
      <c r="C41" s="42">
        <f>C40/C6</f>
        <v>0</v>
      </c>
      <c r="D41" s="42">
        <f>D40/D6</f>
        <v>0</v>
      </c>
      <c r="E41" s="42">
        <f>E40/E6</f>
        <v>0</v>
      </c>
    </row>
    <row r="42" spans="1:7" ht="15.5" x14ac:dyDescent="0.35">
      <c r="A42" s="60" t="s">
        <v>28</v>
      </c>
      <c r="B42" s="60"/>
      <c r="C42" s="60"/>
      <c r="D42" s="60"/>
      <c r="E42" s="60"/>
    </row>
    <row r="43" spans="1:7" x14ac:dyDescent="0.35">
      <c r="A43" s="2" t="s">
        <v>62</v>
      </c>
      <c r="B43" s="38">
        <v>0</v>
      </c>
      <c r="C43" s="38">
        <v>0</v>
      </c>
      <c r="D43" s="38">
        <v>0</v>
      </c>
      <c r="E43" s="38">
        <v>0</v>
      </c>
    </row>
    <row r="44" spans="1:7" ht="30.75" customHeight="1" x14ac:dyDescent="0.35">
      <c r="A44" s="60" t="s">
        <v>23</v>
      </c>
      <c r="B44" s="60"/>
      <c r="C44" s="60"/>
      <c r="D44" s="60"/>
      <c r="E44" s="60"/>
    </row>
    <row r="45" spans="1:7" x14ac:dyDescent="0.35">
      <c r="A45" s="2" t="s">
        <v>25</v>
      </c>
      <c r="B45" s="19">
        <f>B15+B21+B26+B30+B40</f>
        <v>3753.75</v>
      </c>
      <c r="C45" s="19">
        <f>C15+C21+C26+C30+C40</f>
        <v>3316.6666666666665</v>
      </c>
      <c r="D45" s="19">
        <f>D15+D21+D26+D30+D40</f>
        <v>6633.333333333333</v>
      </c>
      <c r="E45" s="19">
        <f>E15+E21+E26+E30+E40</f>
        <v>6404</v>
      </c>
    </row>
    <row r="46" spans="1:7" x14ac:dyDescent="0.35">
      <c r="A46" s="3" t="s">
        <v>24</v>
      </c>
      <c r="B46" s="42">
        <f>B45/B6</f>
        <v>0.25</v>
      </c>
      <c r="C46" s="42">
        <f>C45/C6</f>
        <v>0.16666666666666666</v>
      </c>
      <c r="D46" s="42">
        <f>D45/D6</f>
        <v>0.33333333333333331</v>
      </c>
      <c r="E46" s="42">
        <f>E45/E6</f>
        <v>0.2</v>
      </c>
    </row>
    <row r="47" spans="1:7" ht="29" x14ac:dyDescent="0.35">
      <c r="A47" s="3" t="s">
        <v>26</v>
      </c>
      <c r="B47" s="42">
        <f>B16+B20+B27+B31+B41</f>
        <v>0.25</v>
      </c>
      <c r="C47" s="42">
        <f t="shared" ref="C47:E47" si="8">C16+C20+C27+C31+C41</f>
        <v>0.16666666666666666</v>
      </c>
      <c r="D47" s="42">
        <f>D16+D20+D27+D31+D41</f>
        <v>0.33333333333333331</v>
      </c>
      <c r="E47" s="42">
        <f t="shared" si="8"/>
        <v>0.2</v>
      </c>
    </row>
    <row r="48" spans="1:7" ht="29.15" customHeight="1" x14ac:dyDescent="0.35">
      <c r="A48" s="1" t="s">
        <v>96</v>
      </c>
      <c r="B48" s="55">
        <f>AVERAGE(B45:E45)</f>
        <v>5026.9375</v>
      </c>
      <c r="C48" s="56"/>
      <c r="D48" s="56"/>
      <c r="E48" s="57"/>
    </row>
  </sheetData>
  <sheetProtection algorithmName="SHA-512" hashValue="THQpv2O3sx+8OnTSYGvICX0/ldbncnF4ZayNwzJ0uNh8opTj5jdfuJjFGqdYhBz4EugVAne6PUitisplSEDLmw==" saltValue="FXi5CeCh2g0CR42mhbNwwQ==" spinCount="100000" sheet="1" objects="1" scenarios="1"/>
  <mergeCells count="12">
    <mergeCell ref="B48:E48"/>
    <mergeCell ref="A2:E2"/>
    <mergeCell ref="B3:E3"/>
    <mergeCell ref="A4:E4"/>
    <mergeCell ref="A42:E42"/>
    <mergeCell ref="A44:E44"/>
    <mergeCell ref="A28:E28"/>
    <mergeCell ref="A32:E32"/>
    <mergeCell ref="A11:E11"/>
    <mergeCell ref="A14:E14"/>
    <mergeCell ref="A17:E17"/>
    <mergeCell ref="A22:E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831C0-7AEA-4F3C-97B6-CBAEBC89CEC4}">
  <dimension ref="A1:G48"/>
  <sheetViews>
    <sheetView tabSelected="1" topLeftCell="A3" zoomScale="115" zoomScaleNormal="115" workbookViewId="0">
      <selection activeCell="C5" sqref="C5"/>
    </sheetView>
  </sheetViews>
  <sheetFormatPr defaultRowHeight="14.5" x14ac:dyDescent="0.35"/>
  <cols>
    <col min="1" max="1" width="79.1796875" style="4" customWidth="1"/>
    <col min="2" max="5" width="30.54296875" customWidth="1"/>
  </cols>
  <sheetData>
    <row r="1" spans="1:5" ht="83.15" customHeight="1" x14ac:dyDescent="0.35">
      <c r="A1" s="18" t="s">
        <v>83</v>
      </c>
      <c r="B1" s="18"/>
      <c r="C1" s="18"/>
      <c r="D1" s="18"/>
      <c r="E1" s="18"/>
    </row>
    <row r="2" spans="1:5" ht="92.15" customHeight="1" x14ac:dyDescent="0.35">
      <c r="A2" s="51" t="s">
        <v>61</v>
      </c>
      <c r="B2" s="51"/>
      <c r="C2" s="51"/>
      <c r="D2" s="51"/>
      <c r="E2" s="51"/>
    </row>
    <row r="3" spans="1:5" ht="15.5" x14ac:dyDescent="0.35">
      <c r="A3" s="20" t="s">
        <v>51</v>
      </c>
      <c r="B3" s="58" t="str">
        <f>Overzichtsblad!$C$4</f>
        <v>&lt;naam&gt;</v>
      </c>
      <c r="C3" s="58"/>
      <c r="D3" s="58"/>
      <c r="E3" s="58"/>
    </row>
    <row r="4" spans="1:5" ht="27" customHeight="1" x14ac:dyDescent="0.35">
      <c r="A4" s="59" t="s">
        <v>91</v>
      </c>
      <c r="B4" s="59"/>
      <c r="C4" s="59"/>
      <c r="D4" s="59"/>
      <c r="E4" s="59"/>
    </row>
    <row r="5" spans="1:5" s="11" customFormat="1" ht="58" x14ac:dyDescent="0.35">
      <c r="A5" s="10"/>
      <c r="B5" s="8" t="s">
        <v>67</v>
      </c>
      <c r="C5" s="8" t="s">
        <v>76</v>
      </c>
      <c r="D5" s="8" t="s">
        <v>106</v>
      </c>
      <c r="E5" s="8" t="s">
        <v>117</v>
      </c>
    </row>
    <row r="6" spans="1:5" x14ac:dyDescent="0.35">
      <c r="A6" s="13" t="s">
        <v>52</v>
      </c>
      <c r="B6" s="46">
        <v>44270</v>
      </c>
      <c r="C6" s="25">
        <v>35300</v>
      </c>
      <c r="D6" s="25">
        <v>39625</v>
      </c>
      <c r="E6" s="25">
        <v>37949</v>
      </c>
    </row>
    <row r="7" spans="1:5" x14ac:dyDescent="0.35">
      <c r="A7" s="13" t="s">
        <v>0</v>
      </c>
      <c r="B7" s="23" t="s">
        <v>41</v>
      </c>
      <c r="C7" s="23" t="s">
        <v>41</v>
      </c>
      <c r="D7" s="23" t="s">
        <v>41</v>
      </c>
      <c r="E7" s="23" t="s">
        <v>45</v>
      </c>
    </row>
    <row r="8" spans="1:5" x14ac:dyDescent="0.35">
      <c r="A8" s="13" t="s">
        <v>1</v>
      </c>
      <c r="B8" s="23">
        <v>4</v>
      </c>
      <c r="C8" s="23">
        <v>3</v>
      </c>
      <c r="D8" s="23">
        <v>3</v>
      </c>
      <c r="E8" s="23">
        <v>5</v>
      </c>
    </row>
    <row r="9" spans="1:5" x14ac:dyDescent="0.35">
      <c r="A9" s="13" t="s">
        <v>2</v>
      </c>
      <c r="B9" s="24">
        <v>50000</v>
      </c>
      <c r="C9" s="24">
        <v>30000</v>
      </c>
      <c r="D9" s="24">
        <v>10000</v>
      </c>
      <c r="E9" s="24">
        <v>25000</v>
      </c>
    </row>
    <row r="10" spans="1:5" x14ac:dyDescent="0.35">
      <c r="A10" s="45" t="s">
        <v>116</v>
      </c>
      <c r="B10" s="37">
        <v>0</v>
      </c>
      <c r="C10" s="37">
        <v>0</v>
      </c>
      <c r="D10" s="37">
        <v>0</v>
      </c>
      <c r="E10" s="37">
        <v>0</v>
      </c>
    </row>
    <row r="11" spans="1:5" ht="22.5" customHeight="1" x14ac:dyDescent="0.35">
      <c r="A11" s="60" t="s">
        <v>3</v>
      </c>
      <c r="B11" s="60"/>
      <c r="C11" s="60"/>
      <c r="D11" s="60"/>
      <c r="E11" s="60"/>
    </row>
    <row r="12" spans="1:5" x14ac:dyDescent="0.35">
      <c r="A12" s="2" t="s">
        <v>8</v>
      </c>
      <c r="B12" s="38">
        <v>0</v>
      </c>
      <c r="C12" s="38">
        <v>0</v>
      </c>
      <c r="D12" s="38">
        <v>0</v>
      </c>
      <c r="E12" s="38">
        <v>0</v>
      </c>
    </row>
    <row r="13" spans="1:5" x14ac:dyDescent="0.35">
      <c r="A13" s="2" t="s">
        <v>4</v>
      </c>
      <c r="B13" s="42">
        <f>B12/B6</f>
        <v>0</v>
      </c>
      <c r="C13" s="42">
        <f t="shared" ref="C13:E13" si="0">C12/C6</f>
        <v>0</v>
      </c>
      <c r="D13" s="42">
        <f t="shared" ref="D13" si="1">D12/D6</f>
        <v>0</v>
      </c>
      <c r="E13" s="42">
        <f t="shared" si="0"/>
        <v>0</v>
      </c>
    </row>
    <row r="14" spans="1:5" s="4" customFormat="1" ht="22.5" customHeight="1" x14ac:dyDescent="0.35">
      <c r="A14" s="60" t="s">
        <v>5</v>
      </c>
      <c r="B14" s="60"/>
      <c r="C14" s="60"/>
      <c r="D14" s="60"/>
      <c r="E14" s="60"/>
    </row>
    <row r="15" spans="1:5" x14ac:dyDescent="0.35">
      <c r="A15" s="2" t="s">
        <v>6</v>
      </c>
      <c r="B15" s="19">
        <f>(B6-B12)/B8</f>
        <v>11067.5</v>
      </c>
      <c r="C15" s="19">
        <f>(C6-C12)/C8</f>
        <v>11766.666666666666</v>
      </c>
      <c r="D15" s="19">
        <f>(D6-D12)/D8</f>
        <v>13208.333333333334</v>
      </c>
      <c r="E15" s="19">
        <f>(E6-E12)/E8</f>
        <v>7589.8</v>
      </c>
    </row>
    <row r="16" spans="1:5" x14ac:dyDescent="0.35">
      <c r="A16" s="2" t="s">
        <v>7</v>
      </c>
      <c r="B16" s="42">
        <f>B15/B6</f>
        <v>0.25</v>
      </c>
      <c r="C16" s="42">
        <f t="shared" ref="C16:E16" si="2">C15/C6</f>
        <v>0.33333333333333331</v>
      </c>
      <c r="D16" s="42">
        <f t="shared" ref="D16" si="3">D15/D6</f>
        <v>0.33333333333333337</v>
      </c>
      <c r="E16" s="42">
        <f t="shared" si="2"/>
        <v>0.2</v>
      </c>
    </row>
    <row r="17" spans="1:5" s="4" customFormat="1" ht="22.5" customHeight="1" x14ac:dyDescent="0.35">
      <c r="A17" s="60" t="s">
        <v>12</v>
      </c>
      <c r="B17" s="60"/>
      <c r="C17" s="60"/>
      <c r="D17" s="60"/>
      <c r="E17" s="60"/>
    </row>
    <row r="18" spans="1:5" x14ac:dyDescent="0.35">
      <c r="A18" s="2" t="s">
        <v>9</v>
      </c>
      <c r="B18" s="41">
        <v>0</v>
      </c>
      <c r="C18" s="41">
        <v>0</v>
      </c>
      <c r="D18" s="41">
        <v>0</v>
      </c>
      <c r="E18" s="41">
        <v>0</v>
      </c>
    </row>
    <row r="19" spans="1:5" x14ac:dyDescent="0.35">
      <c r="A19" s="2" t="s">
        <v>10</v>
      </c>
      <c r="B19" s="41">
        <v>0</v>
      </c>
      <c r="C19" s="41">
        <v>0</v>
      </c>
      <c r="D19" s="41">
        <v>0</v>
      </c>
      <c r="E19" s="41">
        <v>0</v>
      </c>
    </row>
    <row r="20" spans="1:5" x14ac:dyDescent="0.35">
      <c r="A20" s="2" t="s">
        <v>11</v>
      </c>
      <c r="B20" s="42">
        <f>B18+B19</f>
        <v>0</v>
      </c>
      <c r="C20" s="42">
        <f t="shared" ref="C20:E20" si="4">C18+C19</f>
        <v>0</v>
      </c>
      <c r="D20" s="42">
        <f t="shared" ref="D20" si="5">D18+D19</f>
        <v>0</v>
      </c>
      <c r="E20" s="42">
        <f t="shared" si="4"/>
        <v>0</v>
      </c>
    </row>
    <row r="21" spans="1:5" x14ac:dyDescent="0.35">
      <c r="A21" s="2" t="s">
        <v>53</v>
      </c>
      <c r="B21" s="19">
        <f>B20*B6</f>
        <v>0</v>
      </c>
      <c r="C21" s="19">
        <f t="shared" ref="C21:E21" si="6">C20*C6</f>
        <v>0</v>
      </c>
      <c r="D21" s="19">
        <f t="shared" ref="D21" si="7">D20*D6</f>
        <v>0</v>
      </c>
      <c r="E21" s="19">
        <f t="shared" si="6"/>
        <v>0</v>
      </c>
    </row>
    <row r="22" spans="1:5" s="4" customFormat="1" ht="22.5" customHeight="1" x14ac:dyDescent="0.35">
      <c r="A22" s="60" t="s">
        <v>31</v>
      </c>
      <c r="B22" s="60"/>
      <c r="C22" s="60"/>
      <c r="D22" s="60"/>
      <c r="E22" s="60"/>
    </row>
    <row r="23" spans="1:5" x14ac:dyDescent="0.35">
      <c r="A23" s="2" t="s">
        <v>30</v>
      </c>
      <c r="B23" s="38">
        <v>0</v>
      </c>
      <c r="C23" s="38">
        <v>0</v>
      </c>
      <c r="D23" s="38">
        <v>0</v>
      </c>
      <c r="E23" s="38">
        <v>0</v>
      </c>
    </row>
    <row r="24" spans="1:5" x14ac:dyDescent="0.35">
      <c r="A24" s="2" t="s">
        <v>54</v>
      </c>
      <c r="B24" s="38">
        <v>0</v>
      </c>
      <c r="C24" s="38">
        <v>0</v>
      </c>
      <c r="D24" s="38">
        <v>0</v>
      </c>
      <c r="E24" s="38">
        <v>0</v>
      </c>
    </row>
    <row r="25" spans="1:5" x14ac:dyDescent="0.35">
      <c r="A25" s="2" t="s">
        <v>33</v>
      </c>
      <c r="B25" s="38">
        <v>0</v>
      </c>
      <c r="C25" s="38">
        <v>0</v>
      </c>
      <c r="D25" s="38">
        <v>0</v>
      </c>
      <c r="E25" s="38">
        <v>0</v>
      </c>
    </row>
    <row r="26" spans="1:5" x14ac:dyDescent="0.35">
      <c r="A26" s="2" t="s">
        <v>55</v>
      </c>
      <c r="B26" s="19">
        <f>(B24+B25)/2+B23</f>
        <v>0</v>
      </c>
      <c r="C26" s="19">
        <f t="shared" ref="C26:E26" si="8">(C24+C25)/2+C23</f>
        <v>0</v>
      </c>
      <c r="D26" s="19">
        <f t="shared" ref="D26" si="9">(D24+D25)/2+D23</f>
        <v>0</v>
      </c>
      <c r="E26" s="19">
        <f t="shared" si="8"/>
        <v>0</v>
      </c>
    </row>
    <row r="27" spans="1:5" x14ac:dyDescent="0.35">
      <c r="A27" s="2" t="s">
        <v>32</v>
      </c>
      <c r="B27" s="42">
        <f>B26/B6</f>
        <v>0</v>
      </c>
      <c r="C27" s="42">
        <f t="shared" ref="C27:E27" si="10">C26/C6</f>
        <v>0</v>
      </c>
      <c r="D27" s="42">
        <f t="shared" ref="D27" si="11">D26/D6</f>
        <v>0</v>
      </c>
      <c r="E27" s="42">
        <f t="shared" si="10"/>
        <v>0</v>
      </c>
    </row>
    <row r="28" spans="1:5" s="4" customFormat="1" ht="22.5" customHeight="1" x14ac:dyDescent="0.35">
      <c r="A28" s="60" t="s">
        <v>13</v>
      </c>
      <c r="B28" s="60"/>
      <c r="C28" s="60"/>
      <c r="D28" s="60"/>
      <c r="E28" s="60"/>
    </row>
    <row r="29" spans="1:5" x14ac:dyDescent="0.35">
      <c r="A29" s="2" t="s">
        <v>73</v>
      </c>
      <c r="B29" s="38">
        <v>0</v>
      </c>
      <c r="C29" s="38">
        <v>0</v>
      </c>
      <c r="D29" s="38">
        <v>0</v>
      </c>
      <c r="E29" s="38">
        <v>0</v>
      </c>
    </row>
    <row r="30" spans="1:5" x14ac:dyDescent="0.35">
      <c r="A30" s="2" t="s">
        <v>15</v>
      </c>
      <c r="B30" s="38">
        <v>0</v>
      </c>
      <c r="C30" s="38">
        <v>0</v>
      </c>
      <c r="D30" s="38">
        <v>0</v>
      </c>
      <c r="E30" s="38">
        <v>0</v>
      </c>
    </row>
    <row r="31" spans="1:5" x14ac:dyDescent="0.35">
      <c r="A31" s="2" t="s">
        <v>74</v>
      </c>
      <c r="B31" s="42">
        <f>B30/B6</f>
        <v>0</v>
      </c>
      <c r="C31" s="42">
        <f t="shared" ref="C31:E31" si="12">C30/C6</f>
        <v>0</v>
      </c>
      <c r="D31" s="42">
        <f t="shared" ref="D31" si="13">D30/D6</f>
        <v>0</v>
      </c>
      <c r="E31" s="42">
        <f t="shared" si="12"/>
        <v>0</v>
      </c>
    </row>
    <row r="32" spans="1:5" ht="15.5" x14ac:dyDescent="0.35">
      <c r="A32" s="60" t="s">
        <v>27</v>
      </c>
      <c r="B32" s="60"/>
      <c r="C32" s="60"/>
      <c r="D32" s="60"/>
      <c r="E32" s="60"/>
    </row>
    <row r="33" spans="1:7" x14ac:dyDescent="0.35">
      <c r="A33" s="2" t="s">
        <v>18</v>
      </c>
      <c r="B33" s="38">
        <v>0</v>
      </c>
      <c r="C33" s="38">
        <v>0</v>
      </c>
      <c r="D33" s="38">
        <v>0</v>
      </c>
      <c r="E33" s="38">
        <v>0</v>
      </c>
    </row>
    <row r="34" spans="1:7" x14ac:dyDescent="0.35">
      <c r="A34" s="2" t="s">
        <v>19</v>
      </c>
      <c r="B34" s="38">
        <v>0</v>
      </c>
      <c r="C34" s="38">
        <v>0</v>
      </c>
      <c r="D34" s="38">
        <v>0</v>
      </c>
      <c r="E34" s="38">
        <v>0</v>
      </c>
    </row>
    <row r="35" spans="1:7" x14ac:dyDescent="0.35">
      <c r="A35" s="2" t="s">
        <v>20</v>
      </c>
      <c r="B35" s="38">
        <v>0</v>
      </c>
      <c r="C35" s="38">
        <v>0</v>
      </c>
      <c r="D35" s="38">
        <v>0</v>
      </c>
      <c r="E35" s="38">
        <v>0</v>
      </c>
    </row>
    <row r="36" spans="1:7" x14ac:dyDescent="0.35">
      <c r="A36" s="2" t="s">
        <v>21</v>
      </c>
      <c r="B36" s="38">
        <v>0</v>
      </c>
      <c r="C36" s="38">
        <v>0</v>
      </c>
      <c r="D36" s="38">
        <v>0</v>
      </c>
      <c r="E36" s="38">
        <v>0</v>
      </c>
    </row>
    <row r="37" spans="1:7" s="4" customFormat="1" x14ac:dyDescent="0.35">
      <c r="A37" s="2" t="s">
        <v>72</v>
      </c>
      <c r="B37" s="38">
        <v>0</v>
      </c>
      <c r="C37" s="38">
        <v>0</v>
      </c>
      <c r="D37" s="38">
        <v>0</v>
      </c>
      <c r="E37" s="38">
        <v>0</v>
      </c>
    </row>
    <row r="38" spans="1:7" x14ac:dyDescent="0.35">
      <c r="A38" s="2" t="s">
        <v>22</v>
      </c>
      <c r="B38" s="38">
        <v>0</v>
      </c>
      <c r="C38" s="38">
        <v>0</v>
      </c>
      <c r="D38" s="38">
        <v>0</v>
      </c>
      <c r="E38" s="38">
        <v>0</v>
      </c>
    </row>
    <row r="39" spans="1:7" s="4" customFormat="1" x14ac:dyDescent="0.35">
      <c r="A39" s="45" t="s">
        <v>115</v>
      </c>
      <c r="B39" s="38">
        <v>0</v>
      </c>
      <c r="C39" s="38">
        <v>0</v>
      </c>
      <c r="D39" s="38">
        <v>0</v>
      </c>
      <c r="E39" s="38">
        <v>0</v>
      </c>
      <c r="G39"/>
    </row>
    <row r="40" spans="1:7" s="4" customFormat="1" x14ac:dyDescent="0.35">
      <c r="A40" s="2" t="s">
        <v>56</v>
      </c>
      <c r="B40" s="19">
        <f>SUM(B33:B39)</f>
        <v>0</v>
      </c>
      <c r="C40" s="19">
        <f>SUM(C33:C39)</f>
        <v>0</v>
      </c>
      <c r="D40" s="19">
        <f t="shared" ref="D40" si="14">SUM(D33:D39)</f>
        <v>0</v>
      </c>
      <c r="E40" s="19">
        <f>SUM(E33:E39)</f>
        <v>0</v>
      </c>
    </row>
    <row r="41" spans="1:7" x14ac:dyDescent="0.35">
      <c r="A41" s="2" t="s">
        <v>29</v>
      </c>
      <c r="B41" s="42">
        <f>B40/B6</f>
        <v>0</v>
      </c>
      <c r="C41" s="42">
        <f>C40/C6</f>
        <v>0</v>
      </c>
      <c r="D41" s="42">
        <f>D40/D6</f>
        <v>0</v>
      </c>
      <c r="E41" s="42">
        <f>E40/E6</f>
        <v>0</v>
      </c>
    </row>
    <row r="42" spans="1:7" ht="15.5" x14ac:dyDescent="0.35">
      <c r="A42" s="60" t="s">
        <v>28</v>
      </c>
      <c r="B42" s="60"/>
      <c r="C42" s="60"/>
      <c r="D42" s="60"/>
      <c r="E42" s="60"/>
    </row>
    <row r="43" spans="1:7" x14ac:dyDescent="0.35">
      <c r="A43" s="2" t="s">
        <v>62</v>
      </c>
      <c r="B43" s="38">
        <v>0</v>
      </c>
      <c r="C43" s="38">
        <v>0</v>
      </c>
      <c r="D43" s="38">
        <v>0</v>
      </c>
      <c r="E43" s="38">
        <v>0</v>
      </c>
    </row>
    <row r="44" spans="1:7" ht="30.75" customHeight="1" x14ac:dyDescent="0.35">
      <c r="A44" s="60" t="s">
        <v>23</v>
      </c>
      <c r="B44" s="60"/>
      <c r="C44" s="60"/>
      <c r="D44" s="60"/>
      <c r="E44" s="60"/>
    </row>
    <row r="45" spans="1:7" x14ac:dyDescent="0.35">
      <c r="A45" s="2" t="s">
        <v>25</v>
      </c>
      <c r="B45" s="19">
        <f>B15+B21+B26+B30+B40</f>
        <v>11067.5</v>
      </c>
      <c r="C45" s="19">
        <f>C15+C21+C26+C30+C40</f>
        <v>11766.666666666666</v>
      </c>
      <c r="D45" s="19">
        <f>D15+D21+D26+D30+D40</f>
        <v>13208.333333333334</v>
      </c>
      <c r="E45" s="19">
        <f>E15+E21+E26+E30+E40</f>
        <v>7589.8</v>
      </c>
    </row>
    <row r="46" spans="1:7" x14ac:dyDescent="0.35">
      <c r="A46" s="3" t="s">
        <v>24</v>
      </c>
      <c r="B46" s="42">
        <f>B45/B6</f>
        <v>0.25</v>
      </c>
      <c r="C46" s="42">
        <f>C45/C6</f>
        <v>0.33333333333333331</v>
      </c>
      <c r="D46" s="42">
        <f>D45/D6</f>
        <v>0.33333333333333337</v>
      </c>
      <c r="E46" s="42">
        <f>E45/E6</f>
        <v>0.2</v>
      </c>
    </row>
    <row r="47" spans="1:7" ht="29" x14ac:dyDescent="0.35">
      <c r="A47" s="3" t="s">
        <v>26</v>
      </c>
      <c r="B47" s="42">
        <f>B16+B20+B27+B31+B41</f>
        <v>0.25</v>
      </c>
      <c r="C47" s="42">
        <f t="shared" ref="C47:E47" si="15">C16+C20+C27+C31+C41</f>
        <v>0.33333333333333331</v>
      </c>
      <c r="D47" s="42">
        <f t="shared" si="15"/>
        <v>0.33333333333333337</v>
      </c>
      <c r="E47" s="42">
        <f t="shared" si="15"/>
        <v>0.2</v>
      </c>
    </row>
    <row r="48" spans="1:7" ht="24.65" customHeight="1" x14ac:dyDescent="0.35">
      <c r="A48" s="1" t="s">
        <v>95</v>
      </c>
      <c r="B48" s="55">
        <f>AVERAGE(B45:E45)</f>
        <v>10908.075000000001</v>
      </c>
      <c r="C48" s="56"/>
      <c r="D48" s="56"/>
      <c r="E48" s="57"/>
    </row>
  </sheetData>
  <sheetProtection algorithmName="SHA-512" hashValue="TmU9ODajn+sHwtJ5C95289BtXZ/RS6/ACfRvQWGbwqNxBjAnqfkbQA8GAHcPsJmihbbSB31KNiyns5pvxFUNDQ==" saltValue="6RZcWckWr4knYQhtp1u0Bw==" spinCount="100000" sheet="1" objects="1" scenarios="1"/>
  <mergeCells count="12">
    <mergeCell ref="B48:E48"/>
    <mergeCell ref="A2:E2"/>
    <mergeCell ref="B3:E3"/>
    <mergeCell ref="A4:E4"/>
    <mergeCell ref="A42:E42"/>
    <mergeCell ref="A44:E44"/>
    <mergeCell ref="A28:E28"/>
    <mergeCell ref="A32:E32"/>
    <mergeCell ref="A11:E11"/>
    <mergeCell ref="A14:E14"/>
    <mergeCell ref="A17:E17"/>
    <mergeCell ref="A22:E2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B331A-5B95-4886-9BC5-4438595C7CF6}">
  <dimension ref="A1:G49"/>
  <sheetViews>
    <sheetView zoomScale="85" zoomScaleNormal="85" workbookViewId="0">
      <selection activeCell="H12" sqref="H12"/>
    </sheetView>
  </sheetViews>
  <sheetFormatPr defaultRowHeight="14.5" x14ac:dyDescent="0.35"/>
  <cols>
    <col min="1" max="1" width="77.1796875" style="4" bestFit="1" customWidth="1"/>
    <col min="2" max="5" width="30.54296875" customWidth="1"/>
  </cols>
  <sheetData>
    <row r="1" spans="1:5" ht="83.15" customHeight="1" x14ac:dyDescent="0.35">
      <c r="A1" s="18" t="s">
        <v>84</v>
      </c>
      <c r="B1" s="18"/>
      <c r="C1" s="18"/>
      <c r="D1" s="18"/>
      <c r="E1" s="18"/>
    </row>
    <row r="2" spans="1:5" ht="92.15" customHeight="1" x14ac:dyDescent="0.35">
      <c r="A2" s="51" t="s">
        <v>61</v>
      </c>
      <c r="B2" s="51"/>
      <c r="C2" s="51"/>
      <c r="D2" s="51"/>
      <c r="E2" s="51"/>
    </row>
    <row r="3" spans="1:5" ht="15.5" x14ac:dyDescent="0.35">
      <c r="A3" s="20" t="s">
        <v>51</v>
      </c>
      <c r="B3" s="58" t="str">
        <f>Overzichtsblad!$C$4</f>
        <v>&lt;naam&gt;</v>
      </c>
      <c r="C3" s="58"/>
      <c r="D3" s="58"/>
      <c r="E3" s="58"/>
    </row>
    <row r="4" spans="1:5" ht="27" customHeight="1" x14ac:dyDescent="0.35">
      <c r="A4" s="59" t="s">
        <v>92</v>
      </c>
      <c r="B4" s="59"/>
      <c r="C4" s="59"/>
      <c r="D4" s="59"/>
      <c r="E4" s="59"/>
    </row>
    <row r="5" spans="1:5" s="11" customFormat="1" ht="43.5" x14ac:dyDescent="0.35">
      <c r="A5" s="10"/>
      <c r="B5" s="8" t="s">
        <v>111</v>
      </c>
      <c r="C5" s="8" t="s">
        <v>48</v>
      </c>
      <c r="D5" s="8" t="s">
        <v>100</v>
      </c>
      <c r="E5" s="8" t="s">
        <v>112</v>
      </c>
    </row>
    <row r="6" spans="1:5" x14ac:dyDescent="0.35">
      <c r="A6" s="13" t="s">
        <v>52</v>
      </c>
      <c r="B6" s="25">
        <v>34500</v>
      </c>
      <c r="C6" s="25">
        <v>32585</v>
      </c>
      <c r="D6" s="25">
        <v>41992.56</v>
      </c>
      <c r="E6" s="25">
        <v>41165</v>
      </c>
    </row>
    <row r="7" spans="1:5" x14ac:dyDescent="0.35">
      <c r="A7" s="13" t="s">
        <v>0</v>
      </c>
      <c r="B7" s="26" t="s">
        <v>47</v>
      </c>
      <c r="C7" s="26" t="s">
        <v>47</v>
      </c>
      <c r="D7" s="26" t="s">
        <v>47</v>
      </c>
      <c r="E7" s="23" t="s">
        <v>45</v>
      </c>
    </row>
    <row r="8" spans="1:5" x14ac:dyDescent="0.35">
      <c r="A8" s="13" t="s">
        <v>1</v>
      </c>
      <c r="B8" s="23">
        <v>4</v>
      </c>
      <c r="C8" s="23">
        <v>6</v>
      </c>
      <c r="D8" s="23">
        <v>3</v>
      </c>
      <c r="E8" s="23">
        <v>5</v>
      </c>
    </row>
    <row r="9" spans="1:5" x14ac:dyDescent="0.35">
      <c r="A9" s="13" t="s">
        <v>2</v>
      </c>
      <c r="B9" s="24">
        <v>50000</v>
      </c>
      <c r="C9" s="24">
        <v>15000</v>
      </c>
      <c r="D9" s="24">
        <v>30000</v>
      </c>
      <c r="E9" s="24">
        <v>25000</v>
      </c>
    </row>
    <row r="10" spans="1:5" x14ac:dyDescent="0.35">
      <c r="A10" s="45" t="s">
        <v>116</v>
      </c>
      <c r="B10" s="38">
        <v>0</v>
      </c>
      <c r="C10" s="38">
        <v>0</v>
      </c>
      <c r="D10" s="38">
        <v>0</v>
      </c>
      <c r="E10" s="38">
        <v>0</v>
      </c>
    </row>
    <row r="11" spans="1:5" ht="22.5" customHeight="1" x14ac:dyDescent="0.35">
      <c r="A11" s="60" t="s">
        <v>3</v>
      </c>
      <c r="B11" s="60"/>
      <c r="C11" s="60"/>
      <c r="D11" s="60"/>
      <c r="E11" s="60"/>
    </row>
    <row r="12" spans="1:5" x14ac:dyDescent="0.35">
      <c r="A12" s="2" t="s">
        <v>8</v>
      </c>
      <c r="B12" s="38">
        <v>0</v>
      </c>
      <c r="C12" s="38">
        <v>0</v>
      </c>
      <c r="D12" s="38">
        <v>0</v>
      </c>
      <c r="E12" s="38">
        <v>0</v>
      </c>
    </row>
    <row r="13" spans="1:5" x14ac:dyDescent="0.35">
      <c r="A13" s="2" t="s">
        <v>4</v>
      </c>
      <c r="B13" s="42">
        <f>B12/B6</f>
        <v>0</v>
      </c>
      <c r="C13" s="42">
        <f t="shared" ref="C13:E13" si="0">C12/C6</f>
        <v>0</v>
      </c>
      <c r="D13" s="42">
        <f t="shared" si="0"/>
        <v>0</v>
      </c>
      <c r="E13" s="42">
        <f t="shared" si="0"/>
        <v>0</v>
      </c>
    </row>
    <row r="14" spans="1:5" ht="22.5" customHeight="1" x14ac:dyDescent="0.35">
      <c r="A14" s="60" t="s">
        <v>5</v>
      </c>
      <c r="B14" s="60"/>
      <c r="C14" s="60"/>
      <c r="D14" s="60"/>
      <c r="E14" s="60"/>
    </row>
    <row r="15" spans="1:5" x14ac:dyDescent="0.35">
      <c r="A15" s="2" t="s">
        <v>6</v>
      </c>
      <c r="B15" s="19">
        <f>(B6-B12)/B8</f>
        <v>8625</v>
      </c>
      <c r="C15" s="19">
        <f>(C6-C12)/C8</f>
        <v>5430.833333333333</v>
      </c>
      <c r="D15" s="19">
        <f>(D6-D12)/D8</f>
        <v>13997.519999999999</v>
      </c>
      <c r="E15" s="19">
        <f>(E6-E12)/E8</f>
        <v>8233</v>
      </c>
    </row>
    <row r="16" spans="1:5" x14ac:dyDescent="0.35">
      <c r="A16" s="2" t="s">
        <v>7</v>
      </c>
      <c r="B16" s="42">
        <f>B15/B6</f>
        <v>0.25</v>
      </c>
      <c r="C16" s="42">
        <f t="shared" ref="C16:E16" si="1">C15/C6</f>
        <v>0.16666666666666666</v>
      </c>
      <c r="D16" s="42">
        <f t="shared" si="1"/>
        <v>0.33333333333333331</v>
      </c>
      <c r="E16" s="42">
        <f t="shared" si="1"/>
        <v>0.2</v>
      </c>
    </row>
    <row r="17" spans="1:7" ht="22.5" customHeight="1" x14ac:dyDescent="0.35">
      <c r="A17" s="60" t="s">
        <v>12</v>
      </c>
      <c r="B17" s="60"/>
      <c r="C17" s="60"/>
      <c r="D17" s="60"/>
      <c r="E17" s="60"/>
    </row>
    <row r="18" spans="1:7" x14ac:dyDescent="0.35">
      <c r="A18" s="2" t="s">
        <v>9</v>
      </c>
      <c r="B18" s="41">
        <v>0</v>
      </c>
      <c r="C18" s="41">
        <v>0</v>
      </c>
      <c r="D18" s="41">
        <v>0</v>
      </c>
      <c r="E18" s="41">
        <v>0</v>
      </c>
    </row>
    <row r="19" spans="1:7" x14ac:dyDescent="0.35">
      <c r="A19" s="2" t="s">
        <v>10</v>
      </c>
      <c r="B19" s="41">
        <v>0</v>
      </c>
      <c r="C19" s="41">
        <v>0</v>
      </c>
      <c r="D19" s="41">
        <v>0</v>
      </c>
      <c r="E19" s="41">
        <v>0</v>
      </c>
    </row>
    <row r="20" spans="1:7" x14ac:dyDescent="0.35">
      <c r="A20" s="2" t="s">
        <v>11</v>
      </c>
      <c r="B20" s="42">
        <f>B18+B19</f>
        <v>0</v>
      </c>
      <c r="C20" s="42">
        <f t="shared" ref="C20:E20" si="2">C18+C19</f>
        <v>0</v>
      </c>
      <c r="D20" s="42">
        <f t="shared" si="2"/>
        <v>0</v>
      </c>
      <c r="E20" s="42">
        <f t="shared" si="2"/>
        <v>0</v>
      </c>
    </row>
    <row r="21" spans="1:7" x14ac:dyDescent="0.35">
      <c r="A21" s="2" t="s">
        <v>53</v>
      </c>
      <c r="B21" s="19">
        <f>B20*B6</f>
        <v>0</v>
      </c>
      <c r="C21" s="19">
        <f t="shared" ref="C21:E21" si="3">C20*C6</f>
        <v>0</v>
      </c>
      <c r="D21" s="19">
        <f t="shared" si="3"/>
        <v>0</v>
      </c>
      <c r="E21" s="19">
        <f t="shared" si="3"/>
        <v>0</v>
      </c>
    </row>
    <row r="22" spans="1:7" ht="22.5" customHeight="1" x14ac:dyDescent="0.35">
      <c r="A22" s="60" t="s">
        <v>31</v>
      </c>
      <c r="B22" s="60"/>
      <c r="C22" s="60"/>
      <c r="D22" s="60"/>
      <c r="E22" s="60"/>
    </row>
    <row r="23" spans="1:7" x14ac:dyDescent="0.35">
      <c r="A23" s="2" t="s">
        <v>30</v>
      </c>
      <c r="B23" s="38">
        <v>0</v>
      </c>
      <c r="C23" s="38">
        <v>0</v>
      </c>
      <c r="D23" s="38">
        <v>0</v>
      </c>
      <c r="E23" s="38">
        <v>0</v>
      </c>
    </row>
    <row r="24" spans="1:7" x14ac:dyDescent="0.35">
      <c r="A24" s="2" t="s">
        <v>54</v>
      </c>
      <c r="B24" s="38">
        <v>0</v>
      </c>
      <c r="C24" s="38">
        <v>0</v>
      </c>
      <c r="D24" s="38">
        <v>0</v>
      </c>
      <c r="E24" s="38">
        <v>0</v>
      </c>
    </row>
    <row r="25" spans="1:7" x14ac:dyDescent="0.35">
      <c r="A25" s="2" t="s">
        <v>33</v>
      </c>
      <c r="B25" s="38">
        <v>0</v>
      </c>
      <c r="C25" s="38">
        <v>0</v>
      </c>
      <c r="D25" s="38">
        <v>0</v>
      </c>
      <c r="E25" s="38">
        <v>0</v>
      </c>
    </row>
    <row r="26" spans="1:7" x14ac:dyDescent="0.35">
      <c r="A26" s="2" t="s">
        <v>55</v>
      </c>
      <c r="B26" s="19">
        <f>(B24+B25)/2+B23</f>
        <v>0</v>
      </c>
      <c r="C26" s="19">
        <f t="shared" ref="C26:E26" si="4">(C24+C25)/2+C23</f>
        <v>0</v>
      </c>
      <c r="D26" s="19">
        <f t="shared" si="4"/>
        <v>0</v>
      </c>
      <c r="E26" s="19">
        <f t="shared" si="4"/>
        <v>0</v>
      </c>
    </row>
    <row r="27" spans="1:7" x14ac:dyDescent="0.35">
      <c r="A27" s="2" t="s">
        <v>32</v>
      </c>
      <c r="B27" s="42">
        <f>B26/B6</f>
        <v>0</v>
      </c>
      <c r="C27" s="42">
        <f t="shared" ref="C27:E27" si="5">C26/C6</f>
        <v>0</v>
      </c>
      <c r="D27" s="42">
        <f t="shared" si="5"/>
        <v>0</v>
      </c>
      <c r="E27" s="42">
        <f t="shared" si="5"/>
        <v>0</v>
      </c>
    </row>
    <row r="28" spans="1:7" ht="22.5" customHeight="1" x14ac:dyDescent="0.35">
      <c r="A28" s="60" t="s">
        <v>13</v>
      </c>
      <c r="B28" s="60"/>
      <c r="C28" s="60"/>
      <c r="D28" s="60"/>
      <c r="E28" s="60"/>
    </row>
    <row r="29" spans="1:7" x14ac:dyDescent="0.35">
      <c r="A29" s="2" t="s">
        <v>14</v>
      </c>
      <c r="B29" s="38">
        <v>0</v>
      </c>
      <c r="C29" s="38">
        <v>0</v>
      </c>
      <c r="D29" s="38">
        <v>0</v>
      </c>
      <c r="E29" s="38">
        <v>0</v>
      </c>
    </row>
    <row r="30" spans="1:7" x14ac:dyDescent="0.35">
      <c r="A30" s="2" t="s">
        <v>15</v>
      </c>
      <c r="B30" s="38">
        <v>0</v>
      </c>
      <c r="C30" s="38">
        <v>0</v>
      </c>
      <c r="D30" s="38">
        <v>0</v>
      </c>
      <c r="E30" s="38">
        <v>0</v>
      </c>
    </row>
    <row r="31" spans="1:7" x14ac:dyDescent="0.35">
      <c r="A31" s="2" t="s">
        <v>16</v>
      </c>
      <c r="B31" s="19">
        <f>B29+B30</f>
        <v>0</v>
      </c>
      <c r="C31" s="19">
        <f t="shared" ref="C31:E31" si="6">C29+C30</f>
        <v>0</v>
      </c>
      <c r="D31" s="19">
        <f t="shared" si="6"/>
        <v>0</v>
      </c>
      <c r="E31" s="19">
        <f t="shared" si="6"/>
        <v>0</v>
      </c>
    </row>
    <row r="32" spans="1:7" x14ac:dyDescent="0.35">
      <c r="A32" s="2" t="s">
        <v>17</v>
      </c>
      <c r="B32" s="42">
        <f>B31/B6</f>
        <v>0</v>
      </c>
      <c r="C32" s="42">
        <f t="shared" ref="C32:E32" si="7">C31/C6</f>
        <v>0</v>
      </c>
      <c r="D32" s="42">
        <f t="shared" si="7"/>
        <v>0</v>
      </c>
      <c r="E32" s="42">
        <f t="shared" si="7"/>
        <v>0</v>
      </c>
      <c r="G32" s="15"/>
    </row>
    <row r="33" spans="1:7" ht="22.5" customHeight="1" x14ac:dyDescent="0.35">
      <c r="A33" s="60" t="s">
        <v>27</v>
      </c>
      <c r="B33" s="60"/>
      <c r="C33" s="60"/>
      <c r="D33" s="60"/>
      <c r="E33" s="60"/>
    </row>
    <row r="34" spans="1:7" x14ac:dyDescent="0.35">
      <c r="A34" s="2" t="s">
        <v>18</v>
      </c>
      <c r="B34" s="38">
        <v>0</v>
      </c>
      <c r="C34" s="38">
        <v>0</v>
      </c>
      <c r="D34" s="38">
        <v>0</v>
      </c>
      <c r="E34" s="38">
        <v>0</v>
      </c>
    </row>
    <row r="35" spans="1:7" x14ac:dyDescent="0.35">
      <c r="A35" s="2" t="s">
        <v>19</v>
      </c>
      <c r="B35" s="38">
        <v>0</v>
      </c>
      <c r="C35" s="38">
        <v>0</v>
      </c>
      <c r="D35" s="38">
        <v>0</v>
      </c>
      <c r="E35" s="38">
        <v>0</v>
      </c>
    </row>
    <row r="36" spans="1:7" x14ac:dyDescent="0.35">
      <c r="A36" s="2" t="s">
        <v>20</v>
      </c>
      <c r="B36" s="38">
        <v>0</v>
      </c>
      <c r="C36" s="38">
        <v>0</v>
      </c>
      <c r="D36" s="38">
        <v>0</v>
      </c>
      <c r="E36" s="38">
        <v>0</v>
      </c>
    </row>
    <row r="37" spans="1:7" x14ac:dyDescent="0.35">
      <c r="A37" s="2" t="s">
        <v>21</v>
      </c>
      <c r="B37" s="38">
        <v>0</v>
      </c>
      <c r="C37" s="38">
        <v>0</v>
      </c>
      <c r="D37" s="38">
        <v>0</v>
      </c>
      <c r="E37" s="38">
        <v>0</v>
      </c>
    </row>
    <row r="38" spans="1:7" x14ac:dyDescent="0.35">
      <c r="A38" s="2" t="s">
        <v>72</v>
      </c>
      <c r="B38" s="38">
        <v>0</v>
      </c>
      <c r="C38" s="38">
        <v>0</v>
      </c>
      <c r="D38" s="38">
        <v>0</v>
      </c>
      <c r="E38" s="38">
        <v>0</v>
      </c>
    </row>
    <row r="39" spans="1:7" x14ac:dyDescent="0.35">
      <c r="A39" s="2" t="s">
        <v>22</v>
      </c>
      <c r="B39" s="38">
        <v>0</v>
      </c>
      <c r="C39" s="38">
        <v>0</v>
      </c>
      <c r="D39" s="38">
        <v>0</v>
      </c>
      <c r="E39" s="38">
        <v>0</v>
      </c>
    </row>
    <row r="40" spans="1:7" s="4" customFormat="1" x14ac:dyDescent="0.35">
      <c r="A40" s="45" t="s">
        <v>115</v>
      </c>
      <c r="B40" s="38">
        <v>0</v>
      </c>
      <c r="C40" s="38">
        <v>0</v>
      </c>
      <c r="D40" s="38">
        <v>0</v>
      </c>
      <c r="E40" s="38">
        <v>0</v>
      </c>
      <c r="G40"/>
    </row>
    <row r="41" spans="1:7" x14ac:dyDescent="0.35">
      <c r="A41" s="2" t="s">
        <v>56</v>
      </c>
      <c r="B41" s="19">
        <f>SUM(B34:B40)</f>
        <v>0</v>
      </c>
      <c r="C41" s="19">
        <f t="shared" ref="C41:D41" si="8">SUM(C34:C40)</f>
        <v>0</v>
      </c>
      <c r="D41" s="19">
        <f t="shared" si="8"/>
        <v>0</v>
      </c>
      <c r="E41" s="19">
        <f>SUM(E34:E40)</f>
        <v>0</v>
      </c>
    </row>
    <row r="42" spans="1:7" x14ac:dyDescent="0.35">
      <c r="A42" s="2" t="s">
        <v>29</v>
      </c>
      <c r="B42" s="42">
        <f>B41/B6</f>
        <v>0</v>
      </c>
      <c r="C42" s="42">
        <f>C41/C6</f>
        <v>0</v>
      </c>
      <c r="D42" s="42">
        <f>D41/D6</f>
        <v>0</v>
      </c>
      <c r="E42" s="42">
        <f>E41/E6</f>
        <v>0</v>
      </c>
    </row>
    <row r="43" spans="1:7" ht="15.5" x14ac:dyDescent="0.35">
      <c r="A43" s="60" t="s">
        <v>28</v>
      </c>
      <c r="B43" s="60"/>
      <c r="C43" s="60"/>
      <c r="D43" s="60"/>
      <c r="E43" s="60"/>
    </row>
    <row r="44" spans="1:7" x14ac:dyDescent="0.35">
      <c r="A44" s="2" t="s">
        <v>62</v>
      </c>
      <c r="B44" s="38">
        <v>0</v>
      </c>
      <c r="C44" s="38">
        <v>0</v>
      </c>
      <c r="D44" s="38">
        <v>0</v>
      </c>
      <c r="E44" s="38">
        <v>0</v>
      </c>
    </row>
    <row r="45" spans="1:7" ht="15.5" x14ac:dyDescent="0.35">
      <c r="A45" s="60" t="s">
        <v>23</v>
      </c>
      <c r="B45" s="60"/>
      <c r="C45" s="60"/>
      <c r="D45" s="60"/>
      <c r="E45" s="60"/>
    </row>
    <row r="46" spans="1:7" x14ac:dyDescent="0.35">
      <c r="A46" s="2" t="s">
        <v>25</v>
      </c>
      <c r="B46" s="19">
        <f>B15+B21+B26+B31+B41</f>
        <v>8625</v>
      </c>
      <c r="C46" s="19">
        <f>C15+C21+C26+C31+C41</f>
        <v>5430.833333333333</v>
      </c>
      <c r="D46" s="19">
        <f>D15+D21+D26+D31+D41</f>
        <v>13997.519999999999</v>
      </c>
      <c r="E46" s="19">
        <f>E15+E21+E26+E31+E41</f>
        <v>8233</v>
      </c>
    </row>
    <row r="47" spans="1:7" x14ac:dyDescent="0.35">
      <c r="A47" s="3" t="s">
        <v>24</v>
      </c>
      <c r="B47" s="42">
        <f>B46/B6</f>
        <v>0.25</v>
      </c>
      <c r="C47" s="42">
        <f>C46/C6</f>
        <v>0.16666666666666666</v>
      </c>
      <c r="D47" s="42">
        <f>D46/D6</f>
        <v>0.33333333333333331</v>
      </c>
      <c r="E47" s="42">
        <f>E46/E6</f>
        <v>0.2</v>
      </c>
    </row>
    <row r="48" spans="1:7" ht="29" x14ac:dyDescent="0.35">
      <c r="A48" s="3" t="s">
        <v>26</v>
      </c>
      <c r="B48" s="42">
        <f>B16+B20+B27+B32+B42</f>
        <v>0.25</v>
      </c>
      <c r="C48" s="42">
        <f>C16+C20+C27+C32+C42</f>
        <v>0.16666666666666666</v>
      </c>
      <c r="D48" s="42">
        <f>D16+D20+D27+D32+D42</f>
        <v>0.33333333333333331</v>
      </c>
      <c r="E48" s="42">
        <f>E16+E20+E27+E32+E42</f>
        <v>0.2</v>
      </c>
    </row>
    <row r="49" spans="1:5" ht="29.15" customHeight="1" x14ac:dyDescent="0.35">
      <c r="A49" s="1" t="s">
        <v>96</v>
      </c>
      <c r="B49" s="55">
        <f>AVERAGE(B46:E46)</f>
        <v>9071.5883333333331</v>
      </c>
      <c r="C49" s="56"/>
      <c r="D49" s="56"/>
      <c r="E49" s="57"/>
    </row>
  </sheetData>
  <sheetProtection algorithmName="SHA-512" hashValue="Lagii53+KlGRCHadW24FTqjToqzlrjZbY9C8aLWdkZN/lNngoYrgSL0ENe5lnPXd2W3PUvtFkJCFrVR6GJyhFA==" saltValue="lpLTqwEACszTbwZkC327pg==" spinCount="100000" sheet="1" objects="1" scenarios="1"/>
  <mergeCells count="12">
    <mergeCell ref="B49:E49"/>
    <mergeCell ref="A2:E2"/>
    <mergeCell ref="B3:E3"/>
    <mergeCell ref="A4:E4"/>
    <mergeCell ref="A43:E43"/>
    <mergeCell ref="A45:E45"/>
    <mergeCell ref="A28:E28"/>
    <mergeCell ref="A33:E33"/>
    <mergeCell ref="A11:E11"/>
    <mergeCell ref="A14:E14"/>
    <mergeCell ref="A17:E17"/>
    <mergeCell ref="A22:E2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ED091-3A8C-4445-B7AA-703105979179}">
  <dimension ref="A1:G49"/>
  <sheetViews>
    <sheetView topLeftCell="A2" workbookViewId="0">
      <selection activeCell="B44" sqref="B44"/>
    </sheetView>
  </sheetViews>
  <sheetFormatPr defaultRowHeight="14.5" x14ac:dyDescent="0.35"/>
  <cols>
    <col min="1" max="1" width="80" customWidth="1"/>
    <col min="2" max="5" width="30.54296875" customWidth="1"/>
  </cols>
  <sheetData>
    <row r="1" spans="1:5" ht="83.15" customHeight="1" x14ac:dyDescent="0.35">
      <c r="A1" s="18" t="s">
        <v>85</v>
      </c>
      <c r="B1" s="18"/>
      <c r="C1" s="18"/>
      <c r="D1" s="18"/>
      <c r="E1" s="18"/>
    </row>
    <row r="2" spans="1:5" ht="92.15" customHeight="1" x14ac:dyDescent="0.35">
      <c r="A2" s="51" t="s">
        <v>61</v>
      </c>
      <c r="B2" s="51"/>
      <c r="C2" s="51"/>
      <c r="D2" s="51"/>
      <c r="E2" s="51"/>
    </row>
    <row r="3" spans="1:5" ht="15.5" x14ac:dyDescent="0.35">
      <c r="A3" s="20" t="s">
        <v>51</v>
      </c>
      <c r="B3" s="58" t="str">
        <f>Overzichtsblad!$C$4</f>
        <v>&lt;naam&gt;</v>
      </c>
      <c r="C3" s="58"/>
      <c r="D3" s="58"/>
      <c r="E3" s="58"/>
    </row>
    <row r="4" spans="1:5" ht="27" customHeight="1" x14ac:dyDescent="0.35">
      <c r="A4" s="59" t="s">
        <v>93</v>
      </c>
      <c r="B4" s="59"/>
      <c r="C4" s="59"/>
      <c r="D4" s="59"/>
      <c r="E4" s="59"/>
    </row>
    <row r="5" spans="1:5" s="12" customFormat="1" ht="58" x14ac:dyDescent="0.35">
      <c r="A5" s="10"/>
      <c r="B5" s="8" t="s">
        <v>68</v>
      </c>
      <c r="C5" s="8" t="s">
        <v>69</v>
      </c>
      <c r="D5" s="8" t="s">
        <v>70</v>
      </c>
      <c r="E5" s="8" t="s">
        <v>101</v>
      </c>
    </row>
    <row r="6" spans="1:5" x14ac:dyDescent="0.35">
      <c r="A6" s="2" t="s">
        <v>52</v>
      </c>
      <c r="B6" s="25">
        <v>27700</v>
      </c>
      <c r="C6" s="25">
        <v>23268</v>
      </c>
      <c r="D6" s="25">
        <v>22487</v>
      </c>
      <c r="E6" s="25">
        <v>24835</v>
      </c>
    </row>
    <row r="7" spans="1:5" x14ac:dyDescent="0.35">
      <c r="A7" s="2" t="s">
        <v>0</v>
      </c>
      <c r="B7" s="23" t="s">
        <v>47</v>
      </c>
      <c r="C7" s="23" t="s">
        <v>47</v>
      </c>
      <c r="D7" s="23" t="s">
        <v>47</v>
      </c>
      <c r="E7" s="23" t="s">
        <v>45</v>
      </c>
    </row>
    <row r="8" spans="1:5" x14ac:dyDescent="0.35">
      <c r="A8" s="2" t="s">
        <v>1</v>
      </c>
      <c r="B8" s="14">
        <v>4</v>
      </c>
      <c r="C8" s="14">
        <v>6</v>
      </c>
      <c r="D8" s="14">
        <v>3</v>
      </c>
      <c r="E8" s="14">
        <v>5</v>
      </c>
    </row>
    <row r="9" spans="1:5" x14ac:dyDescent="0.35">
      <c r="A9" s="2" t="s">
        <v>2</v>
      </c>
      <c r="B9" s="21">
        <v>50000</v>
      </c>
      <c r="C9" s="21">
        <v>15000</v>
      </c>
      <c r="D9" s="21">
        <v>30000</v>
      </c>
      <c r="E9" s="21">
        <v>25000</v>
      </c>
    </row>
    <row r="10" spans="1:5" x14ac:dyDescent="0.35">
      <c r="A10" s="45" t="s">
        <v>116</v>
      </c>
      <c r="B10" s="38">
        <v>0</v>
      </c>
      <c r="C10" s="38">
        <v>0</v>
      </c>
      <c r="D10" s="38">
        <v>0</v>
      </c>
      <c r="E10" s="38">
        <v>0</v>
      </c>
    </row>
    <row r="11" spans="1:5" ht="22.5" customHeight="1" x14ac:dyDescent="0.35">
      <c r="A11" s="60" t="s">
        <v>3</v>
      </c>
      <c r="B11" s="60"/>
      <c r="C11" s="60"/>
      <c r="D11" s="60"/>
      <c r="E11" s="60"/>
    </row>
    <row r="12" spans="1:5" x14ac:dyDescent="0.35">
      <c r="A12" s="2" t="s">
        <v>8</v>
      </c>
      <c r="B12" s="38">
        <v>0</v>
      </c>
      <c r="C12" s="38">
        <v>0</v>
      </c>
      <c r="D12" s="38">
        <v>0</v>
      </c>
      <c r="E12" s="38">
        <v>0</v>
      </c>
    </row>
    <row r="13" spans="1:5" x14ac:dyDescent="0.35">
      <c r="A13" s="2" t="s">
        <v>4</v>
      </c>
      <c r="B13" s="42">
        <f>B12/B6</f>
        <v>0</v>
      </c>
      <c r="C13" s="42">
        <f t="shared" ref="C13:E13" si="0">C12/C6</f>
        <v>0</v>
      </c>
      <c r="D13" s="42">
        <f t="shared" si="0"/>
        <v>0</v>
      </c>
      <c r="E13" s="42">
        <f t="shared" si="0"/>
        <v>0</v>
      </c>
    </row>
    <row r="14" spans="1:5" ht="22.5" customHeight="1" x14ac:dyDescent="0.35">
      <c r="A14" s="60" t="s">
        <v>5</v>
      </c>
      <c r="B14" s="60"/>
      <c r="C14" s="60"/>
      <c r="D14" s="60"/>
      <c r="E14" s="60"/>
    </row>
    <row r="15" spans="1:5" x14ac:dyDescent="0.35">
      <c r="A15" s="2" t="s">
        <v>6</v>
      </c>
      <c r="B15" s="19">
        <f>(B6-B12)/B8</f>
        <v>6925</v>
      </c>
      <c r="C15" s="19">
        <f>(C6-C12)/C8</f>
        <v>3878</v>
      </c>
      <c r="D15" s="19">
        <f>(D6-D12)/D8</f>
        <v>7495.666666666667</v>
      </c>
      <c r="E15" s="19">
        <f>(E6-E12)/E8</f>
        <v>4967</v>
      </c>
    </row>
    <row r="16" spans="1:5" x14ac:dyDescent="0.35">
      <c r="A16" s="2" t="s">
        <v>7</v>
      </c>
      <c r="B16" s="42">
        <f>B15/B6</f>
        <v>0.25</v>
      </c>
      <c r="C16" s="42">
        <f t="shared" ref="C16:E16" si="1">C15/C6</f>
        <v>0.16666666666666666</v>
      </c>
      <c r="D16" s="42">
        <f t="shared" si="1"/>
        <v>0.33333333333333337</v>
      </c>
      <c r="E16" s="42">
        <f t="shared" si="1"/>
        <v>0.2</v>
      </c>
    </row>
    <row r="17" spans="1:5" ht="22.5" customHeight="1" x14ac:dyDescent="0.35">
      <c r="A17" s="60" t="s">
        <v>12</v>
      </c>
      <c r="B17" s="60"/>
      <c r="C17" s="60"/>
      <c r="D17" s="60"/>
      <c r="E17" s="60"/>
    </row>
    <row r="18" spans="1:5" x14ac:dyDescent="0.35">
      <c r="A18" s="2" t="s">
        <v>9</v>
      </c>
      <c r="B18" s="41">
        <v>0</v>
      </c>
      <c r="C18" s="41">
        <v>0</v>
      </c>
      <c r="D18" s="41">
        <v>0</v>
      </c>
      <c r="E18" s="41">
        <v>0</v>
      </c>
    </row>
    <row r="19" spans="1:5" x14ac:dyDescent="0.35">
      <c r="A19" s="2" t="s">
        <v>10</v>
      </c>
      <c r="B19" s="41">
        <v>0</v>
      </c>
      <c r="C19" s="41">
        <v>0</v>
      </c>
      <c r="D19" s="41">
        <v>0</v>
      </c>
      <c r="E19" s="41">
        <v>0</v>
      </c>
    </row>
    <row r="20" spans="1:5" x14ac:dyDescent="0.35">
      <c r="A20" s="2" t="s">
        <v>11</v>
      </c>
      <c r="B20" s="42">
        <f>B18+B19</f>
        <v>0</v>
      </c>
      <c r="C20" s="42">
        <f t="shared" ref="C20:E20" si="2">C18+C19</f>
        <v>0</v>
      </c>
      <c r="D20" s="42">
        <f t="shared" si="2"/>
        <v>0</v>
      </c>
      <c r="E20" s="42">
        <f t="shared" si="2"/>
        <v>0</v>
      </c>
    </row>
    <row r="21" spans="1:5" x14ac:dyDescent="0.35">
      <c r="A21" s="2" t="s">
        <v>53</v>
      </c>
      <c r="B21" s="19">
        <f>B20*B6</f>
        <v>0</v>
      </c>
      <c r="C21" s="19">
        <f t="shared" ref="C21:E21" si="3">C20*C6</f>
        <v>0</v>
      </c>
      <c r="D21" s="19">
        <f t="shared" si="3"/>
        <v>0</v>
      </c>
      <c r="E21" s="19">
        <f t="shared" si="3"/>
        <v>0</v>
      </c>
    </row>
    <row r="22" spans="1:5" ht="22.5" customHeight="1" x14ac:dyDescent="0.35">
      <c r="A22" s="60" t="s">
        <v>31</v>
      </c>
      <c r="B22" s="60"/>
      <c r="C22" s="60"/>
      <c r="D22" s="60"/>
      <c r="E22" s="60"/>
    </row>
    <row r="23" spans="1:5" x14ac:dyDescent="0.35">
      <c r="A23" s="2" t="s">
        <v>30</v>
      </c>
      <c r="B23" s="38">
        <v>0</v>
      </c>
      <c r="C23" s="38">
        <v>0</v>
      </c>
      <c r="D23" s="38">
        <v>0</v>
      </c>
      <c r="E23" s="38">
        <v>0</v>
      </c>
    </row>
    <row r="24" spans="1:5" x14ac:dyDescent="0.35">
      <c r="A24" s="2" t="s">
        <v>54</v>
      </c>
      <c r="B24" s="38">
        <v>0</v>
      </c>
      <c r="C24" s="38">
        <v>0</v>
      </c>
      <c r="D24" s="38">
        <v>0</v>
      </c>
      <c r="E24" s="38">
        <v>0</v>
      </c>
    </row>
    <row r="25" spans="1:5" x14ac:dyDescent="0.35">
      <c r="A25" s="2" t="s">
        <v>33</v>
      </c>
      <c r="B25" s="38">
        <v>0</v>
      </c>
      <c r="C25" s="38">
        <v>0</v>
      </c>
      <c r="D25" s="38">
        <v>0</v>
      </c>
      <c r="E25" s="38">
        <v>0</v>
      </c>
    </row>
    <row r="26" spans="1:5" x14ac:dyDescent="0.35">
      <c r="A26" s="2" t="s">
        <v>55</v>
      </c>
      <c r="B26" s="19">
        <f>(B24+B25)/2+B23</f>
        <v>0</v>
      </c>
      <c r="C26" s="19">
        <f t="shared" ref="C26:E26" si="4">(C24+C25)/2+C23</f>
        <v>0</v>
      </c>
      <c r="D26" s="19">
        <f t="shared" si="4"/>
        <v>0</v>
      </c>
      <c r="E26" s="19">
        <f t="shared" si="4"/>
        <v>0</v>
      </c>
    </row>
    <row r="27" spans="1:5" x14ac:dyDescent="0.35">
      <c r="A27" s="2" t="s">
        <v>32</v>
      </c>
      <c r="B27" s="42">
        <f>B26/B6</f>
        <v>0</v>
      </c>
      <c r="C27" s="42">
        <f t="shared" ref="C27:E27" si="5">C26/C6</f>
        <v>0</v>
      </c>
      <c r="D27" s="42">
        <f t="shared" si="5"/>
        <v>0</v>
      </c>
      <c r="E27" s="42">
        <f t="shared" si="5"/>
        <v>0</v>
      </c>
    </row>
    <row r="28" spans="1:5" ht="22.5" customHeight="1" x14ac:dyDescent="0.35">
      <c r="A28" s="60" t="s">
        <v>13</v>
      </c>
      <c r="B28" s="60"/>
      <c r="C28" s="60"/>
      <c r="D28" s="60"/>
      <c r="E28" s="60"/>
    </row>
    <row r="29" spans="1:5" x14ac:dyDescent="0.35">
      <c r="A29" s="2" t="s">
        <v>14</v>
      </c>
      <c r="B29" s="38">
        <v>0</v>
      </c>
      <c r="C29" s="38">
        <v>0</v>
      </c>
      <c r="D29" s="38">
        <v>0</v>
      </c>
      <c r="E29" s="38">
        <v>0</v>
      </c>
    </row>
    <row r="30" spans="1:5" x14ac:dyDescent="0.35">
      <c r="A30" s="2" t="s">
        <v>15</v>
      </c>
      <c r="B30" s="38">
        <v>0</v>
      </c>
      <c r="C30" s="38">
        <v>0</v>
      </c>
      <c r="D30" s="38">
        <v>0</v>
      </c>
      <c r="E30" s="38">
        <v>0</v>
      </c>
    </row>
    <row r="31" spans="1:5" x14ac:dyDescent="0.35">
      <c r="A31" s="2" t="s">
        <v>16</v>
      </c>
      <c r="B31" s="19">
        <f>B29+B30</f>
        <v>0</v>
      </c>
      <c r="C31" s="19">
        <f t="shared" ref="C31:E31" si="6">C29+C30</f>
        <v>0</v>
      </c>
      <c r="D31" s="19">
        <f t="shared" si="6"/>
        <v>0</v>
      </c>
      <c r="E31" s="19">
        <f t="shared" si="6"/>
        <v>0</v>
      </c>
    </row>
    <row r="32" spans="1:5" x14ac:dyDescent="0.35">
      <c r="A32" s="2" t="s">
        <v>17</v>
      </c>
      <c r="B32" s="42">
        <f>B31/B6</f>
        <v>0</v>
      </c>
      <c r="C32" s="42">
        <f t="shared" ref="C32:E32" si="7">C31/C6</f>
        <v>0</v>
      </c>
      <c r="D32" s="42">
        <f t="shared" si="7"/>
        <v>0</v>
      </c>
      <c r="E32" s="42">
        <f t="shared" si="7"/>
        <v>0</v>
      </c>
    </row>
    <row r="33" spans="1:7" ht="22.5" customHeight="1" x14ac:dyDescent="0.35">
      <c r="A33" s="60" t="s">
        <v>27</v>
      </c>
      <c r="B33" s="60"/>
      <c r="C33" s="60"/>
      <c r="D33" s="60"/>
      <c r="E33" s="60"/>
    </row>
    <row r="34" spans="1:7" x14ac:dyDescent="0.35">
      <c r="A34" s="2" t="s">
        <v>18</v>
      </c>
      <c r="B34" s="38">
        <v>0</v>
      </c>
      <c r="C34" s="38">
        <v>0</v>
      </c>
      <c r="D34" s="38">
        <v>0</v>
      </c>
      <c r="E34" s="38">
        <v>0</v>
      </c>
    </row>
    <row r="35" spans="1:7" x14ac:dyDescent="0.35">
      <c r="A35" s="2" t="s">
        <v>19</v>
      </c>
      <c r="B35" s="38">
        <v>0</v>
      </c>
      <c r="C35" s="38">
        <v>0</v>
      </c>
      <c r="D35" s="38">
        <v>0</v>
      </c>
      <c r="E35" s="38">
        <v>0</v>
      </c>
    </row>
    <row r="36" spans="1:7" x14ac:dyDescent="0.35">
      <c r="A36" s="2" t="s">
        <v>20</v>
      </c>
      <c r="B36" s="38">
        <v>0</v>
      </c>
      <c r="C36" s="38">
        <v>0</v>
      </c>
      <c r="D36" s="38">
        <v>0</v>
      </c>
      <c r="E36" s="38">
        <v>0</v>
      </c>
    </row>
    <row r="37" spans="1:7" x14ac:dyDescent="0.35">
      <c r="A37" s="2" t="s">
        <v>21</v>
      </c>
      <c r="B37" s="38">
        <v>0</v>
      </c>
      <c r="C37" s="38">
        <v>0</v>
      </c>
      <c r="D37" s="38">
        <v>0</v>
      </c>
      <c r="E37" s="38">
        <v>0</v>
      </c>
    </row>
    <row r="38" spans="1:7" x14ac:dyDescent="0.35">
      <c r="A38" s="2" t="s">
        <v>72</v>
      </c>
      <c r="B38" s="38">
        <v>0</v>
      </c>
      <c r="C38" s="38">
        <v>0</v>
      </c>
      <c r="D38" s="38">
        <v>0</v>
      </c>
      <c r="E38" s="38">
        <v>0</v>
      </c>
    </row>
    <row r="39" spans="1:7" x14ac:dyDescent="0.35">
      <c r="A39" s="2" t="s">
        <v>22</v>
      </c>
      <c r="B39" s="38">
        <v>0</v>
      </c>
      <c r="C39" s="38">
        <v>0</v>
      </c>
      <c r="D39" s="38">
        <v>0</v>
      </c>
      <c r="E39" s="38">
        <v>0</v>
      </c>
    </row>
    <row r="40" spans="1:7" s="4" customFormat="1" x14ac:dyDescent="0.35">
      <c r="A40" s="45" t="s">
        <v>115</v>
      </c>
      <c r="B40" s="38">
        <v>0</v>
      </c>
      <c r="C40" s="38">
        <v>0</v>
      </c>
      <c r="D40" s="38">
        <v>0</v>
      </c>
      <c r="E40" s="38">
        <v>0</v>
      </c>
      <c r="G40"/>
    </row>
    <row r="41" spans="1:7" x14ac:dyDescent="0.35">
      <c r="A41" s="2" t="s">
        <v>56</v>
      </c>
      <c r="B41" s="19">
        <f>SUM(B34:B40)</f>
        <v>0</v>
      </c>
      <c r="C41" s="19">
        <f>SUM(C34:C40)</f>
        <v>0</v>
      </c>
      <c r="D41" s="19">
        <f t="shared" ref="D41" si="8">SUM(D34:D40)</f>
        <v>0</v>
      </c>
      <c r="E41" s="19">
        <f>SUM(E34:E40)</f>
        <v>0</v>
      </c>
    </row>
    <row r="42" spans="1:7" x14ac:dyDescent="0.35">
      <c r="A42" s="2" t="s">
        <v>29</v>
      </c>
      <c r="B42" s="42">
        <f>B41/B6</f>
        <v>0</v>
      </c>
      <c r="C42" s="42">
        <f>C41/C6</f>
        <v>0</v>
      </c>
      <c r="D42" s="42">
        <f>D41/D6</f>
        <v>0</v>
      </c>
      <c r="E42" s="42">
        <f>E41/E6</f>
        <v>0</v>
      </c>
    </row>
    <row r="43" spans="1:7" ht="15.5" x14ac:dyDescent="0.35">
      <c r="A43" s="60" t="s">
        <v>28</v>
      </c>
      <c r="B43" s="60"/>
      <c r="C43" s="60"/>
      <c r="D43" s="60"/>
      <c r="E43" s="60"/>
    </row>
    <row r="44" spans="1:7" x14ac:dyDescent="0.35">
      <c r="A44" s="2" t="s">
        <v>62</v>
      </c>
      <c r="B44" s="38">
        <v>0</v>
      </c>
      <c r="C44" s="38">
        <v>0</v>
      </c>
      <c r="D44" s="38">
        <v>0</v>
      </c>
      <c r="E44" s="38">
        <v>0</v>
      </c>
    </row>
    <row r="45" spans="1:7" ht="15.5" x14ac:dyDescent="0.35">
      <c r="A45" s="60" t="s">
        <v>23</v>
      </c>
      <c r="B45" s="60"/>
      <c r="C45" s="60"/>
      <c r="D45" s="60"/>
      <c r="E45" s="60"/>
    </row>
    <row r="46" spans="1:7" x14ac:dyDescent="0.35">
      <c r="A46" s="2" t="s">
        <v>25</v>
      </c>
      <c r="B46" s="19">
        <f>B15+B21+B26+B31+B41</f>
        <v>6925</v>
      </c>
      <c r="C46" s="19">
        <f>C15+C21+C26+C31+C41</f>
        <v>3878</v>
      </c>
      <c r="D46" s="19">
        <f>D15+D21+D26+D31+D41</f>
        <v>7495.666666666667</v>
      </c>
      <c r="E46" s="19">
        <f>E15+E21+E26+E31+E41</f>
        <v>4967</v>
      </c>
    </row>
    <row r="47" spans="1:7" x14ac:dyDescent="0.35">
      <c r="A47" s="3" t="s">
        <v>24</v>
      </c>
      <c r="B47" s="42">
        <f>B46/B6</f>
        <v>0.25</v>
      </c>
      <c r="C47" s="42">
        <f>C46/C6</f>
        <v>0.16666666666666666</v>
      </c>
      <c r="D47" s="42">
        <f>D46/D6</f>
        <v>0.33333333333333337</v>
      </c>
      <c r="E47" s="42">
        <f>E46/E6</f>
        <v>0.2</v>
      </c>
    </row>
    <row r="48" spans="1:7" ht="29" x14ac:dyDescent="0.35">
      <c r="A48" s="3" t="s">
        <v>26</v>
      </c>
      <c r="B48" s="42">
        <f>B16+B20+B27+B32+B42</f>
        <v>0.25</v>
      </c>
      <c r="C48" s="42">
        <f>C16+C20+C27+C32+C42</f>
        <v>0.16666666666666666</v>
      </c>
      <c r="D48" s="42">
        <f>D16+D20+D27+D32+D42</f>
        <v>0.33333333333333337</v>
      </c>
      <c r="E48" s="42">
        <f>E16+E20+E27+E32+E42</f>
        <v>0.2</v>
      </c>
    </row>
    <row r="49" spans="1:5" ht="27.65" customHeight="1" x14ac:dyDescent="0.35">
      <c r="A49" s="1" t="s">
        <v>95</v>
      </c>
      <c r="B49" s="55">
        <f>AVERAGE(B46:E46)</f>
        <v>5816.416666666667</v>
      </c>
      <c r="C49" s="56"/>
      <c r="D49" s="56"/>
      <c r="E49" s="57"/>
    </row>
  </sheetData>
  <sheetProtection algorithmName="SHA-512" hashValue="sg+Pc3FPbA2uMsuOb35DT6EaWZXk/XgtR8QaMaXpMf33QatH8+xKR7QVvVqGW7OobfzdWtkajavmhYp7D2mxkw==" saltValue="xF6wKD/zwALAcEtvmDxx3A==" spinCount="100000" sheet="1" objects="1" scenarios="1"/>
  <mergeCells count="12">
    <mergeCell ref="B49:E49"/>
    <mergeCell ref="A2:E2"/>
    <mergeCell ref="B3:E3"/>
    <mergeCell ref="A4:E4"/>
    <mergeCell ref="A43:E43"/>
    <mergeCell ref="A45:E45"/>
    <mergeCell ref="A28:E28"/>
    <mergeCell ref="A33:E33"/>
    <mergeCell ref="A11:E11"/>
    <mergeCell ref="A14:E14"/>
    <mergeCell ref="A17:E17"/>
    <mergeCell ref="A22:E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4914D-4DCF-412C-BC7D-353B6F4D4EDB}">
  <dimension ref="A1:G49"/>
  <sheetViews>
    <sheetView zoomScaleNormal="100" workbookViewId="0">
      <selection activeCell="B12" sqref="B12"/>
    </sheetView>
  </sheetViews>
  <sheetFormatPr defaultRowHeight="14.5" x14ac:dyDescent="0.35"/>
  <cols>
    <col min="1" max="1" width="80.81640625" bestFit="1" customWidth="1"/>
    <col min="2" max="5" width="30.54296875" customWidth="1"/>
  </cols>
  <sheetData>
    <row r="1" spans="1:6" ht="83.15" customHeight="1" x14ac:dyDescent="0.35">
      <c r="A1" s="18" t="s">
        <v>86</v>
      </c>
      <c r="B1" s="18"/>
      <c r="C1" s="18"/>
      <c r="D1" s="18"/>
      <c r="E1" s="18"/>
    </row>
    <row r="2" spans="1:6" ht="92.15" customHeight="1" x14ac:dyDescent="0.35">
      <c r="A2" s="51" t="s">
        <v>61</v>
      </c>
      <c r="B2" s="51"/>
      <c r="C2" s="51"/>
      <c r="D2" s="51"/>
      <c r="E2" s="51"/>
    </row>
    <row r="3" spans="1:6" ht="15.5" x14ac:dyDescent="0.35">
      <c r="A3" s="20" t="s">
        <v>51</v>
      </c>
      <c r="B3" s="58" t="str">
        <f>Overzichtsblad!$C$4</f>
        <v>&lt;naam&gt;</v>
      </c>
      <c r="C3" s="58"/>
      <c r="D3" s="58"/>
      <c r="E3" s="58"/>
    </row>
    <row r="4" spans="1:6" ht="27" customHeight="1" x14ac:dyDescent="0.35">
      <c r="A4" s="59" t="s">
        <v>94</v>
      </c>
      <c r="B4" s="59"/>
      <c r="C4" s="59"/>
      <c r="D4" s="59"/>
      <c r="E4" s="59"/>
    </row>
    <row r="5" spans="1:6" s="12" customFormat="1" ht="43.5" x14ac:dyDescent="0.35">
      <c r="A5" s="10"/>
      <c r="B5" s="8" t="s">
        <v>102</v>
      </c>
      <c r="C5" s="8" t="s">
        <v>113</v>
      </c>
      <c r="D5" s="8" t="s">
        <v>71</v>
      </c>
      <c r="E5" s="8" t="s">
        <v>103</v>
      </c>
    </row>
    <row r="6" spans="1:6" x14ac:dyDescent="0.35">
      <c r="A6" s="2" t="s">
        <v>52</v>
      </c>
      <c r="B6" s="25">
        <v>15567</v>
      </c>
      <c r="C6" s="39">
        <v>11132</v>
      </c>
      <c r="D6" s="25">
        <v>11742</v>
      </c>
      <c r="E6" s="25">
        <v>18227.27</v>
      </c>
      <c r="F6" s="12"/>
    </row>
    <row r="7" spans="1:6" x14ac:dyDescent="0.35">
      <c r="A7" s="2" t="s">
        <v>0</v>
      </c>
      <c r="B7" s="23" t="s">
        <v>47</v>
      </c>
      <c r="C7" s="40" t="s">
        <v>108</v>
      </c>
      <c r="D7" s="23" t="s">
        <v>47</v>
      </c>
      <c r="E7" s="23" t="s">
        <v>49</v>
      </c>
    </row>
    <row r="8" spans="1:6" x14ac:dyDescent="0.35">
      <c r="A8" s="2" t="s">
        <v>1</v>
      </c>
      <c r="B8" s="14">
        <v>4</v>
      </c>
      <c r="C8" s="14">
        <v>2</v>
      </c>
      <c r="D8" s="14">
        <v>3</v>
      </c>
      <c r="E8" s="14">
        <v>5</v>
      </c>
    </row>
    <row r="9" spans="1:6" x14ac:dyDescent="0.35">
      <c r="A9" s="2" t="s">
        <v>2</v>
      </c>
      <c r="B9" s="21">
        <v>50000</v>
      </c>
      <c r="C9" s="21">
        <v>15000</v>
      </c>
      <c r="D9" s="21">
        <v>30000</v>
      </c>
      <c r="E9" s="21">
        <v>25000</v>
      </c>
    </row>
    <row r="10" spans="1:6" x14ac:dyDescent="0.35">
      <c r="A10" s="45" t="s">
        <v>116</v>
      </c>
      <c r="B10" s="38">
        <v>0</v>
      </c>
      <c r="C10" s="38">
        <v>0</v>
      </c>
      <c r="D10" s="38">
        <v>0</v>
      </c>
      <c r="E10" s="38">
        <v>0</v>
      </c>
    </row>
    <row r="11" spans="1:6" ht="22.5" customHeight="1" x14ac:dyDescent="0.35">
      <c r="A11" s="60" t="s">
        <v>3</v>
      </c>
      <c r="B11" s="60"/>
      <c r="C11" s="60"/>
      <c r="D11" s="60"/>
      <c r="E11" s="60"/>
    </row>
    <row r="12" spans="1:6" x14ac:dyDescent="0.35">
      <c r="A12" s="2" t="s">
        <v>8</v>
      </c>
      <c r="B12" s="38">
        <v>0</v>
      </c>
      <c r="C12" s="38">
        <v>0</v>
      </c>
      <c r="D12" s="38">
        <v>0</v>
      </c>
      <c r="E12" s="38">
        <v>0</v>
      </c>
    </row>
    <row r="13" spans="1:6" x14ac:dyDescent="0.35">
      <c r="A13" s="2" t="s">
        <v>4</v>
      </c>
      <c r="B13" s="42">
        <f>B12/B6</f>
        <v>0</v>
      </c>
      <c r="C13" s="42">
        <f t="shared" ref="C13:E13" si="0">C12/C6</f>
        <v>0</v>
      </c>
      <c r="D13" s="42">
        <f t="shared" si="0"/>
        <v>0</v>
      </c>
      <c r="E13" s="42">
        <f t="shared" si="0"/>
        <v>0</v>
      </c>
    </row>
    <row r="14" spans="1:6" ht="22.5" customHeight="1" x14ac:dyDescent="0.35">
      <c r="A14" s="60" t="s">
        <v>5</v>
      </c>
      <c r="B14" s="60"/>
      <c r="C14" s="60"/>
      <c r="D14" s="60"/>
      <c r="E14" s="60"/>
    </row>
    <row r="15" spans="1:6" x14ac:dyDescent="0.35">
      <c r="A15" s="2" t="s">
        <v>6</v>
      </c>
      <c r="B15" s="19">
        <f>(B6-B12)/B8</f>
        <v>3891.75</v>
      </c>
      <c r="C15" s="19">
        <f>(C6-C12)/C8</f>
        <v>5566</v>
      </c>
      <c r="D15" s="19">
        <f>(D6-D12)/D8</f>
        <v>3914</v>
      </c>
      <c r="E15" s="19">
        <f>(E6-E12)/E8</f>
        <v>3645.4540000000002</v>
      </c>
    </row>
    <row r="16" spans="1:6" x14ac:dyDescent="0.35">
      <c r="A16" s="2" t="s">
        <v>7</v>
      </c>
      <c r="B16" s="42">
        <f>B15/B6</f>
        <v>0.25</v>
      </c>
      <c r="C16" s="42">
        <f t="shared" ref="C16:E16" si="1">C15/C6</f>
        <v>0.5</v>
      </c>
      <c r="D16" s="42">
        <f t="shared" si="1"/>
        <v>0.33333333333333331</v>
      </c>
      <c r="E16" s="42">
        <f t="shared" si="1"/>
        <v>0.2</v>
      </c>
    </row>
    <row r="17" spans="1:5" ht="22.5" customHeight="1" x14ac:dyDescent="0.35">
      <c r="A17" s="60" t="s">
        <v>12</v>
      </c>
      <c r="B17" s="60"/>
      <c r="C17" s="60"/>
      <c r="D17" s="60"/>
      <c r="E17" s="60"/>
    </row>
    <row r="18" spans="1:5" x14ac:dyDescent="0.35">
      <c r="A18" s="2" t="s">
        <v>9</v>
      </c>
      <c r="B18" s="41">
        <v>0</v>
      </c>
      <c r="C18" s="41">
        <v>0</v>
      </c>
      <c r="D18" s="41">
        <v>0</v>
      </c>
      <c r="E18" s="41">
        <v>0</v>
      </c>
    </row>
    <row r="19" spans="1:5" x14ac:dyDescent="0.35">
      <c r="A19" s="2" t="s">
        <v>10</v>
      </c>
      <c r="B19" s="41">
        <v>0</v>
      </c>
      <c r="C19" s="41">
        <v>0</v>
      </c>
      <c r="D19" s="41">
        <v>0</v>
      </c>
      <c r="E19" s="41">
        <v>0</v>
      </c>
    </row>
    <row r="20" spans="1:5" x14ac:dyDescent="0.35">
      <c r="A20" s="2" t="s">
        <v>11</v>
      </c>
      <c r="B20" s="42">
        <f>B18+B19</f>
        <v>0</v>
      </c>
      <c r="C20" s="42">
        <f t="shared" ref="C20:E20" si="2">C18+C19</f>
        <v>0</v>
      </c>
      <c r="D20" s="42">
        <f t="shared" si="2"/>
        <v>0</v>
      </c>
      <c r="E20" s="42">
        <f t="shared" si="2"/>
        <v>0</v>
      </c>
    </row>
    <row r="21" spans="1:5" x14ac:dyDescent="0.35">
      <c r="A21" s="2" t="s">
        <v>53</v>
      </c>
      <c r="B21" s="19">
        <f>B20*B6</f>
        <v>0</v>
      </c>
      <c r="C21" s="19">
        <f t="shared" ref="C21:E21" si="3">C20*C6</f>
        <v>0</v>
      </c>
      <c r="D21" s="19">
        <f t="shared" si="3"/>
        <v>0</v>
      </c>
      <c r="E21" s="19">
        <f t="shared" si="3"/>
        <v>0</v>
      </c>
    </row>
    <row r="22" spans="1:5" ht="22.5" customHeight="1" x14ac:dyDescent="0.35">
      <c r="A22" s="60" t="s">
        <v>31</v>
      </c>
      <c r="B22" s="60"/>
      <c r="C22" s="60"/>
      <c r="D22" s="60"/>
      <c r="E22" s="60"/>
    </row>
    <row r="23" spans="1:5" x14ac:dyDescent="0.35">
      <c r="A23" s="2" t="s">
        <v>30</v>
      </c>
      <c r="B23" s="38">
        <v>0</v>
      </c>
      <c r="C23" s="38">
        <v>0</v>
      </c>
      <c r="D23" s="38">
        <v>0</v>
      </c>
      <c r="E23" s="38">
        <v>0</v>
      </c>
    </row>
    <row r="24" spans="1:5" x14ac:dyDescent="0.35">
      <c r="A24" s="2" t="s">
        <v>54</v>
      </c>
      <c r="B24" s="38">
        <v>0</v>
      </c>
      <c r="C24" s="38">
        <v>0</v>
      </c>
      <c r="D24" s="38">
        <v>0</v>
      </c>
      <c r="E24" s="38">
        <v>0</v>
      </c>
    </row>
    <row r="25" spans="1:5" x14ac:dyDescent="0.35">
      <c r="A25" s="2" t="s">
        <v>33</v>
      </c>
      <c r="B25" s="38">
        <v>0</v>
      </c>
      <c r="C25" s="38">
        <v>0</v>
      </c>
      <c r="D25" s="38">
        <v>0</v>
      </c>
      <c r="E25" s="38">
        <v>0</v>
      </c>
    </row>
    <row r="26" spans="1:5" x14ac:dyDescent="0.35">
      <c r="A26" s="2" t="s">
        <v>55</v>
      </c>
      <c r="B26" s="19">
        <f>(B24+B25)/2+B23</f>
        <v>0</v>
      </c>
      <c r="C26" s="19">
        <f t="shared" ref="C26:E26" si="4">(C24+C25)/2+C23</f>
        <v>0</v>
      </c>
      <c r="D26" s="19">
        <f t="shared" si="4"/>
        <v>0</v>
      </c>
      <c r="E26" s="19">
        <f t="shared" si="4"/>
        <v>0</v>
      </c>
    </row>
    <row r="27" spans="1:5" x14ac:dyDescent="0.35">
      <c r="A27" s="2" t="s">
        <v>32</v>
      </c>
      <c r="B27" s="42">
        <f>B26/B6</f>
        <v>0</v>
      </c>
      <c r="C27" s="42">
        <f t="shared" ref="C27:E27" si="5">C26/C6</f>
        <v>0</v>
      </c>
      <c r="D27" s="42">
        <f t="shared" si="5"/>
        <v>0</v>
      </c>
      <c r="E27" s="42">
        <f t="shared" si="5"/>
        <v>0</v>
      </c>
    </row>
    <row r="28" spans="1:5" ht="22.5" customHeight="1" x14ac:dyDescent="0.35">
      <c r="A28" s="60" t="s">
        <v>13</v>
      </c>
      <c r="B28" s="60"/>
      <c r="C28" s="60"/>
      <c r="D28" s="60"/>
      <c r="E28" s="60"/>
    </row>
    <row r="29" spans="1:5" x14ac:dyDescent="0.35">
      <c r="A29" s="2" t="s">
        <v>14</v>
      </c>
      <c r="B29" s="38">
        <v>0</v>
      </c>
      <c r="C29" s="38">
        <v>0</v>
      </c>
      <c r="D29" s="38">
        <v>0</v>
      </c>
      <c r="E29" s="38">
        <v>0</v>
      </c>
    </row>
    <row r="30" spans="1:5" x14ac:dyDescent="0.35">
      <c r="A30" s="2" t="s">
        <v>15</v>
      </c>
      <c r="B30" s="38">
        <v>0</v>
      </c>
      <c r="C30" s="38">
        <v>0</v>
      </c>
      <c r="D30" s="38">
        <v>0</v>
      </c>
      <c r="E30" s="38">
        <v>0</v>
      </c>
    </row>
    <row r="31" spans="1:5" x14ac:dyDescent="0.35">
      <c r="A31" s="2" t="s">
        <v>16</v>
      </c>
      <c r="B31" s="19">
        <f>B29+B30</f>
        <v>0</v>
      </c>
      <c r="C31" s="19">
        <f t="shared" ref="C31:E31" si="6">C29+C30</f>
        <v>0</v>
      </c>
      <c r="D31" s="19">
        <f t="shared" si="6"/>
        <v>0</v>
      </c>
      <c r="E31" s="19">
        <f t="shared" si="6"/>
        <v>0</v>
      </c>
    </row>
    <row r="32" spans="1:5" x14ac:dyDescent="0.35">
      <c r="A32" s="2" t="s">
        <v>17</v>
      </c>
      <c r="B32" s="42">
        <f>B31/B6</f>
        <v>0</v>
      </c>
      <c r="C32" s="42">
        <f t="shared" ref="C32:E32" si="7">C31/C6</f>
        <v>0</v>
      </c>
      <c r="D32" s="42">
        <f t="shared" si="7"/>
        <v>0</v>
      </c>
      <c r="E32" s="42">
        <f t="shared" si="7"/>
        <v>0</v>
      </c>
    </row>
    <row r="33" spans="1:7" ht="22.5" customHeight="1" x14ac:dyDescent="0.35">
      <c r="A33" s="60" t="s">
        <v>27</v>
      </c>
      <c r="B33" s="60"/>
      <c r="C33" s="60"/>
      <c r="D33" s="60"/>
      <c r="E33" s="60"/>
    </row>
    <row r="34" spans="1:7" x14ac:dyDescent="0.35">
      <c r="A34" s="2" t="s">
        <v>18</v>
      </c>
      <c r="B34" s="38">
        <v>0</v>
      </c>
      <c r="C34" s="38">
        <v>0</v>
      </c>
      <c r="D34" s="38">
        <v>0</v>
      </c>
      <c r="E34" s="38">
        <v>0</v>
      </c>
    </row>
    <row r="35" spans="1:7" x14ac:dyDescent="0.35">
      <c r="A35" s="2" t="s">
        <v>19</v>
      </c>
      <c r="B35" s="38">
        <v>0</v>
      </c>
      <c r="C35" s="38">
        <v>0</v>
      </c>
      <c r="D35" s="38">
        <v>0</v>
      </c>
      <c r="E35" s="38">
        <v>0</v>
      </c>
    </row>
    <row r="36" spans="1:7" x14ac:dyDescent="0.35">
      <c r="A36" s="2" t="s">
        <v>20</v>
      </c>
      <c r="B36" s="38">
        <v>0</v>
      </c>
      <c r="C36" s="38">
        <v>0</v>
      </c>
      <c r="D36" s="38">
        <v>0</v>
      </c>
      <c r="E36" s="38">
        <v>0</v>
      </c>
    </row>
    <row r="37" spans="1:7" x14ac:dyDescent="0.35">
      <c r="A37" s="2" t="s">
        <v>21</v>
      </c>
      <c r="B37" s="38">
        <v>0</v>
      </c>
      <c r="C37" s="38">
        <v>0</v>
      </c>
      <c r="D37" s="38">
        <v>0</v>
      </c>
      <c r="E37" s="38">
        <v>0</v>
      </c>
    </row>
    <row r="38" spans="1:7" x14ac:dyDescent="0.35">
      <c r="A38" s="2" t="s">
        <v>72</v>
      </c>
      <c r="B38" s="38">
        <v>0</v>
      </c>
      <c r="C38" s="38">
        <v>0</v>
      </c>
      <c r="D38" s="38">
        <v>0</v>
      </c>
      <c r="E38" s="38">
        <v>0</v>
      </c>
    </row>
    <row r="39" spans="1:7" x14ac:dyDescent="0.35">
      <c r="A39" s="2" t="s">
        <v>22</v>
      </c>
      <c r="B39" s="38">
        <v>0</v>
      </c>
      <c r="C39" s="38">
        <v>0</v>
      </c>
      <c r="D39" s="38">
        <v>0</v>
      </c>
      <c r="E39" s="38">
        <v>0</v>
      </c>
    </row>
    <row r="40" spans="1:7" s="4" customFormat="1" x14ac:dyDescent="0.35">
      <c r="A40" s="45" t="s">
        <v>115</v>
      </c>
      <c r="B40" s="38">
        <v>0</v>
      </c>
      <c r="C40" s="38">
        <v>0</v>
      </c>
      <c r="D40" s="38">
        <v>0</v>
      </c>
      <c r="E40" s="38">
        <v>0</v>
      </c>
      <c r="G40"/>
    </row>
    <row r="41" spans="1:7" x14ac:dyDescent="0.35">
      <c r="A41" s="2" t="s">
        <v>56</v>
      </c>
      <c r="B41" s="19">
        <f>SUM(B34:B40)</f>
        <v>0</v>
      </c>
      <c r="C41" s="19">
        <f t="shared" ref="C41:E41" si="8">SUM(C34:C40)</f>
        <v>0</v>
      </c>
      <c r="D41" s="19">
        <f t="shared" si="8"/>
        <v>0</v>
      </c>
      <c r="E41" s="19">
        <f t="shared" si="8"/>
        <v>0</v>
      </c>
    </row>
    <row r="42" spans="1:7" x14ac:dyDescent="0.35">
      <c r="A42" s="2" t="s">
        <v>29</v>
      </c>
      <c r="B42" s="42">
        <f>B41/B6</f>
        <v>0</v>
      </c>
      <c r="C42" s="42">
        <f>C41/C6</f>
        <v>0</v>
      </c>
      <c r="D42" s="42">
        <f>D41/D6</f>
        <v>0</v>
      </c>
      <c r="E42" s="42">
        <f>E41/E6</f>
        <v>0</v>
      </c>
    </row>
    <row r="43" spans="1:7" ht="15.5" x14ac:dyDescent="0.35">
      <c r="A43" s="60" t="s">
        <v>28</v>
      </c>
      <c r="B43" s="60"/>
      <c r="C43" s="60"/>
      <c r="D43" s="60"/>
      <c r="E43" s="60"/>
    </row>
    <row r="44" spans="1:7" x14ac:dyDescent="0.35">
      <c r="A44" s="44" t="s">
        <v>62</v>
      </c>
      <c r="B44" s="38">
        <v>0</v>
      </c>
      <c r="C44" s="38">
        <v>0</v>
      </c>
      <c r="D44" s="38">
        <v>0</v>
      </c>
      <c r="E44" s="38">
        <v>0</v>
      </c>
    </row>
    <row r="45" spans="1:7" ht="15.5" x14ac:dyDescent="0.35">
      <c r="A45" s="62" t="s">
        <v>23</v>
      </c>
      <c r="B45" s="62"/>
      <c r="C45" s="62"/>
      <c r="D45" s="62"/>
      <c r="E45" s="62"/>
    </row>
    <row r="46" spans="1:7" x14ac:dyDescent="0.35">
      <c r="A46" s="2" t="s">
        <v>25</v>
      </c>
      <c r="B46" s="19">
        <f>B15+B21+B26+B31+B41</f>
        <v>3891.75</v>
      </c>
      <c r="C46" s="19">
        <f>C15+C21+C26+C31+C41</f>
        <v>5566</v>
      </c>
      <c r="D46" s="19">
        <f>D15+D21+D26+D31+D41</f>
        <v>3914</v>
      </c>
      <c r="E46" s="19">
        <f>E15+E21+E26+E31+E41</f>
        <v>3645.4540000000002</v>
      </c>
    </row>
    <row r="47" spans="1:7" x14ac:dyDescent="0.35">
      <c r="A47" s="3" t="s">
        <v>24</v>
      </c>
      <c r="B47" s="42">
        <f>B46/B6</f>
        <v>0.25</v>
      </c>
      <c r="C47" s="42">
        <f>C46/C6</f>
        <v>0.5</v>
      </c>
      <c r="D47" s="42">
        <f>D46/D6</f>
        <v>0.33333333333333331</v>
      </c>
      <c r="E47" s="42">
        <f>E46/E6</f>
        <v>0.2</v>
      </c>
    </row>
    <row r="48" spans="1:7" ht="29" x14ac:dyDescent="0.35">
      <c r="A48" s="3" t="s">
        <v>26</v>
      </c>
      <c r="B48" s="42">
        <f>B16+B20+B27+B32+B42</f>
        <v>0.25</v>
      </c>
      <c r="C48" s="42">
        <f>C16+C20+C27+C32+C42</f>
        <v>0.5</v>
      </c>
      <c r="D48" s="42">
        <f>D16+D20+D27+D32+D42</f>
        <v>0.33333333333333331</v>
      </c>
      <c r="E48" s="42">
        <f>E16+E20+E27+E32+E42</f>
        <v>0.2</v>
      </c>
    </row>
    <row r="49" spans="1:5" ht="24.65" customHeight="1" x14ac:dyDescent="0.35">
      <c r="A49" s="1" t="s">
        <v>95</v>
      </c>
      <c r="B49" s="55">
        <f>AVERAGE(B46:E46)</f>
        <v>4254.3010000000004</v>
      </c>
      <c r="C49" s="56"/>
      <c r="D49" s="56"/>
      <c r="E49" s="57"/>
    </row>
  </sheetData>
  <sheetProtection algorithmName="SHA-512" hashValue="ej1MngGw/ghX6Ic3bYNqa79+uaaSMP8pa5gZw/85g0hiAq/10/Pu51EEYlSOXEojE5ZBYz850wm1ijhThPJuMA==" saltValue="OPQ0NyktBxNJqfx6/jtzCA==" spinCount="100000" sheet="1" objects="1" scenarios="1"/>
  <mergeCells count="12">
    <mergeCell ref="B49:E49"/>
    <mergeCell ref="A2:E2"/>
    <mergeCell ref="B3:E3"/>
    <mergeCell ref="A4:E4"/>
    <mergeCell ref="A43:E43"/>
    <mergeCell ref="A45:E45"/>
    <mergeCell ref="A28:E28"/>
    <mergeCell ref="A33:E33"/>
    <mergeCell ref="A11:E11"/>
    <mergeCell ref="A14:E14"/>
    <mergeCell ref="A17:E17"/>
    <mergeCell ref="A22:E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  <SharedWithUsers xmlns="7b51f98f-61e6-42f4-bae9-9a6129e68d68">
      <UserInfo>
        <DisplayName>Emily van der Linden</DisplayName>
        <AccountId>17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63B6D7-F4F9-4C79-BCEB-F89377B0CE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7282F7-E586-4ED9-8855-BD6BD8BCDE9F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3.xml><?xml version="1.0" encoding="utf-8"?>
<ds:datastoreItem xmlns:ds="http://schemas.openxmlformats.org/officeDocument/2006/customXml" ds:itemID="{723E22F2-E6F3-4146-A2FF-75311285C8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Overzichtsblad</vt:lpstr>
      <vt:lpstr>Grote gesloten bestelwagens</vt:lpstr>
      <vt:lpstr>Middelgrote gesloten bestelw.</vt:lpstr>
      <vt:lpstr>Pick-up bestelwagens</vt:lpstr>
      <vt:lpstr>Kleine gesloten bestelwagens</vt:lpstr>
      <vt:lpstr>9-persoonsbussen</vt:lpstr>
      <vt:lpstr>Grote personenwagens</vt:lpstr>
      <vt:lpstr>Middelgrote personenwagens</vt:lpstr>
      <vt:lpstr>Kleine personenwagens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 Smit</dc:creator>
  <cp:lastModifiedBy>Emily van der Linden</cp:lastModifiedBy>
  <dcterms:created xsi:type="dcterms:W3CDTF">2022-07-05T08:57:04Z</dcterms:created>
  <dcterms:modified xsi:type="dcterms:W3CDTF">2022-10-05T14:22:57Z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