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VDWOUTE\OneDrive - Sociale Verzekeringsbank\Documenten\Aanbestedingen\Beveiliging\Nota van inlichtingen\"/>
    </mc:Choice>
  </mc:AlternateContent>
  <bookViews>
    <workbookView xWindow="-108" yWindow="-108" windowWidth="23256" windowHeight="12576" xr2:uid="{00000000-000D-0000-FFFF-FFFF00000000}"/>
  </bookViews>
  <sheets>
    <sheet name="Prijzenblad" sheetId="9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9" l="1"/>
  <c r="D8" i="9"/>
  <c r="X8" i="9"/>
  <c r="V8" i="9"/>
  <c r="T8" i="9"/>
  <c r="R8" i="9"/>
  <c r="P8" i="9"/>
  <c r="N8" i="9"/>
  <c r="L8" i="9"/>
  <c r="J8" i="9"/>
  <c r="H8" i="9"/>
  <c r="F8" i="9"/>
  <c r="B45" i="9"/>
  <c r="B46" i="9"/>
  <c r="T4" i="9"/>
  <c r="D4" i="9"/>
  <c r="F4" i="9"/>
  <c r="H4" i="9"/>
  <c r="J4" i="9"/>
  <c r="L4" i="9"/>
  <c r="N4" i="9"/>
  <c r="P4" i="9"/>
  <c r="R4" i="9"/>
  <c r="V4" i="9"/>
  <c r="X4" i="9"/>
  <c r="E5" i="9"/>
  <c r="G5" i="9"/>
  <c r="I5" i="9"/>
  <c r="K5" i="9"/>
  <c r="M5" i="9"/>
  <c r="O5" i="9"/>
  <c r="Q5" i="9"/>
  <c r="S5" i="9"/>
  <c r="U5" i="9"/>
  <c r="W5" i="9"/>
  <c r="Y5" i="9"/>
  <c r="E6" i="9"/>
  <c r="G6" i="9"/>
  <c r="I6" i="9"/>
  <c r="K6" i="9"/>
  <c r="M6" i="9"/>
  <c r="O6" i="9"/>
  <c r="Q6" i="9"/>
  <c r="S6" i="9"/>
  <c r="U6" i="9"/>
  <c r="W6" i="9"/>
  <c r="Y6" i="9"/>
  <c r="E7" i="9"/>
  <c r="G7" i="9"/>
  <c r="I7" i="9"/>
  <c r="K7" i="9"/>
  <c r="M7" i="9"/>
  <c r="O7" i="9"/>
  <c r="Q7" i="9"/>
  <c r="S7" i="9"/>
  <c r="U7" i="9"/>
  <c r="W7" i="9"/>
  <c r="Y7" i="9"/>
  <c r="Q8" i="9" l="1"/>
  <c r="B40" i="9" s="1"/>
  <c r="O8" i="9"/>
  <c r="B39" i="9" s="1"/>
  <c r="Y8" i="9"/>
  <c r="B44" i="9" s="1"/>
  <c r="W8" i="9"/>
  <c r="B43" i="9" s="1"/>
  <c r="U8" i="9"/>
  <c r="B42" i="9" s="1"/>
  <c r="E8" i="9"/>
  <c r="B34" i="9" s="1"/>
  <c r="S8" i="9"/>
  <c r="B41" i="9" s="1"/>
  <c r="K8" i="9"/>
  <c r="B37" i="9" s="1"/>
  <c r="M8" i="9"/>
  <c r="B38" i="9" s="1"/>
  <c r="G8" i="9"/>
  <c r="B35" i="9" s="1"/>
  <c r="I8" i="9"/>
  <c r="B36" i="9" s="1"/>
  <c r="B48" i="9" l="1"/>
</calcChain>
</file>

<file path=xl/sharedStrings.xml><?xml version="1.0" encoding="utf-8"?>
<sst xmlns="http://schemas.openxmlformats.org/spreadsheetml/2006/main" count="52" uniqueCount="45">
  <si>
    <t>Prijzenblad Beveiliging</t>
  </si>
  <si>
    <t>Invulveld</t>
  </si>
  <si>
    <t xml:space="preserve"> = oranje</t>
  </si>
  <si>
    <t xml:space="preserve"> Bedragen zijn exclusief BTW.</t>
  </si>
  <si>
    <r>
      <t xml:space="preserve">Uurtarieven voor </t>
    </r>
    <r>
      <rPr>
        <b/>
        <u/>
        <sz val="11"/>
        <rFont val="Calibri"/>
        <family val="2"/>
      </rPr>
      <t>Beveiliging</t>
    </r>
    <r>
      <rPr>
        <b/>
        <sz val="11"/>
        <rFont val="Calibri"/>
        <family val="2"/>
      </rPr>
      <t xml:space="preserve"> per Locatie en voor Opdracht op </t>
    </r>
    <r>
      <rPr>
        <b/>
        <u/>
        <sz val="11"/>
        <rFont val="Calibri"/>
        <family val="2"/>
      </rPr>
      <t>Afroep</t>
    </r>
  </si>
  <si>
    <t>Daguren  (07.00 – 18.00 uur, maandag t/m vrijdag)</t>
  </si>
  <si>
    <t>Avonduren   (18.00 – 24.00 uur)</t>
  </si>
  <si>
    <t>Nachturen   (00.00 – 07.00 uur)</t>
  </si>
  <si>
    <t>Totaal uren per Locatie per dag</t>
  </si>
  <si>
    <t>Uurtarieven weekend en feestdagen</t>
  </si>
  <si>
    <t>weegfactor</t>
  </si>
  <si>
    <t>Weekend   (00.00 - 24.00 uur)</t>
  </si>
  <si>
    <t>Daguren feestdagen   (07.00 - 18.00 uur)</t>
  </si>
  <si>
    <t>Avonduren feestdagen   (18.00 - 24.00 uur)</t>
  </si>
  <si>
    <t>Nachturen feestdagen   (00.00 - 07.00 uur)</t>
  </si>
  <si>
    <t>Weekenduren feestdagen   (00.00 - 24.00 uur)</t>
  </si>
  <si>
    <r>
      <t xml:space="preserve">Uurtarieven voor </t>
    </r>
    <r>
      <rPr>
        <b/>
        <u/>
        <sz val="11"/>
        <rFont val="Calibri"/>
        <family val="2"/>
      </rPr>
      <t>Alarmopvolging</t>
    </r>
  </si>
  <si>
    <t>Avonduren   (18.00 – 00.00 uur)</t>
  </si>
  <si>
    <t xml:space="preserve"> </t>
  </si>
  <si>
    <t>Daguren weekend   (07.00 - 18.00 uur)</t>
  </si>
  <si>
    <t>Avonduren weekend   (18.00 - 24.00 uur)</t>
  </si>
  <si>
    <t>Nachturen weekend   (00.00 - 07.00 uur)</t>
  </si>
  <si>
    <t>Transitiekosten</t>
  </si>
  <si>
    <t>Transitiekosten 1-1-2023 t/m 31-3-2023</t>
  </si>
  <si>
    <t>Nettowerkdagen</t>
  </si>
  <si>
    <t>Totaalsom Prijzenblad</t>
  </si>
  <si>
    <t>Beveiliging per jaar</t>
  </si>
  <si>
    <t>Amstelveen</t>
  </si>
  <si>
    <t>Breda</t>
  </si>
  <si>
    <t>Deventer</t>
  </si>
  <si>
    <t>Groningen</t>
  </si>
  <si>
    <t>Leiden</t>
  </si>
  <si>
    <t>Nijmegen</t>
  </si>
  <si>
    <t>Roermond</t>
  </si>
  <si>
    <t>Rotterdam</t>
  </si>
  <si>
    <t>Utrecht (DZW)</t>
  </si>
  <si>
    <t>Utrecht</t>
  </si>
  <si>
    <t>Zaanstad</t>
  </si>
  <si>
    <t>Weekend en feestdagen (fictief)</t>
  </si>
  <si>
    <t>Alarmopvolging per jaar (fictief)</t>
  </si>
  <si>
    <t>TOTAAL fictieve inschrijfsom</t>
  </si>
  <si>
    <r>
      <t xml:space="preserve">Berekening Beveiliging per jaar =
</t>
    </r>
    <r>
      <rPr>
        <sz val="10"/>
        <rFont val="Calibri"/>
        <family val="2"/>
        <scheme val="minor"/>
      </rPr>
      <t>((per locatie het aantal daguren x tarief)  + (per locatie het aantal avonduren x tarief) + (per locatie het aantal nachturen x tarief)) x nettowerkdagen</t>
    </r>
  </si>
  <si>
    <r>
      <t xml:space="preserve">Weekend en feestdagen =
</t>
    </r>
    <r>
      <rPr>
        <sz val="10"/>
        <rFont val="Calibri"/>
        <family val="2"/>
        <scheme val="minor"/>
      </rPr>
      <t>(Totaal van uurtarief weekend en feestdagen) x weegfactor</t>
    </r>
  </si>
  <si>
    <r>
      <t xml:space="preserve">Weekend en feestdagen =
</t>
    </r>
    <r>
      <rPr>
        <sz val="10"/>
        <rFont val="Calibri"/>
        <family val="2"/>
        <scheme val="minor"/>
      </rPr>
      <t>(Totaal van uurtarief alarmopvolging) x weegfactor</t>
    </r>
  </si>
  <si>
    <r>
      <t xml:space="preserve">Totaal fictieve inschrijfsom =
</t>
    </r>
    <r>
      <rPr>
        <sz val="10"/>
        <rFont val="Calibri"/>
        <family val="2"/>
        <scheme val="minor"/>
      </rPr>
      <t>Totaal van beveiliging per jaar alle locaties + totaal Weekend en feestdagen + totaal alarmopvolging per jaar + transitiekosten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</si>
</sst>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fl&quot;\ * #,##0.00_-;_-&quot;fl&quot;\ * #,##0.00\-;_-&quot;fl&quot;\ * &quot;-&quot;??_-;_-@_-"/>
    <numFmt numFmtId="165" formatCode="_ [$€-2]\ * #,##0.00_ ;_ [$€-2]\ * \-#,##0.00_ ;_ [$€-2]\ * &quot;-&quot;??_ ;_ @_ 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2" borderId="1" xfId="0" applyFont="1" applyFill="1" applyBorder="1"/>
    <xf numFmtId="165" fontId="5" fillId="0" borderId="0" xfId="0" applyNumberFormat="1" applyFont="1"/>
    <xf numFmtId="165" fontId="5" fillId="0" borderId="1" xfId="0" applyNumberFormat="1" applyFont="1" applyBorder="1"/>
    <xf numFmtId="0" fontId="5" fillId="0" borderId="0" xfId="0" applyFont="1" applyAlignment="1">
      <alignment horizontal="center" textRotation="90"/>
    </xf>
    <xf numFmtId="0" fontId="6" fillId="0" borderId="0" xfId="0" applyFont="1"/>
    <xf numFmtId="0" fontId="7" fillId="0" borderId="0" xfId="0" applyFont="1" applyAlignment="1">
      <alignment horizontal="center"/>
    </xf>
    <xf numFmtId="165" fontId="6" fillId="0" borderId="0" xfId="0" applyNumberFormat="1" applyFont="1"/>
    <xf numFmtId="165" fontId="6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65" fontId="5" fillId="0" borderId="3" xfId="0" applyNumberFormat="1" applyFont="1" applyBorder="1"/>
    <xf numFmtId="0" fontId="6" fillId="0" borderId="0" xfId="0" applyFont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/>
    <xf numFmtId="0" fontId="5" fillId="3" borderId="1" xfId="0" applyFont="1" applyFill="1" applyBorder="1"/>
    <xf numFmtId="0" fontId="5" fillId="0" borderId="1" xfId="0" applyFont="1" applyBorder="1"/>
    <xf numFmtId="0" fontId="5" fillId="0" borderId="2" xfId="0" applyFont="1" applyBorder="1"/>
    <xf numFmtId="0" fontId="5" fillId="2" borderId="4" xfId="0" applyFont="1" applyFill="1" applyBorder="1"/>
    <xf numFmtId="0" fontId="5" fillId="0" borderId="4" xfId="0" applyFont="1" applyBorder="1"/>
    <xf numFmtId="165" fontId="5" fillId="0" borderId="4" xfId="0" applyNumberFormat="1" applyFont="1" applyBorder="1"/>
    <xf numFmtId="0" fontId="9" fillId="2" borderId="1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center" textRotation="30" wrapText="1"/>
    </xf>
    <xf numFmtId="0" fontId="5" fillId="0" borderId="1" xfId="0" applyFont="1" applyBorder="1" applyAlignment="1">
      <alignment horizontal="center" textRotation="30"/>
    </xf>
    <xf numFmtId="0" fontId="5" fillId="4" borderId="1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5" fontId="5" fillId="0" borderId="0" xfId="1" applyNumberFormat="1" applyFont="1" applyAlignment="1">
      <alignment horizontal="center"/>
    </xf>
    <xf numFmtId="0" fontId="5" fillId="3" borderId="3" xfId="0" applyFont="1" applyFill="1" applyBorder="1" applyAlignment="1">
      <alignment horizontal="center"/>
    </xf>
    <xf numFmtId="165" fontId="6" fillId="0" borderId="1" xfId="0" applyNumberFormat="1" applyFont="1" applyBorder="1"/>
    <xf numFmtId="0" fontId="0" fillId="0" borderId="0" xfId="0" applyAlignment="1">
      <alignment horizontal="right"/>
    </xf>
    <xf numFmtId="0" fontId="6" fillId="0" borderId="7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/>
    </xf>
    <xf numFmtId="49" fontId="5" fillId="5" borderId="1" xfId="0" applyNumberFormat="1" applyFont="1" applyFill="1" applyBorder="1"/>
    <xf numFmtId="165" fontId="5" fillId="0" borderId="1" xfId="1" applyNumberFormat="1" applyFont="1" applyBorder="1"/>
    <xf numFmtId="0" fontId="9" fillId="6" borderId="8" xfId="0" applyFont="1" applyFill="1" applyBorder="1"/>
    <xf numFmtId="165" fontId="5" fillId="6" borderId="9" xfId="1" applyNumberFormat="1" applyFont="1" applyFill="1" applyBorder="1"/>
    <xf numFmtId="165" fontId="5" fillId="5" borderId="4" xfId="1" applyNumberFormat="1" applyFont="1" applyFill="1" applyBorder="1" applyAlignment="1" applyProtection="1">
      <alignment horizontal="right"/>
      <protection locked="0"/>
    </xf>
    <xf numFmtId="165" fontId="5" fillId="5" borderId="1" xfId="1" applyNumberFormat="1" applyFont="1" applyFill="1" applyBorder="1" applyAlignment="1" applyProtection="1">
      <alignment horizontal="right"/>
      <protection locked="0"/>
    </xf>
    <xf numFmtId="165" fontId="5" fillId="5" borderId="2" xfId="1" applyNumberFormat="1" applyFont="1" applyFill="1" applyBorder="1" applyAlignment="1" applyProtection="1">
      <alignment horizontal="right"/>
      <protection locked="0"/>
    </xf>
    <xf numFmtId="0" fontId="11" fillId="0" borderId="1" xfId="0" applyFont="1" applyBorder="1" applyAlignment="1">
      <alignment horizontal="center"/>
    </xf>
    <xf numFmtId="165" fontId="11" fillId="0" borderId="1" xfId="0" applyNumberFormat="1" applyFont="1" applyBorder="1"/>
    <xf numFmtId="0" fontId="10" fillId="0" borderId="0" xfId="0" applyFont="1"/>
    <xf numFmtId="49" fontId="5" fillId="0" borderId="10" xfId="0" applyNumberFormat="1" applyFont="1" applyBorder="1"/>
    <xf numFmtId="0" fontId="6" fillId="0" borderId="2" xfId="0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0" fillId="3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5" xfId="0" applyBorder="1" applyAlignment="1">
      <alignment horizontal="right"/>
    </xf>
    <xf numFmtId="0" fontId="9" fillId="2" borderId="1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3"/>
  <sheetViews>
    <sheetView showGridLines="0" tabSelected="1" topLeftCell="A10" zoomScaleNormal="100" workbookViewId="0">
      <selection activeCell="N6" sqref="N6"/>
    </sheetView>
  </sheetViews>
  <sheetFormatPr defaultColWidth="9.109375" defaultRowHeight="13.8" x14ac:dyDescent="0.3"/>
  <cols>
    <col min="1" max="1" width="40.6640625" style="1" customWidth="1"/>
    <col min="2" max="2" width="24.33203125" style="1" bestFit="1" customWidth="1"/>
    <col min="3" max="3" width="9.5546875" style="2" bestFit="1" customWidth="1"/>
    <col min="4" max="4" width="10.5546875" style="1" customWidth="1"/>
    <col min="5" max="5" width="10.5546875" style="1" hidden="1" customWidth="1"/>
    <col min="6" max="6" width="5.88671875" style="2" bestFit="1" customWidth="1"/>
    <col min="7" max="7" width="9.33203125" style="1" hidden="1" customWidth="1"/>
    <col min="8" max="8" width="5.88671875" style="1" bestFit="1" customWidth="1"/>
    <col min="9" max="9" width="9.33203125" style="1" hidden="1" customWidth="1"/>
    <col min="10" max="10" width="5.88671875" style="1" bestFit="1" customWidth="1"/>
    <col min="11" max="11" width="9.44140625" style="1" hidden="1" customWidth="1"/>
    <col min="12" max="12" width="5.88671875" style="1" bestFit="1" customWidth="1"/>
    <col min="13" max="13" width="9.33203125" style="1" hidden="1" customWidth="1"/>
    <col min="14" max="14" width="5.88671875" style="1" bestFit="1" customWidth="1"/>
    <col min="15" max="15" width="9.33203125" style="1" hidden="1" customWidth="1"/>
    <col min="16" max="16" width="5.88671875" style="1" bestFit="1" customWidth="1"/>
    <col min="17" max="17" width="9.44140625" style="1" hidden="1" customWidth="1"/>
    <col min="18" max="18" width="5.88671875" style="1" bestFit="1" customWidth="1"/>
    <col min="19" max="19" width="9.5546875" style="1" hidden="1" customWidth="1"/>
    <col min="20" max="20" width="5.88671875" style="1" bestFit="1" customWidth="1"/>
    <col min="21" max="21" width="9.33203125" style="1" hidden="1" customWidth="1"/>
    <col min="22" max="22" width="5.88671875" style="1" bestFit="1" customWidth="1"/>
    <col min="23" max="23" width="12.5546875" style="1" hidden="1" customWidth="1"/>
    <col min="24" max="24" width="5.88671875" style="1" bestFit="1" customWidth="1"/>
    <col min="25" max="25" width="9.109375" style="1" hidden="1" customWidth="1"/>
    <col min="26" max="16384" width="9.109375" style="1"/>
  </cols>
  <sheetData>
    <row r="1" spans="1:25" ht="18" x14ac:dyDescent="0.35">
      <c r="A1" s="47" t="s">
        <v>0</v>
      </c>
      <c r="B1" s="37" t="s">
        <v>1</v>
      </c>
      <c r="C1" s="38" t="s">
        <v>2</v>
      </c>
    </row>
    <row r="2" spans="1:25" ht="18" x14ac:dyDescent="0.35">
      <c r="A2" s="47"/>
      <c r="B2" s="17" t="s">
        <v>3</v>
      </c>
      <c r="C2" s="48"/>
    </row>
    <row r="3" spans="1:25" ht="12.75" customHeight="1" x14ac:dyDescent="0.3">
      <c r="D3" s="2"/>
    </row>
    <row r="4" spans="1:25" ht="52.5" customHeight="1" x14ac:dyDescent="0.3">
      <c r="A4" s="55" t="s">
        <v>4</v>
      </c>
      <c r="B4" s="56"/>
      <c r="C4" s="24"/>
      <c r="D4" s="25" t="str">
        <f>+A34</f>
        <v>Amstelveen</v>
      </c>
      <c r="E4" s="25"/>
      <c r="F4" s="25" t="str">
        <f>+A35</f>
        <v>Breda</v>
      </c>
      <c r="G4" s="25"/>
      <c r="H4" s="25" t="str">
        <f>+A36</f>
        <v>Deventer</v>
      </c>
      <c r="I4" s="25"/>
      <c r="J4" s="25" t="str">
        <f>+A37</f>
        <v>Groningen</v>
      </c>
      <c r="K4" s="25"/>
      <c r="L4" s="25" t="str">
        <f>+A38</f>
        <v>Leiden</v>
      </c>
      <c r="M4" s="25"/>
      <c r="N4" s="25" t="str">
        <f>+A39</f>
        <v>Nijmegen</v>
      </c>
      <c r="O4" s="25"/>
      <c r="P4" s="25" t="str">
        <f>+A40</f>
        <v>Roermond</v>
      </c>
      <c r="Q4" s="25"/>
      <c r="R4" s="25" t="str">
        <f>+A41</f>
        <v>Rotterdam</v>
      </c>
      <c r="S4" s="25"/>
      <c r="T4" s="25" t="str">
        <f>+A42</f>
        <v>Utrecht (DZW)</v>
      </c>
      <c r="U4" s="25"/>
      <c r="V4" s="25" t="str">
        <f>+A43</f>
        <v>Utrecht</v>
      </c>
      <c r="W4" s="25"/>
      <c r="X4" s="25" t="str">
        <f>+A44</f>
        <v>Zaanstad</v>
      </c>
    </row>
    <row r="5" spans="1:25" ht="15" customHeight="1" x14ac:dyDescent="0.3">
      <c r="A5" s="19" t="s">
        <v>5</v>
      </c>
      <c r="B5" s="42"/>
      <c r="D5" s="23">
        <v>3</v>
      </c>
      <c r="E5" s="4">
        <f>+D5*$B$5</f>
        <v>0</v>
      </c>
      <c r="F5" s="23">
        <v>3.5</v>
      </c>
      <c r="G5" s="4">
        <f>+F5*$B$5</f>
        <v>0</v>
      </c>
      <c r="H5" s="23">
        <v>3.5</v>
      </c>
      <c r="I5" s="4">
        <f>+H5*$B$5</f>
        <v>0</v>
      </c>
      <c r="J5" s="23">
        <v>3.5</v>
      </c>
      <c r="K5" s="4">
        <f>+J5*$B$5</f>
        <v>0</v>
      </c>
      <c r="L5" s="23">
        <v>3.5</v>
      </c>
      <c r="M5" s="4">
        <f>+L5*$B$5</f>
        <v>0</v>
      </c>
      <c r="N5" s="23">
        <v>20</v>
      </c>
      <c r="O5" s="4">
        <f>+N5*$B$5</f>
        <v>0</v>
      </c>
      <c r="P5" s="23">
        <v>3.5</v>
      </c>
      <c r="Q5" s="4">
        <f>+P5*$B$5</f>
        <v>0</v>
      </c>
      <c r="R5" s="23">
        <v>3.5</v>
      </c>
      <c r="S5" s="4">
        <f>+R5*$B$5</f>
        <v>0</v>
      </c>
      <c r="T5" s="23">
        <v>11</v>
      </c>
      <c r="U5" s="4">
        <f>+T5*$B$5</f>
        <v>0</v>
      </c>
      <c r="V5" s="23">
        <v>3</v>
      </c>
      <c r="W5" s="4">
        <f>+V5*$B$5</f>
        <v>0</v>
      </c>
      <c r="X5" s="23">
        <v>3.5</v>
      </c>
      <c r="Y5" s="4">
        <f>+X5*$B$5</f>
        <v>0</v>
      </c>
    </row>
    <row r="6" spans="1:25" ht="15" customHeight="1" x14ac:dyDescent="0.3">
      <c r="A6" s="3" t="s">
        <v>6</v>
      </c>
      <c r="B6" s="43"/>
      <c r="D6" s="14">
        <v>2</v>
      </c>
      <c r="E6" s="4">
        <f>+D6*$B$6</f>
        <v>0</v>
      </c>
      <c r="F6" s="14">
        <v>2</v>
      </c>
      <c r="G6" s="4">
        <f>+F6*$B$6</f>
        <v>0</v>
      </c>
      <c r="H6" s="14">
        <v>2</v>
      </c>
      <c r="I6" s="4">
        <f>+H6*$B$6</f>
        <v>0</v>
      </c>
      <c r="J6" s="14">
        <v>2</v>
      </c>
      <c r="K6" s="4">
        <f>+J6*$B$6</f>
        <v>0</v>
      </c>
      <c r="L6" s="14">
        <v>2</v>
      </c>
      <c r="M6" s="4">
        <f>+L6*$B$6</f>
        <v>0</v>
      </c>
      <c r="N6" s="14">
        <v>2</v>
      </c>
      <c r="O6" s="4">
        <f>+N6*$B$6</f>
        <v>0</v>
      </c>
      <c r="P6" s="14">
        <v>2</v>
      </c>
      <c r="Q6" s="4">
        <f>+P6*$B$6</f>
        <v>0</v>
      </c>
      <c r="R6" s="14">
        <v>2</v>
      </c>
      <c r="S6" s="4">
        <f>+R6*$B$6</f>
        <v>0</v>
      </c>
      <c r="T6" s="14">
        <v>2</v>
      </c>
      <c r="U6" s="4">
        <f>+T6*$B$6</f>
        <v>0</v>
      </c>
      <c r="V6" s="14">
        <v>3</v>
      </c>
      <c r="W6" s="4">
        <f>+V6*$B$6</f>
        <v>0</v>
      </c>
      <c r="X6" s="14">
        <v>2</v>
      </c>
      <c r="Y6" s="4">
        <f>+X6*$B$6</f>
        <v>0</v>
      </c>
    </row>
    <row r="7" spans="1:25" ht="15" customHeight="1" x14ac:dyDescent="0.3">
      <c r="A7" s="3" t="s">
        <v>7</v>
      </c>
      <c r="B7" s="43"/>
      <c r="D7" s="30">
        <v>1</v>
      </c>
      <c r="E7" s="4">
        <f>+D7*$B$7</f>
        <v>0</v>
      </c>
      <c r="F7" s="30">
        <v>0.5</v>
      </c>
      <c r="G7" s="4">
        <f>+F7*$B$7</f>
        <v>0</v>
      </c>
      <c r="H7" s="30">
        <v>0.5</v>
      </c>
      <c r="I7" s="4">
        <f>+H7*$B$7</f>
        <v>0</v>
      </c>
      <c r="J7" s="30">
        <v>0.5</v>
      </c>
      <c r="K7" s="4">
        <f>+J7*$B$7</f>
        <v>0</v>
      </c>
      <c r="L7" s="30">
        <v>0.5</v>
      </c>
      <c r="M7" s="4">
        <f>+L7*$B$7</f>
        <v>0</v>
      </c>
      <c r="N7" s="30">
        <v>0.5</v>
      </c>
      <c r="O7" s="4">
        <f>+N7*$B$7</f>
        <v>0</v>
      </c>
      <c r="P7" s="30">
        <v>0.5</v>
      </c>
      <c r="Q7" s="4">
        <f>+P7*$B$7</f>
        <v>0</v>
      </c>
      <c r="R7" s="30">
        <v>0.5</v>
      </c>
      <c r="S7" s="4">
        <f>+R7*$B$7</f>
        <v>0</v>
      </c>
      <c r="T7" s="30">
        <v>1</v>
      </c>
      <c r="U7" s="4">
        <f>+T7*$B$7</f>
        <v>0</v>
      </c>
      <c r="V7" s="30">
        <v>1</v>
      </c>
      <c r="W7" s="4">
        <f>+V7*$B$7</f>
        <v>0</v>
      </c>
      <c r="X7" s="30">
        <v>0.5</v>
      </c>
      <c r="Y7" s="4">
        <f>+X7*$B$7</f>
        <v>0</v>
      </c>
    </row>
    <row r="8" spans="1:25" s="7" customFormat="1" ht="15" customHeight="1" x14ac:dyDescent="0.3">
      <c r="A8" s="59" t="s">
        <v>8</v>
      </c>
      <c r="B8" s="60"/>
      <c r="C8" s="61"/>
      <c r="D8" s="45">
        <f t="shared" ref="D8:Y8" si="0">SUM(D5:D7)</f>
        <v>6</v>
      </c>
      <c r="E8" s="46">
        <f t="shared" si="0"/>
        <v>0</v>
      </c>
      <c r="F8" s="45">
        <f t="shared" si="0"/>
        <v>6</v>
      </c>
      <c r="G8" s="46">
        <f t="shared" si="0"/>
        <v>0</v>
      </c>
      <c r="H8" s="45">
        <f t="shared" si="0"/>
        <v>6</v>
      </c>
      <c r="I8" s="46">
        <f t="shared" si="0"/>
        <v>0</v>
      </c>
      <c r="J8" s="45">
        <f t="shared" si="0"/>
        <v>6</v>
      </c>
      <c r="K8" s="46">
        <f t="shared" si="0"/>
        <v>0</v>
      </c>
      <c r="L8" s="45">
        <f t="shared" si="0"/>
        <v>6</v>
      </c>
      <c r="M8" s="46">
        <f t="shared" si="0"/>
        <v>0</v>
      </c>
      <c r="N8" s="45">
        <f t="shared" si="0"/>
        <v>22.5</v>
      </c>
      <c r="O8" s="46">
        <f t="shared" si="0"/>
        <v>0</v>
      </c>
      <c r="P8" s="45">
        <f t="shared" si="0"/>
        <v>6</v>
      </c>
      <c r="Q8" s="46">
        <f t="shared" si="0"/>
        <v>0</v>
      </c>
      <c r="R8" s="45">
        <f t="shared" si="0"/>
        <v>6</v>
      </c>
      <c r="S8" s="46">
        <f t="shared" si="0"/>
        <v>0</v>
      </c>
      <c r="T8" s="45">
        <f t="shared" si="0"/>
        <v>14</v>
      </c>
      <c r="U8" s="46">
        <f t="shared" si="0"/>
        <v>0</v>
      </c>
      <c r="V8" s="45">
        <f t="shared" si="0"/>
        <v>7</v>
      </c>
      <c r="W8" s="46">
        <f t="shared" si="0"/>
        <v>0</v>
      </c>
      <c r="X8" s="45">
        <f t="shared" si="0"/>
        <v>6</v>
      </c>
      <c r="Y8" s="31">
        <f t="shared" si="0"/>
        <v>0</v>
      </c>
    </row>
    <row r="9" spans="1:25" s="7" customFormat="1" ht="15" customHeight="1" x14ac:dyDescent="0.3">
      <c r="A9" s="33"/>
      <c r="B9" s="34"/>
      <c r="C9" s="32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</row>
    <row r="10" spans="1:25" ht="15" customHeight="1" x14ac:dyDescent="0.3">
      <c r="A10" s="57" t="s">
        <v>9</v>
      </c>
      <c r="B10" s="58"/>
      <c r="C10" s="35" t="s">
        <v>10</v>
      </c>
      <c r="D10" s="2"/>
      <c r="E10" s="4"/>
      <c r="G10" s="4"/>
      <c r="H10" s="2"/>
      <c r="I10" s="4"/>
      <c r="J10" s="2"/>
      <c r="K10" s="4"/>
      <c r="L10" s="2"/>
      <c r="M10" s="4"/>
      <c r="N10" s="2"/>
      <c r="O10" s="4"/>
      <c r="P10" s="2"/>
      <c r="Q10" s="4"/>
      <c r="R10" s="2"/>
      <c r="S10" s="4"/>
      <c r="T10" s="2"/>
      <c r="U10" s="4"/>
      <c r="V10" s="2"/>
      <c r="W10" s="4"/>
      <c r="X10" s="2"/>
      <c r="Y10" s="4"/>
    </row>
    <row r="11" spans="1:25" ht="15" customHeight="1" x14ac:dyDescent="0.3">
      <c r="A11" s="15" t="s">
        <v>11</v>
      </c>
      <c r="B11" s="44">
        <v>0</v>
      </c>
      <c r="C11" s="35">
        <v>40</v>
      </c>
      <c r="E11" s="4"/>
      <c r="G11" s="4"/>
      <c r="I11" s="4"/>
      <c r="K11" s="4"/>
      <c r="M11" s="4"/>
      <c r="O11" s="4"/>
      <c r="Q11" s="4"/>
      <c r="S11" s="4"/>
      <c r="U11" s="4"/>
      <c r="W11" s="4"/>
      <c r="Y11" s="4"/>
    </row>
    <row r="12" spans="1:25" ht="15" customHeight="1" x14ac:dyDescent="0.3">
      <c r="A12" s="15" t="s">
        <v>12</v>
      </c>
      <c r="B12" s="44">
        <v>0</v>
      </c>
      <c r="C12" s="35">
        <v>40</v>
      </c>
      <c r="E12" s="4"/>
      <c r="G12" s="4"/>
      <c r="I12" s="4"/>
      <c r="K12" s="4"/>
      <c r="M12" s="4"/>
      <c r="O12" s="4"/>
      <c r="Q12" s="4"/>
      <c r="S12" s="4"/>
      <c r="U12" s="4"/>
      <c r="W12" s="4"/>
      <c r="Y12" s="4"/>
    </row>
    <row r="13" spans="1:25" ht="15" customHeight="1" x14ac:dyDescent="0.3">
      <c r="A13" s="15" t="s">
        <v>13</v>
      </c>
      <c r="B13" s="44">
        <v>0</v>
      </c>
      <c r="C13" s="35">
        <v>40</v>
      </c>
      <c r="E13" s="4"/>
      <c r="G13" s="4"/>
      <c r="I13" s="4"/>
      <c r="K13" s="4"/>
      <c r="M13" s="4"/>
      <c r="O13" s="4"/>
      <c r="Q13" s="4"/>
      <c r="S13" s="4"/>
      <c r="U13" s="4"/>
      <c r="W13" s="4"/>
      <c r="Y13" s="4"/>
    </row>
    <row r="14" spans="1:25" ht="15" customHeight="1" x14ac:dyDescent="0.3">
      <c r="A14" s="15" t="s">
        <v>14</v>
      </c>
      <c r="B14" s="44">
        <v>0</v>
      </c>
      <c r="C14" s="35">
        <v>40</v>
      </c>
      <c r="E14" s="4"/>
      <c r="G14" s="4"/>
      <c r="I14" s="4"/>
      <c r="K14" s="4"/>
      <c r="M14" s="4"/>
      <c r="O14" s="4"/>
      <c r="Q14" s="4"/>
      <c r="S14" s="4"/>
      <c r="U14" s="4"/>
      <c r="W14" s="4"/>
      <c r="Y14" s="4"/>
    </row>
    <row r="15" spans="1:25" ht="15" customHeight="1" x14ac:dyDescent="0.3">
      <c r="A15" s="15" t="s">
        <v>15</v>
      </c>
      <c r="B15" s="44">
        <v>0</v>
      </c>
      <c r="C15" s="35">
        <v>40</v>
      </c>
      <c r="E15" s="4"/>
      <c r="G15" s="4"/>
      <c r="I15" s="4"/>
      <c r="K15" s="4"/>
      <c r="M15" s="4"/>
      <c r="O15" s="4"/>
      <c r="Q15" s="4"/>
      <c r="S15" s="4"/>
      <c r="U15" s="4"/>
      <c r="W15" s="4"/>
      <c r="Y15" s="4"/>
    </row>
    <row r="16" spans="1:25" s="7" customFormat="1" ht="15" customHeight="1" x14ac:dyDescent="0.3">
      <c r="B16" s="13"/>
      <c r="C16" s="27"/>
      <c r="D16" s="8"/>
      <c r="E16" s="9"/>
      <c r="F16" s="8"/>
      <c r="G16" s="9"/>
      <c r="H16" s="8"/>
      <c r="I16" s="9"/>
      <c r="J16" s="8"/>
      <c r="K16" s="9"/>
      <c r="L16" s="8"/>
      <c r="M16" s="9"/>
      <c r="N16" s="8"/>
      <c r="O16" s="9"/>
      <c r="P16" s="8"/>
      <c r="Q16" s="9"/>
      <c r="R16" s="8"/>
      <c r="S16" s="9"/>
      <c r="T16" s="8"/>
      <c r="U16" s="9"/>
      <c r="V16" s="8"/>
      <c r="W16" s="9"/>
      <c r="X16" s="8"/>
      <c r="Y16" s="9"/>
    </row>
    <row r="17" spans="1:25" ht="15" customHeight="1" x14ac:dyDescent="0.3">
      <c r="A17" s="57" t="s">
        <v>16</v>
      </c>
      <c r="B17" s="58"/>
      <c r="C17" s="35" t="s">
        <v>10</v>
      </c>
      <c r="D17" s="11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5" ht="15" customHeight="1" x14ac:dyDescent="0.3">
      <c r="A18" s="16" t="s">
        <v>17</v>
      </c>
      <c r="B18" s="44" t="s">
        <v>18</v>
      </c>
      <c r="C18" s="35">
        <v>25</v>
      </c>
      <c r="E18" s="4"/>
      <c r="G18" s="4"/>
      <c r="I18" s="4"/>
      <c r="K18" s="4"/>
      <c r="M18" s="4"/>
      <c r="O18" s="4"/>
      <c r="Q18" s="4"/>
      <c r="S18" s="4"/>
      <c r="U18" s="4"/>
      <c r="W18" s="4"/>
      <c r="Y18" s="4"/>
    </row>
    <row r="19" spans="1:25" ht="15" customHeight="1" x14ac:dyDescent="0.3">
      <c r="A19" s="16" t="s">
        <v>7</v>
      </c>
      <c r="B19" s="44">
        <v>0</v>
      </c>
      <c r="C19" s="35">
        <v>25</v>
      </c>
      <c r="E19" s="4"/>
      <c r="G19" s="4"/>
      <c r="I19" s="4"/>
      <c r="K19" s="4"/>
      <c r="M19" s="4"/>
      <c r="O19" s="4"/>
      <c r="Q19" s="4"/>
      <c r="S19" s="4"/>
      <c r="U19" s="4"/>
      <c r="W19" s="4"/>
      <c r="Y19" s="4"/>
    </row>
    <row r="20" spans="1:25" ht="15" customHeight="1" x14ac:dyDescent="0.3">
      <c r="A20" s="16" t="s">
        <v>19</v>
      </c>
      <c r="B20" s="44">
        <v>0</v>
      </c>
      <c r="C20" s="35">
        <v>25</v>
      </c>
      <c r="E20" s="4"/>
      <c r="G20" s="4"/>
      <c r="I20" s="4"/>
      <c r="K20" s="4"/>
      <c r="M20" s="4"/>
      <c r="O20" s="4"/>
      <c r="Q20" s="4"/>
      <c r="S20" s="4"/>
      <c r="U20" s="4"/>
      <c r="W20" s="4"/>
      <c r="Y20" s="4"/>
    </row>
    <row r="21" spans="1:25" ht="15" customHeight="1" x14ac:dyDescent="0.3">
      <c r="A21" s="16" t="s">
        <v>20</v>
      </c>
      <c r="B21" s="44">
        <v>0</v>
      </c>
      <c r="C21" s="35">
        <v>25</v>
      </c>
      <c r="E21" s="4"/>
      <c r="G21" s="4"/>
      <c r="I21" s="4"/>
      <c r="K21" s="4"/>
      <c r="M21" s="4"/>
      <c r="O21" s="4"/>
      <c r="Q21" s="4"/>
      <c r="S21" s="4"/>
      <c r="U21" s="4"/>
      <c r="W21" s="4"/>
      <c r="Y21" s="4"/>
    </row>
    <row r="22" spans="1:25" ht="15" customHeight="1" x14ac:dyDescent="0.3">
      <c r="A22" s="16" t="s">
        <v>21</v>
      </c>
      <c r="B22" s="44">
        <v>0</v>
      </c>
      <c r="C22" s="35">
        <v>25</v>
      </c>
      <c r="E22" s="4"/>
      <c r="G22" s="4"/>
      <c r="I22" s="4"/>
      <c r="K22" s="4"/>
      <c r="M22" s="4"/>
      <c r="O22" s="4"/>
      <c r="Q22" s="4"/>
      <c r="S22" s="4"/>
      <c r="U22" s="4"/>
      <c r="W22" s="4"/>
      <c r="Y22" s="4"/>
    </row>
    <row r="23" spans="1:25" ht="15" customHeight="1" x14ac:dyDescent="0.3">
      <c r="A23" s="16" t="s">
        <v>12</v>
      </c>
      <c r="B23" s="44">
        <v>0</v>
      </c>
      <c r="C23" s="35">
        <v>25</v>
      </c>
      <c r="E23" s="4"/>
      <c r="G23" s="4"/>
      <c r="I23" s="4"/>
      <c r="K23" s="4"/>
      <c r="M23" s="4"/>
      <c r="O23" s="4"/>
      <c r="Q23" s="4"/>
      <c r="S23" s="4"/>
      <c r="U23" s="4"/>
      <c r="W23" s="4"/>
      <c r="Y23" s="4"/>
    </row>
    <row r="24" spans="1:25" ht="15" customHeight="1" x14ac:dyDescent="0.3">
      <c r="A24" s="16" t="s">
        <v>13</v>
      </c>
      <c r="B24" s="44">
        <v>0</v>
      </c>
      <c r="C24" s="35">
        <v>25</v>
      </c>
      <c r="E24" s="4"/>
      <c r="G24" s="4"/>
      <c r="I24" s="4"/>
      <c r="K24" s="4"/>
      <c r="M24" s="4"/>
      <c r="O24" s="4"/>
      <c r="Q24" s="4"/>
      <c r="S24" s="4"/>
      <c r="U24" s="4"/>
      <c r="W24" s="4"/>
      <c r="Y24" s="4"/>
    </row>
    <row r="25" spans="1:25" ht="15" customHeight="1" x14ac:dyDescent="0.3">
      <c r="A25" s="16" t="s">
        <v>14</v>
      </c>
      <c r="B25" s="44">
        <v>0</v>
      </c>
      <c r="C25" s="35">
        <v>25</v>
      </c>
      <c r="E25" s="4"/>
      <c r="G25" s="4"/>
      <c r="I25" s="4"/>
      <c r="K25" s="4"/>
      <c r="M25" s="4"/>
      <c r="O25" s="4"/>
      <c r="Q25" s="4"/>
      <c r="S25" s="4"/>
      <c r="U25" s="4"/>
      <c r="W25" s="4"/>
      <c r="Y25" s="4"/>
    </row>
    <row r="26" spans="1:25" s="7" customFormat="1" ht="15" customHeight="1" x14ac:dyDescent="0.3">
      <c r="B26" s="13"/>
      <c r="C26" s="27"/>
      <c r="E26" s="9"/>
      <c r="F26" s="10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s="7" customFormat="1" ht="15" customHeight="1" x14ac:dyDescent="0.3">
      <c r="A27" s="62" t="s">
        <v>22</v>
      </c>
      <c r="B27" s="62"/>
      <c r="C27" s="27"/>
      <c r="E27" s="9"/>
      <c r="F27" s="10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s="7" customFormat="1" ht="15" customHeight="1" x14ac:dyDescent="0.3">
      <c r="A28" s="36" t="s">
        <v>23</v>
      </c>
      <c r="B28" s="43" t="s">
        <v>18</v>
      </c>
      <c r="C28" s="27"/>
      <c r="E28" s="9"/>
      <c r="F28" s="10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15" customHeight="1" x14ac:dyDescent="0.3"/>
    <row r="30" spans="1:25" ht="15" customHeight="1" x14ac:dyDescent="0.3">
      <c r="A30" s="26" t="s">
        <v>24</v>
      </c>
      <c r="B30" s="15">
        <v>253</v>
      </c>
    </row>
    <row r="31" spans="1:25" ht="15" customHeight="1" x14ac:dyDescent="0.3"/>
    <row r="32" spans="1:25" ht="26.25" customHeight="1" x14ac:dyDescent="0.3">
      <c r="A32" s="51" t="s">
        <v>25</v>
      </c>
      <c r="B32" s="52"/>
      <c r="C32" s="28"/>
    </row>
    <row r="33" spans="1:13" ht="15" customHeight="1" x14ac:dyDescent="0.3">
      <c r="A33" s="53" t="s">
        <v>26</v>
      </c>
      <c r="B33" s="54"/>
      <c r="C33" s="28"/>
    </row>
    <row r="34" spans="1:13" ht="15" customHeight="1" x14ac:dyDescent="0.3">
      <c r="A34" s="20" t="s">
        <v>27</v>
      </c>
      <c r="B34" s="21">
        <f>+E8*$B$30</f>
        <v>0</v>
      </c>
      <c r="G34" s="4"/>
      <c r="I34" s="4"/>
      <c r="K34" s="4"/>
      <c r="M34" s="4"/>
    </row>
    <row r="35" spans="1:13" ht="15" customHeight="1" x14ac:dyDescent="0.3">
      <c r="A35" s="17" t="s">
        <v>28</v>
      </c>
      <c r="B35" s="5">
        <f>+G8*$B$30</f>
        <v>0</v>
      </c>
    </row>
    <row r="36" spans="1:13" ht="15" customHeight="1" x14ac:dyDescent="0.3">
      <c r="A36" s="17" t="s">
        <v>29</v>
      </c>
      <c r="B36" s="5">
        <f>+I8*$B$30</f>
        <v>0</v>
      </c>
    </row>
    <row r="37" spans="1:13" ht="15" customHeight="1" x14ac:dyDescent="0.3">
      <c r="A37" s="17" t="s">
        <v>30</v>
      </c>
      <c r="B37" s="5">
        <f>+K8*$B$30</f>
        <v>0</v>
      </c>
    </row>
    <row r="38" spans="1:13" ht="15" customHeight="1" x14ac:dyDescent="0.3">
      <c r="A38" s="17" t="s">
        <v>31</v>
      </c>
      <c r="B38" s="5">
        <f>+M8*$B$30</f>
        <v>0</v>
      </c>
    </row>
    <row r="39" spans="1:13" ht="15" customHeight="1" x14ac:dyDescent="0.3">
      <c r="A39" s="17" t="s">
        <v>32</v>
      </c>
      <c r="B39" s="5">
        <f>+O8*$B$30</f>
        <v>0</v>
      </c>
      <c r="C39" s="28"/>
    </row>
    <row r="40" spans="1:13" ht="15" customHeight="1" x14ac:dyDescent="0.3">
      <c r="A40" s="17" t="s">
        <v>33</v>
      </c>
      <c r="B40" s="5">
        <f>+Q8*$B$30</f>
        <v>0</v>
      </c>
    </row>
    <row r="41" spans="1:13" ht="15" customHeight="1" x14ac:dyDescent="0.3">
      <c r="A41" s="17" t="s">
        <v>34</v>
      </c>
      <c r="B41" s="5">
        <f>+S8*$B$30</f>
        <v>0</v>
      </c>
    </row>
    <row r="42" spans="1:13" ht="15" customHeight="1" x14ac:dyDescent="0.3">
      <c r="A42" s="17" t="s">
        <v>35</v>
      </c>
      <c r="B42" s="5">
        <f>+U8*$B$30</f>
        <v>0</v>
      </c>
    </row>
    <row r="43" spans="1:13" ht="15" customHeight="1" x14ac:dyDescent="0.3">
      <c r="A43" s="17" t="s">
        <v>36</v>
      </c>
      <c r="B43" s="12">
        <f>+W8*$B$30</f>
        <v>0</v>
      </c>
    </row>
    <row r="44" spans="1:13" ht="15" customHeight="1" x14ac:dyDescent="0.3">
      <c r="A44" s="18" t="s">
        <v>37</v>
      </c>
      <c r="B44" s="5">
        <f>+Y8*$B$30</f>
        <v>0</v>
      </c>
    </row>
    <row r="45" spans="1:13" ht="15" customHeight="1" x14ac:dyDescent="0.3">
      <c r="A45" s="22" t="s">
        <v>38</v>
      </c>
      <c r="B45" s="5">
        <f>SUM(B11:B15)*40</f>
        <v>0</v>
      </c>
    </row>
    <row r="46" spans="1:13" ht="15" customHeight="1" x14ac:dyDescent="0.3">
      <c r="A46" s="22" t="s">
        <v>39</v>
      </c>
      <c r="B46" s="39">
        <f>SUM(B18:B25)*25</f>
        <v>0</v>
      </c>
      <c r="C46" s="28"/>
    </row>
    <row r="47" spans="1:13" ht="15" customHeight="1" x14ac:dyDescent="0.3">
      <c r="A47" s="22" t="s">
        <v>22</v>
      </c>
      <c r="B47" s="5" t="str">
        <f>B28</f>
        <v xml:space="preserve"> </v>
      </c>
      <c r="C47" s="28"/>
    </row>
    <row r="48" spans="1:13" ht="15" customHeight="1" thickBot="1" x14ac:dyDescent="0.35">
      <c r="A48" s="40" t="s">
        <v>40</v>
      </c>
      <c r="B48" s="41">
        <f>SUM(B34:B47)</f>
        <v>0</v>
      </c>
      <c r="C48" s="29"/>
    </row>
    <row r="50" spans="1:2" ht="39.75" customHeight="1" x14ac:dyDescent="0.3">
      <c r="A50" s="49" t="s">
        <v>41</v>
      </c>
      <c r="B50" s="50"/>
    </row>
    <row r="51" spans="1:2" ht="30" customHeight="1" x14ac:dyDescent="0.3">
      <c r="A51" s="49" t="s">
        <v>42</v>
      </c>
      <c r="B51" s="50"/>
    </row>
    <row r="52" spans="1:2" ht="27.75" customHeight="1" x14ac:dyDescent="0.3">
      <c r="A52" s="49" t="s">
        <v>43</v>
      </c>
      <c r="B52" s="50"/>
    </row>
    <row r="53" spans="1:2" ht="44.25" customHeight="1" x14ac:dyDescent="0.3">
      <c r="A53" s="49" t="s">
        <v>44</v>
      </c>
      <c r="B53" s="50"/>
    </row>
  </sheetData>
  <sheetProtection algorithmName="SHA-512" hashValue="F0D0HXvnbL4e2UBJ5jjWx+uqXf5PoS6bVu0F5jvqjYqpJXqJlfgurdNe6MCkOFlUYypo7oRuuY6xleXUrYE3XA==" saltValue="TR3YnmGOYSL/PtgYmfxvaA==" spinCount="100000" sheet="1"/>
  <mergeCells count="11">
    <mergeCell ref="A4:B4"/>
    <mergeCell ref="A17:B17"/>
    <mergeCell ref="A8:C8"/>
    <mergeCell ref="A27:B27"/>
    <mergeCell ref="A10:B10"/>
    <mergeCell ref="A50:B50"/>
    <mergeCell ref="A51:B51"/>
    <mergeCell ref="A52:B52"/>
    <mergeCell ref="A53:B53"/>
    <mergeCell ref="A32:B32"/>
    <mergeCell ref="A33:B3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7766497F61B4D83A9519D7905E234" ma:contentTypeVersion="2" ma:contentTypeDescription="Create a new document." ma:contentTypeScope="" ma:versionID="f7f95098718294882c1255fd4a8e3b68">
  <xsd:schema xmlns:xsd="http://www.w3.org/2001/XMLSchema" xmlns:xs="http://www.w3.org/2001/XMLSchema" xmlns:p="http://schemas.microsoft.com/office/2006/metadata/properties" xmlns:ns2="6443ce40-04a8-489d-8611-57893ee05f52" targetNamespace="http://schemas.microsoft.com/office/2006/metadata/properties" ma:root="true" ma:fieldsID="e1a45cd44951c7050b3cd50967be6881" ns2:_="">
    <xsd:import namespace="6443ce40-04a8-489d-8611-57893ee05f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43ce40-04a8-489d-8611-57893ee05f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2BD149-25CF-452B-A644-6921A4890B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43ce40-04a8-489d-8611-57893ee05f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BA67E4-6A7E-4314-A58D-EA15D5EE87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3EB4E7-D000-4885-99AB-52FA8EE436AD}">
  <ds:schemaRefs>
    <ds:schemaRef ds:uri="http://purl.org/dc/terms/"/>
    <ds:schemaRef ds:uri="6443ce40-04a8-489d-8611-57893ee05f52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Inkoop SVB</dc:creator>
  <dcterms:modified xsi:type="dcterms:W3CDTF">2022-10-06T08:51:10Z</dcterms:modified>
  <dc:description/>
  <cp:keywords/>
  <dc:subject/>
  <dc:title/>
  <cp:lastModifiedBy>Wouters, Danielle (AV)</cp:lastModifiedBy>
  <dcterms:created xsi:type="dcterms:W3CDTF">2007-08-06T13:14:40Z</dcterms:created>
  <cp:revi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7575bb0-c36a-401d-b52f-b1dbcf6705f2_Enabled">
    <vt:lpwstr>true</vt:lpwstr>
  </property>
  <property fmtid="{D5CDD505-2E9C-101B-9397-08002B2CF9AE}" pid="3" name="MSIP_Label_c7575bb0-c36a-401d-b52f-b1dbcf6705f2_SetDate">
    <vt:lpwstr>2022-07-28T09:43:39Z</vt:lpwstr>
  </property>
  <property fmtid="{D5CDD505-2E9C-101B-9397-08002B2CF9AE}" pid="4" name="MSIP_Label_c7575bb0-c36a-401d-b52f-b1dbcf6705f2_Method">
    <vt:lpwstr>Standard</vt:lpwstr>
  </property>
  <property fmtid="{D5CDD505-2E9C-101B-9397-08002B2CF9AE}" pid="5" name="MSIP_Label_c7575bb0-c36a-401d-b52f-b1dbcf6705f2_Name">
    <vt:lpwstr>Binnen SVB</vt:lpwstr>
  </property>
  <property fmtid="{D5CDD505-2E9C-101B-9397-08002B2CF9AE}" pid="6" name="MSIP_Label_c7575bb0-c36a-401d-b52f-b1dbcf6705f2_SiteId">
    <vt:lpwstr>f6eb77fb-3a22-43b2-99fd-eb5d61fccc02</vt:lpwstr>
  </property>
  <property fmtid="{D5CDD505-2E9C-101B-9397-08002B2CF9AE}" pid="7" name="MSIP_Label_c7575bb0-c36a-401d-b52f-b1dbcf6705f2_ActionId">
    <vt:lpwstr>364f65ce-c0a8-4ce6-be45-1b88f3f49a64</vt:lpwstr>
  </property>
  <property fmtid="{D5CDD505-2E9C-101B-9397-08002B2CF9AE}" pid="8" name="MSIP_Label_c7575bb0-c36a-401d-b52f-b1dbcf6705f2_ContentBits">
    <vt:lpwstr>8</vt:lpwstr>
  </property>
  <property fmtid="{D5CDD505-2E9C-101B-9397-08002B2CF9AE}" pid="9" name="ContentTypeId">
    <vt:lpwstr>0x01010099B7766497F61B4D83A9519D7905E234</vt:lpwstr>
  </property>
</Properties>
</file>