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G:\Brand\02 Accounts NL\O\Onderwijs\Stichting Clusius College\EA 2023\"/>
    </mc:Choice>
  </mc:AlternateContent>
  <xr:revisionPtr revIDLastSave="0" documentId="13_ncr:1_{FE4D458F-B412-4375-A318-D9F35D89A78E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pecificatie verzekerde locatie" sheetId="4" r:id="rId1"/>
  </sheets>
  <definedNames>
    <definedName name="_xlnm.Print_Area" localSheetId="0">'specificatie verzekerde locatie'!$A$1:$K$38</definedName>
    <definedName name="_xlnm.Print_Titles" localSheetId="0">'specificatie verzekerde locatie'!$1:$19</definedName>
    <definedName name="renewaldate" localSheetId="0">'specificatie verzekerde locatie'!#REF!</definedName>
    <definedName name="renewal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4" l="1"/>
  <c r="H34" i="4"/>
  <c r="H33" i="4"/>
  <c r="H32" i="4"/>
  <c r="K32" i="4" s="1"/>
  <c r="H31" i="4"/>
  <c r="K30" i="4"/>
  <c r="K34" i="4"/>
  <c r="I23" i="4"/>
  <c r="I24" i="4"/>
  <c r="I25" i="4"/>
  <c r="I26" i="4"/>
  <c r="I27" i="4"/>
  <c r="I28" i="4"/>
  <c r="I29" i="4"/>
  <c r="I22" i="4"/>
  <c r="K33" i="4" l="1"/>
  <c r="K23" i="4"/>
  <c r="K24" i="4"/>
  <c r="K25" i="4"/>
  <c r="K26" i="4"/>
  <c r="K27" i="4"/>
  <c r="K28" i="4"/>
  <c r="K29" i="4"/>
  <c r="I36" i="4"/>
  <c r="B13" i="4" s="1"/>
  <c r="K22" i="4"/>
  <c r="H36" i="4" l="1"/>
  <c r="B12" i="4" s="1"/>
  <c r="J36" i="4"/>
  <c r="G36" i="4"/>
  <c r="K36" i="4" l="1"/>
  <c r="B15" i="4"/>
</calcChain>
</file>

<file path=xl/sharedStrings.xml><?xml version="1.0" encoding="utf-8"?>
<sst xmlns="http://schemas.openxmlformats.org/spreadsheetml/2006/main" count="70" uniqueCount="60">
  <si>
    <t>Netherlands</t>
  </si>
  <si>
    <t>EUR</t>
  </si>
  <si>
    <t>Verzekeringnemer</t>
  </si>
  <si>
    <t>Valuta</t>
  </si>
  <si>
    <t>Land</t>
  </si>
  <si>
    <t>Adres</t>
  </si>
  <si>
    <t>Gebouwen</t>
  </si>
  <si>
    <t>Inventaris</t>
  </si>
  <si>
    <t>Totalen</t>
  </si>
  <si>
    <t>Verzekerde bedragen:</t>
  </si>
  <si>
    <t>- gebouwen</t>
  </si>
  <si>
    <t>- inventaris</t>
  </si>
  <si>
    <t>totaal verzekerd bedrag</t>
  </si>
  <si>
    <t>Bestemming</t>
  </si>
  <si>
    <t>nummer</t>
  </si>
  <si>
    <t>taxatie</t>
  </si>
  <si>
    <t>gebouwen</t>
  </si>
  <si>
    <t>inventaris</t>
  </si>
  <si>
    <t>Relatie-</t>
  </si>
  <si>
    <t xml:space="preserve">Totaal </t>
  </si>
  <si>
    <t>Plaats</t>
  </si>
  <si>
    <t>Postcode</t>
  </si>
  <si>
    <t>Algemene Gegevens</t>
  </si>
  <si>
    <t>Verzekerde bedragen</t>
  </si>
  <si>
    <t>Vnabnummer: 604.406.606</t>
  </si>
  <si>
    <t>Rode Kruisstraat 40</t>
  </si>
  <si>
    <t>Aletta Jacobslaan 1</t>
  </si>
  <si>
    <t>Elzenlaan 2</t>
  </si>
  <si>
    <t>Deimoslaan11</t>
  </si>
  <si>
    <t>Boomgaard 9 / Binnenhof 22</t>
  </si>
  <si>
    <t>Oranjelaan 2a</t>
  </si>
  <si>
    <t>Amsterdam</t>
  </si>
  <si>
    <t>Purmerend</t>
  </si>
  <si>
    <t>Grootebroek</t>
  </si>
  <si>
    <t>Hoorn</t>
  </si>
  <si>
    <t>Heerhugowaard</t>
  </si>
  <si>
    <t>Schagen</t>
  </si>
  <si>
    <t>Alkmaar</t>
  </si>
  <si>
    <t>Castricum</t>
  </si>
  <si>
    <t>Polisnummer: B0100129953</t>
  </si>
  <si>
    <t>Blauwe Berg 1-A en 3-A</t>
  </si>
  <si>
    <t>Drechterwaard 10-10A</t>
  </si>
  <si>
    <t xml:space="preserve">Sportlaan </t>
  </si>
  <si>
    <t>Hofstraat</t>
  </si>
  <si>
    <t>Kievitstraat</t>
  </si>
  <si>
    <t>Sperwerstraat</t>
  </si>
  <si>
    <t>Burg. Ritmeesterweg</t>
  </si>
  <si>
    <t>1782 ND</t>
  </si>
  <si>
    <t>1741 CD</t>
  </si>
  <si>
    <t>1781 ZA</t>
  </si>
  <si>
    <t>1781 XC</t>
  </si>
  <si>
    <t>1784 NV</t>
  </si>
  <si>
    <t>Den Helder</t>
  </si>
  <si>
    <t>Schaden</t>
  </si>
  <si>
    <t>MBO / ROC</t>
  </si>
  <si>
    <t>01-01-2021</t>
  </si>
  <si>
    <t>Stand: 1-1-2023</t>
  </si>
  <si>
    <t>1-1-2023</t>
  </si>
  <si>
    <t>Specificatie t.b.v. Brandverzekering Stichting Vonk</t>
  </si>
  <si>
    <t>Stichting Vonk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</si>
</sst>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&quot;EUR&quot;\ * #,##0.00_-;_-&quot;EUR&quot;\ * #,##0.00\-;_-&quot;EUR&quot;\ * &quot;-&quot;??_-;_-@_-"/>
    <numFmt numFmtId="165" formatCode="_(* #,##0.00_);_(* \(#,##0.00\);_(* &quot;-&quot;??_);_(@_)"/>
    <numFmt numFmtId="166" formatCode="#,##0.00_-"/>
    <numFmt numFmtId="167" formatCode="#,##0.0000_-"/>
    <numFmt numFmtId="168" formatCode="#,##0.00_ ;\-#,##0.00\ "/>
    <numFmt numFmtId="169" formatCode="_ [$EUR]\ * #,##0.00_ ;_ [$EUR]\ * \-#,##0.00_ ;_ [$EUR]\ * &quot;-&quot;??_ ;_ @_ 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58"/>
      <name val="Arial"/>
      <family val="2"/>
    </font>
    <font>
      <b/>
      <sz val="12"/>
      <color indexed="10"/>
      <name val="Arial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b/>
      <i/>
      <sz val="10"/>
      <color indexed="8"/>
      <name val="Univers (W1)"/>
      <family val="2"/>
    </font>
    <font>
      <sz val="8"/>
      <color indexed="8"/>
      <name val="Univers (W1)"/>
      <family val="2"/>
    </font>
    <font>
      <b/>
      <sz val="14"/>
      <color indexed="8"/>
      <name val="Univers (W1)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/>
    <xf numFmtId="166" fontId="0" fillId="0" borderId="0" xfId="0" applyNumberFormat="1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0" fontId="4" fillId="0" borderId="0" xfId="0" applyFont="1"/>
    <xf numFmtId="16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Fill="1" applyAlignment="1"/>
    <xf numFmtId="0" fontId="7" fillId="0" borderId="2" xfId="0" applyFont="1" applyBorder="1"/>
    <xf numFmtId="166" fontId="7" fillId="0" borderId="2" xfId="0" applyNumberFormat="1" applyFont="1" applyBorder="1"/>
    <xf numFmtId="0" fontId="7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0" fontId="7" fillId="0" borderId="3" xfId="0" applyFont="1" applyFill="1" applyBorder="1" applyAlignment="1">
      <alignment horizontal="left"/>
    </xf>
    <xf numFmtId="164" fontId="7" fillId="0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/>
    </xf>
    <xf numFmtId="164" fontId="6" fillId="2" borderId="3" xfId="0" applyNumberFormat="1" applyFont="1" applyFill="1" applyBorder="1" applyAlignment="1">
      <alignment horizontal="right"/>
    </xf>
    <xf numFmtId="164" fontId="7" fillId="0" borderId="0" xfId="0" applyNumberFormat="1" applyFont="1"/>
    <xf numFmtId="164" fontId="8" fillId="3" borderId="4" xfId="0" applyNumberFormat="1" applyFont="1" applyFill="1" applyBorder="1" applyAlignment="1">
      <alignment horizontal="center"/>
    </xf>
    <xf numFmtId="166" fontId="7" fillId="0" borderId="0" xfId="0" applyNumberFormat="1" applyFont="1"/>
    <xf numFmtId="0" fontId="6" fillId="0" borderId="0" xfId="0" applyFont="1" applyBorder="1"/>
    <xf numFmtId="168" fontId="7" fillId="0" borderId="0" xfId="0" applyNumberFormat="1" applyFont="1"/>
    <xf numFmtId="164" fontId="7" fillId="0" borderId="0" xfId="0" applyNumberFormat="1" applyFont="1" applyAlignment="1">
      <alignment horizontal="left"/>
    </xf>
    <xf numFmtId="49" fontId="6" fillId="0" borderId="0" xfId="0" applyNumberFormat="1" applyFont="1" applyBorder="1"/>
    <xf numFmtId="0" fontId="7" fillId="0" borderId="0" xfId="0" applyFont="1" applyAlignment="1">
      <alignment horizontal="left"/>
    </xf>
    <xf numFmtId="164" fontId="9" fillId="3" borderId="0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64" fontId="6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6" fillId="0" borderId="5" xfId="0" applyFont="1" applyBorder="1"/>
    <xf numFmtId="0" fontId="8" fillId="3" borderId="4" xfId="0" applyFont="1" applyFill="1" applyBorder="1"/>
    <xf numFmtId="0" fontId="7" fillId="0" borderId="5" xfId="0" applyFont="1" applyBorder="1"/>
    <xf numFmtId="0" fontId="8" fillId="3" borderId="6" xfId="0" applyFont="1" applyFill="1" applyBorder="1"/>
    <xf numFmtId="0" fontId="8" fillId="3" borderId="6" xfId="0" applyFont="1" applyFill="1" applyBorder="1" applyAlignment="1">
      <alignment horizontal="center"/>
    </xf>
    <xf numFmtId="164" fontId="8" fillId="3" borderId="6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0" fontId="8" fillId="3" borderId="7" xfId="0" applyFont="1" applyFill="1" applyBorder="1"/>
    <xf numFmtId="0" fontId="8" fillId="3" borderId="7" xfId="0" applyFont="1" applyFill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wrapText="1"/>
    </xf>
    <xf numFmtId="0" fontId="7" fillId="0" borderId="3" xfId="0" applyFont="1" applyFill="1" applyBorder="1" applyAlignment="1">
      <alignment horizontal="left" vertical="top" wrapText="1"/>
    </xf>
    <xf numFmtId="1" fontId="10" fillId="4" borderId="0" xfId="1" applyNumberFormat="1" applyFont="1" applyFill="1" applyBorder="1" applyAlignment="1" applyProtection="1">
      <alignment horizontal="left" vertical="top"/>
      <protection locked="0"/>
    </xf>
    <xf numFmtId="0" fontId="11" fillId="4" borderId="0" xfId="0" applyFont="1" applyFill="1" applyBorder="1" applyAlignment="1" applyProtection="1">
      <alignment horizontal="left" vertical="top"/>
      <protection locked="0"/>
    </xf>
    <xf numFmtId="0" fontId="11" fillId="4" borderId="0" xfId="0" applyFont="1" applyFill="1" applyBorder="1" applyAlignment="1" applyProtection="1">
      <alignment horizontal="center" vertical="top"/>
      <protection locked="0"/>
    </xf>
    <xf numFmtId="165" fontId="10" fillId="4" borderId="0" xfId="1" quotePrefix="1" applyFont="1" applyFill="1" applyBorder="1" applyAlignment="1" applyProtection="1">
      <alignment horizontal="left" vertical="top"/>
      <protection locked="0"/>
    </xf>
    <xf numFmtId="165" fontId="12" fillId="4" borderId="0" xfId="1" applyFont="1" applyFill="1" applyBorder="1" applyAlignment="1" applyProtection="1">
      <alignment horizontal="left" vertical="top" wrapText="1"/>
      <protection locked="0"/>
    </xf>
    <xf numFmtId="164" fontId="0" fillId="4" borderId="0" xfId="0" applyNumberFormat="1" applyFill="1" applyBorder="1" applyAlignment="1">
      <alignment horizontal="right"/>
    </xf>
    <xf numFmtId="1" fontId="10" fillId="4" borderId="8" xfId="1" quotePrefix="1" applyNumberFormat="1" applyFont="1" applyFill="1" applyBorder="1" applyAlignment="1" applyProtection="1">
      <alignment horizontal="left" vertical="top"/>
      <protection locked="0"/>
    </xf>
    <xf numFmtId="0" fontId="11" fillId="4" borderId="8" xfId="0" applyFont="1" applyFill="1" applyBorder="1" applyAlignment="1" applyProtection="1">
      <alignment horizontal="left" vertical="top"/>
      <protection locked="0"/>
    </xf>
    <xf numFmtId="0" fontId="11" fillId="4" borderId="8" xfId="0" applyFont="1" applyFill="1" applyBorder="1" applyAlignment="1" applyProtection="1">
      <alignment horizontal="center" vertical="top"/>
      <protection locked="0"/>
    </xf>
    <xf numFmtId="165" fontId="13" fillId="4" borderId="8" xfId="1" quotePrefix="1" applyFont="1" applyFill="1" applyBorder="1" applyAlignment="1" applyProtection="1">
      <alignment horizontal="left" vertical="top"/>
      <protection locked="0"/>
    </xf>
    <xf numFmtId="1" fontId="14" fillId="4" borderId="8" xfId="1" quotePrefix="1" applyNumberFormat="1" applyFont="1" applyFill="1" applyBorder="1" applyAlignment="1" applyProtection="1">
      <alignment horizontal="left" vertical="top" wrapText="1"/>
      <protection locked="0"/>
    </xf>
    <xf numFmtId="164" fontId="0" fillId="4" borderId="8" xfId="0" applyNumberFormat="1" applyFill="1" applyBorder="1" applyAlignment="1">
      <alignment horizontal="right"/>
    </xf>
    <xf numFmtId="1" fontId="15" fillId="4" borderId="0" xfId="1" applyNumberFormat="1" applyFont="1" applyFill="1" applyBorder="1" applyAlignment="1" applyProtection="1">
      <alignment horizontal="left" vertical="top"/>
      <protection locked="0"/>
    </xf>
    <xf numFmtId="1" fontId="15" fillId="4" borderId="8" xfId="1" quotePrefix="1" applyNumberFormat="1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/>
    </xf>
    <xf numFmtId="0" fontId="7" fillId="0" borderId="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wrapText="1"/>
    </xf>
    <xf numFmtId="0" fontId="6" fillId="5" borderId="0" xfId="0" applyFont="1" applyFill="1"/>
    <xf numFmtId="49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64" fontId="6" fillId="5" borderId="0" xfId="0" applyNumberFormat="1" applyFont="1" applyFill="1" applyAlignment="1">
      <alignment horizontal="right"/>
    </xf>
    <xf numFmtId="164" fontId="6" fillId="5" borderId="9" xfId="0" applyNumberFormat="1" applyFont="1" applyFill="1" applyBorder="1" applyAlignment="1">
      <alignment horizontal="right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64" fontId="6" fillId="0" borderId="14" xfId="0" applyNumberFormat="1" applyFont="1" applyBorder="1" applyAlignment="1">
      <alignment horizontal="right"/>
    </xf>
    <xf numFmtId="169" fontId="7" fillId="0" borderId="14" xfId="0" applyNumberFormat="1" applyFont="1" applyBorder="1"/>
    <xf numFmtId="164" fontId="7" fillId="0" borderId="15" xfId="0" applyNumberFormat="1" applyFont="1" applyFill="1" applyBorder="1" applyAlignment="1">
      <alignment horizontal="right"/>
    </xf>
    <xf numFmtId="164" fontId="6" fillId="2" borderId="15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center"/>
    </xf>
    <xf numFmtId="14" fontId="8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0" fontId="7" fillId="0" borderId="3" xfId="0" applyFont="1" applyBorder="1" applyAlignment="1">
      <alignment vertical="top"/>
    </xf>
    <xf numFmtId="14" fontId="7" fillId="0" borderId="3" xfId="0" applyNumberFormat="1" applyFont="1" applyFill="1" applyBorder="1" applyAlignment="1">
      <alignment horizontal="center" vertical="top"/>
    </xf>
    <xf numFmtId="14" fontId="7" fillId="0" borderId="1" xfId="0" applyNumberFormat="1" applyFont="1" applyFill="1" applyBorder="1" applyAlignment="1">
      <alignment horizontal="center" vertical="top"/>
    </xf>
    <xf numFmtId="169" fontId="7" fillId="0" borderId="14" xfId="0" applyNumberFormat="1" applyFont="1" applyBorder="1" applyAlignment="1">
      <alignment vertical="top"/>
    </xf>
    <xf numFmtId="164" fontId="7" fillId="0" borderId="3" xfId="0" applyNumberFormat="1" applyFont="1" applyFill="1" applyBorder="1" applyAlignment="1">
      <alignment horizontal="right" vertical="top"/>
    </xf>
    <xf numFmtId="164" fontId="6" fillId="5" borderId="0" xfId="0" applyNumberFormat="1" applyFont="1" applyFill="1" applyBorder="1" applyAlignment="1">
      <alignment horizontal="right"/>
    </xf>
    <xf numFmtId="164" fontId="6" fillId="0" borderId="16" xfId="0" applyNumberFormat="1" applyFont="1" applyBorder="1" applyAlignment="1">
      <alignment horizontal="right"/>
    </xf>
    <xf numFmtId="169" fontId="7" fillId="0" borderId="16" xfId="0" applyNumberFormat="1" applyFont="1" applyBorder="1"/>
    <xf numFmtId="164" fontId="7" fillId="0" borderId="17" xfId="0" applyNumberFormat="1" applyFont="1" applyFill="1" applyBorder="1" applyAlignment="1">
      <alignment horizontal="right"/>
    </xf>
  </cellXfs>
  <cellStyles count="4">
    <cellStyle name="Comma" xfId="1" builtinId="3"/>
    <cellStyle name="Comma 2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zoomScale="75" zoomScaleNormal="75" workbookViewId="0">
      <selection activeCell="S21" sqref="S21"/>
    </sheetView>
  </sheetViews>
  <sheetFormatPr defaultRowHeight="12.75"/>
  <cols>
    <col min="1" max="1" width="27.85546875" customWidth="1"/>
    <col min="2" max="2" width="50.42578125" customWidth="1"/>
    <col min="3" max="3" width="12.5703125" customWidth="1"/>
    <col min="4" max="4" width="24.7109375" customWidth="1"/>
    <col min="5" max="5" width="15.7109375" style="2" customWidth="1"/>
    <col min="6" max="6" width="14.42578125" style="2" customWidth="1"/>
    <col min="7" max="7" width="24.85546875" style="13" hidden="1" customWidth="1"/>
    <col min="8" max="9" width="24.85546875" style="13" customWidth="1"/>
    <col min="10" max="10" width="24.42578125" style="13" hidden="1" customWidth="1"/>
    <col min="11" max="11" width="24.42578125" style="13" customWidth="1"/>
    <col min="12" max="12" width="12" style="2" hidden="1" customWidth="1"/>
    <col min="14" max="14" width="11.5703125" bestFit="1" customWidth="1"/>
  </cols>
  <sheetData>
    <row r="1" spans="1:12" ht="18">
      <c r="A1" s="65" t="s">
        <v>58</v>
      </c>
      <c r="B1" s="53"/>
      <c r="C1" s="54"/>
      <c r="D1" s="55"/>
      <c r="E1" s="56"/>
      <c r="F1" s="57"/>
      <c r="G1" s="58"/>
      <c r="H1" s="58"/>
      <c r="I1" s="58"/>
      <c r="J1" s="58"/>
      <c r="K1" s="58"/>
    </row>
    <row r="2" spans="1:12" ht="18">
      <c r="A2" s="65" t="s">
        <v>39</v>
      </c>
      <c r="B2" s="53"/>
      <c r="C2" s="54"/>
      <c r="D2" s="55"/>
      <c r="E2" s="56"/>
      <c r="F2" s="57"/>
      <c r="G2" s="58"/>
      <c r="H2" s="58"/>
      <c r="I2" s="58"/>
      <c r="J2" s="58"/>
      <c r="K2" s="58"/>
    </row>
    <row r="3" spans="1:12" ht="18">
      <c r="A3" s="65" t="s">
        <v>24</v>
      </c>
      <c r="B3" s="53"/>
      <c r="C3" s="54"/>
      <c r="D3" s="55"/>
      <c r="E3" s="56"/>
      <c r="F3" s="57"/>
      <c r="G3" s="58"/>
      <c r="H3" s="58"/>
      <c r="I3" s="58"/>
      <c r="J3" s="58"/>
      <c r="K3" s="58"/>
    </row>
    <row r="4" spans="1:12" ht="18.75" thickBot="1">
      <c r="A4" s="66" t="s">
        <v>56</v>
      </c>
      <c r="B4" s="59"/>
      <c r="C4" s="60"/>
      <c r="D4" s="61"/>
      <c r="E4" s="62"/>
      <c r="F4" s="63"/>
      <c r="G4" s="64"/>
      <c r="H4" s="64"/>
      <c r="I4" s="64"/>
      <c r="J4" s="64"/>
      <c r="K4" s="64"/>
    </row>
    <row r="5" spans="1:12" s="3" customFormat="1" ht="13.5" thickTop="1">
      <c r="B5" s="4"/>
      <c r="C5" s="4"/>
      <c r="D5" s="4"/>
      <c r="E5" s="5"/>
      <c r="F5" s="5"/>
      <c r="G5" s="14"/>
      <c r="H5" s="14"/>
      <c r="I5" s="14"/>
      <c r="J5" s="14"/>
      <c r="K5" s="14"/>
      <c r="L5" s="5"/>
    </row>
    <row r="6" spans="1:12" ht="15.75">
      <c r="A6" s="31" t="s">
        <v>2</v>
      </c>
      <c r="B6" s="35" t="s">
        <v>59</v>
      </c>
      <c r="C6" s="35"/>
      <c r="D6" s="11"/>
    </row>
    <row r="7" spans="1:12" ht="15.75">
      <c r="A7" s="31"/>
      <c r="B7" s="30"/>
      <c r="C7" s="30"/>
      <c r="D7" s="1"/>
      <c r="E7" s="12"/>
      <c r="F7" s="12"/>
      <c r="G7" s="15"/>
      <c r="H7" s="15"/>
      <c r="I7" s="15"/>
    </row>
    <row r="8" spans="1:12" ht="15.75">
      <c r="A8" s="31" t="s">
        <v>4</v>
      </c>
      <c r="B8" s="20" t="s">
        <v>0</v>
      </c>
      <c r="C8" s="20"/>
      <c r="D8" s="9"/>
    </row>
    <row r="9" spans="1:12" ht="15.75">
      <c r="A9" s="31" t="s">
        <v>3</v>
      </c>
      <c r="B9" s="30" t="s">
        <v>1</v>
      </c>
      <c r="C9" s="30"/>
      <c r="D9" s="1"/>
    </row>
    <row r="10" spans="1:12" ht="15.75">
      <c r="A10" s="20"/>
      <c r="B10" s="31"/>
      <c r="C10" s="31"/>
      <c r="D10" s="6"/>
    </row>
    <row r="11" spans="1:12" ht="15.75">
      <c r="A11" s="31" t="s">
        <v>9</v>
      </c>
      <c r="B11" s="23"/>
      <c r="C11" s="23"/>
      <c r="D11" s="10"/>
    </row>
    <row r="12" spans="1:12" ht="15.75">
      <c r="A12" s="34" t="s">
        <v>10</v>
      </c>
      <c r="B12" s="23">
        <f>H36</f>
        <v>158282000</v>
      </c>
      <c r="C12" s="23"/>
      <c r="D12" s="8"/>
    </row>
    <row r="13" spans="1:12" ht="15.75">
      <c r="A13" s="34" t="s">
        <v>11</v>
      </c>
      <c r="B13" s="28">
        <f>I36</f>
        <v>38902000</v>
      </c>
      <c r="C13" s="28"/>
      <c r="D13" s="7"/>
    </row>
    <row r="14" spans="1:12" ht="15.75">
      <c r="A14" s="34"/>
      <c r="B14" s="32"/>
      <c r="C14" s="32"/>
      <c r="D14" s="7"/>
    </row>
    <row r="15" spans="1:12" ht="15.75">
      <c r="A15" s="34" t="s">
        <v>12</v>
      </c>
      <c r="B15" s="33">
        <f>SUM(B12:B13)</f>
        <v>197184000</v>
      </c>
      <c r="C15" s="33"/>
      <c r="D15" s="7"/>
    </row>
    <row r="16" spans="1:12" ht="13.5" customHeight="1" thickBot="1">
      <c r="A16" s="16"/>
      <c r="B16" s="17"/>
      <c r="C16" s="17"/>
      <c r="D16" s="17"/>
      <c r="E16" s="18"/>
      <c r="F16" s="18"/>
      <c r="G16" s="19"/>
      <c r="H16" s="19"/>
      <c r="I16" s="19"/>
      <c r="J16" s="19"/>
      <c r="K16" s="19"/>
    </row>
    <row r="17" spans="1:12" ht="16.5" thickBot="1">
      <c r="A17" s="70" t="s">
        <v>22</v>
      </c>
      <c r="B17" s="71"/>
      <c r="C17" s="71"/>
      <c r="D17" s="71"/>
      <c r="E17" s="72"/>
      <c r="F17" s="72"/>
      <c r="G17" s="74" t="s">
        <v>23</v>
      </c>
      <c r="H17" s="94"/>
      <c r="I17" s="94"/>
      <c r="J17" s="73"/>
      <c r="K17" s="73"/>
    </row>
    <row r="18" spans="1:12" ht="15.75">
      <c r="A18" s="42" t="s">
        <v>20</v>
      </c>
      <c r="B18" s="42" t="s">
        <v>5</v>
      </c>
      <c r="C18" s="42" t="s">
        <v>21</v>
      </c>
      <c r="D18" s="42" t="s">
        <v>13</v>
      </c>
      <c r="E18" s="40" t="s">
        <v>15</v>
      </c>
      <c r="F18" s="75" t="s">
        <v>15</v>
      </c>
      <c r="G18" s="29" t="s">
        <v>6</v>
      </c>
      <c r="H18" s="29" t="s">
        <v>6</v>
      </c>
      <c r="I18" s="29" t="s">
        <v>7</v>
      </c>
      <c r="J18" s="29" t="s">
        <v>7</v>
      </c>
      <c r="K18" s="29" t="s">
        <v>19</v>
      </c>
      <c r="L18" s="36" t="s">
        <v>18</v>
      </c>
    </row>
    <row r="19" spans="1:12" ht="15.75">
      <c r="A19" s="44"/>
      <c r="B19" s="44"/>
      <c r="C19" s="44"/>
      <c r="D19" s="44"/>
      <c r="E19" s="45" t="s">
        <v>16</v>
      </c>
      <c r="F19" s="76" t="s">
        <v>17</v>
      </c>
      <c r="G19" s="46"/>
      <c r="H19" s="46"/>
      <c r="I19" s="46"/>
      <c r="J19" s="46"/>
      <c r="K19" s="46"/>
      <c r="L19" s="36" t="s">
        <v>14</v>
      </c>
    </row>
    <row r="20" spans="1:12" ht="16.5" thickBot="1">
      <c r="A20" s="48"/>
      <c r="B20" s="48"/>
      <c r="C20" s="48"/>
      <c r="D20" s="48"/>
      <c r="E20" s="49"/>
      <c r="F20" s="77"/>
      <c r="G20" s="87">
        <v>44197</v>
      </c>
      <c r="H20" s="87">
        <v>44927</v>
      </c>
      <c r="I20" s="87">
        <v>44927</v>
      </c>
      <c r="J20" s="88" t="s">
        <v>55</v>
      </c>
      <c r="K20" s="88" t="s">
        <v>57</v>
      </c>
      <c r="L20" s="36"/>
    </row>
    <row r="21" spans="1:12" ht="15.75">
      <c r="A21" s="43"/>
      <c r="B21" s="41"/>
      <c r="C21" s="41"/>
      <c r="D21" s="41"/>
      <c r="E21" s="39"/>
      <c r="F21" s="78"/>
      <c r="G21" s="82"/>
      <c r="H21" s="95"/>
      <c r="I21" s="95"/>
      <c r="J21" s="38"/>
      <c r="K21" s="38"/>
    </row>
    <row r="22" spans="1:12" ht="15">
      <c r="A22" s="24" t="s">
        <v>31</v>
      </c>
      <c r="B22" s="24" t="s">
        <v>25</v>
      </c>
      <c r="C22" s="24"/>
      <c r="D22" s="50"/>
      <c r="E22" s="47">
        <v>44729</v>
      </c>
      <c r="F22" s="79">
        <v>42906</v>
      </c>
      <c r="G22" s="83">
        <v>6892000</v>
      </c>
      <c r="H22" s="96">
        <v>9600000</v>
      </c>
      <c r="I22" s="96">
        <f>ROUNDUP(J22*105.2/103.5,-3)</f>
        <v>1377000</v>
      </c>
      <c r="J22" s="25">
        <v>1354000</v>
      </c>
      <c r="K22" s="25">
        <f>SUM(H22+I22)</f>
        <v>10977000</v>
      </c>
    </row>
    <row r="23" spans="1:12" ht="15">
      <c r="A23" s="24" t="s">
        <v>32</v>
      </c>
      <c r="B23" s="24" t="s">
        <v>26</v>
      </c>
      <c r="C23" s="24"/>
      <c r="D23" s="50"/>
      <c r="E23" s="47">
        <v>44729</v>
      </c>
      <c r="F23" s="79">
        <v>42913</v>
      </c>
      <c r="G23" s="83">
        <v>11663000</v>
      </c>
      <c r="H23" s="96">
        <v>18165000</v>
      </c>
      <c r="I23" s="96">
        <f t="shared" ref="I23:I29" si="0">ROUNDUP(J23*105.2/103.5,-3)</f>
        <v>2848000</v>
      </c>
      <c r="J23" s="25">
        <v>2801000</v>
      </c>
      <c r="K23" s="25">
        <f t="shared" ref="K23:K34" si="1">SUM(H23+I23)</f>
        <v>21013000</v>
      </c>
    </row>
    <row r="24" spans="1:12" ht="15">
      <c r="A24" s="68" t="s">
        <v>33</v>
      </c>
      <c r="B24" s="52" t="s">
        <v>27</v>
      </c>
      <c r="C24" s="68"/>
      <c r="D24" s="89"/>
      <c r="E24" s="90">
        <v>44733</v>
      </c>
      <c r="F24" s="91">
        <v>42907</v>
      </c>
      <c r="G24" s="92">
        <v>3274000</v>
      </c>
      <c r="H24" s="96">
        <v>5175000</v>
      </c>
      <c r="I24" s="96">
        <f t="shared" si="0"/>
        <v>1047000</v>
      </c>
      <c r="J24" s="93">
        <v>1030000</v>
      </c>
      <c r="K24" s="25">
        <f t="shared" si="1"/>
        <v>6222000</v>
      </c>
    </row>
    <row r="25" spans="1:12" ht="15">
      <c r="A25" s="24" t="s">
        <v>34</v>
      </c>
      <c r="B25" s="69" t="s">
        <v>40</v>
      </c>
      <c r="C25" s="24"/>
      <c r="D25" s="50"/>
      <c r="E25" s="90">
        <v>44733</v>
      </c>
      <c r="F25" s="79">
        <v>42913</v>
      </c>
      <c r="G25" s="83">
        <v>25036000</v>
      </c>
      <c r="H25" s="96">
        <v>13270000</v>
      </c>
      <c r="I25" s="96">
        <f t="shared" si="0"/>
        <v>5538000</v>
      </c>
      <c r="J25" s="86">
        <v>5448000</v>
      </c>
      <c r="K25" s="25">
        <f t="shared" si="1"/>
        <v>18808000</v>
      </c>
    </row>
    <row r="26" spans="1:12" ht="15">
      <c r="A26" s="24" t="s">
        <v>35</v>
      </c>
      <c r="B26" s="24" t="s">
        <v>28</v>
      </c>
      <c r="C26" s="24"/>
      <c r="D26" s="50"/>
      <c r="E26" s="47">
        <v>44733</v>
      </c>
      <c r="F26" s="79">
        <v>42909</v>
      </c>
      <c r="G26" s="83">
        <v>5404000</v>
      </c>
      <c r="H26" s="96">
        <v>7400000</v>
      </c>
      <c r="I26" s="96">
        <f t="shared" si="0"/>
        <v>1383000</v>
      </c>
      <c r="J26" s="25">
        <v>1360000</v>
      </c>
      <c r="K26" s="25">
        <f t="shared" si="1"/>
        <v>8783000</v>
      </c>
    </row>
    <row r="27" spans="1:12" ht="15">
      <c r="A27" s="24" t="s">
        <v>36</v>
      </c>
      <c r="B27" s="24" t="s">
        <v>29</v>
      </c>
      <c r="C27" s="24"/>
      <c r="D27" s="51"/>
      <c r="E27" s="47">
        <v>44733</v>
      </c>
      <c r="F27" s="79">
        <v>42909</v>
      </c>
      <c r="G27" s="83">
        <v>11601000</v>
      </c>
      <c r="H27" s="96">
        <v>14935000</v>
      </c>
      <c r="I27" s="96">
        <f t="shared" si="0"/>
        <v>3077000</v>
      </c>
      <c r="J27" s="25">
        <v>3027000</v>
      </c>
      <c r="K27" s="25">
        <f t="shared" si="1"/>
        <v>18012000</v>
      </c>
    </row>
    <row r="28" spans="1:12" ht="15">
      <c r="A28" s="24" t="s">
        <v>37</v>
      </c>
      <c r="B28" s="24" t="s">
        <v>41</v>
      </c>
      <c r="C28" s="24"/>
      <c r="D28" s="51"/>
      <c r="E28" s="47">
        <v>44733</v>
      </c>
      <c r="F28" s="79">
        <v>42783</v>
      </c>
      <c r="G28" s="83">
        <v>22867000</v>
      </c>
      <c r="H28" s="96">
        <v>31200000</v>
      </c>
      <c r="I28" s="96">
        <f t="shared" si="0"/>
        <v>6510000</v>
      </c>
      <c r="J28" s="25">
        <v>6404000</v>
      </c>
      <c r="K28" s="25">
        <f t="shared" si="1"/>
        <v>37710000</v>
      </c>
    </row>
    <row r="29" spans="1:12" ht="15">
      <c r="A29" s="24" t="s">
        <v>38</v>
      </c>
      <c r="B29" s="24" t="s">
        <v>30</v>
      </c>
      <c r="C29" s="24"/>
      <c r="D29" s="51"/>
      <c r="E29" s="47">
        <v>44733</v>
      </c>
      <c r="F29" s="79">
        <v>43002</v>
      </c>
      <c r="G29" s="83">
        <v>22970000</v>
      </c>
      <c r="H29" s="96">
        <v>23800000</v>
      </c>
      <c r="I29" s="96">
        <f t="shared" si="0"/>
        <v>4932000</v>
      </c>
      <c r="J29" s="25">
        <v>4852000</v>
      </c>
      <c r="K29" s="25">
        <f t="shared" si="1"/>
        <v>28732000</v>
      </c>
    </row>
    <row r="30" spans="1:12" ht="15">
      <c r="A30" s="24" t="s">
        <v>52</v>
      </c>
      <c r="B30" s="24" t="s">
        <v>42</v>
      </c>
      <c r="C30" s="24" t="s">
        <v>47</v>
      </c>
      <c r="D30" s="51" t="s">
        <v>54</v>
      </c>
      <c r="E30" s="47">
        <v>43591</v>
      </c>
      <c r="F30" s="79">
        <v>43885</v>
      </c>
      <c r="G30" s="83"/>
      <c r="H30" s="96">
        <v>18085000</v>
      </c>
      <c r="I30" s="96">
        <v>4810000</v>
      </c>
      <c r="J30" s="25"/>
      <c r="K30" s="25">
        <f t="shared" si="1"/>
        <v>22895000</v>
      </c>
    </row>
    <row r="31" spans="1:12" ht="15">
      <c r="A31" s="24" t="s">
        <v>53</v>
      </c>
      <c r="B31" s="24" t="s">
        <v>43</v>
      </c>
      <c r="C31" s="24" t="s">
        <v>48</v>
      </c>
      <c r="D31" s="51" t="s">
        <v>54</v>
      </c>
      <c r="E31" s="47"/>
      <c r="F31" s="79">
        <v>43873</v>
      </c>
      <c r="G31" s="83"/>
      <c r="H31" s="96">
        <f>ROUNDUP(5346170*110.4/108,-3)</f>
        <v>5465000</v>
      </c>
      <c r="I31" s="96">
        <v>2570000</v>
      </c>
      <c r="J31" s="25"/>
      <c r="K31" s="25">
        <f t="shared" si="1"/>
        <v>8035000</v>
      </c>
    </row>
    <row r="32" spans="1:12" ht="15">
      <c r="A32" s="24" t="s">
        <v>52</v>
      </c>
      <c r="B32" s="24" t="s">
        <v>44</v>
      </c>
      <c r="C32" s="24" t="s">
        <v>49</v>
      </c>
      <c r="D32" s="51" t="s">
        <v>54</v>
      </c>
      <c r="E32" s="47"/>
      <c r="F32" s="79">
        <v>43873</v>
      </c>
      <c r="G32" s="83"/>
      <c r="H32" s="96">
        <f>ROUNDUP(8567900*110.4/108,-3)</f>
        <v>8759000</v>
      </c>
      <c r="I32" s="96">
        <v>2840000</v>
      </c>
      <c r="J32" s="25"/>
      <c r="K32" s="25">
        <f t="shared" si="1"/>
        <v>11599000</v>
      </c>
    </row>
    <row r="33" spans="1:12" ht="15">
      <c r="A33" s="24" t="s">
        <v>52</v>
      </c>
      <c r="B33" s="24" t="s">
        <v>45</v>
      </c>
      <c r="C33" s="24" t="s">
        <v>50</v>
      </c>
      <c r="D33" s="51" t="s">
        <v>54</v>
      </c>
      <c r="E33" s="47"/>
      <c r="F33" s="79">
        <v>43873</v>
      </c>
      <c r="G33" s="83"/>
      <c r="H33" s="96">
        <f>ROUNDUP(2323800*110.4/108,-3)</f>
        <v>2376000</v>
      </c>
      <c r="I33" s="96">
        <v>950000</v>
      </c>
      <c r="J33" s="25"/>
      <c r="K33" s="25">
        <f t="shared" si="1"/>
        <v>3326000</v>
      </c>
    </row>
    <row r="34" spans="1:12" ht="15">
      <c r="A34" s="24" t="s">
        <v>52</v>
      </c>
      <c r="B34" s="24" t="s">
        <v>46</v>
      </c>
      <c r="C34" s="24" t="s">
        <v>51</v>
      </c>
      <c r="D34" s="51" t="s">
        <v>54</v>
      </c>
      <c r="E34" s="47"/>
      <c r="F34" s="79">
        <v>43885</v>
      </c>
      <c r="G34" s="83"/>
      <c r="H34" s="96">
        <f>ROUNDUP(50000*110.4/108,-3)</f>
        <v>52000</v>
      </c>
      <c r="I34" s="96">
        <v>1020000</v>
      </c>
      <c r="J34" s="25"/>
      <c r="K34" s="25">
        <f t="shared" si="1"/>
        <v>1072000</v>
      </c>
    </row>
    <row r="35" spans="1:12" ht="12" customHeight="1">
      <c r="A35" s="24"/>
      <c r="B35" s="24"/>
      <c r="C35" s="24"/>
      <c r="D35" s="24"/>
      <c r="E35" s="24"/>
      <c r="F35" s="80"/>
      <c r="G35" s="84"/>
      <c r="H35" s="97"/>
      <c r="I35" s="97"/>
      <c r="J35" s="25"/>
      <c r="K35" s="25"/>
    </row>
    <row r="36" spans="1:12" ht="15.75">
      <c r="A36" s="26" t="s">
        <v>8</v>
      </c>
      <c r="B36" s="26"/>
      <c r="C36" s="26"/>
      <c r="D36" s="26"/>
      <c r="E36" s="26"/>
      <c r="F36" s="81"/>
      <c r="G36" s="85">
        <f>SUM(G22:G35)</f>
        <v>109707000</v>
      </c>
      <c r="H36" s="85">
        <f>SUM(H22:H35)</f>
        <v>158282000</v>
      </c>
      <c r="I36" s="85">
        <f>SUM(I22:I35)</f>
        <v>38902000</v>
      </c>
      <c r="J36" s="85">
        <f>SUM(J22:J35)</f>
        <v>26276000</v>
      </c>
      <c r="K36" s="27">
        <f>SUM(K22:K35)</f>
        <v>197184000</v>
      </c>
      <c r="L36" s="37"/>
    </row>
    <row r="37" spans="1:12" ht="15">
      <c r="A37" s="20"/>
      <c r="B37" s="20"/>
      <c r="C37" s="20"/>
      <c r="D37" s="20"/>
      <c r="E37" s="21"/>
      <c r="F37" s="21"/>
      <c r="G37" s="22"/>
      <c r="H37" s="22"/>
      <c r="I37" s="22"/>
      <c r="J37" s="22"/>
      <c r="K37" s="22"/>
    </row>
    <row r="39" spans="1:12">
      <c r="A39" s="67"/>
    </row>
  </sheetData>
  <phoneticPr fontId="0" type="noConversion"/>
  <printOptions horizontalCentered="1"/>
  <pageMargins left="0.19685039370078741" right="0.19685039370078741" top="0.55118110236220474" bottom="0.98425196850393704" header="0.51181102362204722" footer="0.51181102362204722"/>
  <pageSetup paperSize="8" scale="78" fitToHeight="0" orientation="landscape" r:id="rId1"/>
  <headerFooter alignWithMargins="0">
    <oddFooter>&amp;L&amp;F&amp;RPage &amp;P</oddFooter>
  </headerFooter>
  <rowBreaks count="1" manualBreakCount="1">
    <brk id="38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577B89F766D4B9BC7494FC1F208C1" ma:contentTypeVersion="6" ma:contentTypeDescription="Create a new document." ma:contentTypeScope="" ma:versionID="ecb8b38cda018b4354f5a63afacbaebb">
  <xsd:schema xmlns:xsd="http://www.w3.org/2001/XMLSchema" xmlns:xs="http://www.w3.org/2001/XMLSchema" xmlns:p="http://schemas.microsoft.com/office/2006/metadata/properties" xmlns:ns3="827b9c08-9d48-41c1-9276-8ba91fb46544" targetNamespace="http://schemas.microsoft.com/office/2006/metadata/properties" ma:root="true" ma:fieldsID="5d6fc2577f4b99c0d0925aa26273a931" ns3:_="">
    <xsd:import namespace="827b9c08-9d48-41c1-9276-8ba91fb465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b9c08-9d48-41c1-9276-8ba91fb465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E9C719-79C0-495C-B6C7-96AA333F0B0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827b9c08-9d48-41c1-9276-8ba91fb4654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1F0403-7313-4F86-B1B7-11511AB9E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FF526-D72C-451C-9652-7F83F50CA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b9c08-9d48-41c1-9276-8ba91fb46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specificatie verzekerde locatie</vt:lpstr>
      <vt:lpstr>'specificatie verzekerde locatie'!Print_Area</vt:lpstr>
      <vt:lpstr>'specificatie verzekerde locatie'!Print_Titles</vt:lpstr>
    </vt:vector>
  </TitlesOfParts>
  <Company>Aon Nederland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Sierveld</dc:creator>
  <cp:lastModifiedBy>Enrico Elderhorst</cp:lastModifiedBy>
  <cp:lastPrinted>2020-01-29T15:23:00Z</cp:lastPrinted>
  <dcterms:created xsi:type="dcterms:W3CDTF">2002-10-11T16:24:00Z</dcterms:created>
  <dcterms:modified xsi:type="dcterms:W3CDTF">2022-09-07T07:19:18Z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0x01010029A577B89F766D4B9BC7494FC1F208C1</vt:lpwstr>
  </property>
  <property fmtid="{D5CDD505-2E9C-101B-9397-08002B2CF9AE}" pid="3" name="TitusGUID">
    <vt:lpwstr>e495ade5-b37b-47c5-a657-7be0e3f4ba48</vt:lpwstr>
  </property>
  <property fmtid="{D5CDD505-2E9C-101B-9397-08002B2CF9AE}" pid="4" name="AonClassification">
    <vt:lpwstr>ADC_class_200</vt:lpwstr>
  </property>
</Properties>
</file>