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Gereedschap en klein materiaal\03 Aanbestedingsdocumenten (definitief)\"/>
    </mc:Choice>
  </mc:AlternateContent>
  <xr:revisionPtr revIDLastSave="0" documentId="13_ncr:1_{24F6E294-48DB-430A-BCA4-A3EFB62414CA}" xr6:coauthVersionLast="47" xr6:coauthVersionMax="47" xr10:uidLastSave="{00000000-0000-0000-0000-000000000000}"/>
  <bookViews>
    <workbookView xWindow="-120" yWindow="-120" windowWidth="29040" windowHeight="15840" activeTab="4" xr2:uid="{4BE9F06F-E650-47E1-A102-D754B1006BDB}"/>
  </bookViews>
  <sheets>
    <sheet name="Voorblad" sheetId="2" r:id="rId1"/>
    <sheet name="Perceel 1" sheetId="4" r:id="rId2"/>
    <sheet name="Perceel 2" sheetId="3" r:id="rId3"/>
    <sheet name="Perceel 3" sheetId="1" r:id="rId4"/>
    <sheet name="Perceel 4" sheetId="5" r:id="rId5"/>
  </sheets>
  <definedNames>
    <definedName name="_xlnm._FilterDatabase" localSheetId="1" hidden="1">'Perceel 1'!$A$17:$M$117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2" i="3" l="1"/>
  <c r="J125" i="5"/>
  <c r="J128" i="5" s="1"/>
  <c r="M141" i="1"/>
  <c r="M144" i="1" s="1"/>
  <c r="O135" i="3"/>
  <c r="M119" i="4"/>
  <c r="M122" i="4" s="1"/>
  <c r="B9" i="5" l="1"/>
  <c r="B11" i="5"/>
  <c r="B13" i="5"/>
  <c r="I123" i="5" l="1"/>
  <c r="J123" i="5" s="1"/>
  <c r="I122" i="5"/>
  <c r="J122" i="5" s="1"/>
  <c r="I121" i="5"/>
  <c r="J121" i="5" s="1"/>
  <c r="I120" i="5"/>
  <c r="J120" i="5" s="1"/>
  <c r="I119" i="5"/>
  <c r="J119" i="5" s="1"/>
  <c r="I118" i="5"/>
  <c r="J118" i="5" s="1"/>
  <c r="I117" i="5"/>
  <c r="J117" i="5" s="1"/>
  <c r="I116" i="5"/>
  <c r="J116" i="5" s="1"/>
  <c r="I115" i="5"/>
  <c r="J115" i="5" s="1"/>
  <c r="I114" i="5"/>
  <c r="J114" i="5" s="1"/>
  <c r="I113" i="5"/>
  <c r="J113" i="5" s="1"/>
  <c r="I112" i="5"/>
  <c r="J112" i="5" s="1"/>
  <c r="I111" i="5"/>
  <c r="J111" i="5" s="1"/>
  <c r="I110" i="5"/>
  <c r="J110" i="5" s="1"/>
  <c r="I109" i="5"/>
  <c r="J109" i="5" s="1"/>
  <c r="I108" i="5"/>
  <c r="J108" i="5" s="1"/>
  <c r="I107" i="5"/>
  <c r="J107" i="5" s="1"/>
  <c r="I106" i="5"/>
  <c r="J106" i="5" s="1"/>
  <c r="I105" i="5"/>
  <c r="J105" i="5" s="1"/>
  <c r="I104" i="5"/>
  <c r="J104" i="5" s="1"/>
  <c r="I103" i="5"/>
  <c r="J103" i="5" s="1"/>
  <c r="I102" i="5"/>
  <c r="J102" i="5" s="1"/>
  <c r="I101" i="5"/>
  <c r="J101" i="5" s="1"/>
  <c r="I100" i="5"/>
  <c r="J100" i="5" s="1"/>
  <c r="I99" i="5"/>
  <c r="J99" i="5" s="1"/>
  <c r="I98" i="5"/>
  <c r="J98" i="5" s="1"/>
  <c r="I97" i="5"/>
  <c r="J97" i="5" s="1"/>
  <c r="I96" i="5"/>
  <c r="J96" i="5" s="1"/>
  <c r="I95" i="5"/>
  <c r="J95" i="5" s="1"/>
  <c r="I94" i="5"/>
  <c r="J94" i="5" s="1"/>
  <c r="I93" i="5"/>
  <c r="J93" i="5" s="1"/>
  <c r="I92" i="5"/>
  <c r="J92" i="5" s="1"/>
  <c r="I91" i="5"/>
  <c r="J91" i="5" s="1"/>
  <c r="I90" i="5"/>
  <c r="J90" i="5" s="1"/>
  <c r="I89" i="5"/>
  <c r="J89" i="5" s="1"/>
  <c r="I88" i="5"/>
  <c r="J88" i="5" s="1"/>
  <c r="I87" i="5"/>
  <c r="J87" i="5" s="1"/>
  <c r="I86" i="5"/>
  <c r="J86" i="5" s="1"/>
  <c r="I85" i="5"/>
  <c r="J85" i="5" s="1"/>
  <c r="I84" i="5"/>
  <c r="J84" i="5" s="1"/>
  <c r="I83" i="5"/>
  <c r="J83" i="5" s="1"/>
  <c r="I82" i="5"/>
  <c r="J82" i="5" s="1"/>
  <c r="I81" i="5"/>
  <c r="J81" i="5" s="1"/>
  <c r="I80" i="5"/>
  <c r="J80" i="5" s="1"/>
  <c r="I79" i="5"/>
  <c r="J79" i="5" s="1"/>
  <c r="I78" i="5"/>
  <c r="J78" i="5" s="1"/>
  <c r="I77" i="5"/>
  <c r="J77" i="5" s="1"/>
  <c r="I76" i="5"/>
  <c r="J76" i="5" s="1"/>
  <c r="I75" i="5"/>
  <c r="J75" i="5" s="1"/>
  <c r="I74" i="5"/>
  <c r="J74" i="5" s="1"/>
  <c r="I73" i="5"/>
  <c r="J73" i="5" s="1"/>
  <c r="I72" i="5"/>
  <c r="J72" i="5" s="1"/>
  <c r="I71" i="5"/>
  <c r="J71" i="5" s="1"/>
  <c r="I70" i="5"/>
  <c r="J70" i="5" s="1"/>
  <c r="I69" i="5"/>
  <c r="J69" i="5" s="1"/>
  <c r="I68" i="5"/>
  <c r="J68" i="5" s="1"/>
  <c r="I67" i="5"/>
  <c r="J67" i="5" s="1"/>
  <c r="I66" i="5"/>
  <c r="J66" i="5" s="1"/>
  <c r="I65" i="5"/>
  <c r="J65" i="5" s="1"/>
  <c r="I64" i="5"/>
  <c r="J64" i="5" s="1"/>
  <c r="I63" i="5"/>
  <c r="J63" i="5" s="1"/>
  <c r="I62" i="5"/>
  <c r="J62" i="5" s="1"/>
  <c r="I61" i="5"/>
  <c r="J61" i="5" s="1"/>
  <c r="I60" i="5"/>
  <c r="J60" i="5" s="1"/>
  <c r="I59" i="5"/>
  <c r="J59" i="5" s="1"/>
  <c r="I58" i="5"/>
  <c r="J58" i="5" s="1"/>
  <c r="I57" i="5"/>
  <c r="J57" i="5" s="1"/>
  <c r="I56" i="5"/>
  <c r="J56" i="5" s="1"/>
  <c r="I55" i="5"/>
  <c r="J55" i="5" s="1"/>
  <c r="I54" i="5"/>
  <c r="J54" i="5" s="1"/>
  <c r="I53" i="5"/>
  <c r="J53" i="5" s="1"/>
  <c r="I52" i="5"/>
  <c r="J52" i="5" s="1"/>
  <c r="I51" i="5"/>
  <c r="J51" i="5" s="1"/>
  <c r="I50" i="5"/>
  <c r="J50" i="5" s="1"/>
  <c r="I49" i="5"/>
  <c r="J49" i="5" s="1"/>
  <c r="I48" i="5"/>
  <c r="J48" i="5" s="1"/>
  <c r="I47" i="5"/>
  <c r="J47" i="5" s="1"/>
  <c r="I46" i="5"/>
  <c r="J46" i="5" s="1"/>
  <c r="I45" i="5"/>
  <c r="J45" i="5" s="1"/>
  <c r="I44" i="5"/>
  <c r="J44" i="5" s="1"/>
  <c r="I43" i="5"/>
  <c r="J43" i="5" s="1"/>
  <c r="I42" i="5"/>
  <c r="J42" i="5" s="1"/>
  <c r="I41" i="5"/>
  <c r="J41" i="5" s="1"/>
  <c r="I40" i="5"/>
  <c r="J40" i="5" s="1"/>
  <c r="I39" i="5"/>
  <c r="J39" i="5" s="1"/>
  <c r="I38" i="5"/>
  <c r="J38" i="5" s="1"/>
  <c r="I37" i="5"/>
  <c r="J37" i="5" s="1"/>
  <c r="I36" i="5"/>
  <c r="J36" i="5" s="1"/>
  <c r="I35" i="5"/>
  <c r="J35" i="5" s="1"/>
  <c r="I34" i="5"/>
  <c r="J34" i="5" s="1"/>
  <c r="I33" i="5"/>
  <c r="J33" i="5" s="1"/>
  <c r="I32" i="5"/>
  <c r="J32" i="5" s="1"/>
  <c r="I31" i="5"/>
  <c r="J31" i="5" s="1"/>
  <c r="I30" i="5"/>
  <c r="J30" i="5" s="1"/>
  <c r="I29" i="5"/>
  <c r="J29" i="5" s="1"/>
  <c r="I28" i="5"/>
  <c r="J28" i="5" s="1"/>
  <c r="I27" i="5"/>
  <c r="J27" i="5" s="1"/>
  <c r="I26" i="5"/>
  <c r="J26" i="5" s="1"/>
  <c r="I25" i="5"/>
  <c r="J25" i="5" s="1"/>
  <c r="I24" i="5"/>
  <c r="J24" i="5" s="1"/>
  <c r="I23" i="5"/>
  <c r="J23" i="5" s="1"/>
  <c r="I22" i="5"/>
  <c r="J22" i="5" s="1"/>
  <c r="I21" i="5"/>
  <c r="J21" i="5" s="1"/>
  <c r="I20" i="5"/>
  <c r="J20" i="5" s="1"/>
  <c r="I19" i="5"/>
  <c r="J19" i="5" s="1"/>
  <c r="I18" i="5"/>
  <c r="J18" i="5" s="1"/>
  <c r="L108" i="4" l="1"/>
  <c r="M108" i="4" s="1"/>
  <c r="L109" i="4"/>
  <c r="M109" i="4" s="1"/>
  <c r="L110" i="4"/>
  <c r="M110" i="4" s="1"/>
  <c r="L111" i="4"/>
  <c r="M111" i="4" s="1"/>
  <c r="L112" i="4"/>
  <c r="M112" i="4" s="1"/>
  <c r="L113" i="4"/>
  <c r="M113" i="4" s="1"/>
  <c r="L114" i="4"/>
  <c r="M114" i="4" s="1"/>
  <c r="L115" i="4"/>
  <c r="M115" i="4" s="1"/>
  <c r="L116" i="4"/>
  <c r="M116" i="4" s="1"/>
  <c r="L117" i="4"/>
  <c r="M117" i="4" s="1"/>
  <c r="L107" i="4"/>
  <c r="M107" i="4" s="1"/>
  <c r="L106" i="4"/>
  <c r="M106" i="4" s="1"/>
  <c r="L105" i="4"/>
  <c r="M105" i="4" s="1"/>
  <c r="L104" i="4"/>
  <c r="M104" i="4" s="1"/>
  <c r="L103" i="4"/>
  <c r="M103" i="4" s="1"/>
  <c r="L102" i="4"/>
  <c r="M102" i="4" s="1"/>
  <c r="L101" i="4"/>
  <c r="M101" i="4" s="1"/>
  <c r="L100" i="4"/>
  <c r="M100" i="4" s="1"/>
  <c r="L99" i="4"/>
  <c r="M99" i="4" s="1"/>
  <c r="L98" i="4"/>
  <c r="M98" i="4" s="1"/>
  <c r="L97" i="4"/>
  <c r="M97" i="4" s="1"/>
  <c r="L96" i="4"/>
  <c r="M96" i="4" s="1"/>
  <c r="L95" i="4"/>
  <c r="M95" i="4" s="1"/>
  <c r="L94" i="4"/>
  <c r="M94" i="4" s="1"/>
  <c r="L93" i="4"/>
  <c r="M93" i="4" s="1"/>
  <c r="L92" i="4"/>
  <c r="M92" i="4" s="1"/>
  <c r="L91" i="4"/>
  <c r="M91" i="4" s="1"/>
  <c r="L90" i="4"/>
  <c r="M90" i="4" s="1"/>
  <c r="L89" i="4"/>
  <c r="M89" i="4" s="1"/>
  <c r="L88" i="4"/>
  <c r="M88" i="4" s="1"/>
  <c r="L87" i="4"/>
  <c r="M87" i="4" s="1"/>
  <c r="L86" i="4"/>
  <c r="M86" i="4" s="1"/>
  <c r="L85" i="4"/>
  <c r="M85" i="4" s="1"/>
  <c r="L84" i="4"/>
  <c r="M84" i="4" s="1"/>
  <c r="L83" i="4"/>
  <c r="M83" i="4" s="1"/>
  <c r="L82" i="4"/>
  <c r="M82" i="4" s="1"/>
  <c r="L81" i="4"/>
  <c r="M81" i="4" s="1"/>
  <c r="L80" i="4"/>
  <c r="M80" i="4" s="1"/>
  <c r="L79" i="4"/>
  <c r="M79" i="4" s="1"/>
  <c r="L78" i="4"/>
  <c r="M78" i="4" s="1"/>
  <c r="L77" i="4"/>
  <c r="M77" i="4" s="1"/>
  <c r="L76" i="4"/>
  <c r="M76" i="4" s="1"/>
  <c r="L75" i="4"/>
  <c r="M75" i="4" s="1"/>
  <c r="L74" i="4"/>
  <c r="M74" i="4" s="1"/>
  <c r="L73" i="4"/>
  <c r="M73" i="4" s="1"/>
  <c r="L72" i="4"/>
  <c r="M72" i="4" s="1"/>
  <c r="L71" i="4"/>
  <c r="M71" i="4" s="1"/>
  <c r="L70" i="4"/>
  <c r="M70" i="4" s="1"/>
  <c r="L69" i="4"/>
  <c r="M69" i="4" s="1"/>
  <c r="L68" i="4"/>
  <c r="M68" i="4" s="1"/>
  <c r="L67" i="4"/>
  <c r="M67" i="4" s="1"/>
  <c r="L66" i="4"/>
  <c r="M66" i="4" s="1"/>
  <c r="L65" i="4"/>
  <c r="M65" i="4" s="1"/>
  <c r="L64" i="4"/>
  <c r="M64" i="4" s="1"/>
  <c r="L63" i="4"/>
  <c r="M63" i="4" s="1"/>
  <c r="L62" i="4"/>
  <c r="M62" i="4" s="1"/>
  <c r="L61" i="4"/>
  <c r="M61" i="4" s="1"/>
  <c r="L60" i="4"/>
  <c r="M60" i="4" s="1"/>
  <c r="L59" i="4"/>
  <c r="M59" i="4" s="1"/>
  <c r="L58" i="4"/>
  <c r="M58" i="4" s="1"/>
  <c r="L57" i="4"/>
  <c r="M57" i="4" s="1"/>
  <c r="L56" i="4"/>
  <c r="M56" i="4" s="1"/>
  <c r="L55" i="4"/>
  <c r="M55" i="4" s="1"/>
  <c r="L54" i="4"/>
  <c r="M54" i="4" s="1"/>
  <c r="L53" i="4"/>
  <c r="M53" i="4" s="1"/>
  <c r="L52" i="4"/>
  <c r="M52" i="4" s="1"/>
  <c r="L51" i="4"/>
  <c r="M51" i="4" s="1"/>
  <c r="L50" i="4"/>
  <c r="M50" i="4" s="1"/>
  <c r="L49" i="4"/>
  <c r="M49" i="4" s="1"/>
  <c r="L48" i="4"/>
  <c r="M48" i="4" s="1"/>
  <c r="L47" i="4"/>
  <c r="M47" i="4" s="1"/>
  <c r="L46" i="4"/>
  <c r="M46" i="4" s="1"/>
  <c r="L45" i="4"/>
  <c r="M45" i="4" s="1"/>
  <c r="L44" i="4"/>
  <c r="M44" i="4" s="1"/>
  <c r="L43" i="4"/>
  <c r="M43" i="4" s="1"/>
  <c r="L42" i="4"/>
  <c r="M42" i="4" s="1"/>
  <c r="L41" i="4"/>
  <c r="M41" i="4" s="1"/>
  <c r="L40" i="4"/>
  <c r="M40" i="4" s="1"/>
  <c r="L39" i="4"/>
  <c r="M39" i="4" s="1"/>
  <c r="L38" i="4"/>
  <c r="M38" i="4" s="1"/>
  <c r="L37" i="4"/>
  <c r="M37" i="4" s="1"/>
  <c r="L36" i="4"/>
  <c r="M36" i="4" s="1"/>
  <c r="L35" i="4"/>
  <c r="M35" i="4" s="1"/>
  <c r="L34" i="4"/>
  <c r="M34" i="4" s="1"/>
  <c r="L33" i="4"/>
  <c r="M33" i="4" s="1"/>
  <c r="L32" i="4"/>
  <c r="M32" i="4" s="1"/>
  <c r="L31" i="4"/>
  <c r="M31" i="4" s="1"/>
  <c r="L30" i="4"/>
  <c r="M30" i="4" s="1"/>
  <c r="L29" i="4"/>
  <c r="M29" i="4" s="1"/>
  <c r="L28" i="4"/>
  <c r="M28" i="4" s="1"/>
  <c r="L27" i="4"/>
  <c r="M27" i="4" s="1"/>
  <c r="L26" i="4"/>
  <c r="M26" i="4" s="1"/>
  <c r="L25" i="4"/>
  <c r="M25" i="4" s="1"/>
  <c r="L24" i="4"/>
  <c r="M24" i="4" s="1"/>
  <c r="L23" i="4"/>
  <c r="M23" i="4" s="1"/>
  <c r="L22" i="4"/>
  <c r="M22" i="4" s="1"/>
  <c r="L21" i="4"/>
  <c r="M21" i="4" s="1"/>
  <c r="L20" i="4"/>
  <c r="M20" i="4" s="1"/>
  <c r="L19" i="4"/>
  <c r="M19" i="4" s="1"/>
  <c r="L18" i="4"/>
  <c r="M18" i="4" s="1"/>
  <c r="F14" i="2" l="1"/>
  <c r="B15" i="4"/>
  <c r="B11" i="4"/>
  <c r="B9" i="4"/>
  <c r="B11" i="1"/>
  <c r="B15" i="3"/>
  <c r="B15" i="1" s="1"/>
  <c r="B11" i="3" l="1"/>
  <c r="B9" i="3"/>
  <c r="N49" i="3"/>
  <c r="O49" i="3" s="1"/>
  <c r="N54" i="3"/>
  <c r="O54" i="3" s="1"/>
  <c r="N61" i="3"/>
  <c r="O61" i="3" s="1"/>
  <c r="N103" i="3"/>
  <c r="O103" i="3" s="1"/>
  <c r="N74" i="3"/>
  <c r="O74" i="3" s="1"/>
  <c r="N104" i="3"/>
  <c r="O104" i="3" s="1"/>
  <c r="N91" i="3"/>
  <c r="O91" i="3" s="1"/>
  <c r="N60" i="3"/>
  <c r="O60" i="3" s="1"/>
  <c r="N102" i="3"/>
  <c r="O102" i="3" s="1"/>
  <c r="N55" i="3"/>
  <c r="O55" i="3" s="1"/>
  <c r="N88" i="3"/>
  <c r="O88" i="3" s="1"/>
  <c r="N105" i="3"/>
  <c r="O105" i="3" s="1"/>
  <c r="N75" i="3"/>
  <c r="O75" i="3" s="1"/>
  <c r="N82" i="3"/>
  <c r="O82" i="3" s="1"/>
  <c r="N44" i="3"/>
  <c r="O44" i="3" s="1"/>
  <c r="N109" i="3"/>
  <c r="O109" i="3" s="1"/>
  <c r="N50" i="3"/>
  <c r="O50" i="3" s="1"/>
  <c r="N87" i="3"/>
  <c r="O87" i="3" s="1"/>
  <c r="N107" i="3"/>
  <c r="O107" i="3" s="1"/>
  <c r="N128" i="3"/>
  <c r="O128" i="3" s="1"/>
  <c r="N66" i="3"/>
  <c r="O66" i="3" s="1"/>
  <c r="N62" i="3"/>
  <c r="O62" i="3" s="1"/>
  <c r="N19" i="3"/>
  <c r="O19" i="3" s="1"/>
  <c r="N56" i="3"/>
  <c r="O56" i="3" s="1"/>
  <c r="N81" i="3"/>
  <c r="O81" i="3" s="1"/>
  <c r="N80" i="3"/>
  <c r="O80" i="3" s="1"/>
  <c r="N129" i="3"/>
  <c r="O129" i="3" s="1"/>
  <c r="N59" i="3"/>
  <c r="O59" i="3" s="1"/>
  <c r="N53" i="3"/>
  <c r="O53" i="3" s="1"/>
  <c r="N24" i="3"/>
  <c r="O24" i="3" s="1"/>
  <c r="N108" i="3"/>
  <c r="O108" i="3" s="1"/>
  <c r="N29" i="3"/>
  <c r="O29" i="3" s="1"/>
  <c r="N72" i="3"/>
  <c r="O72" i="3" s="1"/>
  <c r="N95" i="3"/>
  <c r="O95" i="3" s="1"/>
  <c r="N125" i="3"/>
  <c r="O125" i="3" s="1"/>
  <c r="N35" i="3"/>
  <c r="O35" i="3" s="1"/>
  <c r="N43" i="3"/>
  <c r="O43" i="3" s="1"/>
  <c r="N100" i="3"/>
  <c r="O100" i="3" s="1"/>
  <c r="N39" i="3"/>
  <c r="O39" i="3" s="1"/>
  <c r="N26" i="3"/>
  <c r="O26" i="3" s="1"/>
  <c r="N23" i="3"/>
  <c r="O23" i="3" s="1"/>
  <c r="N121" i="3"/>
  <c r="O121" i="3" s="1"/>
  <c r="N117" i="3"/>
  <c r="O117" i="3" s="1"/>
  <c r="N119" i="3"/>
  <c r="O119" i="3" s="1"/>
  <c r="N110" i="3"/>
  <c r="O110" i="3" s="1"/>
  <c r="N99" i="3"/>
  <c r="O99" i="3" s="1"/>
  <c r="N27" i="3"/>
  <c r="O27" i="3" s="1"/>
  <c r="N20" i="3"/>
  <c r="O20" i="3" s="1"/>
  <c r="N34" i="3"/>
  <c r="O34" i="3" s="1"/>
  <c r="N71" i="3"/>
  <c r="O71" i="3" s="1"/>
  <c r="N37" i="3"/>
  <c r="O37" i="3" s="1"/>
  <c r="N51" i="3"/>
  <c r="O51" i="3" s="1"/>
  <c r="N36" i="3"/>
  <c r="O36" i="3" s="1"/>
  <c r="N114" i="3"/>
  <c r="O114" i="3" s="1"/>
  <c r="N85" i="3"/>
  <c r="O85" i="3" s="1"/>
  <c r="N46" i="3"/>
  <c r="O46" i="3" s="1"/>
  <c r="N45" i="3"/>
  <c r="O45" i="3" s="1"/>
  <c r="N112" i="3"/>
  <c r="O112" i="3" s="1"/>
  <c r="N79" i="3"/>
  <c r="O79" i="3" s="1"/>
  <c r="N124" i="3"/>
  <c r="O124" i="3" s="1"/>
  <c r="N123" i="3"/>
  <c r="O123" i="3" s="1"/>
  <c r="N130" i="3"/>
  <c r="O130" i="3" s="1"/>
  <c r="N68" i="3"/>
  <c r="O68" i="3" s="1"/>
  <c r="N52" i="3"/>
  <c r="O52" i="3" s="1"/>
  <c r="N47" i="3"/>
  <c r="O47" i="3" s="1"/>
  <c r="N92" i="3"/>
  <c r="O92" i="3" s="1"/>
  <c r="N22" i="3"/>
  <c r="O22" i="3" s="1"/>
  <c r="N28" i="3"/>
  <c r="O28" i="3" s="1"/>
  <c r="N65" i="3"/>
  <c r="O65" i="3" s="1"/>
  <c r="N48" i="3"/>
  <c r="O48" i="3" s="1"/>
  <c r="N96" i="3"/>
  <c r="O96" i="3" s="1"/>
  <c r="N97" i="3"/>
  <c r="O97" i="3" s="1"/>
  <c r="N69" i="3"/>
  <c r="O69" i="3" s="1"/>
  <c r="N70" i="3"/>
  <c r="O70" i="3" s="1"/>
  <c r="N33" i="3"/>
  <c r="O33" i="3" s="1"/>
  <c r="N118" i="3"/>
  <c r="O118" i="3" s="1"/>
  <c r="N120" i="3"/>
  <c r="O120" i="3" s="1"/>
  <c r="N25" i="3"/>
  <c r="O25" i="3" s="1"/>
  <c r="N122" i="3"/>
  <c r="O122" i="3" s="1"/>
  <c r="N38" i="3"/>
  <c r="O38" i="3" s="1"/>
  <c r="N57" i="3"/>
  <c r="O57" i="3" s="1"/>
  <c r="N42" i="3"/>
  <c r="O42" i="3" s="1"/>
  <c r="N115" i="3"/>
  <c r="O115" i="3" s="1"/>
  <c r="N126" i="3"/>
  <c r="O126" i="3" s="1"/>
  <c r="N94" i="3"/>
  <c r="O94" i="3" s="1"/>
  <c r="N116" i="3"/>
  <c r="O116" i="3" s="1"/>
  <c r="N73" i="3"/>
  <c r="O73" i="3" s="1"/>
  <c r="N30" i="3"/>
  <c r="O30" i="3" s="1"/>
  <c r="N21" i="3"/>
  <c r="O21" i="3" s="1"/>
  <c r="N86" i="3"/>
  <c r="O86" i="3" s="1"/>
  <c r="N93" i="3"/>
  <c r="O93" i="3" s="1"/>
  <c r="N127" i="3"/>
  <c r="O127" i="3" s="1"/>
  <c r="N84" i="3"/>
  <c r="O84" i="3" s="1"/>
  <c r="N113" i="3"/>
  <c r="O113" i="3" s="1"/>
  <c r="N89" i="3"/>
  <c r="O89" i="3" s="1"/>
  <c r="N101" i="3"/>
  <c r="O101" i="3" s="1"/>
  <c r="N64" i="3"/>
  <c r="O64" i="3" s="1"/>
  <c r="N111" i="3"/>
  <c r="O111" i="3" s="1"/>
  <c r="N83" i="3"/>
  <c r="O83" i="3" s="1"/>
  <c r="N41" i="3"/>
  <c r="O41" i="3" s="1"/>
  <c r="N63" i="3"/>
  <c r="O63" i="3" s="1"/>
  <c r="N58" i="3"/>
  <c r="O58" i="3" s="1"/>
  <c r="N67" i="3"/>
  <c r="O67" i="3" s="1"/>
  <c r="N98" i="3"/>
  <c r="O98" i="3" s="1"/>
  <c r="N31" i="3"/>
  <c r="O31" i="3" s="1"/>
  <c r="N32" i="3"/>
  <c r="O32" i="3" s="1"/>
  <c r="N40" i="3"/>
  <c r="O40" i="3" s="1"/>
  <c r="N106" i="3"/>
  <c r="O106" i="3" s="1"/>
  <c r="N18" i="3"/>
  <c r="O18" i="3" s="1"/>
  <c r="N76" i="3"/>
  <c r="O76" i="3" s="1"/>
  <c r="N90" i="3"/>
  <c r="O90" i="3" s="1"/>
  <c r="N78" i="3"/>
  <c r="O78" i="3" s="1"/>
  <c r="N77" i="3"/>
  <c r="O77" i="3" s="1"/>
  <c r="B9" i="1"/>
  <c r="F18" i="2" l="1"/>
  <c r="L118" i="1"/>
  <c r="M118" i="1" s="1"/>
  <c r="L129" i="1"/>
  <c r="M129" i="1" s="1"/>
  <c r="L50" i="1"/>
  <c r="M50" i="1" s="1"/>
  <c r="L104" i="1"/>
  <c r="M104" i="1" s="1"/>
  <c r="L79" i="1"/>
  <c r="M79" i="1" s="1"/>
  <c r="L74" i="1"/>
  <c r="M74" i="1" s="1"/>
  <c r="L103" i="1"/>
  <c r="M103" i="1" s="1"/>
  <c r="L56" i="1"/>
  <c r="M56" i="1" s="1"/>
  <c r="L139" i="1"/>
  <c r="M139" i="1" s="1"/>
  <c r="L43" i="1"/>
  <c r="M43" i="1" s="1"/>
  <c r="L67" i="1"/>
  <c r="M67" i="1" s="1"/>
  <c r="L89" i="1"/>
  <c r="M89" i="1" s="1"/>
  <c r="L83" i="1"/>
  <c r="M83" i="1" s="1"/>
  <c r="L81" i="1"/>
  <c r="M81" i="1" s="1"/>
  <c r="L97" i="1"/>
  <c r="M97" i="1" s="1"/>
  <c r="L85" i="1"/>
  <c r="M85" i="1" s="1"/>
  <c r="L124" i="1"/>
  <c r="M124" i="1" s="1"/>
  <c r="L45" i="1"/>
  <c r="M45" i="1" s="1"/>
  <c r="L99" i="1"/>
  <c r="M99" i="1" s="1"/>
  <c r="L80" i="1"/>
  <c r="M80" i="1" s="1"/>
  <c r="L39" i="1"/>
  <c r="M39" i="1" s="1"/>
  <c r="L96" i="1"/>
  <c r="M96" i="1" s="1"/>
  <c r="L92" i="1"/>
  <c r="M92" i="1" s="1"/>
  <c r="L19" i="1"/>
  <c r="M19" i="1" s="1"/>
  <c r="L20" i="1"/>
  <c r="M20" i="1" s="1"/>
  <c r="L30" i="1"/>
  <c r="M30" i="1" s="1"/>
  <c r="L70" i="1"/>
  <c r="M70" i="1" s="1"/>
  <c r="L136" i="1"/>
  <c r="M136" i="1" s="1"/>
  <c r="L114" i="1"/>
  <c r="M114" i="1" s="1"/>
  <c r="L27" i="1"/>
  <c r="M27" i="1" s="1"/>
  <c r="L42" i="1"/>
  <c r="M42" i="1" s="1"/>
  <c r="L101" i="1"/>
  <c r="M101" i="1" s="1"/>
  <c r="L49" i="1"/>
  <c r="M49" i="1" s="1"/>
  <c r="L126" i="1"/>
  <c r="M126" i="1" s="1"/>
  <c r="L37" i="1"/>
  <c r="M37" i="1" s="1"/>
  <c r="L31" i="1"/>
  <c r="M31" i="1" s="1"/>
  <c r="L111" i="1"/>
  <c r="M111" i="1" s="1"/>
  <c r="L100" i="1"/>
  <c r="M100" i="1" s="1"/>
  <c r="L82" i="1"/>
  <c r="M82" i="1" s="1"/>
  <c r="L113" i="1"/>
  <c r="M113" i="1" s="1"/>
  <c r="L117" i="1"/>
  <c r="M117" i="1" s="1"/>
  <c r="L34" i="1"/>
  <c r="M34" i="1" s="1"/>
  <c r="L59" i="1"/>
  <c r="M59" i="1" s="1"/>
  <c r="L122" i="1"/>
  <c r="M122" i="1" s="1"/>
  <c r="L36" i="1"/>
  <c r="M36" i="1" s="1"/>
  <c r="L46" i="1"/>
  <c r="M46" i="1" s="1"/>
  <c r="L69" i="1"/>
  <c r="M69" i="1" s="1"/>
  <c r="L76" i="1"/>
  <c r="M76" i="1" s="1"/>
  <c r="L26" i="1"/>
  <c r="M26" i="1" s="1"/>
  <c r="L62" i="1"/>
  <c r="M62" i="1" s="1"/>
  <c r="L51" i="1"/>
  <c r="M51" i="1" s="1"/>
  <c r="L63" i="1"/>
  <c r="M63" i="1" s="1"/>
  <c r="L55" i="1"/>
  <c r="M55" i="1" s="1"/>
  <c r="L132" i="1"/>
  <c r="M132" i="1" s="1"/>
  <c r="L32" i="1"/>
  <c r="M32" i="1" s="1"/>
  <c r="L18" i="1"/>
  <c r="M18" i="1" s="1"/>
  <c r="L71" i="1"/>
  <c r="M71" i="1" s="1"/>
  <c r="L90" i="1"/>
  <c r="M90" i="1" s="1"/>
  <c r="L106" i="1"/>
  <c r="M106" i="1" s="1"/>
  <c r="L33" i="1"/>
  <c r="M33" i="1" s="1"/>
  <c r="L105" i="1"/>
  <c r="M105" i="1" s="1"/>
  <c r="L110" i="1"/>
  <c r="M110" i="1" s="1"/>
  <c r="L121" i="1"/>
  <c r="M121" i="1" s="1"/>
  <c r="L68" i="1"/>
  <c r="M68" i="1" s="1"/>
  <c r="L127" i="1"/>
  <c r="M127" i="1" s="1"/>
  <c r="L120" i="1"/>
  <c r="M120" i="1" s="1"/>
  <c r="L115" i="1"/>
  <c r="M115" i="1" s="1"/>
  <c r="L98" i="1"/>
  <c r="M98" i="1" s="1"/>
  <c r="L35" i="1"/>
  <c r="M35" i="1" s="1"/>
  <c r="L75" i="1"/>
  <c r="M75" i="1" s="1"/>
  <c r="L87" i="1"/>
  <c r="M87" i="1" s="1"/>
  <c r="L86" i="1"/>
  <c r="M86" i="1" s="1"/>
  <c r="L134" i="1"/>
  <c r="M134" i="1" s="1"/>
  <c r="L57" i="1"/>
  <c r="M57" i="1" s="1"/>
  <c r="L133" i="1"/>
  <c r="M133" i="1" s="1"/>
  <c r="L112" i="1"/>
  <c r="M112" i="1" s="1"/>
  <c r="L108" i="1"/>
  <c r="M108" i="1" s="1"/>
  <c r="L48" i="1"/>
  <c r="M48" i="1" s="1"/>
  <c r="L61" i="1"/>
  <c r="M61" i="1" s="1"/>
  <c r="L93" i="1"/>
  <c r="M93" i="1" s="1"/>
  <c r="L84" i="1"/>
  <c r="M84" i="1" s="1"/>
  <c r="L109" i="1"/>
  <c r="M109" i="1" s="1"/>
  <c r="L58" i="1"/>
  <c r="M58" i="1" s="1"/>
  <c r="L130" i="1"/>
  <c r="M130" i="1" s="1"/>
  <c r="L128" i="1"/>
  <c r="M128" i="1" s="1"/>
  <c r="L29" i="1"/>
  <c r="M29" i="1" s="1"/>
  <c r="L21" i="1"/>
  <c r="M21" i="1" s="1"/>
  <c r="L60" i="1"/>
  <c r="M60" i="1" s="1"/>
  <c r="L116" i="1"/>
  <c r="M116" i="1" s="1"/>
  <c r="L137" i="1"/>
  <c r="M137" i="1" s="1"/>
  <c r="L95" i="1"/>
  <c r="M95" i="1" s="1"/>
  <c r="L47" i="1"/>
  <c r="M47" i="1" s="1"/>
  <c r="L73" i="1"/>
  <c r="M73" i="1" s="1"/>
  <c r="L125" i="1"/>
  <c r="M125" i="1" s="1"/>
  <c r="L107" i="1"/>
  <c r="M107" i="1" s="1"/>
  <c r="L138" i="1"/>
  <c r="M138" i="1" s="1"/>
  <c r="L41" i="1"/>
  <c r="M41" i="1" s="1"/>
  <c r="L94" i="1"/>
  <c r="M94" i="1" s="1"/>
  <c r="L91" i="1"/>
  <c r="M91" i="1" s="1"/>
  <c r="L88" i="1"/>
  <c r="M88" i="1" s="1"/>
  <c r="L28" i="1"/>
  <c r="M28" i="1" s="1"/>
  <c r="L123" i="1"/>
  <c r="M123" i="1" s="1"/>
  <c r="L66" i="1"/>
  <c r="M66" i="1" s="1"/>
  <c r="L53" i="1"/>
  <c r="M53" i="1" s="1"/>
  <c r="L131" i="1"/>
  <c r="M131" i="1" s="1"/>
  <c r="L23" i="1"/>
  <c r="M23" i="1" s="1"/>
  <c r="L22" i="1"/>
  <c r="M22" i="1" s="1"/>
  <c r="L52" i="1"/>
  <c r="M52" i="1" s="1"/>
  <c r="L72" i="1"/>
  <c r="M72" i="1" s="1"/>
  <c r="L24" i="1"/>
  <c r="M24" i="1" s="1"/>
  <c r="L38" i="1"/>
  <c r="M38" i="1" s="1"/>
  <c r="L65" i="1"/>
  <c r="M65" i="1" s="1"/>
  <c r="L77" i="1"/>
  <c r="M77" i="1" s="1"/>
  <c r="L64" i="1"/>
  <c r="M64" i="1" s="1"/>
  <c r="L44" i="1"/>
  <c r="M44" i="1" s="1"/>
  <c r="L119" i="1"/>
  <c r="M119" i="1" s="1"/>
  <c r="L25" i="1"/>
  <c r="M25" i="1" s="1"/>
  <c r="L40" i="1"/>
  <c r="M40" i="1" s="1"/>
  <c r="L78" i="1"/>
  <c r="M78" i="1" s="1"/>
  <c r="L54" i="1"/>
  <c r="M54" i="1" s="1"/>
  <c r="L102" i="1"/>
  <c r="M102" i="1" s="1"/>
  <c r="L135" i="1"/>
  <c r="M135" i="1" s="1"/>
  <c r="F22" i="2" l="1"/>
  <c r="F26" i="2"/>
</calcChain>
</file>

<file path=xl/sharedStrings.xml><?xml version="1.0" encoding="utf-8"?>
<sst xmlns="http://schemas.openxmlformats.org/spreadsheetml/2006/main" count="1615" uniqueCount="1281">
  <si>
    <t>Merk</t>
  </si>
  <si>
    <t>Brutoprijs</t>
  </si>
  <si>
    <t>Korting</t>
  </si>
  <si>
    <t>Nettoprijs</t>
  </si>
  <si>
    <t>Aantal x Nettoprijs</t>
  </si>
  <si>
    <t>SIEM MAGNSCHAK 3RT10766AP36</t>
  </si>
  <si>
    <t>3RT10766AP36</t>
  </si>
  <si>
    <t>SIEMENS NEDERLAND NV</t>
  </si>
  <si>
    <t>FLUK PROCESKAL 620101</t>
  </si>
  <si>
    <t>FLUKE NEDERLAND BV</t>
  </si>
  <si>
    <t>FRA OPT ROOKM 3V LITH.10JR Q-L</t>
  </si>
  <si>
    <t>ST-630-DET</t>
  </si>
  <si>
    <t>FIREANGEL SAFETY TECHNOLOGY LIMITED</t>
  </si>
  <si>
    <t>FLUK LOOPCALIBR. 715</t>
  </si>
  <si>
    <t>EURO INDEX BV</t>
  </si>
  <si>
    <t>SIEM SKB62UA ELKTRHYDR SERVMTR</t>
  </si>
  <si>
    <t>BPZ:SKB62UA</t>
  </si>
  <si>
    <t>PHOE 2901541</t>
  </si>
  <si>
    <t>PHOENIX  CONTACT BV</t>
  </si>
  <si>
    <t>FLU ISOLATIEMULTIMETER</t>
  </si>
  <si>
    <t>4691215</t>
  </si>
  <si>
    <t>FLUK MEETAPPAR 4692725</t>
  </si>
  <si>
    <t>FLUK 771 MILLAMP PROC CLMP+KWS</t>
  </si>
  <si>
    <t>SYL ST WP 1500 IP65 7100LM+NV</t>
  </si>
  <si>
    <t>0067962</t>
  </si>
  <si>
    <t>FEILO SYLVANIA FIXTURES NETHERLANDS</t>
  </si>
  <si>
    <t>WIHA GERDSCHST BASIS  34-DLG</t>
  </si>
  <si>
    <t>AMWIT TOOLS BV</t>
  </si>
  <si>
    <t>SYL ST WP TWIN 1200 IP65 EM</t>
  </si>
  <si>
    <t>0067954</t>
  </si>
  <si>
    <t>SYL ST WP TW 1500 IP65 7100LM</t>
  </si>
  <si>
    <t>0067956</t>
  </si>
  <si>
    <t>MIDTR ACCUTESTER MID SCP100</t>
  </si>
  <si>
    <t>MID SCP 100</t>
  </si>
  <si>
    <t>INTERCEL BV</t>
  </si>
  <si>
    <t>PHOE 2901533</t>
  </si>
  <si>
    <t>FLNE 5018508</t>
  </si>
  <si>
    <t>FLUKE NETWORKS NEDERLAND</t>
  </si>
  <si>
    <t>FLU PROCESS STROOMTANG</t>
  </si>
  <si>
    <t>FLUKE-771</t>
  </si>
  <si>
    <t>KERA CEE 32A 5P 50M 5X6</t>
  </si>
  <si>
    <t>KERAF BV HAND OND</t>
  </si>
  <si>
    <t>JOBA PUR-TPE 18X1.5 ZWART   MT</t>
  </si>
  <si>
    <t>0150618METER</t>
  </si>
  <si>
    <t>JOBARCO BV</t>
  </si>
  <si>
    <t>DRA QWPK 3X2,5 MM2 R100</t>
  </si>
  <si>
    <t>120428F3</t>
  </si>
  <si>
    <t>DRAKA KABEL BV</t>
  </si>
  <si>
    <t>SLV PRO 1195X295MM 1XLED 3000K</t>
  </si>
  <si>
    <t>1001647</t>
  </si>
  <si>
    <t>SLV NEDERLAND</t>
  </si>
  <si>
    <t>GRFS AP12401 0.6KW 1X230V</t>
  </si>
  <si>
    <t>GRUNDFOS NEDERLAND BV</t>
  </si>
  <si>
    <t>PH WT120C G2 80S/840 PSD</t>
  </si>
  <si>
    <t>SIGNIFY NEDERLAND BV</t>
  </si>
  <si>
    <t>FLUK 771 MILLAMP PROC CLMP MTR</t>
  </si>
  <si>
    <t>DRA QWPK 5X2,5 MM2</t>
  </si>
  <si>
    <t>120430NN</t>
  </si>
  <si>
    <t>HGR GRPVERD. 3F VKG332L-FW</t>
  </si>
  <si>
    <t>VKG332L-FW</t>
  </si>
  <si>
    <t>HAGER ELECTRO BV</t>
  </si>
  <si>
    <t>PH WT120C LED60S/84 PSU L1500</t>
  </si>
  <si>
    <t>84049700</t>
  </si>
  <si>
    <t>SIGNIFY NETHERLANDS BV LUMINAIRES</t>
  </si>
  <si>
    <t>HAG HAC.4P 16A CK.30MA KL.A6KA</t>
  </si>
  <si>
    <t>ADM466G</t>
  </si>
  <si>
    <t>FLUK MULTIMTR  27-II/EUR</t>
  </si>
  <si>
    <t>SYL ST WP TW 1200 IP65 4800LM</t>
  </si>
  <si>
    <t>0067948</t>
  </si>
  <si>
    <t>PHOE GELIJKSTR VOED 2866763</t>
  </si>
  <si>
    <t>FLUK ISOLWSTMT 1507   50/1000V</t>
  </si>
  <si>
    <t>KERA 15M 3X2,5 H07RN-F</t>
  </si>
  <si>
    <t>HGR INSTALAUTOM 4P  80A HMB480</t>
  </si>
  <si>
    <t>HMB480</t>
  </si>
  <si>
    <t>CA10BNLQ452EF S1V845A11A11F056</t>
  </si>
  <si>
    <t>K&amp;N ORION</t>
  </si>
  <si>
    <t>KRAUS &amp; NAIMER BV</t>
  </si>
  <si>
    <t>HGR COMB.1ALS 2P+4G.VKS04COMBI</t>
  </si>
  <si>
    <t>VKS04COMBI</t>
  </si>
  <si>
    <t>VL AQL02/A/3 ZT LED</t>
  </si>
  <si>
    <t>7TCA091160R0185</t>
  </si>
  <si>
    <t>ABB B.V. (VAN LIEN)</t>
  </si>
  <si>
    <t>S&amp;P WTW RESPIRO 150</t>
  </si>
  <si>
    <t>S&amp;P HOLLAND BV</t>
  </si>
  <si>
    <t>JOB EQ CY 3X1QMM</t>
  </si>
  <si>
    <t>1016503R0100</t>
  </si>
  <si>
    <t>FLUK ELEK TEST T130</t>
  </si>
  <si>
    <t>PHO PSM-ME-RS485/RS485-P REPEA</t>
  </si>
  <si>
    <t>2744429</t>
  </si>
  <si>
    <t>PHOENIX CONTACT B.V.</t>
  </si>
  <si>
    <t>VL AQL 02A/1/ZT/LED CONTINU...</t>
  </si>
  <si>
    <t>7TCA091160R0165</t>
  </si>
  <si>
    <t>DRAK VULT DCA-S2 5G2,5   RI100</t>
  </si>
  <si>
    <t>835531F3</t>
  </si>
  <si>
    <t>DRAKA NEDERLAND BV</t>
  </si>
  <si>
    <t>SIEM DRIEWEGAFSL. VXF22.80-100</t>
  </si>
  <si>
    <t>S55200-V118</t>
  </si>
  <si>
    <t>MAC QS-LED 6060 38W 3800 LUMEN</t>
  </si>
  <si>
    <t>8717696118439</t>
  </si>
  <si>
    <t>MACBRIGHT BV</t>
  </si>
  <si>
    <t>PH WT120C G2 40S/840 PSU 1200</t>
  </si>
  <si>
    <t>EA SPOEL DILM500-XSP/E(RA250)</t>
  </si>
  <si>
    <t>EATON INDUSTRIES BV</t>
  </si>
  <si>
    <t>HGR HACO 1P+N 30/16A B ADA916G</t>
  </si>
  <si>
    <t>ADA916G</t>
  </si>
  <si>
    <t>DON VO-YMVKAS GY 2X2,5/2,5</t>
  </si>
  <si>
    <t>D35380F3</t>
  </si>
  <si>
    <t>DONNE DRAAD BV</t>
  </si>
  <si>
    <t>HGR OPB.VERD. 800X800  FP53QS</t>
  </si>
  <si>
    <t>FP53QS</t>
  </si>
  <si>
    <t>VG MTR KABELLADDER 300/300MM</t>
  </si>
  <si>
    <t>8311133</t>
  </si>
  <si>
    <t>LEGRAND NEDERL (V GEEL)</t>
  </si>
  <si>
    <t>MAKI 18V BR-/SCHRMCH DDF484RTJ</t>
  </si>
  <si>
    <t>DDF484RTJ</t>
  </si>
  <si>
    <t>MAKITA NEDERLAND BV</t>
  </si>
  <si>
    <t>MENN WCD CEE 5P 32A 400V DUO</t>
  </si>
  <si>
    <t>5108A</t>
  </si>
  <si>
    <t>MENNEKES ET GMBH&amp;CO KG</t>
  </si>
  <si>
    <t>DANF 060-315066</t>
  </si>
  <si>
    <t>060-315066</t>
  </si>
  <si>
    <t>DANFOSS BV</t>
  </si>
  <si>
    <t>NEXA YMVK DCA-S2 5G1,5   RI100</t>
  </si>
  <si>
    <t>NEXANS NEDERLAND BV</t>
  </si>
  <si>
    <t>ETH BUREAU IR VERWARMING WIT</t>
  </si>
  <si>
    <t>40892</t>
  </si>
  <si>
    <t>ETHERMA BENELUX BV</t>
  </si>
  <si>
    <t>INFR GELAATSCH+KAP 5500EKO/6</t>
  </si>
  <si>
    <t>5500EKO/6</t>
  </si>
  <si>
    <t>INFRALEKTRA</t>
  </si>
  <si>
    <t>HGR INSTALAUTO.3P+N 16A NCN616</t>
  </si>
  <si>
    <t>NCN616</t>
  </si>
  <si>
    <t>RITL HYGROSTAAT SK3118000</t>
  </si>
  <si>
    <t>RITTAL BV</t>
  </si>
  <si>
    <t>PHOE UPS 2866611</t>
  </si>
  <si>
    <t>FLUK 117/323 MULTIMTR-COMBISET</t>
  </si>
  <si>
    <t>EA LASTSCH P1-25/EA/SVBSW/HI11</t>
  </si>
  <si>
    <t>PH WT120C G2 60S/840 PSU 1500</t>
  </si>
  <si>
    <t>NEX LINEAX H07RNF ECA 5G6</t>
  </si>
  <si>
    <t>10008970</t>
  </si>
  <si>
    <t>YUA ACCU 12V 7AH</t>
  </si>
  <si>
    <t>NP7-12</t>
  </si>
  <si>
    <t>INTERCEL ENERGIE BV</t>
  </si>
  <si>
    <t>RITL SZ UNIV SLEUTEL 2549500</t>
  </si>
  <si>
    <t>EA MTRBEVSCH PKZM4-32</t>
  </si>
  <si>
    <t>HER INSPIRE WHITE 250W</t>
  </si>
  <si>
    <t>EU-CL-200</t>
  </si>
  <si>
    <t>HERSCHEL INFRARED LTD</t>
  </si>
  <si>
    <t>AMP CERTILOK   169400</t>
  </si>
  <si>
    <t>TE CONNECTIVITY SOLUTIONS</t>
  </si>
  <si>
    <t>DRAK VULT DCA-S2 3G2,5   RI100</t>
  </si>
  <si>
    <t>835547D3</t>
  </si>
  <si>
    <t>BAI LED DOWNL WHITE 18W 3000K</t>
  </si>
  <si>
    <t>142183</t>
  </si>
  <si>
    <t>BAILEY ELECTRIC EN ELECTRONICS BV</t>
  </si>
  <si>
    <t>MILW GERDSCHTS PACKOUT 3 - SET</t>
  </si>
  <si>
    <t>TECHTRONIC INDUSTRIES GMBH</t>
  </si>
  <si>
    <t>ABB AARDLAUT DSN201E B16 A30</t>
  </si>
  <si>
    <t>2CDB352501R1165</t>
  </si>
  <si>
    <t>ABB EL SMART POWER, SUB MAIN D</t>
  </si>
  <si>
    <t>DRA VULT DCA GY 5G2,5MM2</t>
  </si>
  <si>
    <t>835531F2</t>
  </si>
  <si>
    <t>EA MAGNSCHAK DILM50 230V50HZ</t>
  </si>
  <si>
    <t>HGR OPB.VERD. 300X800  FP51QS</t>
  </si>
  <si>
    <t>FP51QS</t>
  </si>
  <si>
    <t>PHOE VERSTKR MINI MCR-SL-R-UI</t>
  </si>
  <si>
    <t>ABB AARDLSCHAK CB 4P 40A 30MA</t>
  </si>
  <si>
    <t>2CSF204102R1400</t>
  </si>
  <si>
    <t>KNIP ASSORTIDS  9790-09</t>
  </si>
  <si>
    <t>97 90 09</t>
  </si>
  <si>
    <t>KNIPEX WERK</t>
  </si>
  <si>
    <t>HGR SCHAK.UNIT 4P 160A UY21A1N</t>
  </si>
  <si>
    <t>UY21A1N</t>
  </si>
  <si>
    <t>PH BEV.ARM. FWC121KHF</t>
  </si>
  <si>
    <t>KERA CEE 32A 5P 40M 5X6</t>
  </si>
  <si>
    <t>SYLV STARTECO PANEL  60X60 840</t>
  </si>
  <si>
    <t>SYLVANIA LIGHTING BV</t>
  </si>
  <si>
    <t>JOB EQ-FLEX CY 3X1 MM2 MTR</t>
  </si>
  <si>
    <t>1016503METER</t>
  </si>
  <si>
    <t>DIS HYDROATEX2X58W</t>
  </si>
  <si>
    <t>164525-00</t>
  </si>
  <si>
    <t>ATTIVA BV</t>
  </si>
  <si>
    <t>DAAL BOIL 10   CLOSE-IN 2.2KW</t>
  </si>
  <si>
    <t>07.02.26.631</t>
  </si>
  <si>
    <t>ITHO DAALDEROP</t>
  </si>
  <si>
    <t>FLUK STRMTANG  323+KWS  400AAC</t>
  </si>
  <si>
    <t>RITL FILTERMAT SK3173100</t>
  </si>
  <si>
    <t>KLA PERSTANG B 6-50 QMM</t>
  </si>
  <si>
    <t>900086132</t>
  </si>
  <si>
    <t>HAKA ELECTRIC BV</t>
  </si>
  <si>
    <t>FLUK OPHANGSET TOOLPAK</t>
  </si>
  <si>
    <t>EBER HYGROST   SSHYG</t>
  </si>
  <si>
    <t>EBERLE CONTROLS GMBH</t>
  </si>
  <si>
    <t>EBER THERM/HYGROST  HYG-E 7001</t>
  </si>
  <si>
    <t>PIPE HALO KLEMBL 19MM GR DS100</t>
  </si>
  <si>
    <t>PIPELIFE NEDERLAND BV</t>
  </si>
  <si>
    <t>WERA MOMENTSL 1/4" 2,5-25NM</t>
  </si>
  <si>
    <t>WERA WERKZEUGE GMBH</t>
  </si>
  <si>
    <t>BOH VMVL Eca 5X0,75 WIT R100</t>
  </si>
  <si>
    <t>01807009R100</t>
  </si>
  <si>
    <t>BOHM KABELTECHNIK GMBH</t>
  </si>
  <si>
    <t>GEDO MOMENTS   4550-10 1/2"</t>
  </si>
  <si>
    <t>GEDORE TECHNAG BV</t>
  </si>
  <si>
    <t>FLUK ELEK TEST T5+H5+1AC KIT</t>
  </si>
  <si>
    <t>HHO T6 WIFI THERMOSTAAT ZW</t>
  </si>
  <si>
    <t>Y6H810WF1005</t>
  </si>
  <si>
    <t>ADEMCO I BV</t>
  </si>
  <si>
    <t>SIE SIMOCODE STROOMMEETMOD.</t>
  </si>
  <si>
    <t>3UF71001AA000</t>
  </si>
  <si>
    <t>PH TL-BUIS TLD15W840NG</t>
  </si>
  <si>
    <t>SIGNIFY PROF LAMPS</t>
  </si>
  <si>
    <t>MEBO SNELSPANBOORHDR KHE 2660</t>
  </si>
  <si>
    <t>METABO NEDERLAND BV</t>
  </si>
  <si>
    <t>SIE SPANNINGSMETINGSMODULE</t>
  </si>
  <si>
    <t>3UF71101AA010</t>
  </si>
  <si>
    <t>PHOE GELIJKSTR VOED 2866446</t>
  </si>
  <si>
    <t>INLA BELIMO SERVOMOTOR NM230A</t>
  </si>
  <si>
    <t>ITJ12000000012</t>
  </si>
  <si>
    <t>INTERLAND TECHNIEK BV</t>
  </si>
  <si>
    <t>RITL FILTERMAT SK3172100</t>
  </si>
  <si>
    <t>SIEM 3UF71111AA010</t>
  </si>
  <si>
    <t>3UF71111AA010</t>
  </si>
  <si>
    <t>AHL MIC KABEL 3M BALANCED HQ</t>
  </si>
  <si>
    <t>AK2101</t>
  </si>
  <si>
    <t>INTRONICS BV</t>
  </si>
  <si>
    <t>RAAC GEREEDSCH HANDY BOX</t>
  </si>
  <si>
    <t>VSA BV</t>
  </si>
  <si>
    <t>FLUK 4566209</t>
  </si>
  <si>
    <t>JUNG DIMMER TAST UNIVERSL LED</t>
  </si>
  <si>
    <t>1711DE</t>
  </si>
  <si>
    <t>JUNG GMBH&amp;CO KG</t>
  </si>
  <si>
    <t>JUNG ENET AFD AS AWIT</t>
  </si>
  <si>
    <t>FMAS1700WW</t>
  </si>
  <si>
    <t>BENN SPANTEST DUSPOL DIGITAL</t>
  </si>
  <si>
    <t>BENNING GMBH &amp; CO</t>
  </si>
  <si>
    <t>RITL FILTERMAT SK3171100</t>
  </si>
  <si>
    <t>Aantal</t>
  </si>
  <si>
    <t>Exact artikel of alternatief?</t>
  </si>
  <si>
    <t>Productgroep</t>
  </si>
  <si>
    <t>Indien alternatief: 
Artikelomschrijving</t>
  </si>
  <si>
    <t>Indien alternatief:
Merk</t>
  </si>
  <si>
    <t>BIJLAGE 2: STAAT VAN ONTLEDING INSCHRIJVINGSSOM</t>
  </si>
  <si>
    <t xml:space="preserve">VERSIE: </t>
  </si>
  <si>
    <t xml:space="preserve">DATUM: </t>
  </si>
  <si>
    <t xml:space="preserve">BIJLAGE 2: </t>
  </si>
  <si>
    <t>STAAT VAN ONTLEDING INSCHRIJVINGSSOM</t>
  </si>
  <si>
    <t xml:space="preserve">STATUS: </t>
  </si>
  <si>
    <t>VERSIE:</t>
  </si>
  <si>
    <t>DATUM:</t>
  </si>
  <si>
    <t>PERCEEL:</t>
  </si>
  <si>
    <t>OMSCHRIJVING:</t>
  </si>
  <si>
    <t>ELEKTROTECHNISCH GEREEDSCHAP</t>
  </si>
  <si>
    <t xml:space="preserve">3. </t>
  </si>
  <si>
    <t>STATUS:</t>
  </si>
  <si>
    <t>INSCHRIJVER:</t>
  </si>
  <si>
    <t>AANBESTEDING LEVERING (ELEKTRISCHE) GEREEDSCHAPPEN EN KLEIN MATERIAAL</t>
  </si>
  <si>
    <t>Artikelcode leverancier</t>
  </si>
  <si>
    <t xml:space="preserve">Artikel omschrijving </t>
  </si>
  <si>
    <t>Type</t>
  </si>
  <si>
    <t xml:space="preserve">Merk </t>
  </si>
  <si>
    <t>Bruto prijs</t>
  </si>
  <si>
    <t>Netto prijs</t>
  </si>
  <si>
    <t>hangslot klavier verzinkt abus          gelijksluitend op sleutelnummer 5</t>
  </si>
  <si>
    <t>TRADITIONEEL 235Z/50 GL/KA5</t>
  </si>
  <si>
    <t>Abus</t>
  </si>
  <si>
    <t>01763</t>
  </si>
  <si>
    <t>accu voor accumachine makita            blok/schuif Li-ion</t>
  </si>
  <si>
    <t>BL1850B 18.0V 5.0Ah</t>
  </si>
  <si>
    <t>Makita</t>
  </si>
  <si>
    <t>197280-8</t>
  </si>
  <si>
    <t>brandstof aspen 2-takt</t>
  </si>
  <si>
    <t xml:space="preserve"> 5L</t>
  </si>
  <si>
    <t>Aspen</t>
  </si>
  <si>
    <t>057</t>
  </si>
  <si>
    <t>dopsleutelset 3/8 gedore                in 2/4 ct-module</t>
  </si>
  <si>
    <t/>
  </si>
  <si>
    <t>Gedore</t>
  </si>
  <si>
    <t>2005CT2-D30</t>
  </si>
  <si>
    <t>profielcilinder half lips 30x10mm       nabesteld op HO000459 sluittype 1</t>
  </si>
  <si>
    <t>met verstelbare meenemer 17mm</t>
  </si>
  <si>
    <t>Nemef Sluitsystemen</t>
  </si>
  <si>
    <t>halve cilinder 30x10mm verstelb.meenemerH0000459 slnr sluittype I</t>
  </si>
  <si>
    <t>ASSA ABLOY Nederland</t>
  </si>
  <si>
    <t>7390057</t>
  </si>
  <si>
    <t>krammen 33mm tbv Senco GT40FS 2700st</t>
  </si>
  <si>
    <t>33mm krammen</t>
  </si>
  <si>
    <t>Senco</t>
  </si>
  <si>
    <t>31FS33FAAT</t>
  </si>
  <si>
    <t>dopsleutelset 1/2 gedore                in 2/4 ct-module</t>
  </si>
  <si>
    <t>2005CT2-D19</t>
  </si>
  <si>
    <t>profielcilinder 45x55mm                 nabesteld op HO000459</t>
  </si>
  <si>
    <t>7390502</t>
  </si>
  <si>
    <t>brandstof aspen 4-takt</t>
  </si>
  <si>
    <t>058</t>
  </si>
  <si>
    <t>knopcilinder 55x35mm (bu/bi)            nabesteld op HO000459 slnr. 1</t>
  </si>
  <si>
    <t>profielcilinder half lips 30x10mm       nabesteld op HO000459 sluittype 2</t>
  </si>
  <si>
    <t>halve cilinder 30x10mm verstelb.meenemerH0000459 slnr sluittype II</t>
  </si>
  <si>
    <t>hoofdsleutelkast salva rvs              met pc sparing</t>
  </si>
  <si>
    <t>Salvus</t>
  </si>
  <si>
    <t>1502000029</t>
  </si>
  <si>
    <t>accu slagmoersleutel makita             basic zonder accu en lader / Mbox</t>
  </si>
  <si>
    <t>DTW300ZJ 18.0V</t>
  </si>
  <si>
    <t>DTW300ZJ</t>
  </si>
  <si>
    <t>profielcilinder vrijloop 35x60mm        nabesteld op HO000459 sluittype 1</t>
  </si>
  <si>
    <t>SKG**</t>
  </si>
  <si>
    <t>7394031</t>
  </si>
  <si>
    <t>accu zaklamp led coast                  1x Li-ion accu oplaadbaar en 4x AAA</t>
  </si>
  <si>
    <t>HP10R 1050Lm IPX4</t>
  </si>
  <si>
    <t>Coast</t>
  </si>
  <si>
    <t>LCOAHP10R</t>
  </si>
  <si>
    <t>knopcilinder 55/35 (bu/bi)              H0000459 slnr sluittype I</t>
  </si>
  <si>
    <t>profielcilinder half lips 70x10mm       nabesteld op HO000459 sluittype 1</t>
  </si>
  <si>
    <t>A000437666</t>
  </si>
  <si>
    <t>werkhandschoenen nylon kelfort          antislipcoating *vaste lage prijs*</t>
  </si>
  <si>
    <t>KEL-GRIP N-FOAM 10-XL</t>
  </si>
  <si>
    <t>Kelfort</t>
  </si>
  <si>
    <t>1526449</t>
  </si>
  <si>
    <t>Gaspatroon senco                        PC1307P</t>
  </si>
  <si>
    <t>Blister á 2 stuks</t>
  </si>
  <si>
    <t>Kyocera Senco</t>
  </si>
  <si>
    <t>PC1307P</t>
  </si>
  <si>
    <t>draadkram elvz</t>
  </si>
  <si>
    <t>3.0X30MM 1KG</t>
  </si>
  <si>
    <t>MacNails</t>
  </si>
  <si>
    <t>120820</t>
  </si>
  <si>
    <t>(sub)hoofdsleutel lips                  sluitsysteem HO000459 slnr. HS</t>
  </si>
  <si>
    <t>nabesteld serie OCTRO 2000S</t>
  </si>
  <si>
    <t>Lips</t>
  </si>
  <si>
    <t>combihamer bosch sds-plus               880W / 11 accessoires / L-BOXX</t>
  </si>
  <si>
    <t>GBH 2-28 F</t>
  </si>
  <si>
    <t>Bosch</t>
  </si>
  <si>
    <t>0615990HG8</t>
  </si>
  <si>
    <t>hogedrukreiniger kranzle                230V 10-130bar, koud</t>
  </si>
  <si>
    <t>K 1050 TS</t>
  </si>
  <si>
    <t>Kranzle</t>
  </si>
  <si>
    <t>495051</t>
  </si>
  <si>
    <t>hogedrukreiniger eurom                  2500W max.170bar, 440l/u, slang 8m</t>
  </si>
  <si>
    <t>FORCE 2500IND</t>
  </si>
  <si>
    <t>Eurom</t>
  </si>
  <si>
    <t>135404</t>
  </si>
  <si>
    <t>zaklantaarn led mag-charger</t>
  </si>
  <si>
    <t>ML150LR 12V=/230V 1082Lm</t>
  </si>
  <si>
    <t>Mag-Lite</t>
  </si>
  <si>
    <t>1842648</t>
  </si>
  <si>
    <t>compressor olievrij contimac 10bar      1100W/1.5pk / 10l / 240l/min / 72dB</t>
  </si>
  <si>
    <t>HD CM 240/10/10 WF 230V</t>
  </si>
  <si>
    <t>Contimac</t>
  </si>
  <si>
    <t>20252</t>
  </si>
  <si>
    <t>bovenfreesmachine festool               1010W met geleiderail FS800/2 / SYS3 M</t>
  </si>
  <si>
    <t>OF1010 EBQ-SET</t>
  </si>
  <si>
    <t>Festool</t>
  </si>
  <si>
    <t>576201</t>
  </si>
  <si>
    <t>accu boven-/ kantenfreesmachine makita  3 voet-accessoires / Mbox</t>
  </si>
  <si>
    <t>DRT50ZJX2 18.0V</t>
  </si>
  <si>
    <t>DRT50ZJX2</t>
  </si>
  <si>
    <t>profielcilinder vrijloop 35x35mm        nabesteld op HO000459 sluittype 1</t>
  </si>
  <si>
    <t>7390001</t>
  </si>
  <si>
    <t>accu combiset makita 5.0Ah/18.0V        DDF484/DTD153/DML801 3 accu's+lader /tas</t>
  </si>
  <si>
    <t>DLX3090TX1 18.0V</t>
  </si>
  <si>
    <t>DLX3090TX1</t>
  </si>
  <si>
    <t>gereedschapszuiger starmix              1600W / ketel 25l / TNO gecertificeerd</t>
  </si>
  <si>
    <t>ISC L-1625 PREMIUM</t>
  </si>
  <si>
    <t>Starmix</t>
  </si>
  <si>
    <t>019116</t>
  </si>
  <si>
    <t>monosleutel lips                        sluitsysteem HO000459 slnr. A</t>
  </si>
  <si>
    <t>vouwladder telescoop alu.ongecoat waku  in-/uitgevouwen 1.57m / 5.30m - 16.0kg</t>
  </si>
  <si>
    <t>WKTL102 4X 5 TREDEN</t>
  </si>
  <si>
    <t>Wakü</t>
  </si>
  <si>
    <t>1413800102</t>
  </si>
  <si>
    <t>accu kitpistool makita                  300ml+600ml, basic zonder accu+lader /k.</t>
  </si>
  <si>
    <t>DCG180ZXK 18.0V</t>
  </si>
  <si>
    <t>DCG180ZXK</t>
  </si>
  <si>
    <t>accu slagmoersleutel makita             2 accu's 5.0Ah en lader / mbox</t>
  </si>
  <si>
    <t>DTW300RTJ 18.0V</t>
  </si>
  <si>
    <t>DTW300RTJ</t>
  </si>
  <si>
    <t>profielcilinder 35x30mm                 nabesteld op HO000459 sluittype 1</t>
  </si>
  <si>
    <t>A000430037</t>
  </si>
  <si>
    <t>accu multitool makita snelspan          basic zonder accu en lader / Mbox</t>
  </si>
  <si>
    <t>DTM51ZJX3 18.0V</t>
  </si>
  <si>
    <t>DTM51ZJX3</t>
  </si>
  <si>
    <t>accu cirkelzaagmachine makita 235mm     basic zonder accu en lader / doos</t>
  </si>
  <si>
    <t>DHS900Z 2X18.0V</t>
  </si>
  <si>
    <t>DHS900Z</t>
  </si>
  <si>
    <t>accu bouwradio makita                   FM DAB/DAB+ bluetooth zonder accu/lader</t>
  </si>
  <si>
    <t>DMR115 12.0-18.0V</t>
  </si>
  <si>
    <t>DMR115</t>
  </si>
  <si>
    <t>telescoopladder Smart up pro            1x11 sporten. ma.hgt 420cm</t>
  </si>
  <si>
    <t>Smart up</t>
  </si>
  <si>
    <t>Altrex</t>
  </si>
  <si>
    <t>500360</t>
  </si>
  <si>
    <t>stofafzuigmobiel cleantec festool       350-1200W 10/7,5l met gladde slang</t>
  </si>
  <si>
    <t>CTL MINI I BLUETOOTH</t>
  </si>
  <si>
    <t>574840</t>
  </si>
  <si>
    <t>stroken epdm folie zwart pandser acryl  uv-bestendig, waterkerend, zelfklevend</t>
  </si>
  <si>
    <t xml:space="preserve"> 250X0.5MM 20M buiten/droog</t>
  </si>
  <si>
    <t>Pandser</t>
  </si>
  <si>
    <t>WKFEP500-1025</t>
  </si>
  <si>
    <t>putladder middenladder dirks            breed 28cm</t>
  </si>
  <si>
    <t>1,96mtr</t>
  </si>
  <si>
    <t>Dirks</t>
  </si>
  <si>
    <t>DKPM0007</t>
  </si>
  <si>
    <t>ophangband kunststof                    voor pvc buis</t>
  </si>
  <si>
    <t>40MM 25M</t>
  </si>
  <si>
    <t>Hakvoort</t>
  </si>
  <si>
    <t>accu combihamer makita sds-plus         basic zonder accu en lader / Mbox</t>
  </si>
  <si>
    <t>DHR202ZJ 18.0V</t>
  </si>
  <si>
    <t>DHR202ZJ</t>
  </si>
  <si>
    <t>accu boor-/ schroefmachine makita       3 accu's 5.0Ah en lader / Mbox</t>
  </si>
  <si>
    <t>DDF484RT3J 18.0V</t>
  </si>
  <si>
    <t>DDF484RT3J</t>
  </si>
  <si>
    <t>accu invalcirkelzaagmachine makita 165mmbasic zonder accu en lader / Mbox</t>
  </si>
  <si>
    <t>DSP600ZJ 2X18.0V</t>
  </si>
  <si>
    <t>DSP600ZJ</t>
  </si>
  <si>
    <t>gereedschapsgordel geolied leer toolpackriem+houders+hamerhouder</t>
  </si>
  <si>
    <t>CAPITAL DUBBEL</t>
  </si>
  <si>
    <t>Toolpack</t>
  </si>
  <si>
    <t>366.070</t>
  </si>
  <si>
    <t>accu lader makita                       voor Li-ion &amp; NiMH accu 9.6-18.0V</t>
  </si>
  <si>
    <t>DC18RC LXT</t>
  </si>
  <si>
    <t>195584-2</t>
  </si>
  <si>
    <t>basis accu set Metabo                   3x accu 5,5 AH 18V + lader</t>
  </si>
  <si>
    <t>Metabo Nederland B.V.</t>
  </si>
  <si>
    <t>685074000</t>
  </si>
  <si>
    <t>accu klopboor-/ schroefmachine makita   2 accu's 5.0Ah en lader / Mbox</t>
  </si>
  <si>
    <t>DHP482RTJ 18.0V</t>
  </si>
  <si>
    <t>DHP482RTJ</t>
  </si>
  <si>
    <t>ringsteeksleutelset gedore              in 4/4 ct-module 18 dlg</t>
  </si>
  <si>
    <t>2005CT4-7XL</t>
  </si>
  <si>
    <t>kniebeschermers ergonomisch fento</t>
  </si>
  <si>
    <t>ORIGINAL</t>
  </si>
  <si>
    <t>Fento</t>
  </si>
  <si>
    <t>RBP10400-0060</t>
  </si>
  <si>
    <t>accu stofzuiger makita                  basic zonder accu en lader / doos</t>
  </si>
  <si>
    <t>DVC750LZX1 18.0V</t>
  </si>
  <si>
    <t>DVC750LZX1</t>
  </si>
  <si>
    <t>DTW1001ZJ 18.0V</t>
  </si>
  <si>
    <t>DTW1001ZJ</t>
  </si>
  <si>
    <t>reformladder alu.zwart magnus kelfort   in-/uitgeschoven 2.25m / 5.25m - 13.5kg</t>
  </si>
  <si>
    <t>3X 8 TREDEN /GEBOGEN BOOM</t>
  </si>
  <si>
    <t>1518271</t>
  </si>
  <si>
    <t>helm/hoofdlamp led kelfort              met accu en adapter</t>
  </si>
  <si>
    <t>10W / 1600Lm / IP65</t>
  </si>
  <si>
    <t>1524318</t>
  </si>
  <si>
    <t>vouwladder aluminium gecoat altrex      in-/uitgevouwen 0.95m / 4.45m - 12.0kg</t>
  </si>
  <si>
    <t>VARITREX PROF 4X 3 TREDEN</t>
  </si>
  <si>
    <t>503555</t>
  </si>
  <si>
    <t>veiligheidssmaldeurslot insteek nemef   voorplaat 24t245mm / drnm.30mm</t>
  </si>
  <si>
    <t>4169/18-30 PC92MM LS/RS SKG**</t>
  </si>
  <si>
    <t>Nemef</t>
  </si>
  <si>
    <t>9416918301</t>
  </si>
  <si>
    <t>zonnebrandcreme stokoderm               sunprotect 50 pure</t>
  </si>
  <si>
    <t>100ML FACTOR 50</t>
  </si>
  <si>
    <t>Deb</t>
  </si>
  <si>
    <t>SPC100ML</t>
  </si>
  <si>
    <t>gehoorbeschermer zekler stream          bluetooth</t>
  </si>
  <si>
    <t>412S</t>
  </si>
  <si>
    <t>Zekler</t>
  </si>
  <si>
    <t>380682300</t>
  </si>
  <si>
    <t>bouwlamp led makita                     geschikt voor Li-ion LXT accu's</t>
  </si>
  <si>
    <t>DEADML805 14.4V/18.0V/230V</t>
  </si>
  <si>
    <t>DEADML805</t>
  </si>
  <si>
    <t>accu tophandle kettingzaagmachine 250mm basic zonder accu en lader / doos</t>
  </si>
  <si>
    <t>DUC256CZ 2X18.0V</t>
  </si>
  <si>
    <t>DUC256CZ</t>
  </si>
  <si>
    <t>kruislijnlaser rood en groen laserliner zelfnivellerend / L-BOXX</t>
  </si>
  <si>
    <t>POWERCROSS-LASER 5 COMBI</t>
  </si>
  <si>
    <t>Laserliner</t>
  </si>
  <si>
    <t>057.300L</t>
  </si>
  <si>
    <t>accu bosmaaier u-greep makita           basic zonder accu en lader / doos</t>
  </si>
  <si>
    <t>DUR368AZ 2X18.0V</t>
  </si>
  <si>
    <t>DUR368AZ</t>
  </si>
  <si>
    <t>DHR243ZJW 18.0V</t>
  </si>
  <si>
    <t>DHR243ZJW</t>
  </si>
  <si>
    <t>gaspatronen 40gr                        voor GT40FS blis a'2st</t>
  </si>
  <si>
    <t>Polar</t>
  </si>
  <si>
    <t>accu vetspuit makita                    basic zonder accu en lader / doos</t>
  </si>
  <si>
    <t>DGP180Z 18.0V</t>
  </si>
  <si>
    <t>DGP180Z</t>
  </si>
  <si>
    <t>motor waterpomp 4-takt makita           met aanzuigslang en waterslang met spuit</t>
  </si>
  <si>
    <t>EW1050HX 24.5CC</t>
  </si>
  <si>
    <t>EW1050HX</t>
  </si>
  <si>
    <t>navulling oordoppen 3M                  4x500pr.los</t>
  </si>
  <si>
    <t>1100R</t>
  </si>
  <si>
    <t>Majestic</t>
  </si>
  <si>
    <t>32907000</t>
  </si>
  <si>
    <t>gehoorbeschermer zekler stream          zwart/beugel/30db/bluethooth</t>
  </si>
  <si>
    <t>SONIC 530</t>
  </si>
  <si>
    <t>380682530</t>
  </si>
  <si>
    <t>generaal hoofdsleutel lips              sluitsysteem [LA000625]</t>
  </si>
  <si>
    <t>nabesteld serie KESO</t>
  </si>
  <si>
    <t>accu heggenschaar makita 600mm          basic zonder accu en lader / doos</t>
  </si>
  <si>
    <t>DUH601Z 18.0V</t>
  </si>
  <si>
    <t>DUH601Z</t>
  </si>
  <si>
    <t>stripschuurmachine makita 9mm           500W 300-1700m/min band 9x53mm / doos</t>
  </si>
  <si>
    <t>9032 100° VERSTELBARE ARM</t>
  </si>
  <si>
    <t>9032</t>
  </si>
  <si>
    <t>tangenset gedore                        in 1/3 ct-module PH</t>
  </si>
  <si>
    <t>1500 CT1-142</t>
  </si>
  <si>
    <t>accu cirkelzaagmachine makita 165mm     basic zonder accu en lader / Mbox</t>
  </si>
  <si>
    <t>DHS680ZJ 18.0V</t>
  </si>
  <si>
    <t>DHS680ZJ</t>
  </si>
  <si>
    <t>tyvek overall 500 xpert                 wit</t>
  </si>
  <si>
    <t>XXL</t>
  </si>
  <si>
    <t>26722207</t>
  </si>
  <si>
    <t>accu metabo LiHD                        18v 5,5 AH</t>
  </si>
  <si>
    <t>625368000</t>
  </si>
  <si>
    <t>combihamer bosch sds-plus               880W / 3.1kg / 3.2 joule / L-BOXX</t>
  </si>
  <si>
    <t>0611267601</t>
  </si>
  <si>
    <t>accu schroefautomaat makita             basic zonder accu en lader / Mbox</t>
  </si>
  <si>
    <t>DFR550ZJ 18.0V</t>
  </si>
  <si>
    <t>DFR550ZJ</t>
  </si>
  <si>
    <t>service cilinder half oxloc skg**       nikkel</t>
  </si>
  <si>
    <t>O5 30T10</t>
  </si>
  <si>
    <t>Oxloc</t>
  </si>
  <si>
    <t>1218870</t>
  </si>
  <si>
    <t>waadbroek neopreen cormoran             4mm dik / geisoleeerd</t>
  </si>
  <si>
    <t>GROEN  44/45</t>
  </si>
  <si>
    <t>Cormoran</t>
  </si>
  <si>
    <t>9403445XL</t>
  </si>
  <si>
    <t>metaalborenset hss tin-tip dormer       in kunststof doos *vaste lage prijs*</t>
  </si>
  <si>
    <t>A002 1.0-13.0MM (0.5) 25-DELIG</t>
  </si>
  <si>
    <t>Dormer</t>
  </si>
  <si>
    <t>A095204</t>
  </si>
  <si>
    <t>spuitanker acryl sympafix               met mengtuit</t>
  </si>
  <si>
    <t>C100-PLUS 300ML</t>
  </si>
  <si>
    <t>Sympafix</t>
  </si>
  <si>
    <t>71110</t>
  </si>
  <si>
    <t>haakse stiftsleutelset gedore           in 2/3 ct-module</t>
  </si>
  <si>
    <t>1500 CT2-DT 2142</t>
  </si>
  <si>
    <t>accu decoupeerzaagmachine beugel makita basic zonder accu en lader / Mbox</t>
  </si>
  <si>
    <t>DJV182ZJ 18.0V</t>
  </si>
  <si>
    <t>DJV182ZJ</t>
  </si>
  <si>
    <t>accu boor-/ schroefmachine makita       basic zonder accu en lader / Mbox</t>
  </si>
  <si>
    <t>DDF484ZJ 18.0V</t>
  </si>
  <si>
    <t>DDF484ZJ</t>
  </si>
  <si>
    <t>knopcilinder 30x35mm (bu/bi)            nabesteld op HO000459 sluittype 1</t>
  </si>
  <si>
    <t>lijmkit kelfort                         ms-polymeer *vaste lage prijs*</t>
  </si>
  <si>
    <t>POWER-TEC 290ML WIT</t>
  </si>
  <si>
    <t>1516405</t>
  </si>
  <si>
    <t>waadbroek pvc dunlop pricemastor        100% waterdicht / zonder stalen neus</t>
  </si>
  <si>
    <t>388VP GROEN  43</t>
  </si>
  <si>
    <t>Dunlop</t>
  </si>
  <si>
    <t>55332543</t>
  </si>
  <si>
    <t>klauw/hark gesmeed rvs sneeboer         met essen steel 170cm</t>
  </si>
  <si>
    <t>6002 6-TANDS</t>
  </si>
  <si>
    <t>Sneeboer</t>
  </si>
  <si>
    <t>6002-547222</t>
  </si>
  <si>
    <t>regeneraat afvalzak  blauw</t>
  </si>
  <si>
    <t>800X1100MM rol a 20st</t>
  </si>
  <si>
    <t>Curver</t>
  </si>
  <si>
    <t>8718924410073</t>
  </si>
  <si>
    <t>koffiezetapparaat bravilor bonamat      dubbel warmhoudplaat</t>
  </si>
  <si>
    <t>NOVO</t>
  </si>
  <si>
    <t>Bravilor Bonamat</t>
  </si>
  <si>
    <t>801.008.031.002</t>
  </si>
  <si>
    <t>profielcilinder 35x60mm                 nabesteld op HO000459 sluittype 1</t>
  </si>
  <si>
    <t>7398536</t>
  </si>
  <si>
    <t>freesbox hardmetaal festool             schacht 8mm / box</t>
  </si>
  <si>
    <t>BOX-OF HW S8 MIX 10-DELIG</t>
  </si>
  <si>
    <t>498979</t>
  </si>
  <si>
    <t>putladder topdeel dirks                 breed 28cm</t>
  </si>
  <si>
    <t>DKPT0007</t>
  </si>
  <si>
    <t>kabelhaspel automatisch brennenstuhl    zelfoprollend met blokkering,max.3500W</t>
  </si>
  <si>
    <t>3X1.50MM2 16M IP44</t>
  </si>
  <si>
    <t>Brennenstuhl</t>
  </si>
  <si>
    <t>1241000300</t>
  </si>
  <si>
    <t>accu reciprozaagmachine makita          basic zonder accu en lader / koffer</t>
  </si>
  <si>
    <t>DJR187ZK 18.0V</t>
  </si>
  <si>
    <t>DJR187ZK</t>
  </si>
  <si>
    <t>draadsnijgereedschap volkel             hss-g pv12</t>
  </si>
  <si>
    <t>M3 T/M M12</t>
  </si>
  <si>
    <t>Völkel</t>
  </si>
  <si>
    <t>49501</t>
  </si>
  <si>
    <t>combiset haakse slijpers bosch          met 2 diamantschijven / koffer</t>
  </si>
  <si>
    <t>GWS 22-230 JH + GWS 7-125</t>
  </si>
  <si>
    <t>0615990H5R</t>
  </si>
  <si>
    <t>gehoorbeschermer 3m peltor              met hoofdbeugel / 35dB</t>
  </si>
  <si>
    <t>OPTIME III H540A  ZWART</t>
  </si>
  <si>
    <t>3M</t>
  </si>
  <si>
    <t>31901010</t>
  </si>
  <si>
    <t>opbergkist antraciet square             stapel-/koppelbaar zonder deksel 52L</t>
  </si>
  <si>
    <t>506X406X261MM</t>
  </si>
  <si>
    <t>Sunware</t>
  </si>
  <si>
    <t>59300336</t>
  </si>
  <si>
    <t>DJV180ZJ 18.0V</t>
  </si>
  <si>
    <t>DJV180ZJ</t>
  </si>
  <si>
    <t>accu haakse slijper makita 125mm        basic zonder accu en lader / Mbox</t>
  </si>
  <si>
    <t>DGA506ZJ 18.0V</t>
  </si>
  <si>
    <t>DGA506ZJ</t>
  </si>
  <si>
    <t>accu reciprozaagmachine makita          basic zonder accu en lader / doos</t>
  </si>
  <si>
    <t>DJR187Z 18.0V</t>
  </si>
  <si>
    <t>DJR187Z</t>
  </si>
  <si>
    <t>profielcilinder half lips 50x10mm       nabesteld op HO000459 sluittype 1</t>
  </si>
  <si>
    <t>(sub)hoofdsleutel lips                  sluitsysteem AB040805 slnr. SH.AA</t>
  </si>
  <si>
    <t>nabesteld serie OCTRO 1</t>
  </si>
  <si>
    <t>hamer/ beitelset gedore                 in 1/3 ct-module PH</t>
  </si>
  <si>
    <t>1500 CT1-350</t>
  </si>
  <si>
    <t>kokomoband zwart kelfort                slagregendicht/damp-open</t>
  </si>
  <si>
    <t>30/6MM  1X 5.6M KOMO</t>
  </si>
  <si>
    <t>1516468</t>
  </si>
  <si>
    <t>hangslot messing abus                   gelijksluitend op sleutelnummer 406</t>
  </si>
  <si>
    <t>65/40 GL/KA406</t>
  </si>
  <si>
    <t>03901</t>
  </si>
  <si>
    <t>Aantal x Netto prijs</t>
  </si>
  <si>
    <t xml:space="preserve">2. </t>
  </si>
  <si>
    <t>Artikel omschrijving</t>
  </si>
  <si>
    <t>NAAM INSCHRIJVER:</t>
  </si>
  <si>
    <t>NAAM ONDERTEKENAAR:</t>
  </si>
  <si>
    <t>FUNCTIE ONDERTEKENAAR:</t>
  </si>
  <si>
    <t>DATUM ONDERTEKENING:</t>
  </si>
  <si>
    <t>HANDTEKENING:</t>
  </si>
  <si>
    <t>BOUWGEREEDSCHAP</t>
  </si>
  <si>
    <t>TY-RAP 4.8X360 TY528MXR  ZK100</t>
  </si>
  <si>
    <t>RIT SK VENTILATOR</t>
  </si>
  <si>
    <t>EA NOODSTOP M22PV-2KC01-IY1BVP</t>
  </si>
  <si>
    <t>MEG  070205</t>
  </si>
  <si>
    <t>JUNG SERIE TASTDIM UNI LED</t>
  </si>
  <si>
    <t>FLUK KOFFER    C101</t>
  </si>
  <si>
    <t>JUN ENET TASTAFD.ST AS AWIT</t>
  </si>
  <si>
    <t>JUN TASTDIMMER UNIVERSEEL LED</t>
  </si>
  <si>
    <t>BIZ KRIMPKOUS ZW 38,0-12,0</t>
  </si>
  <si>
    <t>7TCG009200R0025</t>
  </si>
  <si>
    <t>3237100</t>
  </si>
  <si>
    <t>1712DE</t>
  </si>
  <si>
    <t>BIZ 218004</t>
  </si>
  <si>
    <t>ABB EL INSTALLATION PRODUCTS</t>
  </si>
  <si>
    <t>RITTAL B.V.</t>
  </si>
  <si>
    <t>JUNG GMBH ALBRECHT JUNG EN CO. KG</t>
  </si>
  <si>
    <t>BIZLINE SAS</t>
  </si>
  <si>
    <t xml:space="preserve">1. </t>
  </si>
  <si>
    <t>INDUSTRIEEL GEREEDSCHAP</t>
  </si>
  <si>
    <t>Artikelomschrijving</t>
  </si>
  <si>
    <t>Brandstof 5 liter Aspen 2</t>
  </si>
  <si>
    <t>Brandstof 5 liter Aspen 4</t>
  </si>
  <si>
    <t xml:space="preserve">Accu  VMF 165M </t>
  </si>
  <si>
    <t>Brandstof 25 liter Aspen 4</t>
  </si>
  <si>
    <t>Papier GT-Clean maxi blauw</t>
  </si>
  <si>
    <t>Magazijnkast 200x 100x 30 cm</t>
  </si>
  <si>
    <t>HOGEDRUKREINIGER MIDIA 130/10-TSD</t>
  </si>
  <si>
    <t>Coast oplaadbare zaklamp HP7R</t>
  </si>
  <si>
    <t>Werkhandschoenen mt.10(XL)geel gedompeld</t>
  </si>
  <si>
    <t>Guide handschoen 581 mt. 10</t>
  </si>
  <si>
    <t>Guide handschoen 581 mt. 9</t>
  </si>
  <si>
    <t>Spiraalslang PVC 152 mm Agriflex 5 m</t>
  </si>
  <si>
    <t>Bouwlamp LED 100w kl. II</t>
  </si>
  <si>
    <t>Ketting IWIS 16B-1 1"x 17,02 E</t>
  </si>
  <si>
    <t>Parise compressor p 50 acm</t>
  </si>
  <si>
    <t>Bandslijpmachine GT 150x2000</t>
  </si>
  <si>
    <t>Accu afkortzaag 36V  C3610DRAWAZ inc 2x multiv 4ah</t>
  </si>
  <si>
    <t>Poetslappen wit  (10 kg)</t>
  </si>
  <si>
    <t>VET LGHB 2/18 SKF  18kg</t>
  </si>
  <si>
    <t>Wd 40 smart straw (450 ml)</t>
  </si>
  <si>
    <t xml:space="preserve">wegwerpoverall blauw  mt  xl </t>
  </si>
  <si>
    <t>18VPACK DS18DBSL+WR18DBDL2 5.0Ah</t>
  </si>
  <si>
    <t>Spanband met ratel 10000kg 75mmx9m rood@</t>
  </si>
  <si>
    <t>Teflonspray Triflow (500 ml)</t>
  </si>
  <si>
    <t>Waadpak Neopreen</t>
  </si>
  <si>
    <t>Brander Primus powerjet met wegwerppatroon</t>
  </si>
  <si>
    <t>Stof/waterzuiger Karcher NT 40/1 Tact L</t>
  </si>
  <si>
    <t>Slanghaspel chroom 190mm diep</t>
  </si>
  <si>
    <t>Phantom cobaltboren 1-13 mm</t>
  </si>
  <si>
    <t>170-delige cobalt spir.boren 1-10mm</t>
  </si>
  <si>
    <t>Overall met knopen</t>
  </si>
  <si>
    <t>accu boorschr machine DS18DBSLWNZ Hikoki</t>
  </si>
  <si>
    <t>Brandstof 25 liter Aspen 2</t>
  </si>
  <si>
    <t>afvalzakken 240 l 650x550x1350 mm A100 stuks</t>
  </si>
  <si>
    <t>Ontvetter remmenreiniger</t>
  </si>
  <si>
    <t>Accuschr.dr. DS18DBL2WP 5.0Ah</t>
  </si>
  <si>
    <t xml:space="preserve">Pix  v-snaar  SPC 3750 LW </t>
  </si>
  <si>
    <t>Raasm lucht/waterhaspel 12 mtr. 3/8</t>
  </si>
  <si>
    <t>PEILGLASKNIE + KRAAN MAN.AANSL (2-D</t>
  </si>
  <si>
    <t>Spanband met ratel 3000kg 38mmx6m blauw@</t>
  </si>
  <si>
    <t>Haspel hydr.slang 2SN 1/2 (50 mtr.)</t>
  </si>
  <si>
    <t>Kukko trekkerset K-2030-10+S+T</t>
  </si>
  <si>
    <t>Doorslijpschijf st/rvs 125x 1x 22</t>
  </si>
  <si>
    <t>Startkabels 35 mm2 700 amp</t>
  </si>
  <si>
    <t>Hedi haspel k2y40n2tf 3x2.5 neopr</t>
  </si>
  <si>
    <t>Guide handschoen 650, size 10</t>
  </si>
  <si>
    <t>Dewalt DCB182 schuifaccu 18V 4,0Ah XR li-ion</t>
  </si>
  <si>
    <t>Accuschr.dr.DS36DA W2Z body</t>
  </si>
  <si>
    <t>Gesipa blindklinktang hn 2</t>
  </si>
  <si>
    <t>Spanband met ratel 5000kg 50mmx9m rood@</t>
  </si>
  <si>
    <t>Fijnstofmasker 5321 ffp3 nr</t>
  </si>
  <si>
    <t>Altrex vouwladder varitrex PROF 4x3  incl platform</t>
  </si>
  <si>
    <t>Guide handschoen 313, size 11</t>
  </si>
  <si>
    <t>Elektrakabel rmclz 3 x  2,5 mm²</t>
  </si>
  <si>
    <t>Accuschr.dr.DS18DBL2 W2Z body</t>
  </si>
  <si>
    <t xml:space="preserve">Vet koppeling safelock </t>
  </si>
  <si>
    <t>Jalonstok staal rood/wit 2 mtr</t>
  </si>
  <si>
    <t>Overall met drukknopen</t>
  </si>
  <si>
    <t>Hikoki Accu Slagmoersleutel 1/2" WR18DBDL2WP 5.0Ah</t>
  </si>
  <si>
    <t>Hoofdlamp I-view</t>
  </si>
  <si>
    <t>Elektrode 4430 ti 2 1/2 mm rvs 316</t>
  </si>
  <si>
    <t>Inlegzolen Mysole Arch High</t>
  </si>
  <si>
    <t>Dompelpomp best one aut. Ebara rvs</t>
  </si>
  <si>
    <t xml:space="preserve">Molycote  111 - 100gr </t>
  </si>
  <si>
    <t>Schuifmaat Mitutoyo 500-181-30 digi</t>
  </si>
  <si>
    <t>Eurolon platoprolbare slang 50 mm</t>
  </si>
  <si>
    <t>Metalcuttingliquid Rocol (400 gr)</t>
  </si>
  <si>
    <t>PTFE vetspray / White grease (400ml)</t>
  </si>
  <si>
    <t>Handreinigdoek Dreumex powerwipes90</t>
  </si>
  <si>
    <t>Blik 50st. doorslijpschijven premium 125x1,0</t>
  </si>
  <si>
    <t>Trap dubbel oploopbaar 4 tr. 4Tecx</t>
  </si>
  <si>
    <t>Gereedschapkoffer abs gevuld</t>
  </si>
  <si>
    <t>Trap enkel oploopbaar 5 tr. 4Tecx</t>
  </si>
  <si>
    <t>Largo Bay S3 Safety Sneakers</t>
  </si>
  <si>
    <t>Acetyleen Supergas koopcilinder 10 ltr.</t>
  </si>
  <si>
    <t>Bundelbandjes (100st)9,0x 530 zw</t>
  </si>
  <si>
    <t>Patroon voor Primus powerjet 223511</t>
  </si>
  <si>
    <t>Jallatte Jalaska S3 bruin 44</t>
  </si>
  <si>
    <t>Parise compressor p 25 acm</t>
  </si>
  <si>
    <t>Zinkspray 97% mat 500ml 4Tecx</t>
  </si>
  <si>
    <t>Ear classic vulling a 500 paar</t>
  </si>
  <si>
    <t>Palletwagen 540x 1150 2,5t ru-pu @</t>
  </si>
  <si>
    <t>HP110 handpomp + HC2 hoge druk hydrauliekslang</t>
  </si>
  <si>
    <t>Phantom set draadsnijden M3-M12</t>
  </si>
  <si>
    <t>Boosterpack B2, UC18YSL3  + 2 x BSL36B18 Li-ion</t>
  </si>
  <si>
    <t>Ducttape super grijs 25m x 50 mm @</t>
  </si>
  <si>
    <t>Loctite 243 nut lock (50 ml)</t>
  </si>
  <si>
    <t>Kukko trekkerset K-2030-1+S</t>
  </si>
  <si>
    <t>Multivision lashelm Grind</t>
  </si>
  <si>
    <t>Brunox Epoxy spray (400ml)</t>
  </si>
  <si>
    <t>Menggas Supergas vulling Ar/Co2-85/15  20 ltr.</t>
  </si>
  <si>
    <t>Handtakel TW 0,5 ton 6 mtr        @</t>
  </si>
  <si>
    <t>Elektrakabel rmclz 5 x  10 mm²</t>
  </si>
  <si>
    <t>Industriepapier 42 x 33 cm (240st)</t>
  </si>
  <si>
    <t>Coast zaklamp Polysteel 400</t>
  </si>
  <si>
    <t>HP110 handpomp</t>
  </si>
  <si>
    <t>Elektrakabel rmclz 5 x  2,5 mm²</t>
  </si>
  <si>
    <t>Brunox Turbo-Spray Original (500ml)</t>
  </si>
  <si>
    <t>Filter APF73WS 1/2" waterafscheider</t>
  </si>
  <si>
    <t>VMF</t>
  </si>
  <si>
    <t>Buckler</t>
  </si>
  <si>
    <t>Metalin</t>
  </si>
  <si>
    <t>Arcomat</t>
  </si>
  <si>
    <t>Diverse</t>
  </si>
  <si>
    <t>Guide</t>
  </si>
  <si>
    <t>Agriflex mega</t>
  </si>
  <si>
    <t>Mysole</t>
  </si>
  <si>
    <t>Iwis</t>
  </si>
  <si>
    <t>Parise</t>
  </si>
  <si>
    <t>GT</t>
  </si>
  <si>
    <t>Hikoki</t>
  </si>
  <si>
    <t>Euro</t>
  </si>
  <si>
    <t>Mega</t>
  </si>
  <si>
    <t>SKF</t>
  </si>
  <si>
    <t>WD 40</t>
  </si>
  <si>
    <t>Tyvek</t>
  </si>
  <si>
    <t>Triflow</t>
  </si>
  <si>
    <t>Behr</t>
  </si>
  <si>
    <t>Primus</t>
  </si>
  <si>
    <t>Phantom</t>
  </si>
  <si>
    <t>Havep</t>
  </si>
  <si>
    <t>Eurol</t>
  </si>
  <si>
    <t>Pix</t>
  </si>
  <si>
    <t>Raasm</t>
  </si>
  <si>
    <t>Kukko</t>
  </si>
  <si>
    <t>Tyrolit</t>
  </si>
  <si>
    <t>Gys</t>
  </si>
  <si>
    <t>Hedi</t>
  </si>
  <si>
    <t>Dewalt</t>
  </si>
  <si>
    <t>Gesipa</t>
  </si>
  <si>
    <t>Honeywell</t>
  </si>
  <si>
    <t>Meclube</t>
  </si>
  <si>
    <t>Scangrip</t>
  </si>
  <si>
    <t>Ceweld</t>
  </si>
  <si>
    <t>Ebara</t>
  </si>
  <si>
    <t>Molykote</t>
  </si>
  <si>
    <t>Mitutoyo</t>
  </si>
  <si>
    <t>Eurolon</t>
  </si>
  <si>
    <t>Rocol</t>
  </si>
  <si>
    <t>Dreumex</t>
  </si>
  <si>
    <t>4 Tacx</t>
  </si>
  <si>
    <t>Supergas</t>
  </si>
  <si>
    <t>Wkk</t>
  </si>
  <si>
    <t>Jallatte</t>
  </si>
  <si>
    <t>Hi Force</t>
  </si>
  <si>
    <t>Loctite</t>
  </si>
  <si>
    <t>Multivision</t>
  </si>
  <si>
    <t>Brunox</t>
  </si>
  <si>
    <t>GT Clean</t>
  </si>
  <si>
    <t>Eigen merk</t>
  </si>
  <si>
    <t>Kärchger</t>
  </si>
  <si>
    <t>GT Airline</t>
  </si>
  <si>
    <t>INGESCHREVEN VOOR PERCEEL 1:</t>
  </si>
  <si>
    <t>Uw score</t>
  </si>
  <si>
    <t>Bovengrens Inschrijvingssom</t>
  </si>
  <si>
    <t>Ondergrens Inschrijvingssom</t>
  </si>
  <si>
    <t>Uw Inschrijvingssom</t>
  </si>
  <si>
    <t>PERCEELSCORE:</t>
  </si>
  <si>
    <t>INGESCHREVEN VOOR PERCEEL 2:</t>
  </si>
  <si>
    <t>INGESCHREVEN VOOR PERCEEL 3:</t>
  </si>
  <si>
    <t>DEFINITIEF</t>
  </si>
  <si>
    <t>INGESCHREVEN VOOR PERCEEL 4:</t>
  </si>
  <si>
    <t>(kies uit Ja/Nee)</t>
  </si>
  <si>
    <t>225/75R16 CONT VANCONTACT 4SEASON 121R</t>
  </si>
  <si>
    <t>195/65R15 VREDESTEIN QUATRAC 95T XL</t>
  </si>
  <si>
    <t>235/65R16 DELINTE AW5-VAN 115R</t>
  </si>
  <si>
    <t>VMF CALCIUM SMF 12V BCI 31S</t>
  </si>
  <si>
    <t>PHILIPS H7 12V 55W PR VISION</t>
  </si>
  <si>
    <t>S4008 BOSCH ACCU 574012068 A-L007</t>
  </si>
  <si>
    <t>OPTIMA RED TOP 50AH S-4.2L</t>
  </si>
  <si>
    <t>VR 195 65 15 95T QUATRACXL</t>
  </si>
  <si>
    <t>CHEMSORB OIL DRY VLOERKORREL 10KG</t>
  </si>
  <si>
    <t>ODM CARDANAS</t>
  </si>
  <si>
    <t>225/70R15 VRED COMTRAC 2 AS + 112S</t>
  </si>
  <si>
    <t>NAPA REMKLAUW</t>
  </si>
  <si>
    <t>KS-TOOLS 12V / 24V DIGITALE ACCUTESTER</t>
  </si>
  <si>
    <t>195/65R15 CONT AS.CONT. 95H XL</t>
  </si>
  <si>
    <t>AUTOKABEL 7X1,5MM2 ZWART HASP (50M)</t>
  </si>
  <si>
    <t>S5008 BOSCH ACCU 577400078 A-L010</t>
  </si>
  <si>
    <t>195/60R16 CONT VANCONT.4S 6PR 99H</t>
  </si>
  <si>
    <t>KENTEKENPLAAT GEEL MOTOR 210X143</t>
  </si>
  <si>
    <t>75W90 DELVACGEAR MOBIL</t>
  </si>
  <si>
    <t>KENTEKENPLAAT GEEL LANG 520X110</t>
  </si>
  <si>
    <t>BOSCH DYNAMO 4560</t>
  </si>
  <si>
    <t>S5013 BOSCH ACCU 600402083 A-L013</t>
  </si>
  <si>
    <t>CO 195 75 16 107R VANCO200E</t>
  </si>
  <si>
    <t>S5005 BOSCH ACCU 563400061 A-L006</t>
  </si>
  <si>
    <t>L5080 BOSCH ACCU 930230115 A-L022</t>
  </si>
  <si>
    <t>COLDAX POWER REMMENREINIGER 500ML.</t>
  </si>
  <si>
    <t>CO 235 65 16 115R VANCOFS2</t>
  </si>
  <si>
    <t>MANN BRANDSTOFFILTER</t>
  </si>
  <si>
    <t>MANN LUCHTFILTER</t>
  </si>
  <si>
    <t>ABS REMZADEL</t>
  </si>
  <si>
    <t>TOWLERS AUTOPOETSDOEKEN WIT 5KG.</t>
  </si>
  <si>
    <t>CHAMPION OEM SPECIFIC 5W30 C3 LL III 60L</t>
  </si>
  <si>
    <t>PHILIPS 12V 55W H7 LL ECO</t>
  </si>
  <si>
    <t>COLDAX SCREENWASH CONCENTRATE 20L</t>
  </si>
  <si>
    <t>WAHLER EGR-KLEP</t>
  </si>
  <si>
    <t>KROON 5W40 SPECIALSYNTH MSP 5L</t>
  </si>
  <si>
    <t>KROON 5W30 HELAR 5L</t>
  </si>
  <si>
    <t>VAN WEZEL ELEKTRISCHE SPIEGEL L</t>
  </si>
  <si>
    <t>VAN WEZEL KOPLAMP</t>
  </si>
  <si>
    <t>VAN WEZEL SPIEGEL ELEKTRISCH</t>
  </si>
  <si>
    <t>205/55R16 DELINTE DH2 91V</t>
  </si>
  <si>
    <t>RODAC ALUMINIUM STAAL KRIK 1.5T</t>
  </si>
  <si>
    <t>VALEO STARTMOTOR</t>
  </si>
  <si>
    <t>REMY LD REMAN STARTMOTOR</t>
  </si>
  <si>
    <t>195/50R13 LINGLONG R701 104N</t>
  </si>
  <si>
    <t>PHILIPS 24V 70W H7 MASTERLIFE</t>
  </si>
  <si>
    <t>VARTA LL ENERGY AA/LR06 BLS4</t>
  </si>
  <si>
    <t>KROON COOLANT LF12 60L</t>
  </si>
  <si>
    <t>COLDAX REMSCHIJF</t>
  </si>
  <si>
    <t>BOSCH DYNAMO 4192</t>
  </si>
  <si>
    <t>BOSCH STARTMOTOR 2033</t>
  </si>
  <si>
    <t>SKF WIELLAGER SET</t>
  </si>
  <si>
    <t>HA 235 70 16 106H RA33</t>
  </si>
  <si>
    <t>185/80R14 CONT VANCONT.100 PR8 102Q</t>
  </si>
  <si>
    <t>MOTIP ZINKSPRAY 400ML</t>
  </si>
  <si>
    <t>VAN WEZEL ELEKTRISCHE SPIEGEL R</t>
  </si>
  <si>
    <t>S5015 BOSCH ACCU 610402092 A-L013</t>
  </si>
  <si>
    <t>KROON 5W40 EMPEROL 5L</t>
  </si>
  <si>
    <t>SONAX RUITENONTDOOIER 500ML</t>
  </si>
  <si>
    <t>DT 185 R 14TDV2</t>
  </si>
  <si>
    <t>REMY LD REMAN DYNAMO</t>
  </si>
  <si>
    <t>S4005 BOSCH ACCU 560408054 A-L006</t>
  </si>
  <si>
    <t>S4013 BOSCH ACCU 595402080 A-L013</t>
  </si>
  <si>
    <t>S3008 BOSCH ACCU 570409064 A-L007</t>
  </si>
  <si>
    <t>ASS ONGEIS. KABELSCH+SEAL VAG 1200-DLG</t>
  </si>
  <si>
    <t>VAN WEZEL VOORBUMPER</t>
  </si>
  <si>
    <t>VARTA LL ENERGY AAA/LR03 BLS4</t>
  </si>
  <si>
    <t>BOSCH REMSCHIJF BD1078</t>
  </si>
  <si>
    <t>MI 205 55 16 91V PRIM4</t>
  </si>
  <si>
    <t>KROON 75W90 ATLANTIC GEAR TUBE 500ML</t>
  </si>
  <si>
    <t>L5013 BOSCH ACCU 930090080 A-L010</t>
  </si>
  <si>
    <t>ABS REMZADEL REPARATIESET</t>
  </si>
  <si>
    <t>KAVO FUSEEKOGEL</t>
  </si>
  <si>
    <t>COLDAX COOLANT G12++ -38 60L METAAL</t>
  </si>
  <si>
    <t>DREUMEX SOLU CLEANER 60L</t>
  </si>
  <si>
    <t>BOSCH REMSCHIJF BD1686</t>
  </si>
  <si>
    <t>165/80R13 HANKO RA08 94P</t>
  </si>
  <si>
    <t>S5A11 BOSCH ACCU 580901080 A-L015</t>
  </si>
  <si>
    <t>VAN WEZEL SPIEGELGLAS</t>
  </si>
  <si>
    <t>NAPA REMREINIGER 500ML</t>
  </si>
  <si>
    <t>COLDAX SCREENWASH -20 20L</t>
  </si>
  <si>
    <t>SWF VISIOFLEX FLAT BLADE SET</t>
  </si>
  <si>
    <t>COLDAX SCREENWASH -20 60L</t>
  </si>
  <si>
    <t>VAN WEZEL ACHTERLICHTGLAS LINKS</t>
  </si>
  <si>
    <t>VAN WEZEL ACHTERLICHTGLAS RECHTS</t>
  </si>
  <si>
    <t>MONROE SPRINGVEER SKODA</t>
  </si>
  <si>
    <t>WOMI TECHNOBOND 290ML WIT</t>
  </si>
  <si>
    <t>M6023 BOSCH ACCU 518901026</t>
  </si>
  <si>
    <t>ASS VW CONNECTOR 1,5-SERIE 47-DLG (1ST)</t>
  </si>
  <si>
    <t>KENTEKENPLAATHOUDER MOTOR NL</t>
  </si>
  <si>
    <t>S5A08 BOSCH ACCU 570901076 A-L012</t>
  </si>
  <si>
    <t>PHILIPS 12V 55W H11 LL ECO</t>
  </si>
  <si>
    <t>VAN WEZEL BUIT.SPIEG.L.ELEKT.VOLLED</t>
  </si>
  <si>
    <t>S4029 BOSCH ACCU 595405083 A-L013</t>
  </si>
  <si>
    <t>DELPHI STABILISATORSTANG (L/R)</t>
  </si>
  <si>
    <t>BREEDTEL 12/24V RD/WI/ORA 166X193MM LI</t>
  </si>
  <si>
    <t>BREEDTEL 12/24V RD/WI/ORA 166X193MM RE</t>
  </si>
  <si>
    <t>BOSCH STARTMOTOR 1699</t>
  </si>
  <si>
    <t>VR 205 55 16 91H QUATRAC</t>
  </si>
  <si>
    <t>185/80R14 DELINTE DV2 102R</t>
  </si>
  <si>
    <t>SCHEPPACH 24 L COMPRESSOR HC24V</t>
  </si>
  <si>
    <t>NGK BOBINE 48317</t>
  </si>
  <si>
    <t>S4010 BOSCH ACCU 580406074 A-L010</t>
  </si>
  <si>
    <t>BOSCH REMSCHIJF BD1027</t>
  </si>
  <si>
    <t>SONAX AUTOSHAMPOO 5L</t>
  </si>
  <si>
    <t>HELLA WERKL ULTRABEAM M/DRAAIVOET A</t>
  </si>
  <si>
    <t>EAN code</t>
  </si>
  <si>
    <t>0816317002091</t>
  </si>
  <si>
    <t>5025121381239</t>
  </si>
  <si>
    <t>0095969349697</t>
  </si>
  <si>
    <t>8719725130337</t>
  </si>
  <si>
    <t>3700420331001</t>
  </si>
  <si>
    <t>5410288679549</t>
  </si>
  <si>
    <t>8712943017879</t>
  </si>
  <si>
    <t>5410288679563</t>
  </si>
  <si>
    <t>8714161012698</t>
  </si>
  <si>
    <t>8714681421833</t>
  </si>
  <si>
    <t>8713812745411</t>
  </si>
  <si>
    <t>8719725490417</t>
  </si>
  <si>
    <t>4011209607927</t>
  </si>
  <si>
    <t>4028177637580</t>
  </si>
  <si>
    <t>8718291840497</t>
  </si>
  <si>
    <t>8711401100818</t>
  </si>
  <si>
    <t>3250611028680</t>
  </si>
  <si>
    <t>8713812747057</t>
  </si>
  <si>
    <t>8713473014086</t>
  </si>
  <si>
    <t>8711401077929</t>
  </si>
  <si>
    <t>4012078027595</t>
  </si>
  <si>
    <t>5410288679488</t>
  </si>
  <si>
    <t>8711401101006</t>
  </si>
  <si>
    <t>5410288679624</t>
  </si>
  <si>
    <t>0095969796620</t>
  </si>
  <si>
    <t>4024163201254</t>
  </si>
  <si>
    <t>3427680018892</t>
  </si>
  <si>
    <t>9120105410496</t>
  </si>
  <si>
    <t>4017918171797</t>
  </si>
  <si>
    <t>4.</t>
  </si>
  <si>
    <t>AUTOMOTIVE GEREEDSCHAP EN KLEIN MATERIAAL</t>
  </si>
  <si>
    <t>00219962</t>
  </si>
  <si>
    <t>7330045201074</t>
  </si>
  <si>
    <t>00219966</t>
  </si>
  <si>
    <t>7330045201081</t>
  </si>
  <si>
    <t>00008421</t>
  </si>
  <si>
    <t>4003318017636</t>
  </si>
  <si>
    <t>00324949</t>
  </si>
  <si>
    <t>4003318039010</t>
  </si>
  <si>
    <t>06006198</t>
  </si>
  <si>
    <t>0088381041348</t>
  </si>
  <si>
    <t>00069258</t>
  </si>
  <si>
    <t>4011240019116</t>
  </si>
  <si>
    <t>00233252</t>
  </si>
  <si>
    <t>8054729960659</t>
  </si>
  <si>
    <t>00005637</t>
  </si>
  <si>
    <t>4022835495017</t>
  </si>
  <si>
    <t>5024747530724</t>
  </si>
  <si>
    <t>00377802</t>
  </si>
  <si>
    <t>3700782711107</t>
  </si>
  <si>
    <t>00362107</t>
  </si>
  <si>
    <t>8712556230078</t>
  </si>
  <si>
    <t>00700018</t>
  </si>
  <si>
    <t>8713415135404</t>
  </si>
  <si>
    <t>00190042</t>
  </si>
  <si>
    <t>8718858991303</t>
  </si>
  <si>
    <t>00233608</t>
  </si>
  <si>
    <t>4012314120103</t>
  </si>
  <si>
    <t>06031306</t>
  </si>
  <si>
    <t>4014549177891</t>
  </si>
  <si>
    <t>9143032</t>
  </si>
  <si>
    <t>0000009135300</t>
  </si>
  <si>
    <t>00265435</t>
  </si>
  <si>
    <t>8711563136175</t>
  </si>
  <si>
    <t>06036340</t>
  </si>
  <si>
    <t>4014549274873</t>
  </si>
  <si>
    <t>06037008</t>
  </si>
  <si>
    <t>4014549359617</t>
  </si>
  <si>
    <t>00640840</t>
  </si>
  <si>
    <t>8714678004827</t>
  </si>
  <si>
    <t>00570050</t>
  </si>
  <si>
    <t>8714678014352</t>
  </si>
  <si>
    <t>00951815</t>
  </si>
  <si>
    <t>8714678036361</t>
  </si>
  <si>
    <t>00267918</t>
  </si>
  <si>
    <t>8714678116476</t>
  </si>
  <si>
    <t>5032227310377</t>
  </si>
  <si>
    <t>00781464</t>
  </si>
  <si>
    <t>8714678122583</t>
  </si>
  <si>
    <t>00009415</t>
  </si>
  <si>
    <t>8714678052118</t>
  </si>
  <si>
    <t>00781196</t>
  </si>
  <si>
    <t>038739850528</t>
  </si>
  <si>
    <t>9145212</t>
  </si>
  <si>
    <t>9120542</t>
  </si>
  <si>
    <t>9120543</t>
  </si>
  <si>
    <t>9125623</t>
  </si>
  <si>
    <t>9145210</t>
  </si>
  <si>
    <t>9145211</t>
  </si>
  <si>
    <t>9124500</t>
  </si>
  <si>
    <t>00009880</t>
  </si>
  <si>
    <t>4046719386918</t>
  </si>
  <si>
    <t>9124498</t>
  </si>
  <si>
    <t>00009210</t>
  </si>
  <si>
    <t>8713197339915</t>
  </si>
  <si>
    <t>00188810</t>
  </si>
  <si>
    <t>8711112593008</t>
  </si>
  <si>
    <t>00009876</t>
  </si>
  <si>
    <t>7325930048278</t>
  </si>
  <si>
    <t>00009883</t>
  </si>
  <si>
    <t>7325930078466</t>
  </si>
  <si>
    <t>00009524</t>
  </si>
  <si>
    <t>3165140843669</t>
  </si>
  <si>
    <t>9130240</t>
  </si>
  <si>
    <t>9123757</t>
  </si>
  <si>
    <t>00020420</t>
  </si>
  <si>
    <t>4007123616671</t>
  </si>
  <si>
    <t>00265485</t>
  </si>
  <si>
    <t>0000000265485</t>
  </si>
  <si>
    <t>9130629</t>
  </si>
  <si>
    <t>00320530</t>
  </si>
  <si>
    <t>8713515037578</t>
  </si>
  <si>
    <t>00643201</t>
  </si>
  <si>
    <t>8713441046705</t>
  </si>
  <si>
    <t>9130616</t>
  </si>
  <si>
    <t>00100619</t>
  </si>
  <si>
    <t>4021563707010</t>
  </si>
  <si>
    <t>00230365</t>
  </si>
  <si>
    <t>3165140868990</t>
  </si>
  <si>
    <t>00009527</t>
  </si>
  <si>
    <t>3165140894777</t>
  </si>
  <si>
    <t>9123777</t>
  </si>
  <si>
    <t>9123778</t>
  </si>
  <si>
    <t>9123775</t>
  </si>
  <si>
    <t>00028181</t>
  </si>
  <si>
    <t>0088381373562</t>
  </si>
  <si>
    <t>00242858</t>
  </si>
  <si>
    <t>0088381459129</t>
  </si>
  <si>
    <t>9123771</t>
  </si>
  <si>
    <t>9123772</t>
  </si>
  <si>
    <t>9123766</t>
  </si>
  <si>
    <t>9115855</t>
  </si>
  <si>
    <t>00415602</t>
  </si>
  <si>
    <t>8715093760022</t>
  </si>
  <si>
    <t>00116102</t>
  </si>
  <si>
    <t>4027093073113</t>
  </si>
  <si>
    <t>9145209</t>
  </si>
  <si>
    <t>9145208</t>
  </si>
  <si>
    <t>00049204</t>
  </si>
  <si>
    <t>7320760385449</t>
  </si>
  <si>
    <t>06006562</t>
  </si>
  <si>
    <t>0088381694520</t>
  </si>
  <si>
    <t>06006410</t>
  </si>
  <si>
    <t>0088381674706</t>
  </si>
  <si>
    <t>06007066</t>
  </si>
  <si>
    <t>0088381826495</t>
  </si>
  <si>
    <t>00006927</t>
  </si>
  <si>
    <t>0088381699303</t>
  </si>
  <si>
    <t>06005473</t>
  </si>
  <si>
    <t>0088381669535</t>
  </si>
  <si>
    <t>06006840</t>
  </si>
  <si>
    <t>0088381814355</t>
  </si>
  <si>
    <t>06008476</t>
  </si>
  <si>
    <t>0088381886819</t>
  </si>
  <si>
    <t>06007028</t>
  </si>
  <si>
    <t>0088381813631</t>
  </si>
  <si>
    <t>06005204</t>
  </si>
  <si>
    <t>0088381658171</t>
  </si>
  <si>
    <t>06006718</t>
  </si>
  <si>
    <t>0088381683234</t>
  </si>
  <si>
    <t>06007886</t>
  </si>
  <si>
    <t>0088381891325</t>
  </si>
  <si>
    <t>06008011</t>
  </si>
  <si>
    <t>0088381806121</t>
  </si>
  <si>
    <t>06006912</t>
  </si>
  <si>
    <t>0088381806138</t>
  </si>
  <si>
    <t>06005238</t>
  </si>
  <si>
    <t>0088381662819</t>
  </si>
  <si>
    <t>9124323</t>
  </si>
  <si>
    <t>9124312</t>
  </si>
  <si>
    <t>06007326</t>
  </si>
  <si>
    <t>0088381857710</t>
  </si>
  <si>
    <t>06006375</t>
  </si>
  <si>
    <t>0088381870160</t>
  </si>
  <si>
    <t>06007312</t>
  </si>
  <si>
    <t>0088381846127</t>
  </si>
  <si>
    <t>06007314</t>
  </si>
  <si>
    <t>0088381844291</t>
  </si>
  <si>
    <t>06006312</t>
  </si>
  <si>
    <t>0088381667494</t>
  </si>
  <si>
    <t>06006854</t>
  </si>
  <si>
    <t>0088381803229</t>
  </si>
  <si>
    <t>06008160</t>
  </si>
  <si>
    <t>0088381898041</t>
  </si>
  <si>
    <t>06008284</t>
  </si>
  <si>
    <t>0088381884648</t>
  </si>
  <si>
    <t>06007590</t>
  </si>
  <si>
    <t>0088381858342</t>
  </si>
  <si>
    <t>06007802</t>
  </si>
  <si>
    <t>0088381884228</t>
  </si>
  <si>
    <t>06007662</t>
  </si>
  <si>
    <t>0088381870481</t>
  </si>
  <si>
    <t>06007814</t>
  </si>
  <si>
    <t>0088381639620</t>
  </si>
  <si>
    <t>00781208</t>
  </si>
  <si>
    <t>0015286211712</t>
  </si>
  <si>
    <t>9115856</t>
  </si>
  <si>
    <t>9141023</t>
  </si>
  <si>
    <t>8715274180625</t>
  </si>
  <si>
    <t>00243981</t>
  </si>
  <si>
    <t>8717496910462</t>
  </si>
  <si>
    <t>00001313</t>
  </si>
  <si>
    <t>4016208103135</t>
  </si>
  <si>
    <t>00961252</t>
  </si>
  <si>
    <t>8713331040134</t>
  </si>
  <si>
    <t>00000910</t>
  </si>
  <si>
    <t>0000000000910</t>
  </si>
  <si>
    <t>9120149</t>
  </si>
  <si>
    <t>8714002084785</t>
  </si>
  <si>
    <t>9127363</t>
  </si>
  <si>
    <t>9127366</t>
  </si>
  <si>
    <t>9131880</t>
  </si>
  <si>
    <t>9131881</t>
  </si>
  <si>
    <t>9132779</t>
  </si>
  <si>
    <t>9135673</t>
  </si>
  <si>
    <t>9135674</t>
  </si>
  <si>
    <t>9138366</t>
  </si>
  <si>
    <t>9139898</t>
  </si>
  <si>
    <t>Artikelnr.</t>
  </si>
  <si>
    <t>12806840</t>
  </si>
  <si>
    <t>8717832097581</t>
  </si>
  <si>
    <t>14576435</t>
  </si>
  <si>
    <t>4966376326471</t>
  </si>
  <si>
    <t>Q50001038</t>
  </si>
  <si>
    <t>8717545594261</t>
  </si>
  <si>
    <t>Q50001479</t>
  </si>
  <si>
    <t>4966376324415</t>
  </si>
  <si>
    <t>Q50009781</t>
  </si>
  <si>
    <t>14576417</t>
  </si>
  <si>
    <t>4966376310265</t>
  </si>
  <si>
    <t>14576465</t>
  </si>
  <si>
    <t>4966376310241</t>
  </si>
  <si>
    <t>14576470</t>
  </si>
  <si>
    <t>4966376311484</t>
  </si>
  <si>
    <t>12092410</t>
  </si>
  <si>
    <t>Q50016357</t>
  </si>
  <si>
    <t>Q50012678</t>
  </si>
  <si>
    <t>14712655</t>
  </si>
  <si>
    <t>13607550</t>
  </si>
  <si>
    <t>9003170045438</t>
  </si>
  <si>
    <t>14576005</t>
  </si>
  <si>
    <t>4966376332205</t>
  </si>
  <si>
    <t>12603790</t>
  </si>
  <si>
    <t>5425001313709</t>
  </si>
  <si>
    <t>12000042</t>
  </si>
  <si>
    <t>7314522535128</t>
  </si>
  <si>
    <t>14203007</t>
  </si>
  <si>
    <t>14203012</t>
  </si>
  <si>
    <t>14203005</t>
  </si>
  <si>
    <t>14203010</t>
  </si>
  <si>
    <t>8712569037770</t>
  </si>
  <si>
    <t>14216360</t>
  </si>
  <si>
    <t>7610567930028</t>
  </si>
  <si>
    <t>14216305</t>
  </si>
  <si>
    <t>7610567955007</t>
  </si>
  <si>
    <t>12601340</t>
  </si>
  <si>
    <t>8717278571225</t>
  </si>
  <si>
    <t>12608540</t>
  </si>
  <si>
    <t>0015286199065</t>
  </si>
  <si>
    <t>12608525</t>
  </si>
  <si>
    <t>0015286207791</t>
  </si>
  <si>
    <t>Q50018471</t>
  </si>
  <si>
    <t>14752120</t>
  </si>
  <si>
    <t>8006414029226</t>
  </si>
  <si>
    <t>13602125</t>
  </si>
  <si>
    <t>9009019203526</t>
  </si>
  <si>
    <t>13790010</t>
  </si>
  <si>
    <t>12016115</t>
  </si>
  <si>
    <t>4046719345533</t>
  </si>
  <si>
    <t>12600732</t>
  </si>
  <si>
    <t>8715063171452</t>
  </si>
  <si>
    <t>12600760</t>
  </si>
  <si>
    <t>4018730262205</t>
  </si>
  <si>
    <t>12600752</t>
  </si>
  <si>
    <t>11801125</t>
  </si>
  <si>
    <t>11613050</t>
  </si>
  <si>
    <t>4030477015685</t>
  </si>
  <si>
    <t>12016045</t>
  </si>
  <si>
    <t>3603830056024</t>
  </si>
  <si>
    <t>12201754</t>
  </si>
  <si>
    <t>13808000</t>
  </si>
  <si>
    <t>10385130</t>
  </si>
  <si>
    <t>4007081130011</t>
  </si>
  <si>
    <t>13920449</t>
  </si>
  <si>
    <t>7325930033915</t>
  </si>
  <si>
    <t>Q50005632</t>
  </si>
  <si>
    <t>7391272188040</t>
  </si>
  <si>
    <t>Q50005631</t>
  </si>
  <si>
    <t>7391272188033</t>
  </si>
  <si>
    <t>13920409</t>
  </si>
  <si>
    <t>7325930008579</t>
  </si>
  <si>
    <t>14224372</t>
  </si>
  <si>
    <t>8712602004998</t>
  </si>
  <si>
    <t>14016107</t>
  </si>
  <si>
    <t>8718421101702</t>
  </si>
  <si>
    <t>25498215</t>
  </si>
  <si>
    <t>4003644004713</t>
  </si>
  <si>
    <t>12605220</t>
  </si>
  <si>
    <t>14576850</t>
  </si>
  <si>
    <t>4966376322763</t>
  </si>
  <si>
    <t>Q50018506</t>
  </si>
  <si>
    <t>Q50011717</t>
  </si>
  <si>
    <t>27820535</t>
  </si>
  <si>
    <t>REP000636</t>
  </si>
  <si>
    <t>14250410</t>
  </si>
  <si>
    <t>13913207</t>
  </si>
  <si>
    <t>8717286005910</t>
  </si>
  <si>
    <t>Q50018152</t>
  </si>
  <si>
    <t>12706700</t>
  </si>
  <si>
    <t>4033931940097</t>
  </si>
  <si>
    <t>10902300</t>
  </si>
  <si>
    <t>13301170</t>
  </si>
  <si>
    <t>4021176201677</t>
  </si>
  <si>
    <t>13301175</t>
  </si>
  <si>
    <t>4021176100765</t>
  </si>
  <si>
    <t>13912044</t>
  </si>
  <si>
    <t>5055138005385</t>
  </si>
  <si>
    <t>14290010</t>
  </si>
  <si>
    <t>5010266191492</t>
  </si>
  <si>
    <t>13801200</t>
  </si>
  <si>
    <t>47006698</t>
  </si>
  <si>
    <t>4019305608855</t>
  </si>
  <si>
    <t>12091120</t>
  </si>
  <si>
    <t>14206602</t>
  </si>
  <si>
    <t>Q50005123</t>
  </si>
  <si>
    <t>5413278007193</t>
  </si>
  <si>
    <t>12013053</t>
  </si>
  <si>
    <t>4054596275577</t>
  </si>
  <si>
    <t>14216200</t>
  </si>
  <si>
    <t>13901454</t>
  </si>
  <si>
    <t>8713042013038</t>
  </si>
  <si>
    <t>13901064</t>
  </si>
  <si>
    <t>8713042000137</t>
  </si>
  <si>
    <t>14004260</t>
  </si>
  <si>
    <t>14252100</t>
  </si>
  <si>
    <t>12200120</t>
  </si>
  <si>
    <t>12200130</t>
  </si>
  <si>
    <t>12000043</t>
  </si>
  <si>
    <t>7314522205830</t>
  </si>
  <si>
    <t>40920095</t>
  </si>
  <si>
    <t>4019305194273</t>
  </si>
  <si>
    <t>12804000</t>
  </si>
  <si>
    <t>8716563320135</t>
  </si>
  <si>
    <t>12837145</t>
  </si>
  <si>
    <t>8716563627135</t>
  </si>
  <si>
    <t>Q50012849</t>
  </si>
  <si>
    <t>14250325</t>
  </si>
  <si>
    <t>14200135</t>
  </si>
  <si>
    <t>8712569001184</t>
  </si>
  <si>
    <t>12221550</t>
  </si>
  <si>
    <t>12700021</t>
  </si>
  <si>
    <t>4946368667720</t>
  </si>
  <si>
    <t>11699220</t>
  </si>
  <si>
    <t>14050315</t>
  </si>
  <si>
    <t>14050285</t>
  </si>
  <si>
    <t>8717365007033</t>
  </si>
  <si>
    <t>14050300</t>
  </si>
  <si>
    <t>8717556285639</t>
  </si>
  <si>
    <t>47015817</t>
  </si>
  <si>
    <t>13310235</t>
  </si>
  <si>
    <t>3154020056404</t>
  </si>
  <si>
    <t>15007210</t>
  </si>
  <si>
    <t>14216260</t>
  </si>
  <si>
    <t>5414195230169</t>
  </si>
  <si>
    <t>13817204</t>
  </si>
  <si>
    <t>8715883015943</t>
  </si>
  <si>
    <t>13817105</t>
  </si>
  <si>
    <t>8715883015912</t>
  </si>
  <si>
    <t>14108050</t>
  </si>
  <si>
    <t>Q50014632</t>
  </si>
  <si>
    <t>13902900</t>
  </si>
  <si>
    <t>14216250</t>
  </si>
  <si>
    <t>Q50006181</t>
  </si>
  <si>
    <t>13920249</t>
  </si>
  <si>
    <t>14292750</t>
  </si>
  <si>
    <t>8715883939218</t>
  </si>
  <si>
    <t>Mega PVC plat oprolbare slang heavy Ø  63mm binnen, Ø 69,4 buiten</t>
  </si>
  <si>
    <t>1.3</t>
  </si>
  <si>
    <t>13-10-2022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</si>
</sst>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#,##0.00_ ;\-#,##0.00\ "/>
  </numFmts>
  <fonts count="10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rgb="FF000000"/>
      <name val="Calibri"/>
      <family val="2"/>
      <scheme val="minor"/>
    </font>
    <font>
      <sz val="9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8" fillId="0" borderId="0"/>
    <xf numFmtId="0" fontId="2" fillId="0" borderId="0"/>
  </cellStyleXfs>
  <cellXfs count="70">
    <xf numFmtId="0" fontId="0" fillId="0" borderId="0" xfId="0"/>
    <xf numFmtId="0" fontId="0" fillId="2" borderId="0" xfId="0" applyFill="1" applyAlignment="1">
      <alignment horizontal="left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1" fontId="1" fillId="5" borderId="1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horizontal="left"/>
    </xf>
    <xf numFmtId="44" fontId="1" fillId="5" borderId="1" xfId="0" applyNumberFormat="1" applyFont="1" applyFill="1" applyBorder="1" applyAlignment="1">
      <alignment horizontal="left"/>
    </xf>
    <xf numFmtId="44" fontId="1" fillId="5" borderId="1" xfId="0" applyNumberFormat="1" applyFont="1" applyFill="1" applyBorder="1"/>
    <xf numFmtId="164" fontId="1" fillId="5" borderId="1" xfId="0" applyNumberFormat="1" applyFont="1" applyFill="1" applyBorder="1"/>
    <xf numFmtId="0" fontId="0" fillId="2" borderId="0" xfId="0" applyFill="1"/>
    <xf numFmtId="0" fontId="0" fillId="2" borderId="1" xfId="0" applyFill="1" applyBorder="1"/>
    <xf numFmtId="0" fontId="0" fillId="3" borderId="1" xfId="0" applyFill="1" applyBorder="1"/>
    <xf numFmtId="44" fontId="0" fillId="3" borderId="1" xfId="0" applyNumberFormat="1" applyFill="1" applyBorder="1" applyAlignment="1">
      <alignment horizontal="left"/>
    </xf>
    <xf numFmtId="164" fontId="0" fillId="3" borderId="1" xfId="0" applyNumberFormat="1" applyFill="1" applyBorder="1"/>
    <xf numFmtId="44" fontId="0" fillId="4" borderId="1" xfId="0" applyNumberFormat="1" applyFill="1" applyBorder="1"/>
    <xf numFmtId="44" fontId="3" fillId="3" borderId="1" xfId="1" applyNumberFormat="1" applyFont="1" applyFill="1" applyBorder="1" applyAlignment="1">
      <alignment horizontal="left" wrapText="1" readingOrder="1"/>
    </xf>
    <xf numFmtId="164" fontId="3" fillId="3" borderId="1" xfId="1" applyNumberFormat="1" applyFont="1" applyFill="1" applyBorder="1" applyAlignment="1">
      <alignment horizontal="right" wrapText="1" readingOrder="1"/>
    </xf>
    <xf numFmtId="44" fontId="0" fillId="6" borderId="2" xfId="0" applyNumberFormat="1" applyFill="1" applyBorder="1"/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4" fontId="4" fillId="2" borderId="0" xfId="3" applyNumberFormat="1" applyFont="1" applyFill="1"/>
    <xf numFmtId="0" fontId="4" fillId="2" borderId="0" xfId="3" applyFont="1" applyFill="1"/>
    <xf numFmtId="0" fontId="4" fillId="2" borderId="0" xfId="3" applyFont="1" applyFill="1" applyAlignment="1">
      <alignment wrapText="1"/>
    </xf>
    <xf numFmtId="164" fontId="4" fillId="2" borderId="0" xfId="3" applyNumberFormat="1" applyFont="1" applyFill="1"/>
    <xf numFmtId="0" fontId="3" fillId="2" borderId="1" xfId="2" applyFont="1" applyFill="1" applyBorder="1"/>
    <xf numFmtId="44" fontId="4" fillId="3" borderId="1" xfId="3" applyNumberFormat="1" applyFont="1" applyFill="1" applyBorder="1"/>
    <xf numFmtId="0" fontId="9" fillId="5" borderId="1" xfId="2" applyFont="1" applyFill="1" applyBorder="1"/>
    <xf numFmtId="0" fontId="9" fillId="5" borderId="1" xfId="2" applyFont="1" applyFill="1" applyBorder="1" applyAlignment="1">
      <alignment horizontal="center"/>
    </xf>
    <xf numFmtId="44" fontId="9" fillId="5" borderId="1" xfId="2" applyNumberFormat="1" applyFont="1" applyFill="1" applyBorder="1"/>
    <xf numFmtId="164" fontId="9" fillId="5" borderId="1" xfId="2" applyNumberFormat="1" applyFont="1" applyFill="1" applyBorder="1"/>
    <xf numFmtId="44" fontId="9" fillId="5" borderId="1" xfId="2" applyNumberFormat="1" applyFont="1" applyFill="1" applyBorder="1" applyAlignment="1">
      <alignment wrapText="1"/>
    </xf>
    <xf numFmtId="44" fontId="1" fillId="5" borderId="1" xfId="3" applyNumberFormat="1" applyFont="1" applyFill="1" applyBorder="1" applyAlignment="1">
      <alignment wrapText="1"/>
    </xf>
    <xf numFmtId="43" fontId="9" fillId="5" borderId="1" xfId="2" applyNumberFormat="1" applyFont="1" applyFill="1" applyBorder="1"/>
    <xf numFmtId="43" fontId="4" fillId="2" borderId="0" xfId="3" applyNumberFormat="1" applyFont="1" applyFill="1"/>
    <xf numFmtId="44" fontId="4" fillId="4" borderId="1" xfId="3" applyNumberFormat="1" applyFont="1" applyFill="1" applyBorder="1" applyAlignment="1">
      <alignment wrapText="1"/>
    </xf>
    <xf numFmtId="44" fontId="4" fillId="4" borderId="1" xfId="3" applyNumberFormat="1" applyFont="1" applyFill="1" applyBorder="1"/>
    <xf numFmtId="44" fontId="4" fillId="6" borderId="2" xfId="3" applyNumberFormat="1" applyFont="1" applyFill="1" applyBorder="1"/>
    <xf numFmtId="0" fontId="0" fillId="3" borderId="6" xfId="0" applyFill="1" applyBorder="1"/>
    <xf numFmtId="0" fontId="0" fillId="3" borderId="0" xfId="0" applyFill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5" fillId="2" borderId="0" xfId="0" quotePrefix="1" applyFont="1" applyFill="1"/>
    <xf numFmtId="0" fontId="6" fillId="3" borderId="1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44" fontId="0" fillId="0" borderId="1" xfId="0" applyNumberFormat="1" applyBorder="1"/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3" fillId="0" borderId="1" xfId="0" applyFont="1" applyBorder="1"/>
    <xf numFmtId="0" fontId="1" fillId="2" borderId="0" xfId="0" applyFont="1" applyFill="1"/>
    <xf numFmtId="0" fontId="4" fillId="2" borderId="1" xfId="0" applyFont="1" applyFill="1" applyBorder="1"/>
    <xf numFmtId="0" fontId="6" fillId="2" borderId="1" xfId="0" applyFont="1" applyFill="1" applyBorder="1"/>
    <xf numFmtId="165" fontId="1" fillId="7" borderId="2" xfId="3" applyNumberFormat="1" applyFont="1" applyFill="1" applyBorder="1"/>
    <xf numFmtId="2" fontId="4" fillId="7" borderId="2" xfId="3" applyNumberFormat="1" applyFont="1" applyFill="1" applyBorder="1"/>
    <xf numFmtId="2" fontId="6" fillId="2" borderId="1" xfId="0" applyNumberFormat="1" applyFont="1" applyFill="1" applyBorder="1"/>
    <xf numFmtId="44" fontId="0" fillId="2" borderId="0" xfId="0" applyNumberFormat="1" applyFill="1"/>
    <xf numFmtId="2" fontId="0" fillId="7" borderId="2" xfId="0" applyNumberFormat="1" applyFill="1" applyBorder="1"/>
    <xf numFmtId="2" fontId="6" fillId="2" borderId="0" xfId="0" applyNumberFormat="1" applyFont="1" applyFill="1"/>
    <xf numFmtId="1" fontId="6" fillId="2" borderId="0" xfId="0" applyNumberFormat="1" applyFont="1" applyFill="1"/>
    <xf numFmtId="1" fontId="0" fillId="2" borderId="0" xfId="0" applyNumberFormat="1" applyFill="1"/>
    <xf numFmtId="1" fontId="1" fillId="2" borderId="0" xfId="0" applyNumberFormat="1" applyFont="1" applyFill="1"/>
    <xf numFmtId="1" fontId="3" fillId="0" borderId="1" xfId="2" applyNumberFormat="1" applyFont="1" applyBorder="1" applyAlignment="1">
      <alignment horizontal="left"/>
    </xf>
    <xf numFmtId="0" fontId="3" fillId="2" borderId="1" xfId="2" applyFont="1" applyFill="1" applyBorder="1" applyAlignment="1">
      <alignment horizontal="right"/>
    </xf>
    <xf numFmtId="1" fontId="1" fillId="5" borderId="1" xfId="0" applyNumberFormat="1" applyFont="1" applyFill="1" applyBorder="1" applyAlignment="1">
      <alignment horizontal="left"/>
    </xf>
    <xf numFmtId="0" fontId="0" fillId="0" borderId="1" xfId="0" applyBorder="1" applyAlignment="1">
      <alignment wrapText="1"/>
    </xf>
  </cellXfs>
  <cellStyles count="5">
    <cellStyle name="Normal" xfId="1" xr:uid="{914186B1-7DD2-4274-9722-5F7316DC5CA6}"/>
    <cellStyle name="Standaard" xfId="0" builtinId="0"/>
    <cellStyle name="Standaard 2" xfId="2" xr:uid="{99DA38EE-5160-477D-BE04-C833CD04155C}"/>
    <cellStyle name="Standaard 3" xfId="3" xr:uid="{8355BD5B-DDBE-45CF-8FE0-E49C75448A01}"/>
    <cellStyle name="Standaard 4" xfId="4" xr:uid="{0E998729-78DF-435A-B86A-5CA16587B1F9}"/>
  </cellStyles>
  <dxfs count="24"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E644-63C8-482E-AF1B-454484673E74}">
  <dimension ref="B2:H44"/>
  <sheetViews>
    <sheetView workbookViewId="0">
      <selection activeCell="C9" sqref="C9"/>
    </sheetView>
  </sheetViews>
  <sheetFormatPr defaultRowHeight="11.25" x14ac:dyDescent="0.15"/>
  <cols>
    <col min="1" max="1" width="3.125" style="9" customWidth="1"/>
    <col min="2" max="2" width="10.375" style="9" customWidth="1"/>
    <col min="3" max="4" width="9" style="9"/>
    <col min="5" max="5" width="17" style="9" customWidth="1"/>
    <col min="6" max="16384" width="9" style="9"/>
  </cols>
  <sheetData>
    <row r="2" spans="2:7" ht="12.75" x14ac:dyDescent="0.2">
      <c r="B2" s="18" t="s">
        <v>255</v>
      </c>
    </row>
    <row r="4" spans="2:7" s="19" customFormat="1" ht="12.75" x14ac:dyDescent="0.2">
      <c r="B4" s="54" t="s">
        <v>244</v>
      </c>
      <c r="C4" s="18" t="s">
        <v>245</v>
      </c>
    </row>
    <row r="5" spans="2:7" s="19" customFormat="1" ht="12.75" x14ac:dyDescent="0.2">
      <c r="B5" s="9"/>
    </row>
    <row r="6" spans="2:7" s="19" customFormat="1" ht="12.75" x14ac:dyDescent="0.2">
      <c r="B6" s="54" t="s">
        <v>242</v>
      </c>
      <c r="C6" s="44" t="s">
        <v>1279</v>
      </c>
    </row>
    <row r="7" spans="2:7" s="19" customFormat="1" ht="12.75" x14ac:dyDescent="0.2">
      <c r="B7" s="9"/>
      <c r="C7" s="18"/>
    </row>
    <row r="8" spans="2:7" s="19" customFormat="1" ht="12.75" x14ac:dyDescent="0.2">
      <c r="B8" s="54" t="s">
        <v>243</v>
      </c>
      <c r="C8" s="44" t="s">
        <v>1280</v>
      </c>
    </row>
    <row r="9" spans="2:7" s="19" customFormat="1" ht="12.75" x14ac:dyDescent="0.2">
      <c r="B9" s="9"/>
      <c r="C9" s="18"/>
    </row>
    <row r="10" spans="2:7" s="19" customFormat="1" ht="12.75" x14ac:dyDescent="0.2">
      <c r="B10" s="54" t="s">
        <v>246</v>
      </c>
      <c r="C10" s="18" t="s">
        <v>792</v>
      </c>
    </row>
    <row r="11" spans="2:7" s="19" customFormat="1" ht="12.75" x14ac:dyDescent="0.2">
      <c r="B11" s="9"/>
    </row>
    <row r="12" spans="2:7" s="19" customFormat="1" ht="12.75" x14ac:dyDescent="0.2">
      <c r="B12" s="54" t="s">
        <v>784</v>
      </c>
      <c r="F12" s="45"/>
      <c r="G12" s="19" t="s">
        <v>794</v>
      </c>
    </row>
    <row r="13" spans="2:7" s="19" customFormat="1" ht="12.75" x14ac:dyDescent="0.2">
      <c r="B13" s="9"/>
    </row>
    <row r="14" spans="2:7" s="19" customFormat="1" ht="12.75" x14ac:dyDescent="0.2">
      <c r="B14" s="54" t="s">
        <v>789</v>
      </c>
      <c r="F14" s="56" t="str">
        <f>'Perceel 1'!$M$122</f>
        <v/>
      </c>
    </row>
    <row r="15" spans="2:7" s="19" customFormat="1" ht="12.75" x14ac:dyDescent="0.2">
      <c r="B15" s="9"/>
    </row>
    <row r="16" spans="2:7" s="19" customFormat="1" ht="12.75" x14ac:dyDescent="0.2">
      <c r="B16" s="54" t="s">
        <v>790</v>
      </c>
      <c r="F16" s="45"/>
      <c r="G16" s="19" t="s">
        <v>794</v>
      </c>
    </row>
    <row r="17" spans="2:7" s="19" customFormat="1" ht="12.75" x14ac:dyDescent="0.2">
      <c r="B17" s="9"/>
    </row>
    <row r="18" spans="2:7" s="19" customFormat="1" ht="12.75" x14ac:dyDescent="0.2">
      <c r="B18" s="54" t="s">
        <v>789</v>
      </c>
      <c r="F18" s="59" t="str">
        <f>'Perceel 2'!$O$135</f>
        <v/>
      </c>
    </row>
    <row r="19" spans="2:7" s="19" customFormat="1" ht="12.75" x14ac:dyDescent="0.2">
      <c r="B19" s="9"/>
    </row>
    <row r="20" spans="2:7" s="19" customFormat="1" ht="12.75" x14ac:dyDescent="0.2">
      <c r="B20" s="54" t="s">
        <v>791</v>
      </c>
      <c r="F20" s="45"/>
      <c r="G20" s="19" t="s">
        <v>794</v>
      </c>
    </row>
    <row r="21" spans="2:7" s="19" customFormat="1" ht="12.75" x14ac:dyDescent="0.2">
      <c r="B21" s="9"/>
    </row>
    <row r="22" spans="2:7" s="19" customFormat="1" ht="12.75" x14ac:dyDescent="0.2">
      <c r="B22" s="54" t="s">
        <v>789</v>
      </c>
      <c r="F22" s="59" t="str">
        <f>'Perceel 3'!$M$144</f>
        <v/>
      </c>
    </row>
    <row r="23" spans="2:7" s="19" customFormat="1" ht="12.75" x14ac:dyDescent="0.2">
      <c r="B23" s="9"/>
    </row>
    <row r="24" spans="2:7" s="19" customFormat="1" ht="12.75" x14ac:dyDescent="0.2">
      <c r="B24" s="54" t="s">
        <v>793</v>
      </c>
      <c r="F24" s="45"/>
      <c r="G24" s="19" t="s">
        <v>794</v>
      </c>
    </row>
    <row r="25" spans="2:7" s="19" customFormat="1" ht="12.75" x14ac:dyDescent="0.2">
      <c r="B25" s="9"/>
    </row>
    <row r="26" spans="2:7" s="19" customFormat="1" ht="12.75" x14ac:dyDescent="0.2">
      <c r="B26" s="54" t="s">
        <v>789</v>
      </c>
      <c r="F26" s="59" t="str">
        <f>'Perceel 3'!$M$144</f>
        <v/>
      </c>
    </row>
    <row r="27" spans="2:7" s="19" customFormat="1" ht="12.75" x14ac:dyDescent="0.2">
      <c r="B27" s="54"/>
      <c r="F27" s="62"/>
    </row>
    <row r="28" spans="2:7" s="19" customFormat="1" ht="12.75" x14ac:dyDescent="0.2">
      <c r="B28" s="54" t="s">
        <v>606</v>
      </c>
      <c r="E28" s="45"/>
    </row>
    <row r="29" spans="2:7" s="19" customFormat="1" ht="12.75" x14ac:dyDescent="0.2">
      <c r="B29" s="54"/>
    </row>
    <row r="30" spans="2:7" s="19" customFormat="1" ht="12.75" x14ac:dyDescent="0.2">
      <c r="B30" s="54" t="s">
        <v>607</v>
      </c>
      <c r="E30" s="45"/>
    </row>
    <row r="31" spans="2:7" s="19" customFormat="1" ht="12.75" x14ac:dyDescent="0.2">
      <c r="B31" s="54"/>
    </row>
    <row r="32" spans="2:7" s="19" customFormat="1" ht="12.75" x14ac:dyDescent="0.2">
      <c r="B32" s="54" t="s">
        <v>608</v>
      </c>
      <c r="E32" s="45"/>
    </row>
    <row r="33" spans="2:8" s="19" customFormat="1" ht="12.75" x14ac:dyDescent="0.2">
      <c r="B33" s="54"/>
    </row>
    <row r="34" spans="2:8" s="19" customFormat="1" ht="12.75" x14ac:dyDescent="0.2">
      <c r="B34" s="54" t="s">
        <v>609</v>
      </c>
      <c r="E34" s="45"/>
    </row>
    <row r="35" spans="2:8" s="19" customFormat="1" ht="12.75" x14ac:dyDescent="0.2">
      <c r="B35" s="9"/>
    </row>
    <row r="36" spans="2:8" s="19" customFormat="1" ht="12.75" x14ac:dyDescent="0.2">
      <c r="B36" s="54" t="s">
        <v>610</v>
      </c>
      <c r="E36" s="46"/>
      <c r="F36" s="47"/>
      <c r="G36" s="47"/>
      <c r="H36" s="48"/>
    </row>
    <row r="37" spans="2:8" x14ac:dyDescent="0.15">
      <c r="E37" s="38"/>
      <c r="F37" s="39"/>
      <c r="G37" s="39"/>
      <c r="H37" s="40"/>
    </row>
    <row r="38" spans="2:8" x14ac:dyDescent="0.15">
      <c r="E38" s="38"/>
      <c r="F38" s="39"/>
      <c r="G38" s="39"/>
      <c r="H38" s="40"/>
    </row>
    <row r="39" spans="2:8" x14ac:dyDescent="0.15">
      <c r="E39" s="38"/>
      <c r="F39" s="39"/>
      <c r="G39" s="39"/>
      <c r="H39" s="40"/>
    </row>
    <row r="40" spans="2:8" x14ac:dyDescent="0.15">
      <c r="E40" s="38"/>
      <c r="F40" s="39"/>
      <c r="G40" s="39"/>
      <c r="H40" s="40"/>
    </row>
    <row r="41" spans="2:8" x14ac:dyDescent="0.15">
      <c r="E41" s="38"/>
      <c r="F41" s="39"/>
      <c r="G41" s="39"/>
      <c r="H41" s="40"/>
    </row>
    <row r="42" spans="2:8" x14ac:dyDescent="0.15">
      <c r="E42" s="38"/>
      <c r="F42" s="39"/>
      <c r="G42" s="39"/>
      <c r="H42" s="40"/>
    </row>
    <row r="43" spans="2:8" x14ac:dyDescent="0.15">
      <c r="E43" s="38"/>
      <c r="F43" s="39"/>
      <c r="G43" s="39"/>
      <c r="H43" s="40"/>
    </row>
    <row r="44" spans="2:8" x14ac:dyDescent="0.15">
      <c r="E44" s="41"/>
      <c r="F44" s="42"/>
      <c r="G44" s="42"/>
      <c r="H44" s="43"/>
    </row>
  </sheetData>
  <dataValidations count="1">
    <dataValidation type="list" allowBlank="1" showInputMessage="1" showErrorMessage="1" sqref="F12 F16 F20 F24" xr:uid="{DD65D252-657E-4EE0-8C04-D5F571900985}">
      <formula1>"Ja, 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224B-40D0-4E89-AA52-F6DEE4FA6B74}">
  <dimension ref="A1:M122"/>
  <sheetViews>
    <sheetView topLeftCell="B96" zoomScale="120" zoomScaleNormal="120" workbookViewId="0">
      <selection activeCell="M119" sqref="M119"/>
    </sheetView>
  </sheetViews>
  <sheetFormatPr defaultRowHeight="11.25" x14ac:dyDescent="0.15"/>
  <cols>
    <col min="1" max="1" width="42.625" style="9" customWidth="1"/>
    <col min="2" max="4" width="13" style="9" customWidth="1"/>
    <col min="5" max="5" width="13.75" style="22" bestFit="1" customWidth="1"/>
    <col min="6" max="7" width="19.25" style="22" customWidth="1"/>
    <col min="8" max="8" width="6.5" style="22" customWidth="1"/>
    <col min="9" max="9" width="11.375" style="34" customWidth="1"/>
    <col min="10" max="10" width="13.375" style="22" bestFit="1" customWidth="1"/>
    <col min="11" max="11" width="7.125" style="24" bestFit="1" customWidth="1"/>
    <col min="12" max="12" width="10.375" style="23" bestFit="1" customWidth="1"/>
    <col min="13" max="13" width="15.25" style="22" customWidth="1"/>
    <col min="14" max="16384" width="9" style="9"/>
  </cols>
  <sheetData>
    <row r="1" spans="1:13" ht="12.75" x14ac:dyDescent="0.2">
      <c r="A1" s="18" t="s">
        <v>255</v>
      </c>
      <c r="E1" s="9"/>
      <c r="F1" s="9"/>
      <c r="G1" s="9"/>
      <c r="H1" s="9"/>
      <c r="I1" s="9"/>
      <c r="J1" s="9"/>
      <c r="K1" s="9"/>
      <c r="L1" s="9"/>
      <c r="M1" s="9"/>
    </row>
    <row r="2" spans="1:13" x14ac:dyDescent="0.15">
      <c r="E2" s="9"/>
      <c r="F2" s="9"/>
      <c r="G2" s="9"/>
      <c r="H2" s="9"/>
      <c r="I2" s="9"/>
      <c r="J2" s="9"/>
      <c r="K2" s="9"/>
      <c r="L2" s="9"/>
      <c r="M2" s="9"/>
    </row>
    <row r="3" spans="1:13" x14ac:dyDescent="0.15">
      <c r="A3" s="54" t="s">
        <v>241</v>
      </c>
      <c r="E3" s="9"/>
      <c r="F3" s="9"/>
      <c r="G3" s="9"/>
      <c r="H3" s="9"/>
      <c r="I3" s="9"/>
      <c r="J3" s="9"/>
      <c r="K3" s="9"/>
      <c r="L3" s="9"/>
      <c r="M3" s="9"/>
    </row>
    <row r="4" spans="1:13" x14ac:dyDescent="0.15">
      <c r="A4" s="54"/>
      <c r="E4" s="9"/>
      <c r="F4" s="9"/>
      <c r="G4" s="9"/>
      <c r="H4" s="9"/>
      <c r="I4" s="9"/>
      <c r="J4" s="9"/>
      <c r="K4" s="9"/>
      <c r="L4" s="9"/>
      <c r="M4" s="9"/>
    </row>
    <row r="5" spans="1:13" x14ac:dyDescent="0.15">
      <c r="A5" s="54" t="s">
        <v>249</v>
      </c>
      <c r="B5" s="54" t="s">
        <v>629</v>
      </c>
      <c r="C5" s="54"/>
      <c r="D5" s="54"/>
      <c r="E5" s="9"/>
      <c r="F5" s="9"/>
      <c r="G5" s="9"/>
      <c r="H5" s="9"/>
      <c r="I5" s="9"/>
      <c r="J5" s="9"/>
      <c r="K5" s="9"/>
      <c r="L5" s="9"/>
      <c r="M5" s="9"/>
    </row>
    <row r="6" spans="1:13" x14ac:dyDescent="0.15">
      <c r="A6" s="54"/>
      <c r="B6" s="54"/>
      <c r="C6" s="54"/>
      <c r="D6" s="54"/>
      <c r="E6" s="9"/>
      <c r="F6" s="9"/>
      <c r="G6" s="9"/>
      <c r="H6" s="9"/>
      <c r="I6" s="9"/>
      <c r="J6" s="9"/>
      <c r="K6" s="9"/>
      <c r="L6" s="9"/>
      <c r="M6" s="9"/>
    </row>
    <row r="7" spans="1:13" x14ac:dyDescent="0.15">
      <c r="A7" s="54" t="s">
        <v>250</v>
      </c>
      <c r="B7" s="54" t="s">
        <v>630</v>
      </c>
      <c r="C7" s="54"/>
      <c r="D7" s="54"/>
      <c r="E7" s="9"/>
      <c r="F7" s="9"/>
      <c r="G7" s="9"/>
      <c r="H7" s="9"/>
      <c r="I7" s="9"/>
      <c r="J7" s="9"/>
      <c r="K7" s="9"/>
      <c r="L7" s="9"/>
      <c r="M7" s="9"/>
    </row>
    <row r="8" spans="1:13" x14ac:dyDescent="0.15">
      <c r="A8" s="54"/>
      <c r="B8" s="54"/>
      <c r="C8" s="54"/>
      <c r="D8" s="54"/>
      <c r="E8" s="9"/>
      <c r="F8" s="9"/>
      <c r="G8" s="9"/>
      <c r="H8" s="9"/>
      <c r="I8" s="9"/>
      <c r="J8" s="9"/>
      <c r="K8" s="9"/>
      <c r="L8" s="9"/>
      <c r="M8" s="9"/>
    </row>
    <row r="9" spans="1:13" x14ac:dyDescent="0.15">
      <c r="A9" s="54" t="s">
        <v>247</v>
      </c>
      <c r="B9" s="54" t="str">
        <f>Voorblad!$C$6</f>
        <v>1.3</v>
      </c>
      <c r="C9" s="54"/>
      <c r="D9" s="54"/>
      <c r="E9" s="9"/>
      <c r="F9" s="9"/>
      <c r="G9" s="9"/>
      <c r="H9" s="9"/>
      <c r="I9" s="9"/>
      <c r="J9" s="9"/>
      <c r="K9" s="9"/>
      <c r="L9" s="9"/>
      <c r="M9" s="9"/>
    </row>
    <row r="10" spans="1:13" x14ac:dyDescent="0.15">
      <c r="A10" s="54"/>
      <c r="B10" s="54"/>
      <c r="C10" s="54"/>
      <c r="D10" s="54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15">
      <c r="A11" s="54" t="s">
        <v>248</v>
      </c>
      <c r="B11" s="54" t="str">
        <f>Voorblad!$C$8</f>
        <v>13-10-2022</v>
      </c>
      <c r="C11" s="54"/>
      <c r="D11" s="54"/>
      <c r="E11" s="9"/>
      <c r="F11" s="9"/>
      <c r="G11" s="9"/>
      <c r="H11" s="9"/>
      <c r="I11" s="9"/>
      <c r="J11" s="9"/>
      <c r="K11" s="9"/>
      <c r="L11" s="9"/>
      <c r="M11" s="9"/>
    </row>
    <row r="12" spans="1:13" x14ac:dyDescent="0.15">
      <c r="A12" s="54"/>
      <c r="B12" s="54"/>
      <c r="C12" s="54"/>
      <c r="D12" s="54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15">
      <c r="A13" s="54" t="s">
        <v>253</v>
      </c>
      <c r="B13" s="54" t="s">
        <v>792</v>
      </c>
      <c r="C13" s="54"/>
      <c r="D13" s="54"/>
      <c r="E13" s="9"/>
      <c r="F13" s="9"/>
      <c r="G13" s="9"/>
      <c r="H13" s="9"/>
      <c r="I13" s="9"/>
      <c r="J13" s="9"/>
      <c r="K13" s="9"/>
      <c r="L13" s="9"/>
      <c r="M13" s="9"/>
    </row>
    <row r="14" spans="1:13" x14ac:dyDescent="0.15">
      <c r="A14" s="54"/>
      <c r="B14" s="54"/>
      <c r="C14" s="54"/>
      <c r="D14" s="54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15">
      <c r="A15" s="54" t="s">
        <v>254</v>
      </c>
      <c r="B15" s="54" t="str">
        <f>IF(Voorblad!$E$28="","",Voorblad!E28)</f>
        <v/>
      </c>
      <c r="C15" s="54"/>
      <c r="D15" s="54"/>
      <c r="E15" s="9"/>
      <c r="F15" s="9"/>
      <c r="G15" s="9"/>
      <c r="H15" s="9"/>
      <c r="I15" s="9"/>
      <c r="J15" s="9"/>
      <c r="K15" s="9"/>
      <c r="L15" s="9"/>
      <c r="M15" s="9"/>
    </row>
    <row r="17" spans="1:13" ht="22.5" x14ac:dyDescent="0.15">
      <c r="A17" s="3" t="s">
        <v>631</v>
      </c>
      <c r="B17" s="3" t="s">
        <v>0</v>
      </c>
      <c r="C17" s="2" t="s">
        <v>1120</v>
      </c>
      <c r="D17" s="3" t="s">
        <v>901</v>
      </c>
      <c r="E17" s="2" t="s">
        <v>237</v>
      </c>
      <c r="F17" s="2" t="s">
        <v>239</v>
      </c>
      <c r="G17" s="2" t="s">
        <v>240</v>
      </c>
      <c r="H17" s="28" t="s">
        <v>236</v>
      </c>
      <c r="I17" s="33" t="s">
        <v>260</v>
      </c>
      <c r="J17" s="29" t="s">
        <v>238</v>
      </c>
      <c r="K17" s="30" t="s">
        <v>2</v>
      </c>
      <c r="L17" s="31" t="s">
        <v>261</v>
      </c>
      <c r="M17" s="32" t="s">
        <v>603</v>
      </c>
    </row>
    <row r="18" spans="1:13" ht="15" customHeight="1" x14ac:dyDescent="0.15">
      <c r="A18" s="50" t="s">
        <v>632</v>
      </c>
      <c r="B18" s="55" t="s">
        <v>272</v>
      </c>
      <c r="C18" s="55" t="s">
        <v>1150</v>
      </c>
      <c r="D18" s="55" t="s">
        <v>936</v>
      </c>
      <c r="E18" s="11"/>
      <c r="F18" s="10"/>
      <c r="G18" s="10"/>
      <c r="H18" s="50">
        <v>350</v>
      </c>
      <c r="I18" s="49"/>
      <c r="J18" s="26"/>
      <c r="K18" s="11"/>
      <c r="L18" s="35">
        <f>I18*(100%-K18/100)</f>
        <v>0</v>
      </c>
      <c r="M18" s="36">
        <f>H18*L18</f>
        <v>0</v>
      </c>
    </row>
    <row r="19" spans="1:13" ht="15" customHeight="1" x14ac:dyDescent="0.15">
      <c r="A19" s="50" t="s">
        <v>633</v>
      </c>
      <c r="B19" s="55" t="s">
        <v>272</v>
      </c>
      <c r="C19" s="55" t="s">
        <v>1151</v>
      </c>
      <c r="D19" s="55" t="s">
        <v>1152</v>
      </c>
      <c r="E19" s="11"/>
      <c r="F19" s="10"/>
      <c r="G19" s="10"/>
      <c r="H19" s="50">
        <v>303</v>
      </c>
      <c r="I19" s="49"/>
      <c r="J19" s="26"/>
      <c r="K19" s="11"/>
      <c r="L19" s="35">
        <f t="shared" ref="L19:L67" si="0">I19*(100%-K19/100)</f>
        <v>0</v>
      </c>
      <c r="M19" s="36">
        <f t="shared" ref="M19:M67" si="1">H19*L19</f>
        <v>0</v>
      </c>
    </row>
    <row r="20" spans="1:13" ht="15" customHeight="1" x14ac:dyDescent="0.15">
      <c r="A20" s="50" t="s">
        <v>634</v>
      </c>
      <c r="B20" s="55" t="s">
        <v>731</v>
      </c>
      <c r="C20" s="55" t="s">
        <v>1125</v>
      </c>
      <c r="D20" s="55" t="s">
        <v>1126</v>
      </c>
      <c r="E20" s="11"/>
      <c r="F20" s="10"/>
      <c r="G20" s="10"/>
      <c r="H20" s="50">
        <v>20</v>
      </c>
      <c r="I20" s="49"/>
      <c r="J20" s="26"/>
      <c r="K20" s="11"/>
      <c r="L20" s="35">
        <f t="shared" si="0"/>
        <v>0</v>
      </c>
      <c r="M20" s="36">
        <f t="shared" si="1"/>
        <v>0</v>
      </c>
    </row>
    <row r="21" spans="1:13" ht="15" customHeight="1" x14ac:dyDescent="0.15">
      <c r="A21" s="50" t="s">
        <v>635</v>
      </c>
      <c r="B21" s="55" t="s">
        <v>272</v>
      </c>
      <c r="C21" s="55" t="s">
        <v>1149</v>
      </c>
      <c r="D21" s="55" t="s">
        <v>275</v>
      </c>
      <c r="E21" s="11"/>
      <c r="F21" s="10"/>
      <c r="G21" s="10"/>
      <c r="H21" s="50">
        <v>26</v>
      </c>
      <c r="I21" s="49"/>
      <c r="J21" s="26"/>
      <c r="K21" s="11"/>
      <c r="L21" s="35">
        <f t="shared" si="0"/>
        <v>0</v>
      </c>
      <c r="M21" s="36">
        <f t="shared" si="1"/>
        <v>0</v>
      </c>
    </row>
    <row r="22" spans="1:13" ht="15" customHeight="1" x14ac:dyDescent="0.15">
      <c r="A22" s="50" t="s">
        <v>636</v>
      </c>
      <c r="B22" s="55" t="s">
        <v>780</v>
      </c>
      <c r="C22" s="55" t="s">
        <v>1236</v>
      </c>
      <c r="D22" s="55" t="s">
        <v>275</v>
      </c>
      <c r="E22" s="11"/>
      <c r="F22" s="10"/>
      <c r="G22" s="10"/>
      <c r="H22" s="50">
        <v>51</v>
      </c>
      <c r="I22" s="49"/>
      <c r="J22" s="26"/>
      <c r="K22" s="11"/>
      <c r="L22" s="35">
        <f t="shared" si="0"/>
        <v>0</v>
      </c>
      <c r="M22" s="36">
        <f t="shared" si="1"/>
        <v>0</v>
      </c>
    </row>
    <row r="23" spans="1:13" ht="15" customHeight="1" x14ac:dyDescent="0.15">
      <c r="A23" s="50" t="s">
        <v>637</v>
      </c>
      <c r="B23" s="55" t="s">
        <v>733</v>
      </c>
      <c r="C23" s="55" t="s">
        <v>1221</v>
      </c>
      <c r="D23" s="55" t="s">
        <v>275</v>
      </c>
      <c r="E23" s="11"/>
      <c r="F23" s="10"/>
      <c r="G23" s="10"/>
      <c r="H23" s="50">
        <v>8</v>
      </c>
      <c r="I23" s="49"/>
      <c r="J23" s="26"/>
      <c r="K23" s="11"/>
      <c r="L23" s="35">
        <f t="shared" si="0"/>
        <v>0</v>
      </c>
      <c r="M23" s="36">
        <f t="shared" si="1"/>
        <v>0</v>
      </c>
    </row>
    <row r="24" spans="1:13" ht="15" customHeight="1" x14ac:dyDescent="0.15">
      <c r="A24" s="50" t="s">
        <v>638</v>
      </c>
      <c r="B24" s="55" t="s">
        <v>734</v>
      </c>
      <c r="C24" s="55" t="s">
        <v>1202</v>
      </c>
      <c r="D24" s="55" t="s">
        <v>275</v>
      </c>
      <c r="E24" s="11"/>
      <c r="F24" s="10"/>
      <c r="G24" s="10"/>
      <c r="H24" s="50">
        <v>1</v>
      </c>
      <c r="I24" s="49"/>
      <c r="J24" s="26"/>
      <c r="K24" s="11"/>
      <c r="L24" s="35">
        <f t="shared" si="0"/>
        <v>0</v>
      </c>
      <c r="M24" s="36">
        <f t="shared" si="1"/>
        <v>0</v>
      </c>
    </row>
    <row r="25" spans="1:13" ht="15" customHeight="1" x14ac:dyDescent="0.15">
      <c r="A25" s="50" t="s">
        <v>639</v>
      </c>
      <c r="B25" s="55" t="s">
        <v>308</v>
      </c>
      <c r="C25" s="55" t="s">
        <v>1159</v>
      </c>
      <c r="D25" s="55" t="s">
        <v>1160</v>
      </c>
      <c r="E25" s="11"/>
      <c r="F25" s="10"/>
      <c r="G25" s="10"/>
      <c r="H25" s="50">
        <v>18</v>
      </c>
      <c r="I25" s="49"/>
      <c r="J25" s="26"/>
      <c r="K25" s="11"/>
      <c r="L25" s="35">
        <f t="shared" si="0"/>
        <v>0</v>
      </c>
      <c r="M25" s="36">
        <f t="shared" si="1"/>
        <v>0</v>
      </c>
    </row>
    <row r="26" spans="1:13" ht="15" customHeight="1" x14ac:dyDescent="0.15">
      <c r="A26" s="50" t="s">
        <v>640</v>
      </c>
      <c r="B26" s="55" t="s">
        <v>735</v>
      </c>
      <c r="C26" s="55" t="s">
        <v>1275</v>
      </c>
      <c r="D26" s="55" t="s">
        <v>1196</v>
      </c>
      <c r="E26" s="11"/>
      <c r="F26" s="10"/>
      <c r="G26" s="10"/>
      <c r="H26" s="50">
        <v>960</v>
      </c>
      <c r="I26" s="49"/>
      <c r="J26" s="26"/>
      <c r="K26" s="11"/>
      <c r="L26" s="35">
        <f t="shared" si="0"/>
        <v>0</v>
      </c>
      <c r="M26" s="36">
        <f t="shared" si="1"/>
        <v>0</v>
      </c>
    </row>
    <row r="27" spans="1:13" ht="15" customHeight="1" x14ac:dyDescent="0.15">
      <c r="A27" s="50" t="s">
        <v>641</v>
      </c>
      <c r="B27" s="55" t="s">
        <v>736</v>
      </c>
      <c r="C27" s="55" t="s">
        <v>1187</v>
      </c>
      <c r="D27" s="55" t="s">
        <v>1188</v>
      </c>
      <c r="E27" s="11"/>
      <c r="F27" s="10"/>
      <c r="G27" s="10"/>
      <c r="H27" s="50">
        <v>240</v>
      </c>
      <c r="I27" s="49"/>
      <c r="J27" s="26"/>
      <c r="K27" s="11"/>
      <c r="L27" s="35">
        <f t="shared" si="0"/>
        <v>0</v>
      </c>
      <c r="M27" s="36">
        <f t="shared" si="1"/>
        <v>0</v>
      </c>
    </row>
    <row r="28" spans="1:13" ht="15" customHeight="1" x14ac:dyDescent="0.15">
      <c r="A28" s="50" t="s">
        <v>642</v>
      </c>
      <c r="B28" s="55" t="s">
        <v>736</v>
      </c>
      <c r="C28" s="55" t="s">
        <v>1189</v>
      </c>
      <c r="D28" s="55" t="s">
        <v>1190</v>
      </c>
      <c r="E28" s="11"/>
      <c r="F28" s="10"/>
      <c r="G28" s="10"/>
      <c r="H28" s="50">
        <v>240</v>
      </c>
      <c r="I28" s="49"/>
      <c r="J28" s="26"/>
      <c r="K28" s="11"/>
      <c r="L28" s="35">
        <f t="shared" si="0"/>
        <v>0</v>
      </c>
      <c r="M28" s="36">
        <f t="shared" si="1"/>
        <v>0</v>
      </c>
    </row>
    <row r="29" spans="1:13" ht="15" customHeight="1" x14ac:dyDescent="0.15">
      <c r="A29" s="50" t="s">
        <v>643</v>
      </c>
      <c r="B29" s="55" t="s">
        <v>737</v>
      </c>
      <c r="C29" s="55" t="s">
        <v>1260</v>
      </c>
      <c r="D29" s="55" t="s">
        <v>275</v>
      </c>
      <c r="E29" s="11"/>
      <c r="F29" s="10"/>
      <c r="G29" s="10"/>
      <c r="H29" s="50">
        <v>4</v>
      </c>
      <c r="I29" s="49"/>
      <c r="J29" s="26"/>
      <c r="K29" s="11"/>
      <c r="L29" s="35">
        <f t="shared" si="0"/>
        <v>0</v>
      </c>
      <c r="M29" s="36">
        <f t="shared" si="1"/>
        <v>0</v>
      </c>
    </row>
    <row r="30" spans="1:13" ht="15" customHeight="1" x14ac:dyDescent="0.15">
      <c r="A30" s="50" t="s">
        <v>644</v>
      </c>
      <c r="B30" s="55" t="s">
        <v>735</v>
      </c>
      <c r="C30" s="55" t="s">
        <v>1144</v>
      </c>
      <c r="D30" s="55" t="s">
        <v>1145</v>
      </c>
      <c r="E30" s="11"/>
      <c r="F30" s="10"/>
      <c r="G30" s="10"/>
      <c r="H30" s="50">
        <v>12</v>
      </c>
      <c r="I30" s="49"/>
      <c r="J30" s="26"/>
      <c r="K30" s="11"/>
      <c r="L30" s="35">
        <f t="shared" si="0"/>
        <v>0</v>
      </c>
      <c r="M30" s="36">
        <f t="shared" si="1"/>
        <v>0</v>
      </c>
    </row>
    <row r="31" spans="1:13" ht="15" customHeight="1" x14ac:dyDescent="0.15">
      <c r="A31" s="50" t="s">
        <v>645</v>
      </c>
      <c r="B31" s="55" t="s">
        <v>739</v>
      </c>
      <c r="C31" s="55" t="s">
        <v>1212</v>
      </c>
      <c r="D31" s="55" t="s">
        <v>275</v>
      </c>
      <c r="E31" s="11"/>
      <c r="F31" s="10"/>
      <c r="G31" s="10"/>
      <c r="H31" s="50">
        <v>15</v>
      </c>
      <c r="I31" s="49"/>
      <c r="J31" s="26"/>
      <c r="K31" s="11"/>
      <c r="L31" s="35">
        <f t="shared" si="0"/>
        <v>0</v>
      </c>
      <c r="M31" s="36">
        <f t="shared" si="1"/>
        <v>0</v>
      </c>
    </row>
    <row r="32" spans="1:13" ht="15" customHeight="1" x14ac:dyDescent="0.15">
      <c r="A32" s="50" t="s">
        <v>646</v>
      </c>
      <c r="B32" s="55" t="s">
        <v>740</v>
      </c>
      <c r="C32" s="55" t="s">
        <v>1238</v>
      </c>
      <c r="D32" s="55" t="s">
        <v>275</v>
      </c>
      <c r="E32" s="11"/>
      <c r="F32" s="10"/>
      <c r="G32" s="10"/>
      <c r="H32" s="50">
        <v>2</v>
      </c>
      <c r="I32" s="49"/>
      <c r="J32" s="26"/>
      <c r="K32" s="11"/>
      <c r="L32" s="35">
        <f t="shared" si="0"/>
        <v>0</v>
      </c>
      <c r="M32" s="36">
        <f t="shared" si="1"/>
        <v>0</v>
      </c>
    </row>
    <row r="33" spans="1:13" ht="15" customHeight="1" x14ac:dyDescent="0.15">
      <c r="A33" s="50" t="s">
        <v>647</v>
      </c>
      <c r="B33" s="55" t="s">
        <v>741</v>
      </c>
      <c r="C33" s="55" t="s">
        <v>1139</v>
      </c>
      <c r="D33" s="55" t="s">
        <v>275</v>
      </c>
      <c r="E33" s="11"/>
      <c r="F33" s="10"/>
      <c r="G33" s="10"/>
      <c r="H33" s="50">
        <v>2</v>
      </c>
      <c r="I33" s="49"/>
      <c r="J33" s="26"/>
      <c r="K33" s="11"/>
      <c r="L33" s="35">
        <f t="shared" si="0"/>
        <v>0</v>
      </c>
      <c r="M33" s="36">
        <f t="shared" si="1"/>
        <v>0</v>
      </c>
    </row>
    <row r="34" spans="1:13" ht="15" customHeight="1" x14ac:dyDescent="0.15">
      <c r="A34" s="50" t="s">
        <v>648</v>
      </c>
      <c r="B34" s="55" t="s">
        <v>742</v>
      </c>
      <c r="C34" s="55" t="s">
        <v>1127</v>
      </c>
      <c r="D34" s="55" t="s">
        <v>1128</v>
      </c>
      <c r="E34" s="11"/>
      <c r="F34" s="10"/>
      <c r="G34" s="10"/>
      <c r="H34" s="50">
        <v>1</v>
      </c>
      <c r="I34" s="49"/>
      <c r="J34" s="26"/>
      <c r="K34" s="11"/>
      <c r="L34" s="35">
        <f t="shared" si="0"/>
        <v>0</v>
      </c>
      <c r="M34" s="36">
        <f t="shared" si="1"/>
        <v>0</v>
      </c>
    </row>
    <row r="35" spans="1:13" ht="15" customHeight="1" x14ac:dyDescent="0.15">
      <c r="A35" s="50" t="s">
        <v>649</v>
      </c>
      <c r="B35" s="55" t="s">
        <v>743</v>
      </c>
      <c r="C35" s="55" t="s">
        <v>1248</v>
      </c>
      <c r="D35" s="55" t="s">
        <v>275</v>
      </c>
      <c r="E35" s="11"/>
      <c r="F35" s="10"/>
      <c r="G35" s="10"/>
      <c r="H35" s="50">
        <v>34</v>
      </c>
      <c r="I35" s="49"/>
      <c r="J35" s="26"/>
      <c r="K35" s="11"/>
      <c r="L35" s="35">
        <f t="shared" si="0"/>
        <v>0</v>
      </c>
      <c r="M35" s="36">
        <f t="shared" si="1"/>
        <v>0</v>
      </c>
    </row>
    <row r="36" spans="1:13" ht="22.5" x14ac:dyDescent="0.15">
      <c r="A36" s="69" t="s">
        <v>1278</v>
      </c>
      <c r="B36" s="55" t="s">
        <v>744</v>
      </c>
      <c r="C36" s="55" t="s">
        <v>1222</v>
      </c>
      <c r="D36" s="55" t="s">
        <v>1223</v>
      </c>
      <c r="E36" s="11"/>
      <c r="F36" s="10"/>
      <c r="G36" s="10"/>
      <c r="H36" s="50">
        <v>100</v>
      </c>
      <c r="I36" s="49"/>
      <c r="J36" s="26"/>
      <c r="K36" s="11"/>
      <c r="L36" s="35">
        <f t="shared" si="0"/>
        <v>0</v>
      </c>
      <c r="M36" s="36">
        <f t="shared" si="1"/>
        <v>0</v>
      </c>
    </row>
    <row r="37" spans="1:13" ht="15" customHeight="1" x14ac:dyDescent="0.15">
      <c r="A37" s="50" t="s">
        <v>650</v>
      </c>
      <c r="B37" s="55" t="s">
        <v>745</v>
      </c>
      <c r="C37" s="55" t="s">
        <v>1271</v>
      </c>
      <c r="D37" s="55" t="s">
        <v>275</v>
      </c>
      <c r="E37" s="11"/>
      <c r="F37" s="10"/>
      <c r="G37" s="10"/>
      <c r="H37" s="50">
        <v>4</v>
      </c>
      <c r="I37" s="49"/>
      <c r="J37" s="26"/>
      <c r="K37" s="11"/>
      <c r="L37" s="35">
        <f t="shared" si="0"/>
        <v>0</v>
      </c>
      <c r="M37" s="36">
        <f t="shared" si="1"/>
        <v>0</v>
      </c>
    </row>
    <row r="38" spans="1:13" ht="15" customHeight="1" x14ac:dyDescent="0.15">
      <c r="A38" s="50" t="s">
        <v>651</v>
      </c>
      <c r="B38" s="55" t="s">
        <v>746</v>
      </c>
      <c r="C38" s="55" t="s">
        <v>1273</v>
      </c>
      <c r="D38" s="55" t="s">
        <v>978</v>
      </c>
      <c r="E38" s="11"/>
      <c r="F38" s="10"/>
      <c r="G38" s="10"/>
      <c r="H38" s="50">
        <v>123</v>
      </c>
      <c r="I38" s="49"/>
      <c r="J38" s="26"/>
      <c r="K38" s="11"/>
      <c r="L38" s="35">
        <f t="shared" si="0"/>
        <v>0</v>
      </c>
      <c r="M38" s="36">
        <f t="shared" si="1"/>
        <v>0</v>
      </c>
    </row>
    <row r="39" spans="1:13" ht="15" customHeight="1" x14ac:dyDescent="0.15">
      <c r="A39" s="50" t="s">
        <v>652</v>
      </c>
      <c r="B39" s="55" t="s">
        <v>747</v>
      </c>
      <c r="C39" s="55" t="s">
        <v>1274</v>
      </c>
      <c r="D39" s="55" t="s">
        <v>275</v>
      </c>
      <c r="E39" s="11"/>
      <c r="F39" s="10"/>
      <c r="G39" s="10"/>
      <c r="H39" s="50">
        <v>100</v>
      </c>
      <c r="I39" s="49"/>
      <c r="J39" s="26"/>
      <c r="K39" s="11"/>
      <c r="L39" s="35">
        <f t="shared" si="0"/>
        <v>0</v>
      </c>
      <c r="M39" s="36">
        <f t="shared" si="1"/>
        <v>0</v>
      </c>
    </row>
    <row r="40" spans="1:13" ht="15" customHeight="1" x14ac:dyDescent="0.15">
      <c r="A40" s="50" t="s">
        <v>653</v>
      </c>
      <c r="B40" s="55" t="s">
        <v>742</v>
      </c>
      <c r="C40" s="55" t="s">
        <v>1123</v>
      </c>
      <c r="D40" s="55" t="s">
        <v>1124</v>
      </c>
      <c r="E40" s="11"/>
      <c r="F40" s="10"/>
      <c r="G40" s="10"/>
      <c r="H40" s="50">
        <v>2</v>
      </c>
      <c r="I40" s="49"/>
      <c r="J40" s="26"/>
      <c r="K40" s="11"/>
      <c r="L40" s="35">
        <f t="shared" si="0"/>
        <v>0</v>
      </c>
      <c r="M40" s="36">
        <f t="shared" si="1"/>
        <v>0</v>
      </c>
    </row>
    <row r="41" spans="1:13" ht="15" customHeight="1" x14ac:dyDescent="0.15">
      <c r="A41" s="50" t="s">
        <v>654</v>
      </c>
      <c r="B41" s="55" t="s">
        <v>781</v>
      </c>
      <c r="C41" s="55" t="s">
        <v>1255</v>
      </c>
      <c r="D41" s="55" t="s">
        <v>275</v>
      </c>
      <c r="E41" s="11"/>
      <c r="F41" s="10"/>
      <c r="G41" s="10"/>
      <c r="H41" s="50">
        <v>20</v>
      </c>
      <c r="I41" s="49"/>
      <c r="J41" s="26"/>
      <c r="K41" s="11"/>
      <c r="L41" s="35">
        <f t="shared" si="0"/>
        <v>0</v>
      </c>
      <c r="M41" s="36">
        <f t="shared" si="1"/>
        <v>0</v>
      </c>
    </row>
    <row r="42" spans="1:13" ht="15" customHeight="1" x14ac:dyDescent="0.15">
      <c r="A42" s="50" t="s">
        <v>655</v>
      </c>
      <c r="B42" s="55" t="s">
        <v>748</v>
      </c>
      <c r="C42" s="55" t="s">
        <v>1264</v>
      </c>
      <c r="D42" s="55" t="s">
        <v>1265</v>
      </c>
      <c r="E42" s="11"/>
      <c r="F42" s="10"/>
      <c r="G42" s="10"/>
      <c r="H42" s="50">
        <v>21</v>
      </c>
      <c r="I42" s="49"/>
      <c r="J42" s="26"/>
      <c r="K42" s="11"/>
      <c r="L42" s="35">
        <f t="shared" si="0"/>
        <v>0</v>
      </c>
      <c r="M42" s="36">
        <f t="shared" si="1"/>
        <v>0</v>
      </c>
    </row>
    <row r="43" spans="1:13" ht="15" customHeight="1" x14ac:dyDescent="0.15">
      <c r="A43" s="50" t="s">
        <v>656</v>
      </c>
      <c r="B43" s="55" t="s">
        <v>749</v>
      </c>
      <c r="C43" s="55" t="s">
        <v>1272</v>
      </c>
      <c r="D43" s="55" t="s">
        <v>275</v>
      </c>
      <c r="E43" s="11"/>
      <c r="F43" s="10"/>
      <c r="G43" s="10"/>
      <c r="H43" s="50">
        <v>6</v>
      </c>
      <c r="I43" s="49"/>
      <c r="J43" s="26"/>
      <c r="K43" s="11"/>
      <c r="L43" s="35">
        <f t="shared" si="0"/>
        <v>0</v>
      </c>
      <c r="M43" s="36">
        <f t="shared" si="1"/>
        <v>0</v>
      </c>
    </row>
    <row r="44" spans="1:13" ht="15" customHeight="1" x14ac:dyDescent="0.15">
      <c r="A44" s="50" t="s">
        <v>657</v>
      </c>
      <c r="B44" s="55" t="s">
        <v>750</v>
      </c>
      <c r="C44" s="55" t="s">
        <v>1146</v>
      </c>
      <c r="D44" s="55" t="s">
        <v>1147</v>
      </c>
      <c r="E44" s="11"/>
      <c r="F44" s="10"/>
      <c r="G44" s="10"/>
      <c r="H44" s="50">
        <v>7</v>
      </c>
      <c r="I44" s="49"/>
      <c r="J44" s="26"/>
      <c r="K44" s="11"/>
      <c r="L44" s="35">
        <f t="shared" si="0"/>
        <v>0</v>
      </c>
      <c r="M44" s="36">
        <f t="shared" si="1"/>
        <v>0</v>
      </c>
    </row>
    <row r="45" spans="1:13" ht="15" customHeight="1" x14ac:dyDescent="0.15">
      <c r="A45" s="50" t="s">
        <v>658</v>
      </c>
      <c r="B45" s="55" t="s">
        <v>782</v>
      </c>
      <c r="C45" s="55" t="s">
        <v>1263</v>
      </c>
      <c r="D45" s="55" t="s">
        <v>275</v>
      </c>
      <c r="E45" s="11"/>
      <c r="F45" s="10"/>
      <c r="G45" s="10"/>
      <c r="H45" s="50">
        <v>1</v>
      </c>
      <c r="I45" s="49"/>
      <c r="J45" s="26"/>
      <c r="K45" s="11"/>
      <c r="L45" s="35">
        <f t="shared" si="0"/>
        <v>0</v>
      </c>
      <c r="M45" s="36">
        <f t="shared" si="1"/>
        <v>0</v>
      </c>
    </row>
    <row r="46" spans="1:13" ht="15" customHeight="1" x14ac:dyDescent="0.15">
      <c r="A46" s="50" t="s">
        <v>659</v>
      </c>
      <c r="B46" s="55" t="s">
        <v>781</v>
      </c>
      <c r="C46" s="55" t="s">
        <v>1254</v>
      </c>
      <c r="D46" s="55" t="s">
        <v>275</v>
      </c>
      <c r="E46" s="11"/>
      <c r="F46" s="10"/>
      <c r="G46" s="10"/>
      <c r="H46" s="50">
        <v>13</v>
      </c>
      <c r="I46" s="49"/>
      <c r="J46" s="26"/>
      <c r="K46" s="11"/>
      <c r="L46" s="35">
        <f t="shared" si="0"/>
        <v>0</v>
      </c>
      <c r="M46" s="36">
        <f t="shared" si="1"/>
        <v>0</v>
      </c>
    </row>
    <row r="47" spans="1:13" ht="15" customHeight="1" x14ac:dyDescent="0.15">
      <c r="A47" s="50" t="s">
        <v>660</v>
      </c>
      <c r="B47" s="55" t="s">
        <v>751</v>
      </c>
      <c r="C47" s="55" t="s">
        <v>1243</v>
      </c>
      <c r="D47" s="55" t="s">
        <v>1244</v>
      </c>
      <c r="E47" s="11"/>
      <c r="F47" s="10"/>
      <c r="G47" s="10"/>
      <c r="H47" s="50">
        <v>4</v>
      </c>
      <c r="I47" s="49"/>
      <c r="J47" s="26"/>
      <c r="K47" s="11"/>
      <c r="L47" s="35">
        <f t="shared" si="0"/>
        <v>0</v>
      </c>
      <c r="M47" s="36">
        <f t="shared" si="1"/>
        <v>0</v>
      </c>
    </row>
    <row r="48" spans="1:13" ht="15" customHeight="1" x14ac:dyDescent="0.15">
      <c r="A48" s="50" t="s">
        <v>661</v>
      </c>
      <c r="B48" s="55" t="s">
        <v>751</v>
      </c>
      <c r="C48" s="55" t="s">
        <v>1121</v>
      </c>
      <c r="D48" s="55" t="s">
        <v>1122</v>
      </c>
      <c r="E48" s="11"/>
      <c r="F48" s="10"/>
      <c r="G48" s="10"/>
      <c r="H48" s="50">
        <v>2</v>
      </c>
      <c r="I48" s="49"/>
      <c r="J48" s="26"/>
      <c r="K48" s="11"/>
      <c r="L48" s="35">
        <f t="shared" si="0"/>
        <v>0</v>
      </c>
      <c r="M48" s="36">
        <f t="shared" si="1"/>
        <v>0</v>
      </c>
    </row>
    <row r="49" spans="1:13" ht="15" customHeight="1" x14ac:dyDescent="0.15">
      <c r="A49" s="50" t="s">
        <v>662</v>
      </c>
      <c r="B49" s="55" t="s">
        <v>752</v>
      </c>
      <c r="C49" s="55" t="s">
        <v>1233</v>
      </c>
      <c r="D49" s="55" t="s">
        <v>1234</v>
      </c>
      <c r="E49" s="11"/>
      <c r="F49" s="10"/>
      <c r="G49" s="10"/>
      <c r="H49" s="50">
        <v>14</v>
      </c>
      <c r="I49" s="49"/>
      <c r="J49" s="26"/>
      <c r="K49" s="11"/>
      <c r="L49" s="35">
        <f t="shared" si="0"/>
        <v>0</v>
      </c>
      <c r="M49" s="36">
        <f t="shared" si="1"/>
        <v>0</v>
      </c>
    </row>
    <row r="50" spans="1:13" ht="15" customHeight="1" x14ac:dyDescent="0.15">
      <c r="A50" s="50" t="s">
        <v>663</v>
      </c>
      <c r="B50" s="55" t="s">
        <v>742</v>
      </c>
      <c r="C50" s="55" t="s">
        <v>1129</v>
      </c>
      <c r="D50" s="55" t="s">
        <v>275</v>
      </c>
      <c r="E50" s="11"/>
      <c r="F50" s="10"/>
      <c r="G50" s="10"/>
      <c r="H50" s="50">
        <v>2</v>
      </c>
      <c r="I50" s="49"/>
      <c r="J50" s="26"/>
      <c r="K50" s="11"/>
      <c r="L50" s="35">
        <f t="shared" si="0"/>
        <v>0</v>
      </c>
      <c r="M50" s="36">
        <f t="shared" si="1"/>
        <v>0</v>
      </c>
    </row>
    <row r="51" spans="1:13" ht="15" customHeight="1" x14ac:dyDescent="0.15">
      <c r="A51" s="50" t="s">
        <v>664</v>
      </c>
      <c r="B51" s="55" t="s">
        <v>272</v>
      </c>
      <c r="C51" s="55" t="s">
        <v>1148</v>
      </c>
      <c r="D51" s="55" t="s">
        <v>275</v>
      </c>
      <c r="E51" s="11"/>
      <c r="F51" s="10"/>
      <c r="G51" s="10"/>
      <c r="H51" s="50">
        <v>6</v>
      </c>
      <c r="I51" s="49"/>
      <c r="J51" s="26"/>
      <c r="K51" s="11"/>
      <c r="L51" s="35">
        <f t="shared" si="0"/>
        <v>0</v>
      </c>
      <c r="M51" s="36">
        <f t="shared" si="1"/>
        <v>0</v>
      </c>
    </row>
    <row r="52" spans="1:13" ht="15" customHeight="1" x14ac:dyDescent="0.15">
      <c r="A52" s="50" t="s">
        <v>665</v>
      </c>
      <c r="B52" s="55" t="s">
        <v>781</v>
      </c>
      <c r="C52" s="55" t="s">
        <v>1137</v>
      </c>
      <c r="D52" s="55" t="s">
        <v>275</v>
      </c>
      <c r="E52" s="11"/>
      <c r="F52" s="10"/>
      <c r="G52" s="10"/>
      <c r="H52" s="50">
        <v>2</v>
      </c>
      <c r="I52" s="49"/>
      <c r="J52" s="26"/>
      <c r="K52" s="11"/>
      <c r="L52" s="35">
        <f t="shared" si="0"/>
        <v>0</v>
      </c>
      <c r="M52" s="36">
        <f t="shared" si="1"/>
        <v>0</v>
      </c>
    </row>
    <row r="53" spans="1:13" ht="15" customHeight="1" x14ac:dyDescent="0.15">
      <c r="A53" s="50" t="s">
        <v>666</v>
      </c>
      <c r="B53" s="55" t="s">
        <v>753</v>
      </c>
      <c r="C53" s="55" t="s">
        <v>1230</v>
      </c>
      <c r="D53" s="55" t="s">
        <v>275</v>
      </c>
      <c r="E53" s="11"/>
      <c r="F53" s="10"/>
      <c r="G53" s="10"/>
      <c r="H53" s="50">
        <v>330</v>
      </c>
      <c r="I53" s="49"/>
      <c r="J53" s="26"/>
      <c r="K53" s="11"/>
      <c r="L53" s="35">
        <f t="shared" si="0"/>
        <v>0</v>
      </c>
      <c r="M53" s="36">
        <f t="shared" si="1"/>
        <v>0</v>
      </c>
    </row>
    <row r="54" spans="1:13" ht="15" customHeight="1" x14ac:dyDescent="0.15">
      <c r="A54" s="50" t="s">
        <v>667</v>
      </c>
      <c r="B54" s="55" t="s">
        <v>742</v>
      </c>
      <c r="C54" s="55" t="s">
        <v>1130</v>
      </c>
      <c r="D54" s="55" t="s">
        <v>1131</v>
      </c>
      <c r="E54" s="11"/>
      <c r="F54" s="10"/>
      <c r="G54" s="10"/>
      <c r="H54" s="50">
        <v>1</v>
      </c>
      <c r="I54" s="49"/>
      <c r="J54" s="26"/>
      <c r="K54" s="11"/>
      <c r="L54" s="35">
        <f t="shared" si="0"/>
        <v>0</v>
      </c>
      <c r="M54" s="36">
        <f t="shared" si="1"/>
        <v>0</v>
      </c>
    </row>
    <row r="55" spans="1:13" ht="15" customHeight="1" x14ac:dyDescent="0.15">
      <c r="A55" s="50" t="s">
        <v>668</v>
      </c>
      <c r="B55" s="55" t="s">
        <v>754</v>
      </c>
      <c r="C55" s="55" t="s">
        <v>1247</v>
      </c>
      <c r="D55" s="55" t="s">
        <v>275</v>
      </c>
      <c r="E55" s="11"/>
      <c r="F55" s="10"/>
      <c r="G55" s="10"/>
      <c r="H55" s="50">
        <v>8</v>
      </c>
      <c r="I55" s="49"/>
      <c r="J55" s="26"/>
      <c r="K55" s="11"/>
      <c r="L55" s="35">
        <f t="shared" si="0"/>
        <v>0</v>
      </c>
      <c r="M55" s="36">
        <f t="shared" si="1"/>
        <v>0</v>
      </c>
    </row>
    <row r="56" spans="1:13" ht="15" customHeight="1" x14ac:dyDescent="0.15">
      <c r="A56" s="50" t="s">
        <v>669</v>
      </c>
      <c r="B56" s="55" t="s">
        <v>755</v>
      </c>
      <c r="C56" s="55" t="s">
        <v>1251</v>
      </c>
      <c r="D56" s="55" t="s">
        <v>275</v>
      </c>
      <c r="E56" s="11"/>
      <c r="F56" s="10"/>
      <c r="G56" s="10"/>
      <c r="H56" s="50">
        <v>1</v>
      </c>
      <c r="I56" s="49"/>
      <c r="J56" s="26"/>
      <c r="K56" s="11"/>
      <c r="L56" s="35">
        <f t="shared" si="0"/>
        <v>0</v>
      </c>
      <c r="M56" s="36">
        <f t="shared" si="1"/>
        <v>0</v>
      </c>
    </row>
    <row r="57" spans="1:13" ht="15" customHeight="1" x14ac:dyDescent="0.15">
      <c r="A57" s="50" t="s">
        <v>670</v>
      </c>
      <c r="B57" s="55" t="s">
        <v>735</v>
      </c>
      <c r="C57" s="55" t="s">
        <v>1241</v>
      </c>
      <c r="D57" s="55" t="s">
        <v>1242</v>
      </c>
      <c r="E57" s="11"/>
      <c r="F57" s="10"/>
      <c r="G57" s="10"/>
      <c r="H57" s="50">
        <v>5</v>
      </c>
      <c r="I57" s="49"/>
      <c r="J57" s="26"/>
      <c r="K57" s="11"/>
      <c r="L57" s="35">
        <f t="shared" si="0"/>
        <v>0</v>
      </c>
      <c r="M57" s="36">
        <f t="shared" si="1"/>
        <v>0</v>
      </c>
    </row>
    <row r="58" spans="1:13" ht="15" customHeight="1" x14ac:dyDescent="0.15">
      <c r="A58" s="50" t="s">
        <v>671</v>
      </c>
      <c r="B58" s="55" t="s">
        <v>781</v>
      </c>
      <c r="C58" s="55" t="s">
        <v>1256</v>
      </c>
      <c r="D58" s="55" t="s">
        <v>1257</v>
      </c>
      <c r="E58" s="11"/>
      <c r="F58" s="10"/>
      <c r="G58" s="10"/>
      <c r="H58" s="50">
        <v>58</v>
      </c>
      <c r="I58" s="49"/>
      <c r="J58" s="26"/>
      <c r="K58" s="11"/>
      <c r="L58" s="35">
        <f t="shared" si="0"/>
        <v>0</v>
      </c>
      <c r="M58" s="36">
        <f t="shared" si="1"/>
        <v>0</v>
      </c>
    </row>
    <row r="59" spans="1:13" ht="15" customHeight="1" x14ac:dyDescent="0.15">
      <c r="A59" s="50" t="s">
        <v>672</v>
      </c>
      <c r="B59" s="55" t="s">
        <v>781</v>
      </c>
      <c r="C59" s="55" t="s">
        <v>1197</v>
      </c>
      <c r="D59" s="55" t="s">
        <v>275</v>
      </c>
      <c r="E59" s="11"/>
      <c r="F59" s="10"/>
      <c r="G59" s="10"/>
      <c r="H59" s="50">
        <v>1</v>
      </c>
      <c r="I59" s="49"/>
      <c r="J59" s="26"/>
      <c r="K59" s="11"/>
      <c r="L59" s="35">
        <f t="shared" si="0"/>
        <v>0</v>
      </c>
      <c r="M59" s="36">
        <f t="shared" si="1"/>
        <v>0</v>
      </c>
    </row>
    <row r="60" spans="1:13" ht="15" customHeight="1" x14ac:dyDescent="0.15">
      <c r="A60" s="50" t="s">
        <v>673</v>
      </c>
      <c r="B60" s="55" t="s">
        <v>756</v>
      </c>
      <c r="C60" s="55" t="s">
        <v>1215</v>
      </c>
      <c r="D60" s="55" t="s">
        <v>1216</v>
      </c>
      <c r="E60" s="11"/>
      <c r="F60" s="10"/>
      <c r="G60" s="10"/>
      <c r="H60" s="50">
        <v>1</v>
      </c>
      <c r="I60" s="49"/>
      <c r="J60" s="26"/>
      <c r="K60" s="11"/>
      <c r="L60" s="35">
        <f t="shared" si="0"/>
        <v>0</v>
      </c>
      <c r="M60" s="36">
        <f t="shared" si="1"/>
        <v>0</v>
      </c>
    </row>
    <row r="61" spans="1:13" ht="15" customHeight="1" x14ac:dyDescent="0.15">
      <c r="A61" s="50" t="s">
        <v>674</v>
      </c>
      <c r="B61" s="55" t="s">
        <v>757</v>
      </c>
      <c r="C61" s="55" t="s">
        <v>1166</v>
      </c>
      <c r="D61" s="55" t="s">
        <v>1167</v>
      </c>
      <c r="E61" s="11"/>
      <c r="F61" s="10"/>
      <c r="G61" s="10"/>
      <c r="H61" s="50">
        <v>225</v>
      </c>
      <c r="I61" s="49"/>
      <c r="J61" s="26"/>
      <c r="K61" s="11"/>
      <c r="L61" s="35">
        <f t="shared" si="0"/>
        <v>0</v>
      </c>
      <c r="M61" s="36">
        <f t="shared" si="1"/>
        <v>0</v>
      </c>
    </row>
    <row r="62" spans="1:13" ht="15" customHeight="1" x14ac:dyDescent="0.15">
      <c r="A62" s="50" t="s">
        <v>675</v>
      </c>
      <c r="B62" s="55" t="s">
        <v>758</v>
      </c>
      <c r="C62" s="55" t="s">
        <v>1261</v>
      </c>
      <c r="D62" s="55" t="s">
        <v>1262</v>
      </c>
      <c r="E62" s="11"/>
      <c r="F62" s="10"/>
      <c r="G62" s="10"/>
      <c r="H62" s="50">
        <v>5</v>
      </c>
      <c r="I62" s="49"/>
      <c r="J62" s="26"/>
      <c r="K62" s="11"/>
      <c r="L62" s="35">
        <f t="shared" si="0"/>
        <v>0</v>
      </c>
      <c r="M62" s="36">
        <f t="shared" si="1"/>
        <v>0</v>
      </c>
    </row>
    <row r="63" spans="1:13" ht="15" customHeight="1" x14ac:dyDescent="0.15">
      <c r="A63" s="50" t="s">
        <v>676</v>
      </c>
      <c r="B63" s="55" t="s">
        <v>759</v>
      </c>
      <c r="C63" s="55" t="s">
        <v>1199</v>
      </c>
      <c r="D63" s="55" t="s">
        <v>1198</v>
      </c>
      <c r="E63" s="11"/>
      <c r="F63" s="10"/>
      <c r="G63" s="10"/>
      <c r="H63" s="50">
        <v>3</v>
      </c>
      <c r="I63" s="49"/>
      <c r="J63" s="26"/>
      <c r="K63" s="11"/>
      <c r="L63" s="35">
        <f t="shared" si="0"/>
        <v>0</v>
      </c>
      <c r="M63" s="36">
        <f t="shared" si="1"/>
        <v>0</v>
      </c>
    </row>
    <row r="64" spans="1:13" ht="15" customHeight="1" x14ac:dyDescent="0.15">
      <c r="A64" s="50" t="s">
        <v>677</v>
      </c>
      <c r="B64" s="55" t="s">
        <v>736</v>
      </c>
      <c r="C64" s="55" t="s">
        <v>1191</v>
      </c>
      <c r="D64" s="55" t="s">
        <v>1192</v>
      </c>
      <c r="E64" s="11"/>
      <c r="F64" s="10"/>
      <c r="G64" s="10"/>
      <c r="H64" s="50">
        <v>132</v>
      </c>
      <c r="I64" s="49"/>
      <c r="J64" s="26"/>
      <c r="K64" s="11"/>
      <c r="L64" s="35">
        <f t="shared" si="0"/>
        <v>0</v>
      </c>
      <c r="M64" s="36">
        <f t="shared" si="1"/>
        <v>0</v>
      </c>
    </row>
    <row r="65" spans="1:13" ht="15" customHeight="1" x14ac:dyDescent="0.15">
      <c r="A65" s="50" t="s">
        <v>678</v>
      </c>
      <c r="B65" s="55" t="s">
        <v>760</v>
      </c>
      <c r="C65" s="55" t="s">
        <v>1163</v>
      </c>
      <c r="D65" s="55" t="s">
        <v>275</v>
      </c>
      <c r="E65" s="11"/>
      <c r="F65" s="10"/>
      <c r="G65" s="10"/>
      <c r="H65" s="50">
        <v>4</v>
      </c>
      <c r="I65" s="49"/>
      <c r="J65" s="26"/>
      <c r="K65" s="11"/>
      <c r="L65" s="35">
        <f t="shared" si="0"/>
        <v>0</v>
      </c>
      <c r="M65" s="36">
        <f t="shared" si="1"/>
        <v>0</v>
      </c>
    </row>
    <row r="66" spans="1:13" ht="15" customHeight="1" x14ac:dyDescent="0.15">
      <c r="A66" s="50" t="s">
        <v>679</v>
      </c>
      <c r="B66" s="55" t="s">
        <v>742</v>
      </c>
      <c r="C66" s="55" t="s">
        <v>1134</v>
      </c>
      <c r="D66" s="55" t="s">
        <v>1135</v>
      </c>
      <c r="E66" s="11"/>
      <c r="F66" s="10"/>
      <c r="G66" s="10"/>
      <c r="H66" s="50">
        <v>2</v>
      </c>
      <c r="I66" s="49"/>
      <c r="J66" s="26"/>
      <c r="K66" s="11"/>
      <c r="L66" s="35">
        <f t="shared" si="0"/>
        <v>0</v>
      </c>
      <c r="M66" s="36">
        <f t="shared" si="1"/>
        <v>0</v>
      </c>
    </row>
    <row r="67" spans="1:13" ht="15" customHeight="1" x14ac:dyDescent="0.15">
      <c r="A67" s="50" t="s">
        <v>680</v>
      </c>
      <c r="B67" s="55" t="s">
        <v>761</v>
      </c>
      <c r="C67" s="55" t="s">
        <v>1183</v>
      </c>
      <c r="D67" s="55" t="s">
        <v>1184</v>
      </c>
      <c r="E67" s="11"/>
      <c r="F67" s="10"/>
      <c r="G67" s="10"/>
      <c r="H67" s="50">
        <v>2</v>
      </c>
      <c r="I67" s="49"/>
      <c r="J67" s="26"/>
      <c r="K67" s="11"/>
      <c r="L67" s="35">
        <f t="shared" si="0"/>
        <v>0</v>
      </c>
      <c r="M67" s="36">
        <f t="shared" si="1"/>
        <v>0</v>
      </c>
    </row>
    <row r="68" spans="1:13" ht="15" customHeight="1" x14ac:dyDescent="0.15">
      <c r="A68" s="50" t="s">
        <v>681</v>
      </c>
      <c r="B68" s="55" t="s">
        <v>781</v>
      </c>
      <c r="C68" s="55" t="s">
        <v>1258</v>
      </c>
      <c r="D68" s="55" t="s">
        <v>1259</v>
      </c>
      <c r="E68" s="11"/>
      <c r="F68" s="10"/>
      <c r="G68" s="10"/>
      <c r="H68" s="50">
        <v>37</v>
      </c>
      <c r="I68" s="49"/>
      <c r="J68" s="26"/>
      <c r="K68" s="11"/>
      <c r="L68" s="35">
        <f t="shared" ref="L68:L107" si="2">I68*(100%-K68/100)</f>
        <v>0</v>
      </c>
      <c r="M68" s="36">
        <f t="shared" ref="M68:M107" si="3">H68*L68</f>
        <v>0</v>
      </c>
    </row>
    <row r="69" spans="1:13" ht="15" customHeight="1" x14ac:dyDescent="0.15">
      <c r="A69" s="50" t="s">
        <v>682</v>
      </c>
      <c r="B69" s="55" t="s">
        <v>762</v>
      </c>
      <c r="C69" s="55" t="s">
        <v>1179</v>
      </c>
      <c r="D69" s="55" t="s">
        <v>1180</v>
      </c>
      <c r="E69" s="11"/>
      <c r="F69" s="10"/>
      <c r="G69" s="10"/>
      <c r="H69" s="50">
        <v>65</v>
      </c>
      <c r="I69" s="49"/>
      <c r="J69" s="26"/>
      <c r="K69" s="11"/>
      <c r="L69" s="35">
        <f t="shared" si="2"/>
        <v>0</v>
      </c>
      <c r="M69" s="36">
        <f t="shared" si="3"/>
        <v>0</v>
      </c>
    </row>
    <row r="70" spans="1:13" ht="15" customHeight="1" x14ac:dyDescent="0.15">
      <c r="A70" s="50" t="s">
        <v>683</v>
      </c>
      <c r="B70" s="55" t="s">
        <v>388</v>
      </c>
      <c r="C70" s="55" t="s">
        <v>1138</v>
      </c>
      <c r="D70" s="55" t="s">
        <v>275</v>
      </c>
      <c r="E70" s="11"/>
      <c r="F70" s="10"/>
      <c r="G70" s="10"/>
      <c r="H70" s="50">
        <v>1</v>
      </c>
      <c r="I70" s="49"/>
      <c r="J70" s="26"/>
      <c r="K70" s="11"/>
      <c r="L70" s="35">
        <f t="shared" si="2"/>
        <v>0</v>
      </c>
      <c r="M70" s="36">
        <f t="shared" si="3"/>
        <v>0</v>
      </c>
    </row>
    <row r="71" spans="1:13" ht="15" customHeight="1" x14ac:dyDescent="0.15">
      <c r="A71" s="50" t="s">
        <v>684</v>
      </c>
      <c r="B71" s="55" t="s">
        <v>736</v>
      </c>
      <c r="C71" s="55" t="s">
        <v>1185</v>
      </c>
      <c r="D71" s="55" t="s">
        <v>1186</v>
      </c>
      <c r="E71" s="11"/>
      <c r="F71" s="10"/>
      <c r="G71" s="10"/>
      <c r="H71" s="50">
        <v>48</v>
      </c>
      <c r="I71" s="49"/>
      <c r="J71" s="26"/>
      <c r="K71" s="11"/>
      <c r="L71" s="35">
        <f t="shared" si="2"/>
        <v>0</v>
      </c>
      <c r="M71" s="36">
        <f t="shared" si="3"/>
        <v>0</v>
      </c>
    </row>
    <row r="72" spans="1:13" ht="15" customHeight="1" x14ac:dyDescent="0.15">
      <c r="A72" s="50" t="s">
        <v>685</v>
      </c>
      <c r="B72" s="55" t="s">
        <v>735</v>
      </c>
      <c r="C72" s="55" t="s">
        <v>1171</v>
      </c>
      <c r="D72" s="55" t="s">
        <v>1172</v>
      </c>
      <c r="E72" s="11"/>
      <c r="F72" s="10"/>
      <c r="G72" s="10"/>
      <c r="H72" s="50">
        <v>200</v>
      </c>
      <c r="I72" s="49"/>
      <c r="J72" s="26"/>
      <c r="K72" s="11"/>
      <c r="L72" s="35">
        <f t="shared" si="2"/>
        <v>0</v>
      </c>
      <c r="M72" s="36">
        <f t="shared" si="3"/>
        <v>0</v>
      </c>
    </row>
    <row r="73" spans="1:13" ht="15" customHeight="1" x14ac:dyDescent="0.15">
      <c r="A73" s="50" t="s">
        <v>686</v>
      </c>
      <c r="B73" s="55" t="s">
        <v>742</v>
      </c>
      <c r="C73" s="55" t="s">
        <v>1132</v>
      </c>
      <c r="D73" s="55" t="s">
        <v>1133</v>
      </c>
      <c r="E73" s="11"/>
      <c r="F73" s="10"/>
      <c r="G73" s="10"/>
      <c r="H73" s="50">
        <v>2</v>
      </c>
      <c r="I73" s="49"/>
      <c r="J73" s="26"/>
      <c r="K73" s="11"/>
      <c r="L73" s="35">
        <f t="shared" si="2"/>
        <v>0</v>
      </c>
      <c r="M73" s="36">
        <f t="shared" si="3"/>
        <v>0</v>
      </c>
    </row>
    <row r="74" spans="1:13" ht="15" customHeight="1" x14ac:dyDescent="0.15">
      <c r="A74" s="50" t="s">
        <v>687</v>
      </c>
      <c r="B74" s="55" t="s">
        <v>763</v>
      </c>
      <c r="C74" s="55" t="s">
        <v>1270</v>
      </c>
      <c r="D74" s="55" t="s">
        <v>275</v>
      </c>
      <c r="E74" s="11"/>
      <c r="F74" s="10"/>
      <c r="G74" s="10"/>
      <c r="H74" s="50">
        <v>9</v>
      </c>
      <c r="I74" s="49"/>
      <c r="J74" s="26"/>
      <c r="K74" s="11"/>
      <c r="L74" s="35">
        <f t="shared" si="2"/>
        <v>0</v>
      </c>
      <c r="M74" s="36">
        <f t="shared" si="3"/>
        <v>0</v>
      </c>
    </row>
    <row r="75" spans="1:13" ht="15" customHeight="1" x14ac:dyDescent="0.15">
      <c r="A75" s="50" t="s">
        <v>688</v>
      </c>
      <c r="B75" s="55" t="s">
        <v>735</v>
      </c>
      <c r="C75" s="55" t="s">
        <v>1210</v>
      </c>
      <c r="D75" s="55" t="s">
        <v>1211</v>
      </c>
      <c r="E75" s="11"/>
      <c r="F75" s="10"/>
      <c r="G75" s="10"/>
      <c r="H75" s="50">
        <v>50</v>
      </c>
      <c r="I75" s="49"/>
      <c r="J75" s="26"/>
      <c r="K75" s="11"/>
      <c r="L75" s="35">
        <f t="shared" si="2"/>
        <v>0</v>
      </c>
      <c r="M75" s="36">
        <f t="shared" si="3"/>
        <v>0</v>
      </c>
    </row>
    <row r="76" spans="1:13" ht="15" customHeight="1" x14ac:dyDescent="0.15">
      <c r="A76" s="50" t="s">
        <v>689</v>
      </c>
      <c r="B76" s="55" t="s">
        <v>752</v>
      </c>
      <c r="C76" s="55" t="s">
        <v>1231</v>
      </c>
      <c r="D76" s="55" t="s">
        <v>1232</v>
      </c>
      <c r="E76" s="11"/>
      <c r="F76" s="10"/>
      <c r="G76" s="10"/>
      <c r="H76" s="50">
        <v>10</v>
      </c>
      <c r="I76" s="49"/>
      <c r="J76" s="26"/>
      <c r="K76" s="11"/>
      <c r="L76" s="35">
        <f t="shared" si="2"/>
        <v>0</v>
      </c>
      <c r="M76" s="36">
        <f t="shared" si="3"/>
        <v>0</v>
      </c>
    </row>
    <row r="77" spans="1:13" ht="15" customHeight="1" x14ac:dyDescent="0.15">
      <c r="A77" s="50" t="s">
        <v>690</v>
      </c>
      <c r="B77" s="55" t="s">
        <v>742</v>
      </c>
      <c r="C77" s="55" t="s">
        <v>1200</v>
      </c>
      <c r="D77" s="55" t="s">
        <v>1201</v>
      </c>
      <c r="E77" s="11"/>
      <c r="F77" s="10"/>
      <c r="G77" s="10"/>
      <c r="H77" s="50">
        <v>1</v>
      </c>
      <c r="I77" s="49"/>
      <c r="J77" s="26"/>
      <c r="K77" s="11"/>
      <c r="L77" s="35">
        <f t="shared" si="2"/>
        <v>0</v>
      </c>
      <c r="M77" s="36">
        <f t="shared" si="3"/>
        <v>0</v>
      </c>
    </row>
    <row r="78" spans="1:13" ht="15" customHeight="1" x14ac:dyDescent="0.15">
      <c r="A78" s="50" t="s">
        <v>691</v>
      </c>
      <c r="B78" s="55" t="s">
        <v>764</v>
      </c>
      <c r="C78" s="55" t="s">
        <v>1203</v>
      </c>
      <c r="D78" s="55" t="s">
        <v>275</v>
      </c>
      <c r="E78" s="11"/>
      <c r="F78" s="10"/>
      <c r="G78" s="10"/>
      <c r="H78" s="50">
        <v>5</v>
      </c>
      <c r="I78" s="49"/>
      <c r="J78" s="26"/>
      <c r="K78" s="11"/>
      <c r="L78" s="35">
        <f t="shared" si="2"/>
        <v>0</v>
      </c>
      <c r="M78" s="36">
        <f t="shared" si="3"/>
        <v>0</v>
      </c>
    </row>
    <row r="79" spans="1:13" ht="15" customHeight="1" x14ac:dyDescent="0.15">
      <c r="A79" s="50" t="s">
        <v>692</v>
      </c>
      <c r="B79" s="55" t="s">
        <v>765</v>
      </c>
      <c r="C79" s="55" t="s">
        <v>1176</v>
      </c>
      <c r="D79" s="55" t="s">
        <v>275</v>
      </c>
      <c r="E79" s="11"/>
      <c r="F79" s="10"/>
      <c r="G79" s="10"/>
      <c r="H79" s="50">
        <v>7.5</v>
      </c>
      <c r="I79" s="49"/>
      <c r="J79" s="26"/>
      <c r="K79" s="11"/>
      <c r="L79" s="35">
        <f t="shared" si="2"/>
        <v>0</v>
      </c>
      <c r="M79" s="36">
        <f t="shared" si="3"/>
        <v>0</v>
      </c>
    </row>
    <row r="80" spans="1:13" ht="15" customHeight="1" x14ac:dyDescent="0.15">
      <c r="A80" s="50" t="s">
        <v>693</v>
      </c>
      <c r="B80" s="55" t="s">
        <v>738</v>
      </c>
      <c r="C80" s="55" t="s">
        <v>1207</v>
      </c>
      <c r="D80" s="55" t="s">
        <v>1208</v>
      </c>
      <c r="E80" s="11"/>
      <c r="F80" s="10"/>
      <c r="G80" s="10"/>
      <c r="H80" s="50">
        <v>14</v>
      </c>
      <c r="I80" s="49"/>
      <c r="J80" s="26"/>
      <c r="K80" s="11"/>
      <c r="L80" s="35">
        <f t="shared" si="2"/>
        <v>0</v>
      </c>
      <c r="M80" s="36">
        <f t="shared" si="3"/>
        <v>0</v>
      </c>
    </row>
    <row r="81" spans="1:13" ht="15" customHeight="1" x14ac:dyDescent="0.15">
      <c r="A81" s="50" t="s">
        <v>694</v>
      </c>
      <c r="B81" s="55" t="s">
        <v>766</v>
      </c>
      <c r="C81" s="55" t="s">
        <v>1164</v>
      </c>
      <c r="D81" s="55" t="s">
        <v>1165</v>
      </c>
      <c r="E81" s="11"/>
      <c r="F81" s="10"/>
      <c r="G81" s="10"/>
      <c r="H81" s="50">
        <v>1</v>
      </c>
      <c r="I81" s="49"/>
      <c r="J81" s="26"/>
      <c r="K81" s="11"/>
      <c r="L81" s="35">
        <f t="shared" si="2"/>
        <v>0</v>
      </c>
      <c r="M81" s="36">
        <f t="shared" si="3"/>
        <v>0</v>
      </c>
    </row>
    <row r="82" spans="1:13" ht="15" customHeight="1" x14ac:dyDescent="0.15">
      <c r="A82" s="50" t="s">
        <v>695</v>
      </c>
      <c r="B82" s="55" t="s">
        <v>767</v>
      </c>
      <c r="C82" s="55" t="s">
        <v>1226</v>
      </c>
      <c r="D82" s="55" t="s">
        <v>1227</v>
      </c>
      <c r="E82" s="11"/>
      <c r="F82" s="10"/>
      <c r="G82" s="10"/>
      <c r="H82" s="50">
        <v>12</v>
      </c>
      <c r="I82" s="49"/>
      <c r="J82" s="26"/>
      <c r="K82" s="11"/>
      <c r="L82" s="35">
        <f t="shared" si="2"/>
        <v>0</v>
      </c>
      <c r="M82" s="36">
        <f t="shared" si="3"/>
        <v>0</v>
      </c>
    </row>
    <row r="83" spans="1:13" ht="15" customHeight="1" x14ac:dyDescent="0.15">
      <c r="A83" s="50" t="s">
        <v>696</v>
      </c>
      <c r="B83" s="55" t="s">
        <v>768</v>
      </c>
      <c r="C83" s="55" t="s">
        <v>1252</v>
      </c>
      <c r="D83" s="55" t="s">
        <v>1253</v>
      </c>
      <c r="E83" s="11"/>
      <c r="F83" s="10"/>
      <c r="G83" s="10"/>
      <c r="H83" s="50">
        <v>3</v>
      </c>
      <c r="I83" s="49"/>
      <c r="J83" s="26"/>
      <c r="K83" s="11"/>
      <c r="L83" s="35">
        <f t="shared" si="2"/>
        <v>0</v>
      </c>
      <c r="M83" s="36">
        <f t="shared" si="3"/>
        <v>0</v>
      </c>
    </row>
    <row r="84" spans="1:13" ht="15" customHeight="1" x14ac:dyDescent="0.15">
      <c r="A84" s="50" t="s">
        <v>697</v>
      </c>
      <c r="B84" s="55" t="s">
        <v>769</v>
      </c>
      <c r="C84" s="55" t="s">
        <v>1177</v>
      </c>
      <c r="D84" s="55" t="s">
        <v>1178</v>
      </c>
      <c r="E84" s="11"/>
      <c r="F84" s="10"/>
      <c r="G84" s="10"/>
      <c r="H84" s="50">
        <v>40</v>
      </c>
      <c r="I84" s="49"/>
      <c r="J84" s="26"/>
      <c r="K84" s="11"/>
      <c r="L84" s="35">
        <f t="shared" si="2"/>
        <v>0</v>
      </c>
      <c r="M84" s="36">
        <f t="shared" si="3"/>
        <v>0</v>
      </c>
    </row>
    <row r="85" spans="1:13" ht="15" customHeight="1" x14ac:dyDescent="0.15">
      <c r="A85" s="50" t="s">
        <v>698</v>
      </c>
      <c r="B85" s="55" t="s">
        <v>770</v>
      </c>
      <c r="C85" s="55" t="s">
        <v>1225</v>
      </c>
      <c r="D85" s="55" t="s">
        <v>949</v>
      </c>
      <c r="E85" s="11"/>
      <c r="F85" s="10"/>
      <c r="G85" s="10"/>
      <c r="H85" s="50">
        <v>14</v>
      </c>
      <c r="I85" s="49"/>
      <c r="J85" s="26"/>
      <c r="K85" s="11"/>
      <c r="L85" s="35">
        <f t="shared" si="2"/>
        <v>0</v>
      </c>
      <c r="M85" s="36">
        <f t="shared" si="3"/>
        <v>0</v>
      </c>
    </row>
    <row r="86" spans="1:13" ht="15" customHeight="1" x14ac:dyDescent="0.15">
      <c r="A86" s="50" t="s">
        <v>699</v>
      </c>
      <c r="B86" s="55" t="s">
        <v>753</v>
      </c>
      <c r="C86" s="55" t="s">
        <v>1249</v>
      </c>
      <c r="D86" s="55" t="s">
        <v>1250</v>
      </c>
      <c r="E86" s="11"/>
      <c r="F86" s="10"/>
      <c r="G86" s="10"/>
      <c r="H86" s="50">
        <v>52</v>
      </c>
      <c r="I86" s="49"/>
      <c r="J86" s="26"/>
      <c r="K86" s="11"/>
      <c r="L86" s="35">
        <f t="shared" si="2"/>
        <v>0</v>
      </c>
      <c r="M86" s="36">
        <f t="shared" si="3"/>
        <v>0</v>
      </c>
    </row>
    <row r="87" spans="1:13" ht="15" customHeight="1" x14ac:dyDescent="0.15">
      <c r="A87" s="50" t="s">
        <v>700</v>
      </c>
      <c r="B87" s="55" t="s">
        <v>771</v>
      </c>
      <c r="C87" s="55" t="s">
        <v>1193</v>
      </c>
      <c r="D87" s="55" t="s">
        <v>1194</v>
      </c>
      <c r="E87" s="11"/>
      <c r="F87" s="10"/>
      <c r="G87" s="10"/>
      <c r="H87" s="50">
        <v>21</v>
      </c>
      <c r="I87" s="49"/>
      <c r="J87" s="26"/>
      <c r="K87" s="11"/>
      <c r="L87" s="35">
        <f t="shared" si="2"/>
        <v>0</v>
      </c>
      <c r="M87" s="36">
        <f t="shared" si="3"/>
        <v>0</v>
      </c>
    </row>
    <row r="88" spans="1:13" ht="15" customHeight="1" x14ac:dyDescent="0.15">
      <c r="A88" s="50" t="s">
        <v>701</v>
      </c>
      <c r="B88" s="55" t="s">
        <v>757</v>
      </c>
      <c r="C88" s="55" t="s">
        <v>1140</v>
      </c>
      <c r="D88" s="55" t="s">
        <v>1141</v>
      </c>
      <c r="E88" s="11"/>
      <c r="F88" s="10"/>
      <c r="G88" s="10"/>
      <c r="H88" s="50">
        <v>4</v>
      </c>
      <c r="I88" s="49"/>
      <c r="J88" s="26"/>
      <c r="K88" s="11"/>
      <c r="L88" s="35">
        <f t="shared" si="2"/>
        <v>0</v>
      </c>
      <c r="M88" s="36">
        <f t="shared" si="3"/>
        <v>0</v>
      </c>
    </row>
    <row r="89" spans="1:13" ht="15" customHeight="1" x14ac:dyDescent="0.15">
      <c r="A89" s="50" t="s">
        <v>702</v>
      </c>
      <c r="B89" s="55" t="s">
        <v>772</v>
      </c>
      <c r="C89" s="55" t="s">
        <v>1266</v>
      </c>
      <c r="D89" s="55" t="s">
        <v>1267</v>
      </c>
      <c r="E89" s="11"/>
      <c r="F89" s="10"/>
      <c r="G89" s="10"/>
      <c r="H89" s="50">
        <v>2</v>
      </c>
      <c r="I89" s="49"/>
      <c r="J89" s="26"/>
      <c r="K89" s="11"/>
      <c r="L89" s="35">
        <f t="shared" si="2"/>
        <v>0</v>
      </c>
      <c r="M89" s="36">
        <f t="shared" si="3"/>
        <v>0</v>
      </c>
    </row>
    <row r="90" spans="1:13" ht="15" customHeight="1" x14ac:dyDescent="0.15">
      <c r="A90" s="50" t="s">
        <v>703</v>
      </c>
      <c r="B90" s="55" t="s">
        <v>781</v>
      </c>
      <c r="C90" s="55" t="s">
        <v>1182</v>
      </c>
      <c r="D90" s="55" t="s">
        <v>275</v>
      </c>
      <c r="E90" s="11"/>
      <c r="F90" s="10"/>
      <c r="G90" s="10"/>
      <c r="H90" s="50">
        <v>1</v>
      </c>
      <c r="I90" s="49"/>
      <c r="J90" s="26"/>
      <c r="K90" s="11"/>
      <c r="L90" s="35">
        <f t="shared" si="2"/>
        <v>0</v>
      </c>
      <c r="M90" s="36">
        <f t="shared" si="3"/>
        <v>0</v>
      </c>
    </row>
    <row r="91" spans="1:13" ht="15" customHeight="1" x14ac:dyDescent="0.15">
      <c r="A91" s="50" t="s">
        <v>704</v>
      </c>
      <c r="B91" s="55" t="s">
        <v>772</v>
      </c>
      <c r="C91" s="55" t="s">
        <v>1268</v>
      </c>
      <c r="D91" s="55" t="s">
        <v>1269</v>
      </c>
      <c r="E91" s="11"/>
      <c r="F91" s="10"/>
      <c r="G91" s="10"/>
      <c r="H91" s="50">
        <v>2</v>
      </c>
      <c r="I91" s="49"/>
      <c r="J91" s="26"/>
      <c r="K91" s="11"/>
      <c r="L91" s="35">
        <f t="shared" si="2"/>
        <v>0</v>
      </c>
      <c r="M91" s="36">
        <f t="shared" si="3"/>
        <v>0</v>
      </c>
    </row>
    <row r="92" spans="1:13" ht="15" customHeight="1" x14ac:dyDescent="0.15">
      <c r="A92" s="50" t="s">
        <v>705</v>
      </c>
      <c r="B92" s="55" t="s">
        <v>732</v>
      </c>
      <c r="C92" s="55" t="s">
        <v>1217</v>
      </c>
      <c r="D92" s="55" t="s">
        <v>1218</v>
      </c>
      <c r="E92" s="11"/>
      <c r="F92" s="10"/>
      <c r="G92" s="10"/>
      <c r="H92" s="50">
        <v>4</v>
      </c>
      <c r="I92" s="49"/>
      <c r="J92" s="26"/>
      <c r="K92" s="11"/>
      <c r="L92" s="35">
        <f t="shared" si="2"/>
        <v>0</v>
      </c>
      <c r="M92" s="36">
        <f t="shared" si="3"/>
        <v>0</v>
      </c>
    </row>
    <row r="93" spans="1:13" ht="15" customHeight="1" x14ac:dyDescent="0.15">
      <c r="A93" s="50" t="s">
        <v>706</v>
      </c>
      <c r="B93" s="55" t="s">
        <v>773</v>
      </c>
      <c r="C93" s="55" t="s">
        <v>1136</v>
      </c>
      <c r="D93" s="55" t="s">
        <v>275</v>
      </c>
      <c r="E93" s="11"/>
      <c r="F93" s="10"/>
      <c r="G93" s="10"/>
      <c r="H93" s="50">
        <v>1</v>
      </c>
      <c r="I93" s="49"/>
      <c r="J93" s="26"/>
      <c r="K93" s="11"/>
      <c r="L93" s="35">
        <f t="shared" si="2"/>
        <v>0</v>
      </c>
      <c r="M93" s="36">
        <f t="shared" si="3"/>
        <v>0</v>
      </c>
    </row>
    <row r="94" spans="1:13" ht="15" customHeight="1" x14ac:dyDescent="0.15">
      <c r="A94" s="50" t="s">
        <v>707</v>
      </c>
      <c r="B94" s="55" t="s">
        <v>774</v>
      </c>
      <c r="C94" s="55" t="s">
        <v>1157</v>
      </c>
      <c r="D94" s="55" t="s">
        <v>1158</v>
      </c>
      <c r="E94" s="11"/>
      <c r="F94" s="10"/>
      <c r="G94" s="10"/>
      <c r="H94" s="50">
        <v>12</v>
      </c>
      <c r="I94" s="49"/>
      <c r="J94" s="26"/>
      <c r="K94" s="11"/>
      <c r="L94" s="35">
        <f t="shared" si="2"/>
        <v>0</v>
      </c>
      <c r="M94" s="36">
        <f t="shared" si="3"/>
        <v>0</v>
      </c>
    </row>
    <row r="95" spans="1:13" ht="15" customHeight="1" x14ac:dyDescent="0.15">
      <c r="A95" s="50" t="s">
        <v>708</v>
      </c>
      <c r="B95" s="55" t="s">
        <v>750</v>
      </c>
      <c r="C95" s="55" t="s">
        <v>1239</v>
      </c>
      <c r="D95" s="55" t="s">
        <v>1240</v>
      </c>
      <c r="E95" s="11"/>
      <c r="F95" s="10"/>
      <c r="G95" s="10"/>
      <c r="H95" s="50">
        <v>23</v>
      </c>
      <c r="I95" s="49"/>
      <c r="J95" s="26"/>
      <c r="K95" s="11"/>
      <c r="L95" s="35">
        <f t="shared" si="2"/>
        <v>0</v>
      </c>
      <c r="M95" s="36">
        <f t="shared" si="3"/>
        <v>0</v>
      </c>
    </row>
    <row r="96" spans="1:13" ht="15" customHeight="1" x14ac:dyDescent="0.15">
      <c r="A96" s="50" t="s">
        <v>709</v>
      </c>
      <c r="B96" s="55" t="s">
        <v>775</v>
      </c>
      <c r="C96" s="55" t="s">
        <v>1209</v>
      </c>
      <c r="D96" s="55" t="s">
        <v>275</v>
      </c>
      <c r="E96" s="11"/>
      <c r="F96" s="10"/>
      <c r="G96" s="10"/>
      <c r="H96" s="50">
        <v>2</v>
      </c>
      <c r="I96" s="49"/>
      <c r="J96" s="26"/>
      <c r="K96" s="11"/>
      <c r="L96" s="35">
        <f t="shared" si="2"/>
        <v>0</v>
      </c>
      <c r="M96" s="36">
        <f t="shared" si="3"/>
        <v>0</v>
      </c>
    </row>
    <row r="97" spans="1:13" ht="15" customHeight="1" x14ac:dyDescent="0.15">
      <c r="A97" s="50" t="s">
        <v>710</v>
      </c>
      <c r="B97" s="55" t="s">
        <v>740</v>
      </c>
      <c r="C97" s="55" t="s">
        <v>1237</v>
      </c>
      <c r="D97" s="55" t="s">
        <v>275</v>
      </c>
      <c r="E97" s="11"/>
      <c r="F97" s="10"/>
      <c r="G97" s="10"/>
      <c r="H97" s="50">
        <v>1</v>
      </c>
      <c r="I97" s="49"/>
      <c r="J97" s="26"/>
      <c r="K97" s="11"/>
      <c r="L97" s="35">
        <f t="shared" si="2"/>
        <v>0</v>
      </c>
      <c r="M97" s="36">
        <f t="shared" si="3"/>
        <v>0</v>
      </c>
    </row>
    <row r="98" spans="1:13" ht="15" customHeight="1" x14ac:dyDescent="0.15">
      <c r="A98" s="50" t="s">
        <v>711</v>
      </c>
      <c r="B98" s="55" t="s">
        <v>772</v>
      </c>
      <c r="C98" s="55" t="s">
        <v>1276</v>
      </c>
      <c r="D98" s="55" t="s">
        <v>1277</v>
      </c>
      <c r="E98" s="11"/>
      <c r="F98" s="10"/>
      <c r="G98" s="10"/>
      <c r="H98" s="50">
        <v>37</v>
      </c>
      <c r="I98" s="49"/>
      <c r="J98" s="26"/>
      <c r="K98" s="11"/>
      <c r="L98" s="35">
        <f t="shared" si="2"/>
        <v>0</v>
      </c>
      <c r="M98" s="36">
        <f t="shared" si="3"/>
        <v>0</v>
      </c>
    </row>
    <row r="99" spans="1:13" ht="15" customHeight="1" x14ac:dyDescent="0.15">
      <c r="A99" s="50" t="s">
        <v>712</v>
      </c>
      <c r="B99" s="55" t="s">
        <v>578</v>
      </c>
      <c r="C99" s="55" t="s">
        <v>1169</v>
      </c>
      <c r="D99" s="55" t="s">
        <v>1170</v>
      </c>
      <c r="E99" s="11"/>
      <c r="F99" s="10"/>
      <c r="G99" s="10"/>
      <c r="H99" s="50">
        <v>3</v>
      </c>
      <c r="I99" s="49"/>
      <c r="J99" s="26"/>
      <c r="K99" s="11"/>
      <c r="L99" s="35">
        <f t="shared" si="2"/>
        <v>0</v>
      </c>
      <c r="M99" s="36">
        <f t="shared" si="3"/>
        <v>0</v>
      </c>
    </row>
    <row r="100" spans="1:13" ht="15" customHeight="1" x14ac:dyDescent="0.15">
      <c r="A100" s="50" t="s">
        <v>713</v>
      </c>
      <c r="B100" s="55" t="s">
        <v>781</v>
      </c>
      <c r="C100" s="55" t="s">
        <v>1235</v>
      </c>
      <c r="D100" s="55" t="s">
        <v>275</v>
      </c>
      <c r="E100" s="11"/>
      <c r="F100" s="10"/>
      <c r="G100" s="10"/>
      <c r="H100" s="50">
        <v>1</v>
      </c>
      <c r="I100" s="49"/>
      <c r="J100" s="26"/>
      <c r="K100" s="11"/>
      <c r="L100" s="35">
        <f t="shared" si="2"/>
        <v>0</v>
      </c>
      <c r="M100" s="36">
        <f t="shared" si="3"/>
        <v>0</v>
      </c>
    </row>
    <row r="101" spans="1:13" ht="15" customHeight="1" x14ac:dyDescent="0.15">
      <c r="A101" s="50" t="s">
        <v>714</v>
      </c>
      <c r="B101" s="55" t="s">
        <v>776</v>
      </c>
      <c r="C101" s="55" t="s">
        <v>1205</v>
      </c>
      <c r="D101" s="55" t="s">
        <v>275</v>
      </c>
      <c r="E101" s="11"/>
      <c r="F101" s="10"/>
      <c r="G101" s="10"/>
      <c r="H101" s="50">
        <v>1</v>
      </c>
      <c r="I101" s="49"/>
      <c r="J101" s="26"/>
      <c r="K101" s="11"/>
      <c r="L101" s="35">
        <f t="shared" si="2"/>
        <v>0</v>
      </c>
      <c r="M101" s="36">
        <f t="shared" si="3"/>
        <v>0</v>
      </c>
    </row>
    <row r="102" spans="1:13" ht="15" customHeight="1" x14ac:dyDescent="0.15">
      <c r="A102" s="50" t="s">
        <v>715</v>
      </c>
      <c r="B102" s="55" t="s">
        <v>751</v>
      </c>
      <c r="C102" s="55" t="s">
        <v>1245</v>
      </c>
      <c r="D102" s="55" t="s">
        <v>1246</v>
      </c>
      <c r="E102" s="11"/>
      <c r="F102" s="10"/>
      <c r="G102" s="10"/>
      <c r="H102" s="50">
        <v>2</v>
      </c>
      <c r="I102" s="49"/>
      <c r="J102" s="26"/>
      <c r="K102" s="11"/>
      <c r="L102" s="35">
        <f t="shared" si="2"/>
        <v>0</v>
      </c>
      <c r="M102" s="36">
        <f t="shared" si="3"/>
        <v>0</v>
      </c>
    </row>
    <row r="103" spans="1:13" ht="15" customHeight="1" x14ac:dyDescent="0.15">
      <c r="A103" s="50" t="s">
        <v>716</v>
      </c>
      <c r="B103" s="55" t="s">
        <v>742</v>
      </c>
      <c r="C103" s="55" t="s">
        <v>1142</v>
      </c>
      <c r="D103" s="55" t="s">
        <v>1143</v>
      </c>
      <c r="E103" s="11"/>
      <c r="F103" s="10"/>
      <c r="G103" s="10"/>
      <c r="H103" s="50">
        <v>1</v>
      </c>
      <c r="I103" s="49"/>
      <c r="J103" s="26"/>
      <c r="K103" s="11"/>
      <c r="L103" s="35">
        <f t="shared" si="2"/>
        <v>0</v>
      </c>
      <c r="M103" s="36">
        <f t="shared" si="3"/>
        <v>0</v>
      </c>
    </row>
    <row r="104" spans="1:13" ht="15" customHeight="1" x14ac:dyDescent="0.15">
      <c r="A104" s="50" t="s">
        <v>717</v>
      </c>
      <c r="B104" s="55" t="s">
        <v>781</v>
      </c>
      <c r="C104" s="55" t="s">
        <v>1168</v>
      </c>
      <c r="D104" s="55" t="s">
        <v>275</v>
      </c>
      <c r="E104" s="11"/>
      <c r="F104" s="10"/>
      <c r="G104" s="10"/>
      <c r="H104" s="50">
        <v>92</v>
      </c>
      <c r="I104" s="49"/>
      <c r="J104" s="26"/>
      <c r="K104" s="11"/>
      <c r="L104" s="35">
        <f t="shared" si="2"/>
        <v>0</v>
      </c>
      <c r="M104" s="36">
        <f t="shared" si="3"/>
        <v>0</v>
      </c>
    </row>
    <row r="105" spans="1:13" ht="15" customHeight="1" x14ac:dyDescent="0.15">
      <c r="A105" s="50" t="s">
        <v>718</v>
      </c>
      <c r="B105" s="55" t="s">
        <v>777</v>
      </c>
      <c r="C105" s="55" t="s">
        <v>1219</v>
      </c>
      <c r="D105" s="55" t="s">
        <v>1220</v>
      </c>
      <c r="E105" s="11"/>
      <c r="F105" s="10"/>
      <c r="G105" s="10"/>
      <c r="H105" s="50">
        <v>8</v>
      </c>
      <c r="I105" s="49"/>
      <c r="J105" s="26"/>
      <c r="K105" s="11"/>
      <c r="L105" s="35">
        <f t="shared" si="2"/>
        <v>0</v>
      </c>
      <c r="M105" s="36">
        <f t="shared" si="3"/>
        <v>0</v>
      </c>
    </row>
    <row r="106" spans="1:13" ht="15" customHeight="1" x14ac:dyDescent="0.15">
      <c r="A106" s="50" t="s">
        <v>719</v>
      </c>
      <c r="B106" s="55" t="s">
        <v>756</v>
      </c>
      <c r="C106" s="55" t="s">
        <v>1213</v>
      </c>
      <c r="D106" s="55" t="s">
        <v>1214</v>
      </c>
      <c r="E106" s="11"/>
      <c r="F106" s="10"/>
      <c r="G106" s="10"/>
      <c r="H106" s="50">
        <v>1</v>
      </c>
      <c r="I106" s="49"/>
      <c r="J106" s="26"/>
      <c r="K106" s="11"/>
      <c r="L106" s="35">
        <f t="shared" si="2"/>
        <v>0</v>
      </c>
      <c r="M106" s="36">
        <f t="shared" si="3"/>
        <v>0</v>
      </c>
    </row>
    <row r="107" spans="1:13" ht="15" customHeight="1" x14ac:dyDescent="0.15">
      <c r="A107" s="50" t="s">
        <v>720</v>
      </c>
      <c r="B107" s="55" t="s">
        <v>778</v>
      </c>
      <c r="C107" s="55" t="s">
        <v>1228</v>
      </c>
      <c r="D107" s="55" t="s">
        <v>1229</v>
      </c>
      <c r="E107" s="11"/>
      <c r="F107" s="10"/>
      <c r="G107" s="10"/>
      <c r="H107" s="50">
        <v>3</v>
      </c>
      <c r="I107" s="49"/>
      <c r="J107" s="26"/>
      <c r="K107" s="11"/>
      <c r="L107" s="35">
        <f t="shared" si="2"/>
        <v>0</v>
      </c>
      <c r="M107" s="36">
        <f t="shared" si="3"/>
        <v>0</v>
      </c>
    </row>
    <row r="108" spans="1:13" ht="15" customHeight="1" x14ac:dyDescent="0.15">
      <c r="A108" s="50" t="s">
        <v>721</v>
      </c>
      <c r="B108" s="55" t="s">
        <v>779</v>
      </c>
      <c r="C108" s="55" t="s">
        <v>1153</v>
      </c>
      <c r="D108" s="55" t="s">
        <v>1154</v>
      </c>
      <c r="E108" s="11"/>
      <c r="F108" s="10"/>
      <c r="G108" s="10"/>
      <c r="H108" s="50">
        <v>12</v>
      </c>
      <c r="I108" s="49"/>
      <c r="J108" s="26"/>
      <c r="K108" s="11"/>
      <c r="L108" s="35">
        <f t="shared" ref="L108:L117" si="4">I108*(100%-K108/100)</f>
        <v>0</v>
      </c>
      <c r="M108" s="36">
        <f t="shared" ref="M108:M117" si="5">H108*L108</f>
        <v>0</v>
      </c>
    </row>
    <row r="109" spans="1:13" ht="15" customHeight="1" x14ac:dyDescent="0.15">
      <c r="A109" s="50" t="s">
        <v>722</v>
      </c>
      <c r="B109" s="55" t="s">
        <v>773</v>
      </c>
      <c r="C109" s="55" t="s">
        <v>1224</v>
      </c>
      <c r="D109" s="55" t="s">
        <v>275</v>
      </c>
      <c r="E109" s="11"/>
      <c r="F109" s="10"/>
      <c r="G109" s="10"/>
      <c r="H109" s="50">
        <v>5</v>
      </c>
      <c r="I109" s="49"/>
      <c r="J109" s="26"/>
      <c r="K109" s="11"/>
      <c r="L109" s="35">
        <f t="shared" si="4"/>
        <v>0</v>
      </c>
      <c r="M109" s="36">
        <f t="shared" si="5"/>
        <v>0</v>
      </c>
    </row>
    <row r="110" spans="1:13" ht="15" customHeight="1" x14ac:dyDescent="0.15">
      <c r="A110" s="50" t="s">
        <v>723</v>
      </c>
      <c r="B110" s="55" t="s">
        <v>781</v>
      </c>
      <c r="C110" s="55" t="s">
        <v>1195</v>
      </c>
      <c r="D110" s="55" t="s">
        <v>275</v>
      </c>
      <c r="E110" s="11"/>
      <c r="F110" s="10"/>
      <c r="G110" s="10"/>
      <c r="H110" s="50">
        <v>3</v>
      </c>
      <c r="I110" s="49"/>
      <c r="J110" s="26"/>
      <c r="K110" s="11"/>
      <c r="L110" s="35">
        <f t="shared" si="4"/>
        <v>0</v>
      </c>
      <c r="M110" s="36">
        <f t="shared" si="5"/>
        <v>0</v>
      </c>
    </row>
    <row r="111" spans="1:13" ht="15" customHeight="1" x14ac:dyDescent="0.15">
      <c r="A111" s="50" t="s">
        <v>724</v>
      </c>
      <c r="B111" s="55" t="s">
        <v>735</v>
      </c>
      <c r="C111" s="55" t="s">
        <v>1173</v>
      </c>
      <c r="D111" s="55" t="s">
        <v>1174</v>
      </c>
      <c r="E111" s="11"/>
      <c r="F111" s="10"/>
      <c r="G111" s="10"/>
      <c r="H111" s="50">
        <v>20</v>
      </c>
      <c r="I111" s="49"/>
      <c r="J111" s="26"/>
      <c r="K111" s="11"/>
      <c r="L111" s="35">
        <f t="shared" si="4"/>
        <v>0</v>
      </c>
      <c r="M111" s="36">
        <f t="shared" si="5"/>
        <v>0</v>
      </c>
    </row>
    <row r="112" spans="1:13" ht="15" customHeight="1" x14ac:dyDescent="0.15">
      <c r="A112" s="50" t="s">
        <v>725</v>
      </c>
      <c r="B112" s="55" t="s">
        <v>780</v>
      </c>
      <c r="C112" s="55" t="s">
        <v>1206</v>
      </c>
      <c r="D112" s="55" t="s">
        <v>275</v>
      </c>
      <c r="E112" s="11"/>
      <c r="F112" s="10"/>
      <c r="G112" s="10"/>
      <c r="H112" s="50">
        <v>11</v>
      </c>
      <c r="I112" s="49"/>
      <c r="J112" s="26"/>
      <c r="K112" s="11"/>
      <c r="L112" s="35">
        <f t="shared" si="4"/>
        <v>0</v>
      </c>
      <c r="M112" s="36">
        <f t="shared" si="5"/>
        <v>0</v>
      </c>
    </row>
    <row r="113" spans="1:13" ht="15" customHeight="1" x14ac:dyDescent="0.15">
      <c r="A113" s="50" t="s">
        <v>726</v>
      </c>
      <c r="B113" s="55" t="s">
        <v>308</v>
      </c>
      <c r="C113" s="55" t="s">
        <v>1161</v>
      </c>
      <c r="D113" s="55" t="s">
        <v>1162</v>
      </c>
      <c r="E113" s="11"/>
      <c r="F113" s="10"/>
      <c r="G113" s="10"/>
      <c r="H113" s="50">
        <v>8</v>
      </c>
      <c r="I113" s="49"/>
      <c r="J113" s="26"/>
      <c r="K113" s="11"/>
      <c r="L113" s="35">
        <f t="shared" si="4"/>
        <v>0</v>
      </c>
      <c r="M113" s="36">
        <f t="shared" si="5"/>
        <v>0</v>
      </c>
    </row>
    <row r="114" spans="1:13" ht="15" customHeight="1" x14ac:dyDescent="0.15">
      <c r="A114" s="50" t="s">
        <v>727</v>
      </c>
      <c r="B114" s="55" t="s">
        <v>776</v>
      </c>
      <c r="C114" s="55" t="s">
        <v>1204</v>
      </c>
      <c r="D114" s="55" t="s">
        <v>275</v>
      </c>
      <c r="E114" s="11"/>
      <c r="F114" s="10"/>
      <c r="G114" s="10"/>
      <c r="H114" s="50">
        <v>1</v>
      </c>
      <c r="I114" s="49"/>
      <c r="J114" s="26"/>
      <c r="K114" s="11"/>
      <c r="L114" s="35">
        <f t="shared" si="4"/>
        <v>0</v>
      </c>
      <c r="M114" s="36">
        <f t="shared" si="5"/>
        <v>0</v>
      </c>
    </row>
    <row r="115" spans="1:13" ht="15" customHeight="1" x14ac:dyDescent="0.15">
      <c r="A115" s="50" t="s">
        <v>728</v>
      </c>
      <c r="B115" s="55" t="s">
        <v>735</v>
      </c>
      <c r="C115" s="55" t="s">
        <v>1175</v>
      </c>
      <c r="D115" s="55" t="s">
        <v>275</v>
      </c>
      <c r="E115" s="11"/>
      <c r="F115" s="10"/>
      <c r="G115" s="10"/>
      <c r="H115" s="50">
        <v>63</v>
      </c>
      <c r="I115" s="49"/>
      <c r="J115" s="26"/>
      <c r="K115" s="11"/>
      <c r="L115" s="35">
        <f t="shared" si="4"/>
        <v>0</v>
      </c>
      <c r="M115" s="36">
        <f t="shared" si="5"/>
        <v>0</v>
      </c>
    </row>
    <row r="116" spans="1:13" ht="15" customHeight="1" x14ac:dyDescent="0.15">
      <c r="A116" s="50" t="s">
        <v>729</v>
      </c>
      <c r="B116" s="55" t="s">
        <v>779</v>
      </c>
      <c r="C116" s="55" t="s">
        <v>1155</v>
      </c>
      <c r="D116" s="55" t="s">
        <v>1156</v>
      </c>
      <c r="E116" s="11"/>
      <c r="F116" s="10"/>
      <c r="G116" s="10"/>
      <c r="H116" s="50">
        <v>24</v>
      </c>
      <c r="I116" s="49"/>
      <c r="J116" s="26"/>
      <c r="K116" s="11"/>
      <c r="L116" s="35">
        <f t="shared" si="4"/>
        <v>0</v>
      </c>
      <c r="M116" s="36">
        <f t="shared" si="5"/>
        <v>0</v>
      </c>
    </row>
    <row r="117" spans="1:13" ht="15" customHeight="1" x14ac:dyDescent="0.15">
      <c r="A117" s="50" t="s">
        <v>730</v>
      </c>
      <c r="B117" s="55" t="s">
        <v>783</v>
      </c>
      <c r="C117" s="55" t="s">
        <v>1181</v>
      </c>
      <c r="D117" s="55" t="s">
        <v>275</v>
      </c>
      <c r="E117" s="11"/>
      <c r="F117" s="10"/>
      <c r="G117" s="10"/>
      <c r="H117" s="50">
        <v>2</v>
      </c>
      <c r="I117" s="49"/>
      <c r="J117" s="26"/>
      <c r="K117" s="11"/>
      <c r="L117" s="35">
        <f t="shared" si="4"/>
        <v>0</v>
      </c>
      <c r="M117" s="36">
        <f t="shared" si="5"/>
        <v>0</v>
      </c>
    </row>
    <row r="118" spans="1:13" ht="15" customHeight="1" thickBot="1" x14ac:dyDescent="0.2">
      <c r="M118" s="9"/>
    </row>
    <row r="119" spans="1:13" ht="15" customHeight="1" thickBot="1" x14ac:dyDescent="0.2">
      <c r="J119" s="22" t="s">
        <v>788</v>
      </c>
      <c r="M119" s="37">
        <f>SUM(M18:M117)</f>
        <v>0</v>
      </c>
    </row>
    <row r="120" spans="1:13" ht="15" customHeight="1" x14ac:dyDescent="0.15">
      <c r="J120" s="22" t="s">
        <v>786</v>
      </c>
      <c r="M120" s="21">
        <v>75000</v>
      </c>
    </row>
    <row r="121" spans="1:13" ht="15" customHeight="1" thickBot="1" x14ac:dyDescent="0.2">
      <c r="J121" s="22" t="s">
        <v>787</v>
      </c>
      <c r="M121" s="21">
        <v>65000</v>
      </c>
    </row>
    <row r="122" spans="1:13" ht="15" customHeight="1" thickBot="1" x14ac:dyDescent="0.2">
      <c r="J122" s="22" t="s">
        <v>785</v>
      </c>
      <c r="M122" s="57" t="str">
        <f>IF(M119=0,"",IF(M119&gt;=M120,0,IF(M119&lt;=M121,100,100/(M121-M120)*(M119-M120))))</f>
        <v/>
      </c>
    </row>
  </sheetData>
  <autoFilter ref="A17:M117" xr:uid="{D124224B-40D0-4E89-AA52-F6DEE4FA6B74}"/>
  <conditionalFormatting sqref="F18:F117">
    <cfRule type="expression" dxfId="23" priority="3">
      <formula>E18="ALTERNATIEF"</formula>
    </cfRule>
    <cfRule type="expression" dxfId="22" priority="4">
      <formula>E18=""</formula>
    </cfRule>
    <cfRule type="expression" dxfId="21" priority="6">
      <formula>(E18="EXACT")</formula>
    </cfRule>
  </conditionalFormatting>
  <conditionalFormatting sqref="G18:G117">
    <cfRule type="expression" dxfId="20" priority="1">
      <formula>E18="ALTERNATIEF"</formula>
    </cfRule>
    <cfRule type="expression" dxfId="19" priority="2">
      <formula>E18="EXACT"</formula>
    </cfRule>
    <cfRule type="expression" dxfId="18" priority="5">
      <formula>E18=""</formula>
    </cfRule>
  </conditionalFormatting>
  <dataValidations count="1">
    <dataValidation type="list" allowBlank="1" showInputMessage="1" showErrorMessage="1" sqref="E18:E117" xr:uid="{2475AFA7-2161-4300-9CF5-4757FD4124EC}">
      <formula1>"EXACT, ALTERNATIEF"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4B83-96F5-48E3-9C98-709C158CA007}">
  <dimension ref="A1:O135"/>
  <sheetViews>
    <sheetView topLeftCell="C119" zoomScale="120" zoomScaleNormal="120" workbookViewId="0">
      <selection activeCell="O132" sqref="O132"/>
    </sheetView>
  </sheetViews>
  <sheetFormatPr defaultRowHeight="16.5" customHeight="1" x14ac:dyDescent="0.15"/>
  <cols>
    <col min="1" max="1" width="64.875" style="22" bestFit="1" customWidth="1"/>
    <col min="2" max="2" width="35.5" style="22" customWidth="1"/>
    <col min="3" max="3" width="19.625" style="22" bestFit="1" customWidth="1"/>
    <col min="4" max="4" width="19.625" style="22" customWidth="1"/>
    <col min="5" max="5" width="20.625" style="22" bestFit="1" customWidth="1"/>
    <col min="6" max="6" width="20.625" style="22" customWidth="1"/>
    <col min="7" max="7" width="13.75" style="22" bestFit="1" customWidth="1"/>
    <col min="8" max="9" width="19.25" style="22" customWidth="1"/>
    <col min="10" max="10" width="6.5" style="22" customWidth="1"/>
    <col min="11" max="11" width="11.375" style="34" customWidth="1"/>
    <col min="12" max="12" width="13.375" style="22" bestFit="1" customWidth="1"/>
    <col min="13" max="13" width="7.125" style="24" bestFit="1" customWidth="1"/>
    <col min="14" max="14" width="10.375" style="23" bestFit="1" customWidth="1"/>
    <col min="15" max="15" width="15.25" style="22" customWidth="1"/>
    <col min="16" max="16384" width="9" style="22"/>
  </cols>
  <sheetData>
    <row r="1" spans="1:6" s="9" customFormat="1" ht="12.75" x14ac:dyDescent="0.2">
      <c r="A1" s="18" t="s">
        <v>255</v>
      </c>
      <c r="E1" s="1"/>
      <c r="F1" s="1"/>
    </row>
    <row r="2" spans="1:6" s="9" customFormat="1" ht="11.25" x14ac:dyDescent="0.15">
      <c r="E2" s="1"/>
      <c r="F2" s="1"/>
    </row>
    <row r="3" spans="1:6" s="9" customFormat="1" ht="11.25" x14ac:dyDescent="0.15">
      <c r="A3" s="54" t="s">
        <v>241</v>
      </c>
      <c r="E3" s="1"/>
      <c r="F3" s="1"/>
    </row>
    <row r="4" spans="1:6" s="9" customFormat="1" ht="11.25" x14ac:dyDescent="0.15">
      <c r="A4" s="54"/>
      <c r="E4" s="1"/>
      <c r="F4" s="1"/>
    </row>
    <row r="5" spans="1:6" s="9" customFormat="1" ht="11.25" x14ac:dyDescent="0.15">
      <c r="A5" s="54" t="s">
        <v>249</v>
      </c>
      <c r="B5" s="54" t="s">
        <v>604</v>
      </c>
      <c r="E5" s="1"/>
      <c r="F5" s="1"/>
    </row>
    <row r="6" spans="1:6" s="9" customFormat="1" ht="11.25" x14ac:dyDescent="0.15">
      <c r="A6" s="54"/>
      <c r="B6" s="54"/>
      <c r="E6" s="1"/>
      <c r="F6" s="1"/>
    </row>
    <row r="7" spans="1:6" s="9" customFormat="1" ht="11.25" x14ac:dyDescent="0.15">
      <c r="A7" s="54" t="s">
        <v>250</v>
      </c>
      <c r="B7" s="54" t="s">
        <v>611</v>
      </c>
      <c r="E7" s="1"/>
      <c r="F7" s="1"/>
    </row>
    <row r="8" spans="1:6" s="9" customFormat="1" ht="11.25" x14ac:dyDescent="0.15">
      <c r="A8" s="54"/>
      <c r="B8" s="54"/>
      <c r="E8" s="1"/>
      <c r="F8" s="1"/>
    </row>
    <row r="9" spans="1:6" s="9" customFormat="1" ht="11.25" x14ac:dyDescent="0.15">
      <c r="A9" s="54" t="s">
        <v>247</v>
      </c>
      <c r="B9" s="54" t="str">
        <f>Voorblad!$C$6</f>
        <v>1.3</v>
      </c>
      <c r="E9" s="1"/>
      <c r="F9" s="1"/>
    </row>
    <row r="10" spans="1:6" s="9" customFormat="1" ht="11.25" x14ac:dyDescent="0.15">
      <c r="A10" s="54"/>
      <c r="B10" s="54"/>
      <c r="E10" s="1"/>
      <c r="F10" s="1"/>
    </row>
    <row r="11" spans="1:6" s="9" customFormat="1" ht="11.25" x14ac:dyDescent="0.15">
      <c r="A11" s="54" t="s">
        <v>248</v>
      </c>
      <c r="B11" s="54" t="str">
        <f>Voorblad!$C$8</f>
        <v>13-10-2022</v>
      </c>
      <c r="E11" s="1"/>
      <c r="F11" s="1"/>
    </row>
    <row r="12" spans="1:6" s="9" customFormat="1" ht="11.25" x14ac:dyDescent="0.15">
      <c r="A12" s="54"/>
      <c r="B12" s="54"/>
      <c r="E12" s="1"/>
      <c r="F12" s="1"/>
    </row>
    <row r="13" spans="1:6" s="9" customFormat="1" ht="11.25" x14ac:dyDescent="0.15">
      <c r="A13" s="54" t="s">
        <v>253</v>
      </c>
      <c r="B13" s="54" t="s">
        <v>792</v>
      </c>
      <c r="E13" s="1"/>
      <c r="F13" s="1"/>
    </row>
    <row r="14" spans="1:6" s="9" customFormat="1" ht="11.25" x14ac:dyDescent="0.15">
      <c r="A14" s="54"/>
      <c r="B14" s="54"/>
      <c r="E14" s="1"/>
      <c r="F14" s="1"/>
    </row>
    <row r="15" spans="1:6" s="9" customFormat="1" ht="11.25" x14ac:dyDescent="0.15">
      <c r="A15" s="54" t="s">
        <v>254</v>
      </c>
      <c r="B15" s="54" t="str">
        <f>IF(Voorblad!$E$28="","",Voorblad!E28)</f>
        <v/>
      </c>
      <c r="E15" s="1"/>
      <c r="F15" s="1"/>
    </row>
    <row r="17" spans="1:15" ht="22.5" x14ac:dyDescent="0.15">
      <c r="A17" s="27" t="s">
        <v>257</v>
      </c>
      <c r="B17" s="27" t="s">
        <v>258</v>
      </c>
      <c r="C17" s="27" t="s">
        <v>259</v>
      </c>
      <c r="D17" s="27" t="s">
        <v>1120</v>
      </c>
      <c r="E17" s="27" t="s">
        <v>256</v>
      </c>
      <c r="F17" s="27" t="s">
        <v>901</v>
      </c>
      <c r="G17" s="2" t="s">
        <v>237</v>
      </c>
      <c r="H17" s="2" t="s">
        <v>239</v>
      </c>
      <c r="I17" s="2" t="s">
        <v>240</v>
      </c>
      <c r="J17" s="28" t="s">
        <v>236</v>
      </c>
      <c r="K17" s="33" t="s">
        <v>260</v>
      </c>
      <c r="L17" s="29" t="s">
        <v>238</v>
      </c>
      <c r="M17" s="30" t="s">
        <v>2</v>
      </c>
      <c r="N17" s="31" t="s">
        <v>261</v>
      </c>
      <c r="O17" s="32" t="s">
        <v>603</v>
      </c>
    </row>
    <row r="18" spans="1:15" ht="16.5" customHeight="1" x14ac:dyDescent="0.15">
      <c r="A18" s="25" t="s">
        <v>593</v>
      </c>
      <c r="B18" s="25" t="s">
        <v>594</v>
      </c>
      <c r="C18" s="25" t="s">
        <v>327</v>
      </c>
      <c r="D18" s="25" t="s">
        <v>1111</v>
      </c>
      <c r="E18" s="25"/>
      <c r="F18" s="67">
        <v>9127363</v>
      </c>
      <c r="G18" s="11"/>
      <c r="H18" s="10"/>
      <c r="I18" s="10"/>
      <c r="J18" s="25">
        <v>3</v>
      </c>
      <c r="K18" s="49"/>
      <c r="L18" s="26"/>
      <c r="M18" s="11"/>
      <c r="N18" s="35">
        <f t="shared" ref="N18:N49" si="0">K18*(100%-M18/100)</f>
        <v>0</v>
      </c>
      <c r="O18" s="36">
        <f t="shared" ref="O18:O49" si="1">J18*N18</f>
        <v>0</v>
      </c>
    </row>
    <row r="19" spans="1:15" ht="16.5" customHeight="1" x14ac:dyDescent="0.15">
      <c r="A19" s="25" t="s">
        <v>325</v>
      </c>
      <c r="B19" s="25" t="s">
        <v>326</v>
      </c>
      <c r="C19" s="25" t="s">
        <v>327</v>
      </c>
      <c r="D19" s="25" t="s">
        <v>1113</v>
      </c>
      <c r="E19" s="25"/>
      <c r="F19" s="67">
        <v>9131880</v>
      </c>
      <c r="G19" s="11"/>
      <c r="H19" s="10"/>
      <c r="I19" s="10"/>
      <c r="J19" s="25">
        <v>15</v>
      </c>
      <c r="K19" s="49"/>
      <c r="L19" s="26"/>
      <c r="M19" s="11"/>
      <c r="N19" s="35">
        <f t="shared" si="0"/>
        <v>0</v>
      </c>
      <c r="O19" s="36">
        <f t="shared" si="1"/>
        <v>0</v>
      </c>
    </row>
    <row r="20" spans="1:15" ht="16.5" customHeight="1" x14ac:dyDescent="0.15">
      <c r="A20" s="25" t="s">
        <v>407</v>
      </c>
      <c r="B20" s="25" t="s">
        <v>408</v>
      </c>
      <c r="C20" s="25" t="s">
        <v>268</v>
      </c>
      <c r="D20" s="25" t="s">
        <v>1046</v>
      </c>
      <c r="E20" s="25" t="s">
        <v>409</v>
      </c>
      <c r="F20" s="67" t="s">
        <v>1047</v>
      </c>
      <c r="G20" s="11"/>
      <c r="H20" s="10"/>
      <c r="I20" s="10"/>
      <c r="J20" s="25">
        <v>1</v>
      </c>
      <c r="K20" s="49"/>
      <c r="L20" s="26"/>
      <c r="M20" s="11"/>
      <c r="N20" s="35">
        <f t="shared" si="0"/>
        <v>0</v>
      </c>
      <c r="O20" s="36">
        <f t="shared" si="1"/>
        <v>0</v>
      </c>
    </row>
    <row r="21" spans="1:15" ht="16.5" customHeight="1" x14ac:dyDescent="0.15">
      <c r="A21" s="25" t="s">
        <v>532</v>
      </c>
      <c r="B21" s="25" t="s">
        <v>533</v>
      </c>
      <c r="C21" s="25" t="s">
        <v>268</v>
      </c>
      <c r="D21" s="25" t="s">
        <v>1044</v>
      </c>
      <c r="E21" s="25" t="s">
        <v>534</v>
      </c>
      <c r="F21" s="67" t="s">
        <v>1045</v>
      </c>
      <c r="G21" s="11"/>
      <c r="H21" s="10"/>
      <c r="I21" s="10"/>
      <c r="J21" s="25">
        <v>2</v>
      </c>
      <c r="K21" s="49"/>
      <c r="L21" s="26"/>
      <c r="M21" s="11"/>
      <c r="N21" s="35">
        <f t="shared" si="0"/>
        <v>0</v>
      </c>
      <c r="O21" s="36">
        <f t="shared" si="1"/>
        <v>0</v>
      </c>
    </row>
    <row r="22" spans="1:15" ht="16.5" customHeight="1" x14ac:dyDescent="0.15">
      <c r="A22" s="25" t="s">
        <v>468</v>
      </c>
      <c r="B22" s="25" t="s">
        <v>469</v>
      </c>
      <c r="C22" s="25" t="s">
        <v>268</v>
      </c>
      <c r="D22" s="25" t="s">
        <v>1090</v>
      </c>
      <c r="E22" s="25" t="s">
        <v>470</v>
      </c>
      <c r="F22" s="67" t="s">
        <v>1091</v>
      </c>
      <c r="G22" s="11"/>
      <c r="H22" s="10"/>
      <c r="I22" s="10"/>
      <c r="J22" s="25">
        <v>1</v>
      </c>
      <c r="K22" s="49"/>
      <c r="L22" s="26"/>
      <c r="M22" s="11"/>
      <c r="N22" s="35">
        <f t="shared" si="0"/>
        <v>0</v>
      </c>
      <c r="O22" s="36">
        <f t="shared" si="1"/>
        <v>0</v>
      </c>
    </row>
    <row r="23" spans="1:15" ht="16.5" customHeight="1" x14ac:dyDescent="0.15">
      <c r="A23" s="25" t="s">
        <v>383</v>
      </c>
      <c r="B23" s="25" t="s">
        <v>384</v>
      </c>
      <c r="C23" s="25" t="s">
        <v>268</v>
      </c>
      <c r="D23" s="25" t="s">
        <v>1074</v>
      </c>
      <c r="E23" s="25" t="s">
        <v>385</v>
      </c>
      <c r="F23" s="67" t="s">
        <v>1075</v>
      </c>
      <c r="G23" s="11"/>
      <c r="H23" s="10"/>
      <c r="I23" s="10"/>
      <c r="J23" s="25">
        <v>2</v>
      </c>
      <c r="K23" s="49"/>
      <c r="L23" s="26"/>
      <c r="M23" s="11"/>
      <c r="N23" s="35">
        <f t="shared" si="0"/>
        <v>0</v>
      </c>
      <c r="O23" s="36">
        <f t="shared" si="1"/>
        <v>0</v>
      </c>
    </row>
    <row r="24" spans="1:15" ht="16.5" customHeight="1" x14ac:dyDescent="0.15">
      <c r="A24" s="25" t="s">
        <v>352</v>
      </c>
      <c r="B24" s="25" t="s">
        <v>353</v>
      </c>
      <c r="C24" s="25" t="s">
        <v>268</v>
      </c>
      <c r="D24" s="25" t="s">
        <v>1076</v>
      </c>
      <c r="E24" s="25" t="s">
        <v>354</v>
      </c>
      <c r="F24" s="67" t="s">
        <v>1077</v>
      </c>
      <c r="G24" s="11"/>
      <c r="H24" s="10"/>
      <c r="I24" s="10"/>
      <c r="J24" s="25">
        <v>2</v>
      </c>
      <c r="K24" s="49"/>
      <c r="L24" s="26"/>
      <c r="M24" s="11"/>
      <c r="N24" s="35">
        <f t="shared" si="0"/>
        <v>0</v>
      </c>
      <c r="O24" s="36">
        <f t="shared" si="1"/>
        <v>0</v>
      </c>
    </row>
    <row r="25" spans="1:15" ht="16.5" customHeight="1" x14ac:dyDescent="0.15">
      <c r="A25" s="25" t="s">
        <v>498</v>
      </c>
      <c r="B25" s="25" t="s">
        <v>499</v>
      </c>
      <c r="C25" s="25" t="s">
        <v>268</v>
      </c>
      <c r="D25" s="25" t="s">
        <v>1060</v>
      </c>
      <c r="E25" s="25" t="s">
        <v>500</v>
      </c>
      <c r="F25" s="67" t="s">
        <v>1061</v>
      </c>
      <c r="G25" s="11"/>
      <c r="H25" s="10"/>
      <c r="I25" s="10"/>
      <c r="J25" s="25">
        <v>1</v>
      </c>
      <c r="K25" s="49"/>
      <c r="L25" s="26"/>
      <c r="M25" s="11"/>
      <c r="N25" s="35">
        <f t="shared" si="0"/>
        <v>0</v>
      </c>
      <c r="O25" s="36">
        <f t="shared" si="1"/>
        <v>0</v>
      </c>
    </row>
    <row r="26" spans="1:15" ht="16.5" customHeight="1" x14ac:dyDescent="0.15">
      <c r="A26" s="25" t="s">
        <v>380</v>
      </c>
      <c r="B26" s="25" t="s">
        <v>381</v>
      </c>
      <c r="C26" s="25" t="s">
        <v>268</v>
      </c>
      <c r="D26" s="25" t="s">
        <v>1062</v>
      </c>
      <c r="E26" s="25" t="s">
        <v>382</v>
      </c>
      <c r="F26" s="67" t="s">
        <v>1063</v>
      </c>
      <c r="G26" s="11"/>
      <c r="H26" s="10"/>
      <c r="I26" s="10"/>
      <c r="J26" s="25">
        <v>1</v>
      </c>
      <c r="K26" s="49"/>
      <c r="L26" s="26"/>
      <c r="M26" s="11"/>
      <c r="N26" s="35">
        <f t="shared" si="0"/>
        <v>0</v>
      </c>
      <c r="O26" s="36">
        <f t="shared" si="1"/>
        <v>0</v>
      </c>
    </row>
    <row r="27" spans="1:15" ht="16.5" customHeight="1" x14ac:dyDescent="0.15">
      <c r="A27" s="25" t="s">
        <v>404</v>
      </c>
      <c r="B27" s="25" t="s">
        <v>405</v>
      </c>
      <c r="C27" s="25" t="s">
        <v>268</v>
      </c>
      <c r="D27" s="25" t="s">
        <v>1058</v>
      </c>
      <c r="E27" s="25" t="s">
        <v>406</v>
      </c>
      <c r="F27" s="67" t="s">
        <v>1059</v>
      </c>
      <c r="G27" s="11"/>
      <c r="H27" s="10"/>
      <c r="I27" s="10"/>
      <c r="J27" s="25">
        <v>2</v>
      </c>
      <c r="K27" s="49"/>
      <c r="L27" s="26"/>
      <c r="M27" s="11"/>
      <c r="N27" s="35">
        <f t="shared" si="0"/>
        <v>0</v>
      </c>
      <c r="O27" s="36">
        <f t="shared" si="1"/>
        <v>0</v>
      </c>
    </row>
    <row r="28" spans="1:15" ht="16.5" customHeight="1" x14ac:dyDescent="0.15">
      <c r="A28" s="25" t="s">
        <v>404</v>
      </c>
      <c r="B28" s="25" t="s">
        <v>471</v>
      </c>
      <c r="C28" s="25" t="s">
        <v>268</v>
      </c>
      <c r="D28" s="25" t="s">
        <v>1058</v>
      </c>
      <c r="E28" s="25" t="s">
        <v>472</v>
      </c>
      <c r="F28" s="67" t="s">
        <v>1059</v>
      </c>
      <c r="G28" s="11"/>
      <c r="H28" s="10"/>
      <c r="I28" s="10"/>
      <c r="J28" s="25">
        <v>1</v>
      </c>
      <c r="K28" s="49"/>
      <c r="L28" s="26"/>
      <c r="M28" s="11"/>
      <c r="N28" s="35">
        <f t="shared" si="0"/>
        <v>0</v>
      </c>
      <c r="O28" s="36">
        <f t="shared" si="1"/>
        <v>0</v>
      </c>
    </row>
    <row r="29" spans="1:15" ht="16.5" customHeight="1" x14ac:dyDescent="0.15">
      <c r="A29" s="25" t="s">
        <v>357</v>
      </c>
      <c r="B29" s="25" t="s">
        <v>358</v>
      </c>
      <c r="C29" s="25" t="s">
        <v>268</v>
      </c>
      <c r="D29" s="25" t="s">
        <v>1072</v>
      </c>
      <c r="E29" s="25" t="s">
        <v>359</v>
      </c>
      <c r="F29" s="67" t="s">
        <v>1073</v>
      </c>
      <c r="G29" s="11"/>
      <c r="H29" s="10"/>
      <c r="I29" s="10"/>
      <c r="J29" s="25">
        <v>1</v>
      </c>
      <c r="K29" s="49"/>
      <c r="L29" s="26"/>
      <c r="M29" s="11"/>
      <c r="N29" s="35">
        <f t="shared" si="0"/>
        <v>0</v>
      </c>
      <c r="O29" s="36">
        <f t="shared" si="1"/>
        <v>0</v>
      </c>
    </row>
    <row r="30" spans="1:15" ht="16.5" customHeight="1" x14ac:dyDescent="0.15">
      <c r="A30" s="25" t="s">
        <v>529</v>
      </c>
      <c r="B30" s="25" t="s">
        <v>530</v>
      </c>
      <c r="C30" s="25" t="s">
        <v>268</v>
      </c>
      <c r="D30" s="25" t="s">
        <v>1068</v>
      </c>
      <c r="E30" s="25" t="s">
        <v>531</v>
      </c>
      <c r="F30" s="67" t="s">
        <v>1069</v>
      </c>
      <c r="G30" s="11"/>
      <c r="H30" s="10"/>
      <c r="I30" s="10"/>
      <c r="J30" s="25">
        <v>1</v>
      </c>
      <c r="K30" s="49"/>
      <c r="L30" s="26"/>
      <c r="M30" s="11"/>
      <c r="N30" s="35">
        <f t="shared" si="0"/>
        <v>0</v>
      </c>
      <c r="O30" s="36">
        <f t="shared" si="1"/>
        <v>0</v>
      </c>
    </row>
    <row r="31" spans="1:15" ht="16.5" customHeight="1" x14ac:dyDescent="0.15">
      <c r="A31" s="25" t="s">
        <v>529</v>
      </c>
      <c r="B31" s="25" t="s">
        <v>584</v>
      </c>
      <c r="C31" s="25" t="s">
        <v>268</v>
      </c>
      <c r="D31" s="25" t="s">
        <v>1068</v>
      </c>
      <c r="E31" s="25" t="s">
        <v>585</v>
      </c>
      <c r="F31" s="67" t="s">
        <v>1069</v>
      </c>
      <c r="G31" s="11"/>
      <c r="H31" s="10"/>
      <c r="I31" s="10"/>
      <c r="J31" s="25">
        <v>1</v>
      </c>
      <c r="K31" s="49"/>
      <c r="L31" s="26"/>
      <c r="M31" s="11"/>
      <c r="N31" s="35">
        <f t="shared" si="0"/>
        <v>0</v>
      </c>
      <c r="O31" s="36">
        <f t="shared" si="1"/>
        <v>0</v>
      </c>
    </row>
    <row r="32" spans="1:15" ht="16.5" customHeight="1" x14ac:dyDescent="0.15">
      <c r="A32" s="25" t="s">
        <v>586</v>
      </c>
      <c r="B32" s="25" t="s">
        <v>587</v>
      </c>
      <c r="C32" s="25" t="s">
        <v>268</v>
      </c>
      <c r="D32" s="25" t="s">
        <v>1052</v>
      </c>
      <c r="E32" s="25" t="s">
        <v>588</v>
      </c>
      <c r="F32" s="67" t="s">
        <v>1053</v>
      </c>
      <c r="G32" s="11"/>
      <c r="H32" s="10"/>
      <c r="I32" s="10"/>
      <c r="J32" s="25">
        <v>1</v>
      </c>
      <c r="K32" s="49"/>
      <c r="L32" s="26"/>
      <c r="M32" s="11"/>
      <c r="N32" s="35">
        <f t="shared" si="0"/>
        <v>0</v>
      </c>
      <c r="O32" s="36">
        <f t="shared" si="1"/>
        <v>0</v>
      </c>
    </row>
    <row r="33" spans="1:15" ht="16.5" customHeight="1" x14ac:dyDescent="0.15">
      <c r="A33" s="25" t="s">
        <v>490</v>
      </c>
      <c r="B33" s="25" t="s">
        <v>491</v>
      </c>
      <c r="C33" s="25" t="s">
        <v>268</v>
      </c>
      <c r="D33" s="25" t="s">
        <v>1088</v>
      </c>
      <c r="E33" s="25" t="s">
        <v>492</v>
      </c>
      <c r="F33" s="67" t="s">
        <v>1089</v>
      </c>
      <c r="G33" s="11"/>
      <c r="H33" s="10"/>
      <c r="I33" s="10"/>
      <c r="J33" s="25">
        <v>1</v>
      </c>
      <c r="K33" s="49"/>
      <c r="L33" s="26"/>
      <c r="M33" s="11"/>
      <c r="N33" s="35">
        <f t="shared" si="0"/>
        <v>0</v>
      </c>
      <c r="O33" s="36">
        <f t="shared" si="1"/>
        <v>0</v>
      </c>
    </row>
    <row r="34" spans="1:15" ht="16.5" customHeight="1" x14ac:dyDescent="0.15">
      <c r="A34" s="25" t="s">
        <v>410</v>
      </c>
      <c r="B34" s="25" t="s">
        <v>411</v>
      </c>
      <c r="C34" s="25" t="s">
        <v>268</v>
      </c>
      <c r="D34" s="25" t="s">
        <v>1078</v>
      </c>
      <c r="E34" s="25" t="s">
        <v>412</v>
      </c>
      <c r="F34" s="67" t="s">
        <v>1079</v>
      </c>
      <c r="G34" s="11"/>
      <c r="H34" s="10"/>
      <c r="I34" s="10"/>
      <c r="J34" s="25">
        <v>1</v>
      </c>
      <c r="K34" s="49"/>
      <c r="L34" s="26"/>
      <c r="M34" s="11"/>
      <c r="N34" s="35">
        <f t="shared" si="0"/>
        <v>0</v>
      </c>
      <c r="O34" s="36">
        <f t="shared" si="1"/>
        <v>0</v>
      </c>
    </row>
    <row r="35" spans="1:15" ht="16.5" customHeight="1" x14ac:dyDescent="0.15">
      <c r="A35" s="25" t="s">
        <v>369</v>
      </c>
      <c r="B35" s="25" t="s">
        <v>370</v>
      </c>
      <c r="C35" s="25" t="s">
        <v>268</v>
      </c>
      <c r="D35" s="25" t="s">
        <v>1042</v>
      </c>
      <c r="E35" s="25" t="s">
        <v>371</v>
      </c>
      <c r="F35" s="67" t="s">
        <v>1043</v>
      </c>
      <c r="G35" s="11"/>
      <c r="H35" s="10"/>
      <c r="I35" s="10"/>
      <c r="J35" s="25">
        <v>2</v>
      </c>
      <c r="K35" s="49"/>
      <c r="L35" s="26"/>
      <c r="M35" s="11"/>
      <c r="N35" s="35">
        <f t="shared" si="0"/>
        <v>0</v>
      </c>
      <c r="O35" s="36">
        <f t="shared" si="1"/>
        <v>0</v>
      </c>
    </row>
    <row r="36" spans="1:15" ht="16.5" customHeight="1" x14ac:dyDescent="0.15">
      <c r="A36" s="25" t="s">
        <v>423</v>
      </c>
      <c r="B36" s="25" t="s">
        <v>424</v>
      </c>
      <c r="C36" s="25" t="s">
        <v>268</v>
      </c>
      <c r="D36" s="25" t="s">
        <v>1056</v>
      </c>
      <c r="E36" s="25" t="s">
        <v>425</v>
      </c>
      <c r="F36" s="67" t="s">
        <v>1057</v>
      </c>
      <c r="G36" s="11"/>
      <c r="H36" s="10"/>
      <c r="I36" s="10"/>
      <c r="J36" s="25">
        <v>1</v>
      </c>
      <c r="K36" s="49"/>
      <c r="L36" s="26"/>
      <c r="M36" s="11"/>
      <c r="N36" s="35">
        <f t="shared" si="0"/>
        <v>0</v>
      </c>
      <c r="O36" s="36">
        <f t="shared" si="1"/>
        <v>0</v>
      </c>
    </row>
    <row r="37" spans="1:15" ht="16.5" customHeight="1" x14ac:dyDescent="0.15">
      <c r="A37" s="25" t="s">
        <v>417</v>
      </c>
      <c r="B37" s="25" t="s">
        <v>418</v>
      </c>
      <c r="C37" s="25" t="s">
        <v>268</v>
      </c>
      <c r="D37" s="25" t="s">
        <v>1026</v>
      </c>
      <c r="E37" s="25" t="s">
        <v>419</v>
      </c>
      <c r="F37" s="67" t="s">
        <v>1027</v>
      </c>
      <c r="G37" s="11"/>
      <c r="H37" s="10"/>
      <c r="I37" s="10"/>
      <c r="J37" s="25">
        <v>7</v>
      </c>
      <c r="K37" s="49"/>
      <c r="L37" s="26"/>
      <c r="M37" s="11"/>
      <c r="N37" s="35">
        <f t="shared" si="0"/>
        <v>0</v>
      </c>
      <c r="O37" s="36">
        <f t="shared" si="1"/>
        <v>0</v>
      </c>
    </row>
    <row r="38" spans="1:15" ht="16.5" customHeight="1" x14ac:dyDescent="0.15">
      <c r="A38" s="25" t="s">
        <v>504</v>
      </c>
      <c r="B38" s="25" t="s">
        <v>275</v>
      </c>
      <c r="C38" s="25" t="s">
        <v>421</v>
      </c>
      <c r="D38" s="25" t="s">
        <v>1005</v>
      </c>
      <c r="E38" s="25" t="s">
        <v>505</v>
      </c>
      <c r="F38" s="67">
        <v>9130240</v>
      </c>
      <c r="G38" s="11"/>
      <c r="H38" s="10"/>
      <c r="I38" s="10"/>
      <c r="J38" s="25">
        <v>2</v>
      </c>
      <c r="K38" s="49"/>
      <c r="L38" s="26"/>
      <c r="M38" s="11"/>
      <c r="N38" s="35">
        <f t="shared" si="0"/>
        <v>0</v>
      </c>
      <c r="O38" s="36">
        <f t="shared" si="1"/>
        <v>0</v>
      </c>
    </row>
    <row r="39" spans="1:15" ht="16.5" customHeight="1" x14ac:dyDescent="0.15">
      <c r="A39" s="25" t="s">
        <v>377</v>
      </c>
      <c r="B39" s="25" t="s">
        <v>378</v>
      </c>
      <c r="C39" s="25" t="s">
        <v>268</v>
      </c>
      <c r="D39" s="25" t="s">
        <v>1080</v>
      </c>
      <c r="E39" s="25" t="s">
        <v>379</v>
      </c>
      <c r="F39" s="67" t="s">
        <v>1081</v>
      </c>
      <c r="G39" s="11"/>
      <c r="H39" s="10"/>
      <c r="I39" s="10"/>
      <c r="J39" s="25">
        <v>2</v>
      </c>
      <c r="K39" s="49"/>
      <c r="L39" s="26"/>
      <c r="M39" s="11"/>
      <c r="N39" s="35">
        <f t="shared" si="0"/>
        <v>0</v>
      </c>
      <c r="O39" s="36">
        <f t="shared" si="1"/>
        <v>0</v>
      </c>
    </row>
    <row r="40" spans="1:15" ht="16.5" customHeight="1" x14ac:dyDescent="0.15">
      <c r="A40" s="25" t="s">
        <v>589</v>
      </c>
      <c r="B40" s="25" t="s">
        <v>590</v>
      </c>
      <c r="C40" s="25" t="s">
        <v>268</v>
      </c>
      <c r="D40" s="25" t="s">
        <v>1064</v>
      </c>
      <c r="E40" s="25" t="s">
        <v>591</v>
      </c>
      <c r="F40" s="67" t="s">
        <v>1065</v>
      </c>
      <c r="G40" s="11"/>
      <c r="H40" s="10"/>
      <c r="I40" s="10"/>
      <c r="J40" s="25">
        <v>1</v>
      </c>
      <c r="K40" s="49"/>
      <c r="L40" s="26"/>
      <c r="M40" s="11"/>
      <c r="N40" s="35">
        <f t="shared" si="0"/>
        <v>0</v>
      </c>
      <c r="O40" s="36">
        <f t="shared" si="1"/>
        <v>0</v>
      </c>
    </row>
    <row r="41" spans="1:15" ht="16.5" customHeight="1" x14ac:dyDescent="0.15">
      <c r="A41" s="25" t="s">
        <v>566</v>
      </c>
      <c r="B41" s="25" t="s">
        <v>567</v>
      </c>
      <c r="C41" s="25" t="s">
        <v>268</v>
      </c>
      <c r="D41" s="25" t="s">
        <v>1066</v>
      </c>
      <c r="E41" s="25" t="s">
        <v>568</v>
      </c>
      <c r="F41" s="67" t="s">
        <v>1067</v>
      </c>
      <c r="G41" s="11"/>
      <c r="H41" s="10"/>
      <c r="I41" s="10"/>
      <c r="J41" s="25">
        <v>1</v>
      </c>
      <c r="K41" s="49"/>
      <c r="L41" s="26"/>
      <c r="M41" s="11"/>
      <c r="N41" s="35">
        <f t="shared" si="0"/>
        <v>0</v>
      </c>
      <c r="O41" s="36">
        <f t="shared" si="1"/>
        <v>0</v>
      </c>
    </row>
    <row r="42" spans="1:15" ht="16.5" customHeight="1" x14ac:dyDescent="0.15">
      <c r="A42" s="25" t="s">
        <v>508</v>
      </c>
      <c r="B42" s="25" t="s">
        <v>509</v>
      </c>
      <c r="C42" s="25" t="s">
        <v>268</v>
      </c>
      <c r="D42" s="25" t="s">
        <v>1050</v>
      </c>
      <c r="E42" s="25" t="s">
        <v>510</v>
      </c>
      <c r="F42" s="67" t="s">
        <v>1051</v>
      </c>
      <c r="G42" s="11"/>
      <c r="H42" s="10"/>
      <c r="I42" s="10"/>
      <c r="J42" s="25">
        <v>1</v>
      </c>
      <c r="K42" s="49"/>
      <c r="L42" s="26"/>
      <c r="M42" s="11"/>
      <c r="N42" s="35">
        <f t="shared" si="0"/>
        <v>0</v>
      </c>
      <c r="O42" s="36">
        <f t="shared" si="1"/>
        <v>0</v>
      </c>
    </row>
    <row r="43" spans="1:15" ht="16.5" customHeight="1" x14ac:dyDescent="0.15">
      <c r="A43" s="25" t="s">
        <v>372</v>
      </c>
      <c r="B43" s="25" t="s">
        <v>373</v>
      </c>
      <c r="C43" s="25" t="s">
        <v>268</v>
      </c>
      <c r="D43" s="25" t="s">
        <v>1084</v>
      </c>
      <c r="E43" s="25" t="s">
        <v>374</v>
      </c>
      <c r="F43" s="67" t="s">
        <v>1085</v>
      </c>
      <c r="G43" s="11"/>
      <c r="H43" s="10"/>
      <c r="I43" s="10"/>
      <c r="J43" s="25">
        <v>1</v>
      </c>
      <c r="K43" s="49"/>
      <c r="L43" s="26"/>
      <c r="M43" s="11"/>
      <c r="N43" s="35">
        <f t="shared" si="0"/>
        <v>0</v>
      </c>
      <c r="O43" s="36">
        <f t="shared" si="1"/>
        <v>0</v>
      </c>
    </row>
    <row r="44" spans="1:15" ht="16.5" customHeight="1" x14ac:dyDescent="0.15">
      <c r="A44" s="25" t="s">
        <v>300</v>
      </c>
      <c r="B44" s="25" t="s">
        <v>301</v>
      </c>
      <c r="C44" s="25" t="s">
        <v>268</v>
      </c>
      <c r="D44" s="25" t="s">
        <v>1082</v>
      </c>
      <c r="E44" s="25" t="s">
        <v>302</v>
      </c>
      <c r="F44" s="67" t="s">
        <v>1083</v>
      </c>
      <c r="G44" s="11"/>
      <c r="H44" s="10"/>
      <c r="I44" s="10"/>
      <c r="J44" s="25">
        <v>5</v>
      </c>
      <c r="K44" s="49"/>
      <c r="L44" s="26"/>
      <c r="M44" s="11"/>
      <c r="N44" s="35">
        <f t="shared" si="0"/>
        <v>0</v>
      </c>
      <c r="O44" s="36">
        <f t="shared" si="1"/>
        <v>0</v>
      </c>
    </row>
    <row r="45" spans="1:15" ht="16.5" customHeight="1" x14ac:dyDescent="0.15">
      <c r="A45" s="25" t="s">
        <v>300</v>
      </c>
      <c r="B45" s="25" t="s">
        <v>435</v>
      </c>
      <c r="C45" s="25" t="s">
        <v>268</v>
      </c>
      <c r="D45" s="25" t="s">
        <v>1082</v>
      </c>
      <c r="E45" s="25" t="s">
        <v>436</v>
      </c>
      <c r="F45" s="67" t="s">
        <v>1083</v>
      </c>
      <c r="G45" s="11"/>
      <c r="H45" s="10"/>
      <c r="I45" s="10"/>
      <c r="J45" s="25">
        <v>1</v>
      </c>
      <c r="K45" s="49"/>
      <c r="L45" s="26"/>
      <c r="M45" s="11"/>
      <c r="N45" s="35">
        <f t="shared" si="0"/>
        <v>0</v>
      </c>
      <c r="O45" s="36">
        <f t="shared" si="1"/>
        <v>0</v>
      </c>
    </row>
    <row r="46" spans="1:15" ht="16.5" customHeight="1" x14ac:dyDescent="0.15">
      <c r="A46" s="25" t="s">
        <v>432</v>
      </c>
      <c r="B46" s="25" t="s">
        <v>433</v>
      </c>
      <c r="C46" s="25" t="s">
        <v>268</v>
      </c>
      <c r="D46" s="25" t="s">
        <v>1092</v>
      </c>
      <c r="E46" s="25" t="s">
        <v>434</v>
      </c>
      <c r="F46" s="67" t="s">
        <v>1093</v>
      </c>
      <c r="G46" s="11"/>
      <c r="H46" s="10"/>
      <c r="I46" s="10"/>
      <c r="J46" s="25">
        <v>2</v>
      </c>
      <c r="K46" s="49"/>
      <c r="L46" s="26"/>
      <c r="M46" s="11"/>
      <c r="N46" s="35">
        <f t="shared" si="0"/>
        <v>0</v>
      </c>
      <c r="O46" s="36">
        <f t="shared" si="1"/>
        <v>0</v>
      </c>
    </row>
    <row r="47" spans="1:15" ht="16.5" customHeight="1" x14ac:dyDescent="0.15">
      <c r="A47" s="25" t="s">
        <v>461</v>
      </c>
      <c r="B47" s="25" t="s">
        <v>462</v>
      </c>
      <c r="C47" s="25" t="s">
        <v>268</v>
      </c>
      <c r="D47" s="25" t="s">
        <v>1086</v>
      </c>
      <c r="E47" s="25" t="s">
        <v>463</v>
      </c>
      <c r="F47" s="67" t="s">
        <v>1087</v>
      </c>
      <c r="G47" s="11"/>
      <c r="H47" s="10"/>
      <c r="I47" s="10"/>
      <c r="J47" s="25">
        <v>1</v>
      </c>
      <c r="K47" s="49"/>
      <c r="L47" s="26"/>
      <c r="M47" s="11"/>
      <c r="N47" s="35">
        <f t="shared" si="0"/>
        <v>0</v>
      </c>
      <c r="O47" s="36">
        <f t="shared" si="1"/>
        <v>0</v>
      </c>
    </row>
    <row r="48" spans="1:15" ht="16.5" customHeight="1" x14ac:dyDescent="0.15">
      <c r="A48" s="25" t="s">
        <v>475</v>
      </c>
      <c r="B48" s="25" t="s">
        <v>476</v>
      </c>
      <c r="C48" s="25" t="s">
        <v>268</v>
      </c>
      <c r="D48" s="25" t="s">
        <v>1054</v>
      </c>
      <c r="E48" s="25" t="s">
        <v>477</v>
      </c>
      <c r="F48" s="67" t="s">
        <v>1055</v>
      </c>
      <c r="G48" s="11"/>
      <c r="H48" s="10"/>
      <c r="I48" s="10"/>
      <c r="J48" s="25">
        <v>1</v>
      </c>
      <c r="K48" s="49"/>
      <c r="L48" s="26"/>
      <c r="M48" s="11"/>
      <c r="N48" s="35">
        <f t="shared" si="0"/>
        <v>0</v>
      </c>
      <c r="O48" s="36">
        <f t="shared" si="1"/>
        <v>0</v>
      </c>
    </row>
    <row r="49" spans="1:15" ht="16.5" customHeight="1" x14ac:dyDescent="0.15">
      <c r="A49" s="25" t="s">
        <v>266</v>
      </c>
      <c r="B49" s="25" t="s">
        <v>267</v>
      </c>
      <c r="C49" s="25" t="s">
        <v>268</v>
      </c>
      <c r="D49" s="25" t="s">
        <v>1028</v>
      </c>
      <c r="E49" s="25" t="s">
        <v>269</v>
      </c>
      <c r="F49" s="67" t="s">
        <v>1029</v>
      </c>
      <c r="G49" s="11"/>
      <c r="H49" s="10"/>
      <c r="I49" s="10"/>
      <c r="J49" s="25">
        <v>47</v>
      </c>
      <c r="K49" s="49"/>
      <c r="L49" s="26"/>
      <c r="M49" s="11"/>
      <c r="N49" s="35">
        <f t="shared" si="0"/>
        <v>0</v>
      </c>
      <c r="O49" s="36">
        <f t="shared" si="1"/>
        <v>0</v>
      </c>
    </row>
    <row r="50" spans="1:15" ht="16.5" customHeight="1" x14ac:dyDescent="0.15">
      <c r="A50" s="25" t="s">
        <v>306</v>
      </c>
      <c r="B50" s="25" t="s">
        <v>307</v>
      </c>
      <c r="C50" s="25" t="s">
        <v>308</v>
      </c>
      <c r="D50" s="25" t="s">
        <v>1096</v>
      </c>
      <c r="E50" s="25" t="s">
        <v>309</v>
      </c>
      <c r="F50" s="67" t="s">
        <v>1097</v>
      </c>
      <c r="G50" s="11"/>
      <c r="H50" s="10"/>
      <c r="I50" s="10"/>
      <c r="J50" s="25">
        <v>8</v>
      </c>
      <c r="K50" s="49"/>
      <c r="L50" s="26"/>
      <c r="M50" s="11"/>
      <c r="N50" s="35">
        <f t="shared" ref="N50:N81" si="2">K50*(100%-M50/100)</f>
        <v>0</v>
      </c>
      <c r="O50" s="36">
        <f t="shared" ref="O50:O81" si="3">J50*N50</f>
        <v>0</v>
      </c>
    </row>
    <row r="51" spans="1:15" ht="16.5" customHeight="1" x14ac:dyDescent="0.15">
      <c r="A51" s="25" t="s">
        <v>420</v>
      </c>
      <c r="B51" s="25" t="s">
        <v>275</v>
      </c>
      <c r="C51" s="25" t="s">
        <v>421</v>
      </c>
      <c r="D51" s="25" t="s">
        <v>1006</v>
      </c>
      <c r="E51" s="25" t="s">
        <v>422</v>
      </c>
      <c r="F51" s="67">
        <v>9123757</v>
      </c>
      <c r="G51" s="11"/>
      <c r="H51" s="10"/>
      <c r="I51" s="10"/>
      <c r="J51" s="25">
        <v>1</v>
      </c>
      <c r="K51" s="49"/>
      <c r="L51" s="26"/>
      <c r="M51" s="11"/>
      <c r="N51" s="35">
        <f t="shared" si="2"/>
        <v>0</v>
      </c>
      <c r="O51" s="36">
        <f t="shared" si="3"/>
        <v>0</v>
      </c>
    </row>
    <row r="52" spans="1:15" ht="16.5" customHeight="1" x14ac:dyDescent="0.15">
      <c r="A52" s="25" t="s">
        <v>458</v>
      </c>
      <c r="B52" s="25" t="s">
        <v>459</v>
      </c>
      <c r="C52" s="25" t="s">
        <v>268</v>
      </c>
      <c r="D52" s="25" t="s">
        <v>1048</v>
      </c>
      <c r="E52" s="25" t="s">
        <v>460</v>
      </c>
      <c r="F52" s="67" t="s">
        <v>1049</v>
      </c>
      <c r="G52" s="11"/>
      <c r="H52" s="10"/>
      <c r="I52" s="10"/>
      <c r="J52" s="25">
        <v>2</v>
      </c>
      <c r="K52" s="49"/>
      <c r="L52" s="26"/>
      <c r="M52" s="11"/>
      <c r="N52" s="35">
        <f t="shared" si="2"/>
        <v>0</v>
      </c>
      <c r="O52" s="36">
        <f t="shared" si="3"/>
        <v>0</v>
      </c>
    </row>
    <row r="53" spans="1:15" ht="16.5" customHeight="1" x14ac:dyDescent="0.15">
      <c r="A53" s="25" t="s">
        <v>348</v>
      </c>
      <c r="B53" s="25" t="s">
        <v>349</v>
      </c>
      <c r="C53" s="25" t="s">
        <v>350</v>
      </c>
      <c r="D53" s="25" t="s">
        <v>968</v>
      </c>
      <c r="E53" s="25" t="s">
        <v>351</v>
      </c>
      <c r="F53" s="67" t="s">
        <v>969</v>
      </c>
      <c r="G53" s="11"/>
      <c r="H53" s="10"/>
      <c r="I53" s="10"/>
      <c r="J53" s="25">
        <v>1</v>
      </c>
      <c r="K53" s="49"/>
      <c r="L53" s="26"/>
      <c r="M53" s="11"/>
      <c r="N53" s="35">
        <f t="shared" si="2"/>
        <v>0</v>
      </c>
      <c r="O53" s="36">
        <f t="shared" si="3"/>
        <v>0</v>
      </c>
    </row>
    <row r="54" spans="1:15" ht="16.5" customHeight="1" x14ac:dyDescent="0.15">
      <c r="A54" s="25" t="s">
        <v>270</v>
      </c>
      <c r="B54" s="25" t="s">
        <v>271</v>
      </c>
      <c r="C54" s="25" t="s">
        <v>272</v>
      </c>
      <c r="D54" s="25" t="s">
        <v>933</v>
      </c>
      <c r="E54" s="25" t="s">
        <v>273</v>
      </c>
      <c r="F54" s="67" t="s">
        <v>934</v>
      </c>
      <c r="G54" s="11"/>
      <c r="H54" s="10"/>
      <c r="I54" s="10"/>
      <c r="J54" s="25">
        <v>170</v>
      </c>
      <c r="K54" s="49"/>
      <c r="L54" s="26"/>
      <c r="M54" s="11"/>
      <c r="N54" s="35">
        <f t="shared" si="2"/>
        <v>0</v>
      </c>
      <c r="O54" s="36">
        <f t="shared" si="3"/>
        <v>0</v>
      </c>
    </row>
    <row r="55" spans="1:15" ht="16.5" customHeight="1" x14ac:dyDescent="0.15">
      <c r="A55" s="25" t="s">
        <v>292</v>
      </c>
      <c r="B55" s="25" t="s">
        <v>271</v>
      </c>
      <c r="C55" s="25" t="s">
        <v>272</v>
      </c>
      <c r="D55" s="25" t="s">
        <v>935</v>
      </c>
      <c r="E55" s="25" t="s">
        <v>293</v>
      </c>
      <c r="F55" s="67" t="s">
        <v>936</v>
      </c>
      <c r="G55" s="11"/>
      <c r="H55" s="10"/>
      <c r="I55" s="10"/>
      <c r="J55" s="25">
        <v>79</v>
      </c>
      <c r="K55" s="49"/>
      <c r="L55" s="26"/>
      <c r="M55" s="11"/>
      <c r="N55" s="35">
        <f t="shared" si="2"/>
        <v>0</v>
      </c>
      <c r="O55" s="36">
        <f t="shared" si="3"/>
        <v>0</v>
      </c>
    </row>
    <row r="56" spans="1:15" ht="16.5" customHeight="1" x14ac:dyDescent="0.15">
      <c r="A56" s="25" t="s">
        <v>328</v>
      </c>
      <c r="B56" s="25" t="s">
        <v>329</v>
      </c>
      <c r="C56" s="25" t="s">
        <v>330</v>
      </c>
      <c r="D56" s="25" t="s">
        <v>1021</v>
      </c>
      <c r="E56" s="25" t="s">
        <v>331</v>
      </c>
      <c r="F56" s="67" t="s">
        <v>1022</v>
      </c>
      <c r="G56" s="11"/>
      <c r="H56" s="10"/>
      <c r="I56" s="10"/>
      <c r="J56" s="25">
        <v>2</v>
      </c>
      <c r="K56" s="49"/>
      <c r="L56" s="26"/>
      <c r="M56" s="11"/>
      <c r="N56" s="35">
        <f t="shared" si="2"/>
        <v>0</v>
      </c>
      <c r="O56" s="36">
        <f t="shared" si="3"/>
        <v>0</v>
      </c>
    </row>
    <row r="57" spans="1:15" ht="16.5" customHeight="1" x14ac:dyDescent="0.15">
      <c r="A57" s="25" t="s">
        <v>506</v>
      </c>
      <c r="B57" s="25" t="s">
        <v>329</v>
      </c>
      <c r="C57" s="25" t="s">
        <v>330</v>
      </c>
      <c r="D57" s="25" t="s">
        <v>1003</v>
      </c>
      <c r="E57" s="25" t="s">
        <v>507</v>
      </c>
      <c r="F57" s="67" t="s">
        <v>1004</v>
      </c>
      <c r="G57" s="11"/>
      <c r="H57" s="10"/>
      <c r="I57" s="10"/>
      <c r="J57" s="25">
        <v>1</v>
      </c>
      <c r="K57" s="49"/>
      <c r="L57" s="26"/>
      <c r="M57" s="11"/>
      <c r="N57" s="35">
        <f t="shared" si="2"/>
        <v>0</v>
      </c>
      <c r="O57" s="36">
        <f t="shared" si="3"/>
        <v>0</v>
      </c>
    </row>
    <row r="58" spans="1:15" ht="16.5" customHeight="1" x14ac:dyDescent="0.15">
      <c r="A58" s="25" t="s">
        <v>573</v>
      </c>
      <c r="B58" s="25" t="s">
        <v>574</v>
      </c>
      <c r="C58" s="25" t="s">
        <v>330</v>
      </c>
      <c r="D58" s="25" t="s">
        <v>1019</v>
      </c>
      <c r="E58" s="25" t="s">
        <v>575</v>
      </c>
      <c r="F58" s="67" t="s">
        <v>1020</v>
      </c>
      <c r="G58" s="11"/>
      <c r="H58" s="10"/>
      <c r="I58" s="10"/>
      <c r="J58" s="25">
        <v>1</v>
      </c>
      <c r="K58" s="49"/>
      <c r="L58" s="26"/>
      <c r="M58" s="11"/>
      <c r="N58" s="35">
        <f t="shared" si="2"/>
        <v>0</v>
      </c>
      <c r="O58" s="36">
        <f t="shared" si="3"/>
        <v>0</v>
      </c>
    </row>
    <row r="59" spans="1:15" ht="16.5" customHeight="1" x14ac:dyDescent="0.15">
      <c r="A59" s="25" t="s">
        <v>344</v>
      </c>
      <c r="B59" s="25" t="s">
        <v>345</v>
      </c>
      <c r="C59" s="25" t="s">
        <v>346</v>
      </c>
      <c r="D59" s="25" t="s">
        <v>945</v>
      </c>
      <c r="E59" s="25" t="s">
        <v>347</v>
      </c>
      <c r="F59" s="67" t="s">
        <v>946</v>
      </c>
      <c r="G59" s="11"/>
      <c r="H59" s="10"/>
      <c r="I59" s="10"/>
      <c r="J59" s="25">
        <v>1</v>
      </c>
      <c r="K59" s="49"/>
      <c r="L59" s="26"/>
      <c r="M59" s="11"/>
      <c r="N59" s="35">
        <f t="shared" si="2"/>
        <v>0</v>
      </c>
      <c r="O59" s="36">
        <f t="shared" si="3"/>
        <v>0</v>
      </c>
    </row>
    <row r="60" spans="1:15" ht="16.5" customHeight="1" x14ac:dyDescent="0.15">
      <c r="A60" s="25" t="s">
        <v>288</v>
      </c>
      <c r="B60" s="25" t="s">
        <v>275</v>
      </c>
      <c r="C60" s="25" t="s">
        <v>276</v>
      </c>
      <c r="D60" s="25" t="s">
        <v>1030</v>
      </c>
      <c r="E60" s="25" t="s">
        <v>289</v>
      </c>
      <c r="F60" s="67">
        <v>9123771</v>
      </c>
      <c r="G60" s="11"/>
      <c r="H60" s="10"/>
      <c r="I60" s="10"/>
      <c r="J60" s="25">
        <v>3</v>
      </c>
      <c r="K60" s="49"/>
      <c r="L60" s="26"/>
      <c r="M60" s="11"/>
      <c r="N60" s="35">
        <f t="shared" si="2"/>
        <v>0</v>
      </c>
      <c r="O60" s="36">
        <f t="shared" si="3"/>
        <v>0</v>
      </c>
    </row>
    <row r="61" spans="1:15" ht="16.5" customHeight="1" x14ac:dyDescent="0.15">
      <c r="A61" s="25" t="s">
        <v>274</v>
      </c>
      <c r="B61" s="25" t="s">
        <v>275</v>
      </c>
      <c r="C61" s="25" t="s">
        <v>276</v>
      </c>
      <c r="D61" s="25" t="s">
        <v>1031</v>
      </c>
      <c r="E61" s="25" t="s">
        <v>277</v>
      </c>
      <c r="F61" s="67">
        <v>9123772</v>
      </c>
      <c r="G61" s="11"/>
      <c r="H61" s="10"/>
      <c r="I61" s="10"/>
      <c r="J61" s="25">
        <v>3</v>
      </c>
      <c r="K61" s="49"/>
      <c r="L61" s="26"/>
      <c r="M61" s="11"/>
      <c r="N61" s="35">
        <f t="shared" si="2"/>
        <v>0</v>
      </c>
      <c r="O61" s="36">
        <f t="shared" si="3"/>
        <v>0</v>
      </c>
    </row>
    <row r="62" spans="1:15" ht="16.5" customHeight="1" x14ac:dyDescent="0.15">
      <c r="A62" s="25" t="s">
        <v>321</v>
      </c>
      <c r="B62" s="25" t="s">
        <v>322</v>
      </c>
      <c r="C62" s="25" t="s">
        <v>323</v>
      </c>
      <c r="D62" s="25" t="s">
        <v>952</v>
      </c>
      <c r="E62" s="25" t="s">
        <v>324</v>
      </c>
      <c r="F62" s="67" t="s">
        <v>953</v>
      </c>
      <c r="G62" s="11"/>
      <c r="H62" s="10"/>
      <c r="I62" s="10"/>
      <c r="J62" s="25">
        <v>60</v>
      </c>
      <c r="K62" s="49"/>
      <c r="L62" s="26"/>
      <c r="M62" s="11"/>
      <c r="N62" s="35">
        <f t="shared" si="2"/>
        <v>0</v>
      </c>
      <c r="O62" s="36">
        <f t="shared" si="3"/>
        <v>0</v>
      </c>
    </row>
    <row r="63" spans="1:15" ht="16.5" customHeight="1" x14ac:dyDescent="0.15">
      <c r="A63" s="25" t="s">
        <v>569</v>
      </c>
      <c r="B63" s="25" t="s">
        <v>570</v>
      </c>
      <c r="C63" s="25" t="s">
        <v>571</v>
      </c>
      <c r="D63" s="25" t="s">
        <v>947</v>
      </c>
      <c r="E63" s="25" t="s">
        <v>572</v>
      </c>
      <c r="F63" s="67" t="s">
        <v>948</v>
      </c>
      <c r="G63" s="11"/>
      <c r="H63" s="10"/>
      <c r="I63" s="10"/>
      <c r="J63" s="25">
        <v>2</v>
      </c>
      <c r="K63" s="49"/>
      <c r="L63" s="26"/>
      <c r="M63" s="11"/>
      <c r="N63" s="35">
        <f t="shared" si="2"/>
        <v>0</v>
      </c>
      <c r="O63" s="36">
        <f t="shared" si="3"/>
        <v>0</v>
      </c>
    </row>
    <row r="64" spans="1:15" ht="16.5" customHeight="1" x14ac:dyDescent="0.15">
      <c r="A64" s="25" t="s">
        <v>557</v>
      </c>
      <c r="B64" s="25" t="s">
        <v>558</v>
      </c>
      <c r="C64" s="25" t="s">
        <v>350</v>
      </c>
      <c r="D64" s="25" t="s">
        <v>960</v>
      </c>
      <c r="E64" s="25" t="s">
        <v>559</v>
      </c>
      <c r="F64" s="67" t="s">
        <v>961</v>
      </c>
      <c r="G64" s="11"/>
      <c r="H64" s="10"/>
      <c r="I64" s="10"/>
      <c r="J64" s="25">
        <v>1</v>
      </c>
      <c r="K64" s="49"/>
      <c r="L64" s="26"/>
      <c r="M64" s="11"/>
      <c r="N64" s="35">
        <f t="shared" si="2"/>
        <v>0</v>
      </c>
      <c r="O64" s="36">
        <f t="shared" si="3"/>
        <v>0</v>
      </c>
    </row>
    <row r="65" spans="1:15" ht="16.5" customHeight="1" x14ac:dyDescent="0.15">
      <c r="A65" s="25" t="s">
        <v>473</v>
      </c>
      <c r="B65" s="25" t="s">
        <v>474</v>
      </c>
      <c r="C65" s="25" t="s">
        <v>286</v>
      </c>
      <c r="D65" s="25" t="s">
        <v>1098</v>
      </c>
      <c r="E65" s="25" t="s">
        <v>320</v>
      </c>
      <c r="F65" s="67">
        <v>9115856</v>
      </c>
      <c r="G65" s="11"/>
      <c r="H65" s="10"/>
      <c r="I65" s="10"/>
      <c r="J65" s="25">
        <v>10</v>
      </c>
      <c r="K65" s="49"/>
      <c r="L65" s="26"/>
      <c r="M65" s="11"/>
      <c r="N65" s="35">
        <f t="shared" si="2"/>
        <v>0</v>
      </c>
      <c r="O65" s="36">
        <f t="shared" si="3"/>
        <v>0</v>
      </c>
    </row>
    <row r="66" spans="1:15" ht="16.5" customHeight="1" x14ac:dyDescent="0.15">
      <c r="A66" s="25" t="s">
        <v>317</v>
      </c>
      <c r="B66" s="25" t="s">
        <v>318</v>
      </c>
      <c r="C66" s="25" t="s">
        <v>319</v>
      </c>
      <c r="D66" s="25" t="s">
        <v>1099</v>
      </c>
      <c r="E66" s="25" t="s">
        <v>320</v>
      </c>
      <c r="F66" s="67" t="s">
        <v>1100</v>
      </c>
      <c r="G66" s="11"/>
      <c r="H66" s="10"/>
      <c r="I66" s="10"/>
      <c r="J66" s="25">
        <v>25</v>
      </c>
      <c r="K66" s="49"/>
      <c r="L66" s="26"/>
      <c r="M66" s="11"/>
      <c r="N66" s="35">
        <f t="shared" si="2"/>
        <v>0</v>
      </c>
      <c r="O66" s="36">
        <f t="shared" si="3"/>
        <v>0</v>
      </c>
    </row>
    <row r="67" spans="1:15" ht="16.5" customHeight="1" x14ac:dyDescent="0.15">
      <c r="A67" s="25" t="s">
        <v>576</v>
      </c>
      <c r="B67" s="25" t="s">
        <v>577</v>
      </c>
      <c r="C67" s="25" t="s">
        <v>578</v>
      </c>
      <c r="D67" s="25" t="s">
        <v>992</v>
      </c>
      <c r="E67" s="25" t="s">
        <v>579</v>
      </c>
      <c r="F67" s="67" t="s">
        <v>993</v>
      </c>
      <c r="G67" s="11"/>
      <c r="H67" s="10"/>
      <c r="I67" s="10"/>
      <c r="J67" s="25">
        <v>7</v>
      </c>
      <c r="K67" s="49"/>
      <c r="L67" s="26"/>
      <c r="M67" s="11"/>
      <c r="N67" s="35">
        <f t="shared" si="2"/>
        <v>0</v>
      </c>
      <c r="O67" s="36">
        <f t="shared" si="3"/>
        <v>0</v>
      </c>
    </row>
    <row r="68" spans="1:15" ht="16.5" customHeight="1" x14ac:dyDescent="0.15">
      <c r="A68" s="25" t="s">
        <v>454</v>
      </c>
      <c r="B68" s="25" t="s">
        <v>455</v>
      </c>
      <c r="C68" s="25" t="s">
        <v>456</v>
      </c>
      <c r="D68" s="25" t="s">
        <v>999</v>
      </c>
      <c r="E68" s="25" t="s">
        <v>457</v>
      </c>
      <c r="F68" s="67" t="s">
        <v>1000</v>
      </c>
      <c r="G68" s="11"/>
      <c r="H68" s="10"/>
      <c r="I68" s="10"/>
      <c r="J68" s="25">
        <v>2</v>
      </c>
      <c r="K68" s="49"/>
      <c r="L68" s="26"/>
      <c r="M68" s="11"/>
      <c r="N68" s="35">
        <f t="shared" si="2"/>
        <v>0</v>
      </c>
      <c r="O68" s="36">
        <f t="shared" si="3"/>
        <v>0</v>
      </c>
    </row>
    <row r="69" spans="1:15" ht="16.5" customHeight="1" x14ac:dyDescent="0.15">
      <c r="A69" s="25" t="s">
        <v>485</v>
      </c>
      <c r="B69" s="25" t="s">
        <v>486</v>
      </c>
      <c r="C69" s="25" t="s">
        <v>456</v>
      </c>
      <c r="D69" s="25" t="s">
        <v>1001</v>
      </c>
      <c r="E69" s="25" t="s">
        <v>487</v>
      </c>
      <c r="F69" s="67" t="s">
        <v>1002</v>
      </c>
      <c r="G69" s="11"/>
      <c r="H69" s="10"/>
      <c r="I69" s="10"/>
      <c r="J69" s="25">
        <v>2</v>
      </c>
      <c r="K69" s="49"/>
      <c r="L69" s="26"/>
      <c r="M69" s="11"/>
      <c r="N69" s="35">
        <f t="shared" si="2"/>
        <v>0</v>
      </c>
      <c r="O69" s="36">
        <f t="shared" si="3"/>
        <v>0</v>
      </c>
    </row>
    <row r="70" spans="1:15" ht="16.5" customHeight="1" x14ac:dyDescent="0.15">
      <c r="A70" s="25" t="s">
        <v>488</v>
      </c>
      <c r="B70" s="25" t="s">
        <v>489</v>
      </c>
      <c r="C70" s="25" t="s">
        <v>327</v>
      </c>
      <c r="D70" s="25" t="s">
        <v>1109</v>
      </c>
      <c r="E70" s="25"/>
      <c r="F70" s="67" t="s">
        <v>1110</v>
      </c>
      <c r="G70" s="11"/>
      <c r="H70" s="10"/>
      <c r="I70" s="10"/>
      <c r="J70" s="25">
        <v>5</v>
      </c>
      <c r="K70" s="49"/>
      <c r="L70" s="26"/>
      <c r="M70" s="11"/>
      <c r="N70" s="35">
        <f t="shared" si="2"/>
        <v>0</v>
      </c>
      <c r="O70" s="36">
        <f t="shared" si="3"/>
        <v>0</v>
      </c>
    </row>
    <row r="71" spans="1:15" ht="16.5" customHeight="1" x14ac:dyDescent="0.15">
      <c r="A71" s="25" t="s">
        <v>413</v>
      </c>
      <c r="B71" s="25" t="s">
        <v>414</v>
      </c>
      <c r="C71" s="25" t="s">
        <v>415</v>
      </c>
      <c r="D71" s="25" t="s">
        <v>956</v>
      </c>
      <c r="E71" s="25" t="s">
        <v>416</v>
      </c>
      <c r="F71" s="67" t="s">
        <v>957</v>
      </c>
      <c r="G71" s="11"/>
      <c r="H71" s="10"/>
      <c r="I71" s="10"/>
      <c r="J71" s="25">
        <v>6</v>
      </c>
      <c r="K71" s="49"/>
      <c r="L71" s="26"/>
      <c r="M71" s="11"/>
      <c r="N71" s="35">
        <f t="shared" si="2"/>
        <v>0</v>
      </c>
      <c r="O71" s="36">
        <f t="shared" si="3"/>
        <v>0</v>
      </c>
    </row>
    <row r="72" spans="1:15" ht="16.5" customHeight="1" x14ac:dyDescent="0.15">
      <c r="A72" s="25" t="s">
        <v>360</v>
      </c>
      <c r="B72" s="25" t="s">
        <v>361</v>
      </c>
      <c r="C72" s="25" t="s">
        <v>362</v>
      </c>
      <c r="D72" s="25" t="s">
        <v>943</v>
      </c>
      <c r="E72" s="25" t="s">
        <v>363</v>
      </c>
      <c r="F72" s="67" t="s">
        <v>944</v>
      </c>
      <c r="G72" s="11"/>
      <c r="H72" s="10"/>
      <c r="I72" s="10"/>
      <c r="J72" s="25">
        <v>1</v>
      </c>
      <c r="K72" s="49"/>
      <c r="L72" s="26"/>
      <c r="M72" s="11"/>
      <c r="N72" s="35">
        <f t="shared" si="2"/>
        <v>0</v>
      </c>
      <c r="O72" s="36">
        <f t="shared" si="3"/>
        <v>0</v>
      </c>
    </row>
    <row r="73" spans="1:15" ht="16.5" customHeight="1" x14ac:dyDescent="0.15">
      <c r="A73" s="25" t="s">
        <v>527</v>
      </c>
      <c r="B73" s="25" t="s">
        <v>275</v>
      </c>
      <c r="C73" s="25" t="s">
        <v>276</v>
      </c>
      <c r="D73" s="25" t="s">
        <v>1025</v>
      </c>
      <c r="E73" s="25" t="s">
        <v>528</v>
      </c>
      <c r="F73" s="67">
        <v>9123775</v>
      </c>
      <c r="G73" s="11"/>
      <c r="H73" s="10"/>
      <c r="I73" s="10"/>
      <c r="J73" s="25">
        <v>3</v>
      </c>
      <c r="K73" s="49"/>
      <c r="L73" s="26"/>
      <c r="M73" s="11"/>
      <c r="N73" s="35">
        <f t="shared" si="2"/>
        <v>0</v>
      </c>
      <c r="O73" s="36">
        <f t="shared" si="3"/>
        <v>0</v>
      </c>
    </row>
    <row r="74" spans="1:15" ht="16.5" customHeight="1" x14ac:dyDescent="0.15">
      <c r="A74" s="25" t="s">
        <v>281</v>
      </c>
      <c r="B74" s="25" t="s">
        <v>275</v>
      </c>
      <c r="C74" s="25" t="s">
        <v>282</v>
      </c>
      <c r="D74" s="25" t="s">
        <v>986</v>
      </c>
      <c r="E74" s="25" t="s">
        <v>283</v>
      </c>
      <c r="F74" s="67">
        <v>9120542</v>
      </c>
      <c r="G74" s="11"/>
      <c r="H74" s="10"/>
      <c r="I74" s="10"/>
      <c r="J74" s="25">
        <v>15</v>
      </c>
      <c r="K74" s="49"/>
      <c r="L74" s="26"/>
      <c r="M74" s="11"/>
      <c r="N74" s="35">
        <f t="shared" si="2"/>
        <v>0</v>
      </c>
      <c r="O74" s="36">
        <f t="shared" si="3"/>
        <v>0</v>
      </c>
    </row>
    <row r="75" spans="1:15" ht="16.5" customHeight="1" x14ac:dyDescent="0.15">
      <c r="A75" s="25" t="s">
        <v>296</v>
      </c>
      <c r="B75" s="25" t="s">
        <v>275</v>
      </c>
      <c r="C75" s="25" t="s">
        <v>282</v>
      </c>
      <c r="D75" s="25" t="s">
        <v>987</v>
      </c>
      <c r="E75" s="25" t="s">
        <v>283</v>
      </c>
      <c r="F75" s="67">
        <v>9120543</v>
      </c>
      <c r="G75" s="11"/>
      <c r="H75" s="10"/>
      <c r="I75" s="10"/>
      <c r="J75" s="25">
        <v>10</v>
      </c>
      <c r="K75" s="49"/>
      <c r="L75" s="26"/>
      <c r="M75" s="11"/>
      <c r="N75" s="35">
        <f t="shared" si="2"/>
        <v>0</v>
      </c>
      <c r="O75" s="36">
        <f t="shared" si="3"/>
        <v>0</v>
      </c>
    </row>
    <row r="76" spans="1:15" ht="16.5" customHeight="1" x14ac:dyDescent="0.15">
      <c r="A76" s="25" t="s">
        <v>595</v>
      </c>
      <c r="B76" s="25" t="s">
        <v>275</v>
      </c>
      <c r="C76" s="25" t="s">
        <v>276</v>
      </c>
      <c r="D76" s="25" t="s">
        <v>1024</v>
      </c>
      <c r="E76" s="25" t="s">
        <v>596</v>
      </c>
      <c r="F76" s="67">
        <v>9123778</v>
      </c>
      <c r="G76" s="11"/>
      <c r="H76" s="10"/>
      <c r="I76" s="10"/>
      <c r="J76" s="25">
        <v>3</v>
      </c>
      <c r="K76" s="49"/>
      <c r="L76" s="26"/>
      <c r="M76" s="11"/>
      <c r="N76" s="35">
        <f t="shared" si="2"/>
        <v>0</v>
      </c>
      <c r="O76" s="36">
        <f t="shared" si="3"/>
        <v>0</v>
      </c>
    </row>
    <row r="77" spans="1:15" ht="16.5" customHeight="1" x14ac:dyDescent="0.15">
      <c r="A77" s="25" t="s">
        <v>262</v>
      </c>
      <c r="B77" s="25" t="s">
        <v>263</v>
      </c>
      <c r="C77" s="25" t="s">
        <v>264</v>
      </c>
      <c r="D77" s="25" t="s">
        <v>937</v>
      </c>
      <c r="E77" s="25" t="s">
        <v>265</v>
      </c>
      <c r="F77" s="67" t="s">
        <v>938</v>
      </c>
      <c r="G77" s="11"/>
      <c r="H77" s="10"/>
      <c r="I77" s="10"/>
      <c r="J77" s="25">
        <v>767</v>
      </c>
      <c r="K77" s="49"/>
      <c r="L77" s="26"/>
      <c r="M77" s="11"/>
      <c r="N77" s="35">
        <f t="shared" si="2"/>
        <v>0</v>
      </c>
      <c r="O77" s="36">
        <f t="shared" si="3"/>
        <v>0</v>
      </c>
    </row>
    <row r="78" spans="1:15" ht="16.5" customHeight="1" x14ac:dyDescent="0.15">
      <c r="A78" s="25" t="s">
        <v>600</v>
      </c>
      <c r="B78" s="25" t="s">
        <v>601</v>
      </c>
      <c r="C78" s="25" t="s">
        <v>264</v>
      </c>
      <c r="D78" s="25" t="s">
        <v>939</v>
      </c>
      <c r="E78" s="25" t="s">
        <v>602</v>
      </c>
      <c r="F78" s="67" t="s">
        <v>940</v>
      </c>
      <c r="G78" s="11"/>
      <c r="H78" s="10"/>
      <c r="I78" s="10"/>
      <c r="J78" s="25">
        <v>30</v>
      </c>
      <c r="K78" s="49"/>
      <c r="L78" s="26"/>
      <c r="M78" s="11"/>
      <c r="N78" s="35">
        <f t="shared" si="2"/>
        <v>0</v>
      </c>
      <c r="O78" s="36">
        <f t="shared" si="3"/>
        <v>0</v>
      </c>
    </row>
    <row r="79" spans="1:15" ht="16.5" customHeight="1" x14ac:dyDescent="0.15">
      <c r="A79" s="25" t="s">
        <v>440</v>
      </c>
      <c r="B79" s="25" t="s">
        <v>441</v>
      </c>
      <c r="C79" s="25" t="s">
        <v>315</v>
      </c>
      <c r="D79" s="25" t="s">
        <v>979</v>
      </c>
      <c r="E79" s="25" t="s">
        <v>442</v>
      </c>
      <c r="F79" s="67" t="s">
        <v>980</v>
      </c>
      <c r="G79" s="11"/>
      <c r="H79" s="10"/>
      <c r="I79" s="10"/>
      <c r="J79" s="25">
        <v>10</v>
      </c>
      <c r="K79" s="49"/>
      <c r="L79" s="26"/>
      <c r="M79" s="11"/>
      <c r="N79" s="35">
        <f t="shared" si="2"/>
        <v>0</v>
      </c>
      <c r="O79" s="36">
        <f t="shared" si="3"/>
        <v>0</v>
      </c>
    </row>
    <row r="80" spans="1:15" ht="16.5" customHeight="1" x14ac:dyDescent="0.15">
      <c r="A80" s="25" t="s">
        <v>336</v>
      </c>
      <c r="B80" s="25" t="s">
        <v>337</v>
      </c>
      <c r="C80" s="25" t="s">
        <v>338</v>
      </c>
      <c r="D80" s="25" t="s">
        <v>954</v>
      </c>
      <c r="E80" s="25" t="s">
        <v>339</v>
      </c>
      <c r="F80" s="67" t="s">
        <v>955</v>
      </c>
      <c r="G80" s="11"/>
      <c r="H80" s="10"/>
      <c r="I80" s="10"/>
      <c r="J80" s="25">
        <v>2</v>
      </c>
      <c r="K80" s="49"/>
      <c r="L80" s="26"/>
      <c r="M80" s="11"/>
      <c r="N80" s="35">
        <f t="shared" si="2"/>
        <v>0</v>
      </c>
      <c r="O80" s="36">
        <f t="shared" si="3"/>
        <v>0</v>
      </c>
    </row>
    <row r="81" spans="1:15" ht="16.5" customHeight="1" x14ac:dyDescent="0.15">
      <c r="A81" s="25" t="s">
        <v>332</v>
      </c>
      <c r="B81" s="25" t="s">
        <v>333</v>
      </c>
      <c r="C81" s="25" t="s">
        <v>334</v>
      </c>
      <c r="D81" s="25" t="s">
        <v>958</v>
      </c>
      <c r="E81" s="25" t="s">
        <v>335</v>
      </c>
      <c r="F81" s="67" t="s">
        <v>959</v>
      </c>
      <c r="G81" s="11"/>
      <c r="H81" s="10"/>
      <c r="I81" s="10"/>
      <c r="J81" s="25">
        <v>1</v>
      </c>
      <c r="K81" s="49"/>
      <c r="L81" s="26"/>
      <c r="M81" s="11"/>
      <c r="N81" s="35">
        <f t="shared" si="2"/>
        <v>0</v>
      </c>
      <c r="O81" s="36">
        <f t="shared" si="3"/>
        <v>0</v>
      </c>
    </row>
    <row r="82" spans="1:15" ht="16.5" customHeight="1" x14ac:dyDescent="0.15">
      <c r="A82" s="25" t="s">
        <v>297</v>
      </c>
      <c r="B82" s="25" t="s">
        <v>275</v>
      </c>
      <c r="C82" s="25" t="s">
        <v>298</v>
      </c>
      <c r="D82" s="25" t="s">
        <v>1011</v>
      </c>
      <c r="E82" s="25" t="s">
        <v>299</v>
      </c>
      <c r="F82" s="67">
        <v>9130629</v>
      </c>
      <c r="G82" s="11"/>
      <c r="H82" s="10"/>
      <c r="I82" s="10"/>
      <c r="J82" s="25">
        <v>6</v>
      </c>
      <c r="K82" s="49"/>
      <c r="L82" s="26"/>
      <c r="M82" s="11"/>
      <c r="N82" s="35">
        <f t="shared" ref="N82:N112" si="4">K82*(100%-M82/100)</f>
        <v>0</v>
      </c>
      <c r="O82" s="36">
        <f t="shared" ref="O82:O112" si="5">J82*N82</f>
        <v>0</v>
      </c>
    </row>
    <row r="83" spans="1:15" ht="16.5" customHeight="1" x14ac:dyDescent="0.15">
      <c r="A83" s="25" t="s">
        <v>562</v>
      </c>
      <c r="B83" s="25" t="s">
        <v>563</v>
      </c>
      <c r="C83" s="25" t="s">
        <v>564</v>
      </c>
      <c r="D83" s="25" t="s">
        <v>1007</v>
      </c>
      <c r="E83" s="25" t="s">
        <v>565</v>
      </c>
      <c r="F83" s="67" t="s">
        <v>1008</v>
      </c>
      <c r="G83" s="11"/>
      <c r="H83" s="10"/>
      <c r="I83" s="10"/>
      <c r="J83" s="25">
        <v>2</v>
      </c>
      <c r="K83" s="49"/>
      <c r="L83" s="26"/>
      <c r="M83" s="11"/>
      <c r="N83" s="35">
        <f t="shared" si="4"/>
        <v>0</v>
      </c>
      <c r="O83" s="36">
        <f t="shared" si="5"/>
        <v>0</v>
      </c>
    </row>
    <row r="84" spans="1:15" ht="16.5" customHeight="1" x14ac:dyDescent="0.15">
      <c r="A84" s="25" t="s">
        <v>543</v>
      </c>
      <c r="B84" s="25" t="s">
        <v>544</v>
      </c>
      <c r="C84" s="25" t="s">
        <v>545</v>
      </c>
      <c r="D84" s="25" t="s">
        <v>1034</v>
      </c>
      <c r="E84" s="25" t="s">
        <v>546</v>
      </c>
      <c r="F84" s="67" t="s">
        <v>1035</v>
      </c>
      <c r="G84" s="11"/>
      <c r="H84" s="10"/>
      <c r="I84" s="10"/>
      <c r="J84" s="25">
        <v>3</v>
      </c>
      <c r="K84" s="49"/>
      <c r="L84" s="26"/>
      <c r="M84" s="11"/>
      <c r="N84" s="35">
        <f t="shared" si="4"/>
        <v>0</v>
      </c>
      <c r="O84" s="36">
        <f t="shared" si="5"/>
        <v>0</v>
      </c>
    </row>
    <row r="85" spans="1:15" ht="16.5" customHeight="1" x14ac:dyDescent="0.15">
      <c r="A85" s="25" t="s">
        <v>428</v>
      </c>
      <c r="B85" s="25" t="s">
        <v>429</v>
      </c>
      <c r="C85" s="25" t="s">
        <v>430</v>
      </c>
      <c r="D85" s="25" t="s">
        <v>1101</v>
      </c>
      <c r="E85" s="25" t="s">
        <v>431</v>
      </c>
      <c r="F85" s="67" t="s">
        <v>1102</v>
      </c>
      <c r="G85" s="11"/>
      <c r="H85" s="10"/>
      <c r="I85" s="10"/>
      <c r="J85" s="25">
        <v>4</v>
      </c>
      <c r="K85" s="49"/>
      <c r="L85" s="26"/>
      <c r="M85" s="11"/>
      <c r="N85" s="35">
        <f t="shared" si="4"/>
        <v>0</v>
      </c>
      <c r="O85" s="36">
        <f t="shared" si="5"/>
        <v>0</v>
      </c>
    </row>
    <row r="86" spans="1:15" ht="16.5" customHeight="1" x14ac:dyDescent="0.15">
      <c r="A86" s="25" t="s">
        <v>535</v>
      </c>
      <c r="B86" s="25" t="s">
        <v>304</v>
      </c>
      <c r="C86" s="25" t="s">
        <v>280</v>
      </c>
      <c r="D86" s="25" t="s">
        <v>1116</v>
      </c>
      <c r="E86" s="25"/>
      <c r="F86" s="67">
        <v>9135673</v>
      </c>
      <c r="G86" s="11"/>
      <c r="H86" s="10"/>
      <c r="I86" s="10"/>
      <c r="J86" s="25">
        <v>1</v>
      </c>
      <c r="K86" s="49"/>
      <c r="L86" s="26"/>
      <c r="M86" s="11"/>
      <c r="N86" s="35">
        <f t="shared" si="4"/>
        <v>0</v>
      </c>
      <c r="O86" s="36">
        <f t="shared" si="5"/>
        <v>0</v>
      </c>
    </row>
    <row r="87" spans="1:15" ht="16.5" customHeight="1" x14ac:dyDescent="0.15">
      <c r="A87" s="25" t="s">
        <v>310</v>
      </c>
      <c r="B87" s="25" t="s">
        <v>275</v>
      </c>
      <c r="C87" s="25" t="s">
        <v>280</v>
      </c>
      <c r="D87" s="25" t="s">
        <v>1112</v>
      </c>
      <c r="E87" s="25"/>
      <c r="F87" s="67">
        <v>9127366</v>
      </c>
      <c r="G87" s="11"/>
      <c r="H87" s="10"/>
      <c r="I87" s="10"/>
      <c r="J87" s="25">
        <v>2</v>
      </c>
      <c r="K87" s="49"/>
      <c r="L87" s="26"/>
      <c r="M87" s="11"/>
      <c r="N87" s="35">
        <f t="shared" si="4"/>
        <v>0</v>
      </c>
      <c r="O87" s="36">
        <f t="shared" si="5"/>
        <v>0</v>
      </c>
    </row>
    <row r="88" spans="1:15" ht="16.5" customHeight="1" x14ac:dyDescent="0.15">
      <c r="A88" s="25" t="s">
        <v>294</v>
      </c>
      <c r="B88" s="25" t="s">
        <v>275</v>
      </c>
      <c r="C88" s="25" t="s">
        <v>282</v>
      </c>
      <c r="D88" s="25" t="s">
        <v>1118</v>
      </c>
      <c r="E88" s="25"/>
      <c r="F88" s="67">
        <v>9138366</v>
      </c>
      <c r="G88" s="11"/>
      <c r="H88" s="10"/>
      <c r="I88" s="10"/>
      <c r="J88" s="25">
        <v>10</v>
      </c>
      <c r="K88" s="49"/>
      <c r="L88" s="26"/>
      <c r="M88" s="11"/>
      <c r="N88" s="35">
        <f t="shared" si="4"/>
        <v>0</v>
      </c>
      <c r="O88" s="36">
        <f t="shared" si="5"/>
        <v>0</v>
      </c>
    </row>
    <row r="89" spans="1:15" ht="16.5" customHeight="1" x14ac:dyDescent="0.15">
      <c r="A89" s="25" t="s">
        <v>551</v>
      </c>
      <c r="B89" s="25" t="s">
        <v>552</v>
      </c>
      <c r="C89" s="25" t="s">
        <v>553</v>
      </c>
      <c r="D89" s="25" t="s">
        <v>1014</v>
      </c>
      <c r="E89" s="25" t="s">
        <v>554</v>
      </c>
      <c r="F89" s="67" t="s">
        <v>1015</v>
      </c>
      <c r="G89" s="11"/>
      <c r="H89" s="10"/>
      <c r="I89" s="10"/>
      <c r="J89" s="25">
        <v>1</v>
      </c>
      <c r="K89" s="49"/>
      <c r="L89" s="26"/>
      <c r="M89" s="11"/>
      <c r="N89" s="35">
        <f t="shared" si="4"/>
        <v>0</v>
      </c>
      <c r="O89" s="36">
        <f t="shared" si="5"/>
        <v>0</v>
      </c>
    </row>
    <row r="90" spans="1:15" ht="16.5" customHeight="1" x14ac:dyDescent="0.15">
      <c r="A90" s="25" t="s">
        <v>597</v>
      </c>
      <c r="B90" s="25" t="s">
        <v>598</v>
      </c>
      <c r="C90" s="25" t="s">
        <v>315</v>
      </c>
      <c r="D90" s="25" t="s">
        <v>974</v>
      </c>
      <c r="E90" s="25" t="s">
        <v>599</v>
      </c>
      <c r="F90" s="67" t="s">
        <v>975</v>
      </c>
      <c r="G90" s="11"/>
      <c r="H90" s="10"/>
      <c r="I90" s="10"/>
      <c r="J90" s="25">
        <v>16</v>
      </c>
      <c r="K90" s="49"/>
      <c r="L90" s="26"/>
      <c r="M90" s="11"/>
      <c r="N90" s="35">
        <f t="shared" si="4"/>
        <v>0</v>
      </c>
      <c r="O90" s="36">
        <f t="shared" si="5"/>
        <v>0</v>
      </c>
    </row>
    <row r="91" spans="1:15" ht="16.5" customHeight="1" x14ac:dyDescent="0.15">
      <c r="A91" s="25" t="s">
        <v>284</v>
      </c>
      <c r="B91" s="25" t="s">
        <v>285</v>
      </c>
      <c r="C91" s="25" t="s">
        <v>286</v>
      </c>
      <c r="D91" s="25" t="s">
        <v>1033</v>
      </c>
      <c r="E91" s="25" t="s">
        <v>287</v>
      </c>
      <c r="F91" s="67">
        <v>9115855</v>
      </c>
      <c r="G91" s="11"/>
      <c r="H91" s="10"/>
      <c r="I91" s="10"/>
      <c r="J91" s="25">
        <v>10</v>
      </c>
      <c r="K91" s="49"/>
      <c r="L91" s="26"/>
      <c r="M91" s="11"/>
      <c r="N91" s="35">
        <f t="shared" si="4"/>
        <v>0</v>
      </c>
      <c r="O91" s="36">
        <f t="shared" si="5"/>
        <v>0</v>
      </c>
    </row>
    <row r="92" spans="1:15" ht="16.5" customHeight="1" x14ac:dyDescent="0.15">
      <c r="A92" s="25" t="s">
        <v>464</v>
      </c>
      <c r="B92" s="25" t="s">
        <v>465</v>
      </c>
      <c r="C92" s="25" t="s">
        <v>466</v>
      </c>
      <c r="D92" s="25" t="s">
        <v>1017</v>
      </c>
      <c r="E92" s="25" t="s">
        <v>467</v>
      </c>
      <c r="F92" s="67" t="s">
        <v>1018</v>
      </c>
      <c r="G92" s="11"/>
      <c r="H92" s="10"/>
      <c r="I92" s="10"/>
      <c r="J92" s="25">
        <v>1</v>
      </c>
      <c r="K92" s="49"/>
      <c r="L92" s="26"/>
      <c r="M92" s="11"/>
      <c r="N92" s="35">
        <f t="shared" si="4"/>
        <v>0</v>
      </c>
      <c r="O92" s="36">
        <f t="shared" si="5"/>
        <v>0</v>
      </c>
    </row>
    <row r="93" spans="1:15" ht="16.5" customHeight="1" x14ac:dyDescent="0.15">
      <c r="A93" s="25" t="s">
        <v>536</v>
      </c>
      <c r="B93" s="25" t="s">
        <v>537</v>
      </c>
      <c r="C93" s="25" t="s">
        <v>315</v>
      </c>
      <c r="D93" s="25" t="s">
        <v>972</v>
      </c>
      <c r="E93" s="25" t="s">
        <v>538</v>
      </c>
      <c r="F93" s="67" t="s">
        <v>973</v>
      </c>
      <c r="G93" s="11"/>
      <c r="H93" s="10"/>
      <c r="I93" s="10"/>
      <c r="J93" s="25">
        <v>38</v>
      </c>
      <c r="K93" s="49"/>
      <c r="L93" s="26"/>
      <c r="M93" s="11"/>
      <c r="N93" s="35">
        <f t="shared" si="4"/>
        <v>0</v>
      </c>
      <c r="O93" s="36">
        <f t="shared" si="5"/>
        <v>0</v>
      </c>
    </row>
    <row r="94" spans="1:15" ht="16.5" customHeight="1" x14ac:dyDescent="0.15">
      <c r="A94" s="25" t="s">
        <v>519</v>
      </c>
      <c r="B94" s="25" t="s">
        <v>520</v>
      </c>
      <c r="C94" s="25" t="s">
        <v>521</v>
      </c>
      <c r="D94" s="25" t="s">
        <v>1040</v>
      </c>
      <c r="E94" s="25" t="s">
        <v>522</v>
      </c>
      <c r="F94" s="67" t="s">
        <v>1041</v>
      </c>
      <c r="G94" s="11"/>
      <c r="H94" s="10"/>
      <c r="I94" s="10"/>
      <c r="J94" s="25">
        <v>2</v>
      </c>
      <c r="K94" s="49"/>
      <c r="L94" s="26"/>
      <c r="M94" s="11"/>
      <c r="N94" s="35">
        <f t="shared" si="4"/>
        <v>0</v>
      </c>
      <c r="O94" s="36">
        <f t="shared" si="5"/>
        <v>0</v>
      </c>
    </row>
    <row r="95" spans="1:15" ht="16.5" customHeight="1" x14ac:dyDescent="0.15">
      <c r="A95" s="25" t="s">
        <v>364</v>
      </c>
      <c r="B95" s="25" t="s">
        <v>326</v>
      </c>
      <c r="C95" s="25" t="s">
        <v>327</v>
      </c>
      <c r="D95" s="25" t="s">
        <v>1114</v>
      </c>
      <c r="E95" s="25"/>
      <c r="F95" s="67">
        <v>9131881</v>
      </c>
      <c r="G95" s="11"/>
      <c r="H95" s="10"/>
      <c r="I95" s="10"/>
      <c r="J95" s="25">
        <v>15</v>
      </c>
      <c r="K95" s="49"/>
      <c r="L95" s="26"/>
      <c r="M95" s="11"/>
      <c r="N95" s="35">
        <f t="shared" si="4"/>
        <v>0</v>
      </c>
      <c r="O95" s="36">
        <f t="shared" si="5"/>
        <v>0</v>
      </c>
    </row>
    <row r="96" spans="1:15" ht="16.5" customHeight="1" x14ac:dyDescent="0.15">
      <c r="A96" s="25" t="s">
        <v>478</v>
      </c>
      <c r="B96" s="25" t="s">
        <v>479</v>
      </c>
      <c r="C96" s="25" t="s">
        <v>268</v>
      </c>
      <c r="D96" s="25" t="s">
        <v>1094</v>
      </c>
      <c r="E96" s="25" t="s">
        <v>480</v>
      </c>
      <c r="F96" s="67" t="s">
        <v>1095</v>
      </c>
      <c r="G96" s="11"/>
      <c r="H96" s="10"/>
      <c r="I96" s="10"/>
      <c r="J96" s="25">
        <v>1</v>
      </c>
      <c r="K96" s="49"/>
      <c r="L96" s="26"/>
      <c r="M96" s="11"/>
      <c r="N96" s="35">
        <f t="shared" si="4"/>
        <v>0</v>
      </c>
      <c r="O96" s="36">
        <f t="shared" si="5"/>
        <v>0</v>
      </c>
    </row>
    <row r="97" spans="1:15" ht="16.5" customHeight="1" x14ac:dyDescent="0.15">
      <c r="A97" s="25" t="s">
        <v>481</v>
      </c>
      <c r="B97" s="25" t="s">
        <v>482</v>
      </c>
      <c r="C97" s="25" t="s">
        <v>483</v>
      </c>
      <c r="D97" s="25" t="s">
        <v>994</v>
      </c>
      <c r="E97" s="25" t="s">
        <v>484</v>
      </c>
      <c r="F97" s="67">
        <v>9124498</v>
      </c>
      <c r="G97" s="11"/>
      <c r="H97" s="10"/>
      <c r="I97" s="10"/>
      <c r="J97" s="25">
        <v>1</v>
      </c>
      <c r="K97" s="49"/>
      <c r="L97" s="26"/>
      <c r="M97" s="11"/>
      <c r="N97" s="35">
        <f t="shared" si="4"/>
        <v>0</v>
      </c>
      <c r="O97" s="36">
        <f t="shared" si="5"/>
        <v>0</v>
      </c>
    </row>
    <row r="98" spans="1:15" ht="16.5" customHeight="1" x14ac:dyDescent="0.15">
      <c r="A98" s="25" t="s">
        <v>580</v>
      </c>
      <c r="B98" s="25" t="s">
        <v>581</v>
      </c>
      <c r="C98" s="25" t="s">
        <v>582</v>
      </c>
      <c r="D98" s="25" t="s">
        <v>997</v>
      </c>
      <c r="E98" s="25" t="s">
        <v>583</v>
      </c>
      <c r="F98" s="67" t="s">
        <v>998</v>
      </c>
      <c r="G98" s="11"/>
      <c r="H98" s="10"/>
      <c r="I98" s="10"/>
      <c r="J98" s="25">
        <v>16</v>
      </c>
      <c r="K98" s="49"/>
      <c r="L98" s="26"/>
      <c r="M98" s="11"/>
      <c r="N98" s="35">
        <f t="shared" si="4"/>
        <v>0</v>
      </c>
      <c r="O98" s="36">
        <f t="shared" si="5"/>
        <v>0</v>
      </c>
    </row>
    <row r="99" spans="1:15" ht="16.5" customHeight="1" x14ac:dyDescent="0.15">
      <c r="A99" s="25" t="s">
        <v>401</v>
      </c>
      <c r="B99" s="25" t="s">
        <v>402</v>
      </c>
      <c r="C99" s="25" t="s">
        <v>403</v>
      </c>
      <c r="D99" s="25" t="s">
        <v>1107</v>
      </c>
      <c r="E99" s="25"/>
      <c r="F99" s="67" t="s">
        <v>1108</v>
      </c>
      <c r="G99" s="11"/>
      <c r="H99" s="10"/>
      <c r="I99" s="10"/>
      <c r="J99" s="25">
        <v>26</v>
      </c>
      <c r="K99" s="49"/>
      <c r="L99" s="26"/>
      <c r="M99" s="11"/>
      <c r="N99" s="35">
        <f t="shared" si="4"/>
        <v>0</v>
      </c>
      <c r="O99" s="36">
        <f t="shared" si="5"/>
        <v>0</v>
      </c>
    </row>
    <row r="100" spans="1:15" ht="16.5" customHeight="1" x14ac:dyDescent="0.15">
      <c r="A100" s="25" t="s">
        <v>375</v>
      </c>
      <c r="B100" s="25" t="s">
        <v>304</v>
      </c>
      <c r="C100" s="25" t="s">
        <v>280</v>
      </c>
      <c r="D100" s="25" t="s">
        <v>1038</v>
      </c>
      <c r="E100" s="25" t="s">
        <v>376</v>
      </c>
      <c r="F100" s="67">
        <v>9145209</v>
      </c>
      <c r="G100" s="11"/>
      <c r="H100" s="10"/>
      <c r="I100" s="10"/>
      <c r="J100" s="25">
        <v>3</v>
      </c>
      <c r="K100" s="49"/>
      <c r="L100" s="26"/>
      <c r="M100" s="11"/>
      <c r="N100" s="35">
        <f t="shared" si="4"/>
        <v>0</v>
      </c>
      <c r="O100" s="36">
        <f t="shared" si="5"/>
        <v>0</v>
      </c>
    </row>
    <row r="101" spans="1:15" ht="16.5" customHeight="1" x14ac:dyDescent="0.15">
      <c r="A101" s="25" t="s">
        <v>555</v>
      </c>
      <c r="B101" s="25" t="s">
        <v>304</v>
      </c>
      <c r="C101" s="25" t="s">
        <v>280</v>
      </c>
      <c r="D101" s="25" t="s">
        <v>990</v>
      </c>
      <c r="E101" s="25" t="s">
        <v>556</v>
      </c>
      <c r="F101" s="67">
        <v>9145211</v>
      </c>
      <c r="G101" s="11"/>
      <c r="H101" s="10"/>
      <c r="I101" s="10"/>
      <c r="J101" s="25">
        <v>1</v>
      </c>
      <c r="K101" s="49"/>
      <c r="L101" s="26"/>
      <c r="M101" s="11"/>
      <c r="N101" s="35">
        <f t="shared" si="4"/>
        <v>0</v>
      </c>
      <c r="O101" s="36">
        <f t="shared" si="5"/>
        <v>0</v>
      </c>
    </row>
    <row r="102" spans="1:15" ht="16.5" customHeight="1" x14ac:dyDescent="0.15">
      <c r="A102" s="25" t="s">
        <v>290</v>
      </c>
      <c r="B102" s="25" t="s">
        <v>275</v>
      </c>
      <c r="C102" s="25" t="s">
        <v>282</v>
      </c>
      <c r="D102" s="25" t="s">
        <v>988</v>
      </c>
      <c r="E102" s="25" t="s">
        <v>291</v>
      </c>
      <c r="F102" s="67">
        <v>9125623</v>
      </c>
      <c r="G102" s="11"/>
      <c r="H102" s="10"/>
      <c r="I102" s="10"/>
      <c r="J102" s="25">
        <v>7</v>
      </c>
      <c r="K102" s="49"/>
      <c r="L102" s="26"/>
      <c r="M102" s="11"/>
      <c r="N102" s="35">
        <f t="shared" si="4"/>
        <v>0</v>
      </c>
      <c r="O102" s="36">
        <f t="shared" si="5"/>
        <v>0</v>
      </c>
    </row>
    <row r="103" spans="1:15" ht="16.5" customHeight="1" x14ac:dyDescent="0.15">
      <c r="A103" s="25" t="s">
        <v>278</v>
      </c>
      <c r="B103" s="25" t="s">
        <v>279</v>
      </c>
      <c r="C103" s="25" t="s">
        <v>280</v>
      </c>
      <c r="D103" s="25" t="s">
        <v>1115</v>
      </c>
      <c r="E103" s="25"/>
      <c r="F103" s="67">
        <v>9132779</v>
      </c>
      <c r="G103" s="11"/>
      <c r="H103" s="10"/>
      <c r="I103" s="10"/>
      <c r="J103" s="25">
        <v>15</v>
      </c>
      <c r="K103" s="49"/>
      <c r="L103" s="26"/>
      <c r="M103" s="11"/>
      <c r="N103" s="35">
        <f t="shared" si="4"/>
        <v>0</v>
      </c>
      <c r="O103" s="36">
        <f t="shared" si="5"/>
        <v>0</v>
      </c>
    </row>
    <row r="104" spans="1:15" ht="16.5" customHeight="1" x14ac:dyDescent="0.15">
      <c r="A104" s="25" t="s">
        <v>278</v>
      </c>
      <c r="B104" s="25" t="s">
        <v>279</v>
      </c>
      <c r="C104" s="25" t="s">
        <v>280</v>
      </c>
      <c r="D104" s="25" t="s">
        <v>1115</v>
      </c>
      <c r="E104" s="25"/>
      <c r="F104" s="67">
        <v>9132779</v>
      </c>
      <c r="G104" s="11"/>
      <c r="H104" s="10"/>
      <c r="I104" s="10"/>
      <c r="J104" s="25">
        <v>15</v>
      </c>
      <c r="K104" s="49"/>
      <c r="L104" s="26"/>
      <c r="M104" s="11"/>
      <c r="N104" s="35">
        <f t="shared" si="4"/>
        <v>0</v>
      </c>
      <c r="O104" s="36">
        <f t="shared" si="5"/>
        <v>0</v>
      </c>
    </row>
    <row r="105" spans="1:15" ht="16.5" customHeight="1" x14ac:dyDescent="0.15">
      <c r="A105" s="25" t="s">
        <v>295</v>
      </c>
      <c r="B105" s="25" t="s">
        <v>279</v>
      </c>
      <c r="C105" s="25" t="s">
        <v>280</v>
      </c>
      <c r="D105" s="25" t="s">
        <v>1119</v>
      </c>
      <c r="E105" s="25"/>
      <c r="F105" s="67">
        <v>9139898</v>
      </c>
      <c r="G105" s="11"/>
      <c r="H105" s="10"/>
      <c r="I105" s="10"/>
      <c r="J105" s="25">
        <v>10</v>
      </c>
      <c r="K105" s="49"/>
      <c r="L105" s="26"/>
      <c r="M105" s="11"/>
      <c r="N105" s="35">
        <f t="shared" si="4"/>
        <v>0</v>
      </c>
      <c r="O105" s="36">
        <f t="shared" si="5"/>
        <v>0</v>
      </c>
    </row>
    <row r="106" spans="1:15" ht="16.5" customHeight="1" x14ac:dyDescent="0.15">
      <c r="A106" s="25" t="s">
        <v>592</v>
      </c>
      <c r="B106" s="25" t="s">
        <v>279</v>
      </c>
      <c r="C106" s="25" t="s">
        <v>280</v>
      </c>
      <c r="D106" s="25" t="s">
        <v>1117</v>
      </c>
      <c r="E106" s="25"/>
      <c r="F106" s="67">
        <v>9135674</v>
      </c>
      <c r="G106" s="11"/>
      <c r="H106" s="10"/>
      <c r="I106" s="10"/>
      <c r="J106" s="25">
        <v>1</v>
      </c>
      <c r="K106" s="49"/>
      <c r="L106" s="26"/>
      <c r="M106" s="11"/>
      <c r="N106" s="35">
        <f t="shared" si="4"/>
        <v>0</v>
      </c>
      <c r="O106" s="36">
        <f t="shared" si="5"/>
        <v>0</v>
      </c>
    </row>
    <row r="107" spans="1:15" ht="16.5" customHeight="1" x14ac:dyDescent="0.15">
      <c r="A107" s="25" t="s">
        <v>311</v>
      </c>
      <c r="B107" s="25" t="s">
        <v>279</v>
      </c>
      <c r="C107" s="25" t="s">
        <v>280</v>
      </c>
      <c r="D107" s="25" t="s">
        <v>1039</v>
      </c>
      <c r="E107" s="25" t="s">
        <v>312</v>
      </c>
      <c r="F107" s="67">
        <v>9145208</v>
      </c>
      <c r="G107" s="11"/>
      <c r="H107" s="10"/>
      <c r="I107" s="10"/>
      <c r="J107" s="25">
        <v>4</v>
      </c>
      <c r="K107" s="49"/>
      <c r="L107" s="26"/>
      <c r="M107" s="11"/>
      <c r="N107" s="35">
        <f t="shared" si="4"/>
        <v>0</v>
      </c>
      <c r="O107" s="36">
        <f t="shared" si="5"/>
        <v>0</v>
      </c>
    </row>
    <row r="108" spans="1:15" ht="16.5" customHeight="1" x14ac:dyDescent="0.15">
      <c r="A108" s="25" t="s">
        <v>355</v>
      </c>
      <c r="B108" s="25" t="s">
        <v>304</v>
      </c>
      <c r="C108" s="25" t="s">
        <v>280</v>
      </c>
      <c r="D108" s="25" t="s">
        <v>985</v>
      </c>
      <c r="E108" s="25" t="s">
        <v>356</v>
      </c>
      <c r="F108" s="67">
        <v>9145212</v>
      </c>
      <c r="G108" s="11"/>
      <c r="H108" s="10"/>
      <c r="I108" s="10"/>
      <c r="J108" s="25">
        <v>3</v>
      </c>
      <c r="K108" s="49"/>
      <c r="L108" s="26"/>
      <c r="M108" s="11"/>
      <c r="N108" s="35">
        <f t="shared" si="4"/>
        <v>0</v>
      </c>
      <c r="O108" s="36">
        <f t="shared" si="5"/>
        <v>0</v>
      </c>
    </row>
    <row r="109" spans="1:15" ht="16.5" customHeight="1" x14ac:dyDescent="0.15">
      <c r="A109" s="25" t="s">
        <v>303</v>
      </c>
      <c r="B109" s="25" t="s">
        <v>304</v>
      </c>
      <c r="C109" s="25" t="s">
        <v>280</v>
      </c>
      <c r="D109" s="25" t="s">
        <v>989</v>
      </c>
      <c r="E109" s="25" t="s">
        <v>305</v>
      </c>
      <c r="F109" s="67">
        <v>9145210</v>
      </c>
      <c r="G109" s="11"/>
      <c r="H109" s="10"/>
      <c r="I109" s="10"/>
      <c r="J109" s="25">
        <v>5</v>
      </c>
      <c r="K109" s="49"/>
      <c r="L109" s="26"/>
      <c r="M109" s="11"/>
      <c r="N109" s="35">
        <f t="shared" si="4"/>
        <v>0</v>
      </c>
      <c r="O109" s="36">
        <f t="shared" si="5"/>
        <v>0</v>
      </c>
    </row>
    <row r="110" spans="1:15" ht="16.5" customHeight="1" x14ac:dyDescent="0.15">
      <c r="A110" s="25" t="s">
        <v>397</v>
      </c>
      <c r="B110" s="25" t="s">
        <v>398</v>
      </c>
      <c r="C110" s="25" t="s">
        <v>399</v>
      </c>
      <c r="D110" s="25" t="s">
        <v>1070</v>
      </c>
      <c r="E110" s="25" t="s">
        <v>400</v>
      </c>
      <c r="F110" s="67">
        <v>9124323</v>
      </c>
      <c r="G110" s="11"/>
      <c r="H110" s="10"/>
      <c r="I110" s="10"/>
      <c r="J110" s="25">
        <v>2</v>
      </c>
      <c r="K110" s="49"/>
      <c r="L110" s="26"/>
      <c r="M110" s="11"/>
      <c r="N110" s="35">
        <f t="shared" si="4"/>
        <v>0</v>
      </c>
      <c r="O110" s="36">
        <f t="shared" si="5"/>
        <v>0</v>
      </c>
    </row>
    <row r="111" spans="1:15" ht="16.5" customHeight="1" x14ac:dyDescent="0.15">
      <c r="A111" s="25" t="s">
        <v>560</v>
      </c>
      <c r="B111" s="25" t="s">
        <v>398</v>
      </c>
      <c r="C111" s="25" t="s">
        <v>399</v>
      </c>
      <c r="D111" s="25" t="s">
        <v>1071</v>
      </c>
      <c r="E111" s="25" t="s">
        <v>561</v>
      </c>
      <c r="F111" s="67">
        <v>9124312</v>
      </c>
      <c r="G111" s="11"/>
      <c r="H111" s="10"/>
      <c r="I111" s="10"/>
      <c r="J111" s="25">
        <v>1</v>
      </c>
      <c r="K111" s="49"/>
      <c r="L111" s="26"/>
      <c r="M111" s="11"/>
      <c r="N111" s="35">
        <f t="shared" si="4"/>
        <v>0</v>
      </c>
      <c r="O111" s="36">
        <f t="shared" si="5"/>
        <v>0</v>
      </c>
    </row>
    <row r="112" spans="1:15" ht="16.5" customHeight="1" x14ac:dyDescent="0.15">
      <c r="A112" s="25" t="s">
        <v>437</v>
      </c>
      <c r="B112" s="25" t="s">
        <v>438</v>
      </c>
      <c r="C112" s="25" t="s">
        <v>315</v>
      </c>
      <c r="D112" s="25" t="s">
        <v>976</v>
      </c>
      <c r="E112" s="25" t="s">
        <v>439</v>
      </c>
      <c r="F112" s="67" t="s">
        <v>977</v>
      </c>
      <c r="G112" s="11"/>
      <c r="H112" s="10"/>
      <c r="I112" s="10"/>
      <c r="J112" s="25">
        <v>1</v>
      </c>
      <c r="K112" s="49"/>
      <c r="L112" s="26"/>
      <c r="M112" s="11"/>
      <c r="N112" s="35">
        <f t="shared" si="4"/>
        <v>0</v>
      </c>
      <c r="O112" s="36">
        <f t="shared" si="5"/>
        <v>0</v>
      </c>
    </row>
    <row r="113" spans="1:15" ht="16.5" customHeight="1" x14ac:dyDescent="0.15">
      <c r="A113" s="25" t="s">
        <v>547</v>
      </c>
      <c r="B113" s="25" t="s">
        <v>548</v>
      </c>
      <c r="C113" s="25" t="s">
        <v>549</v>
      </c>
      <c r="D113" s="25" t="s">
        <v>1016</v>
      </c>
      <c r="E113" s="25" t="s">
        <v>550</v>
      </c>
      <c r="F113" s="67">
        <v>9130616</v>
      </c>
      <c r="G113" s="11"/>
      <c r="H113" s="10"/>
      <c r="I113" s="10"/>
      <c r="J113" s="25">
        <v>50</v>
      </c>
      <c r="K113" s="49"/>
      <c r="L113" s="26"/>
      <c r="M113" s="11"/>
      <c r="N113" s="35">
        <f t="shared" ref="N113:N130" si="6">K113*(100%-M113/100)</f>
        <v>0</v>
      </c>
      <c r="O113" s="36">
        <f t="shared" ref="O113:O130" si="7">J113*N113</f>
        <v>0</v>
      </c>
    </row>
    <row r="114" spans="1:15" ht="16.5" customHeight="1" x14ac:dyDescent="0.15">
      <c r="A114" s="25" t="s">
        <v>426</v>
      </c>
      <c r="B114" s="25" t="s">
        <v>275</v>
      </c>
      <c r="C114" s="25" t="s">
        <v>276</v>
      </c>
      <c r="D114" s="25" t="s">
        <v>1032</v>
      </c>
      <c r="E114" s="25" t="s">
        <v>427</v>
      </c>
      <c r="F114" s="67">
        <v>9123766</v>
      </c>
      <c r="G114" s="11"/>
      <c r="H114" s="10"/>
      <c r="I114" s="10"/>
      <c r="J114" s="25">
        <v>1</v>
      </c>
      <c r="K114" s="49"/>
      <c r="L114" s="26"/>
      <c r="M114" s="11"/>
      <c r="N114" s="35">
        <f t="shared" si="6"/>
        <v>0</v>
      </c>
      <c r="O114" s="36">
        <f t="shared" si="7"/>
        <v>0</v>
      </c>
    </row>
    <row r="115" spans="1:15" ht="16.5" customHeight="1" x14ac:dyDescent="0.15">
      <c r="A115" s="25" t="s">
        <v>511</v>
      </c>
      <c r="B115" s="25" t="s">
        <v>512</v>
      </c>
      <c r="C115" s="25" t="s">
        <v>513</v>
      </c>
      <c r="D115" s="25" t="s">
        <v>970</v>
      </c>
      <c r="E115" s="25" t="s">
        <v>514</v>
      </c>
      <c r="F115" s="67" t="s">
        <v>971</v>
      </c>
      <c r="G115" s="11"/>
      <c r="H115" s="10"/>
      <c r="I115" s="10"/>
      <c r="J115" s="25">
        <v>18</v>
      </c>
      <c r="K115" s="49"/>
      <c r="L115" s="26"/>
      <c r="M115" s="11"/>
      <c r="N115" s="35">
        <f t="shared" si="6"/>
        <v>0</v>
      </c>
      <c r="O115" s="36">
        <f t="shared" si="7"/>
        <v>0</v>
      </c>
    </row>
    <row r="116" spans="1:15" ht="16.5" customHeight="1" x14ac:dyDescent="0.15">
      <c r="A116" s="25" t="s">
        <v>523</v>
      </c>
      <c r="B116" s="25" t="s">
        <v>524</v>
      </c>
      <c r="C116" s="25" t="s">
        <v>525</v>
      </c>
      <c r="D116" s="25" t="s">
        <v>950</v>
      </c>
      <c r="E116" s="25" t="s">
        <v>526</v>
      </c>
      <c r="F116" s="67" t="s">
        <v>951</v>
      </c>
      <c r="G116" s="11"/>
      <c r="H116" s="10"/>
      <c r="I116" s="10"/>
      <c r="J116" s="25">
        <v>18</v>
      </c>
      <c r="K116" s="49"/>
      <c r="L116" s="26"/>
      <c r="M116" s="11"/>
      <c r="N116" s="35">
        <f t="shared" si="6"/>
        <v>0</v>
      </c>
      <c r="O116" s="36">
        <f t="shared" si="7"/>
        <v>0</v>
      </c>
    </row>
    <row r="117" spans="1:15" ht="16.5" customHeight="1" x14ac:dyDescent="0.15">
      <c r="A117" s="25" t="s">
        <v>390</v>
      </c>
      <c r="B117" s="25" t="s">
        <v>391</v>
      </c>
      <c r="C117" s="25" t="s">
        <v>350</v>
      </c>
      <c r="D117" s="25" t="s">
        <v>966</v>
      </c>
      <c r="E117" s="25" t="s">
        <v>392</v>
      </c>
      <c r="F117" s="67" t="s">
        <v>967</v>
      </c>
      <c r="G117" s="11"/>
      <c r="H117" s="10"/>
      <c r="I117" s="10"/>
      <c r="J117" s="25">
        <v>1</v>
      </c>
      <c r="K117" s="49"/>
      <c r="L117" s="26"/>
      <c r="M117" s="11"/>
      <c r="N117" s="35">
        <f t="shared" si="6"/>
        <v>0</v>
      </c>
      <c r="O117" s="36">
        <f t="shared" si="7"/>
        <v>0</v>
      </c>
    </row>
    <row r="118" spans="1:15" ht="16.5" customHeight="1" x14ac:dyDescent="0.15">
      <c r="A118" s="25" t="s">
        <v>493</v>
      </c>
      <c r="B118" s="25" t="s">
        <v>494</v>
      </c>
      <c r="C118" s="25" t="s">
        <v>268</v>
      </c>
      <c r="D118" s="25" t="s">
        <v>941</v>
      </c>
      <c r="E118" s="25" t="s">
        <v>495</v>
      </c>
      <c r="F118" s="67" t="s">
        <v>942</v>
      </c>
      <c r="G118" s="11"/>
      <c r="H118" s="10"/>
      <c r="I118" s="10"/>
      <c r="J118" s="25">
        <v>1</v>
      </c>
      <c r="K118" s="49"/>
      <c r="L118" s="26"/>
      <c r="M118" s="11"/>
      <c r="N118" s="35">
        <f t="shared" si="6"/>
        <v>0</v>
      </c>
      <c r="O118" s="36">
        <f t="shared" si="7"/>
        <v>0</v>
      </c>
    </row>
    <row r="119" spans="1:15" ht="16.5" customHeight="1" x14ac:dyDescent="0.15">
      <c r="A119" s="25" t="s">
        <v>393</v>
      </c>
      <c r="B119" s="25" t="s">
        <v>394</v>
      </c>
      <c r="C119" s="25" t="s">
        <v>395</v>
      </c>
      <c r="D119" s="25" t="s">
        <v>1105</v>
      </c>
      <c r="E119" s="25" t="s">
        <v>396</v>
      </c>
      <c r="F119" s="67" t="s">
        <v>1106</v>
      </c>
      <c r="G119" s="11"/>
      <c r="H119" s="10"/>
      <c r="I119" s="10"/>
      <c r="J119" s="25">
        <v>4</v>
      </c>
      <c r="K119" s="49"/>
      <c r="L119" s="26"/>
      <c r="M119" s="11"/>
      <c r="N119" s="35">
        <f t="shared" si="6"/>
        <v>0</v>
      </c>
      <c r="O119" s="36">
        <f t="shared" si="7"/>
        <v>0</v>
      </c>
    </row>
    <row r="120" spans="1:15" ht="16.5" customHeight="1" x14ac:dyDescent="0.15">
      <c r="A120" s="25" t="s">
        <v>496</v>
      </c>
      <c r="B120" s="25" t="s">
        <v>275</v>
      </c>
      <c r="C120" s="25" t="s">
        <v>276</v>
      </c>
      <c r="D120" s="25" t="s">
        <v>1023</v>
      </c>
      <c r="E120" s="25" t="s">
        <v>497</v>
      </c>
      <c r="F120" s="67">
        <v>9123777</v>
      </c>
      <c r="G120" s="11"/>
      <c r="H120" s="10"/>
      <c r="I120" s="10"/>
      <c r="J120" s="25">
        <v>3</v>
      </c>
      <c r="K120" s="49"/>
      <c r="L120" s="26"/>
      <c r="M120" s="11"/>
      <c r="N120" s="35">
        <f t="shared" si="6"/>
        <v>0</v>
      </c>
      <c r="O120" s="36">
        <f t="shared" si="7"/>
        <v>0</v>
      </c>
    </row>
    <row r="121" spans="1:15" ht="16.5" customHeight="1" x14ac:dyDescent="0.15">
      <c r="A121" s="25" t="s">
        <v>386</v>
      </c>
      <c r="B121" s="25" t="s">
        <v>387</v>
      </c>
      <c r="C121" s="25" t="s">
        <v>388</v>
      </c>
      <c r="D121" s="25" t="s">
        <v>962</v>
      </c>
      <c r="E121" s="25" t="s">
        <v>389</v>
      </c>
      <c r="F121" s="67" t="s">
        <v>963</v>
      </c>
      <c r="G121" s="11"/>
      <c r="H121" s="10"/>
      <c r="I121" s="10"/>
      <c r="J121" s="25">
        <v>1</v>
      </c>
      <c r="K121" s="49"/>
      <c r="L121" s="26"/>
      <c r="M121" s="11"/>
      <c r="N121" s="35">
        <f t="shared" si="6"/>
        <v>0</v>
      </c>
      <c r="O121" s="36">
        <f t="shared" si="7"/>
        <v>0</v>
      </c>
    </row>
    <row r="122" spans="1:15" ht="16.5" customHeight="1" x14ac:dyDescent="0.15">
      <c r="A122" s="25" t="s">
        <v>501</v>
      </c>
      <c r="B122" s="25" t="s">
        <v>502</v>
      </c>
      <c r="C122" s="25" t="s">
        <v>483</v>
      </c>
      <c r="D122" s="25" t="s">
        <v>991</v>
      </c>
      <c r="E122" s="25" t="s">
        <v>503</v>
      </c>
      <c r="F122" s="67">
        <v>9124500</v>
      </c>
      <c r="G122" s="11"/>
      <c r="H122" s="10"/>
      <c r="I122" s="10"/>
      <c r="J122" s="25">
        <v>25</v>
      </c>
      <c r="K122" s="49"/>
      <c r="L122" s="26"/>
      <c r="M122" s="11"/>
      <c r="N122" s="35">
        <f t="shared" si="6"/>
        <v>0</v>
      </c>
      <c r="O122" s="36">
        <f t="shared" si="7"/>
        <v>0</v>
      </c>
    </row>
    <row r="123" spans="1:15" ht="16.5" customHeight="1" x14ac:dyDescent="0.15">
      <c r="A123" s="25" t="s">
        <v>446</v>
      </c>
      <c r="B123" s="25" t="s">
        <v>447</v>
      </c>
      <c r="C123" s="25" t="s">
        <v>448</v>
      </c>
      <c r="D123" s="25" t="s">
        <v>1012</v>
      </c>
      <c r="E123" s="25" t="s">
        <v>449</v>
      </c>
      <c r="F123" s="67" t="s">
        <v>1013</v>
      </c>
      <c r="G123" s="11"/>
      <c r="H123" s="10"/>
      <c r="I123" s="10"/>
      <c r="J123" s="25">
        <v>6</v>
      </c>
      <c r="K123" s="49"/>
      <c r="L123" s="26"/>
      <c r="M123" s="11"/>
      <c r="N123" s="35">
        <f t="shared" si="6"/>
        <v>0</v>
      </c>
      <c r="O123" s="36">
        <f t="shared" si="7"/>
        <v>0</v>
      </c>
    </row>
    <row r="124" spans="1:15" ht="16.5" customHeight="1" x14ac:dyDescent="0.15">
      <c r="A124" s="25" t="s">
        <v>443</v>
      </c>
      <c r="B124" s="25" t="s">
        <v>444</v>
      </c>
      <c r="C124" s="25" t="s">
        <v>388</v>
      </c>
      <c r="D124" s="25" t="s">
        <v>964</v>
      </c>
      <c r="E124" s="25" t="s">
        <v>445</v>
      </c>
      <c r="F124" s="67" t="s">
        <v>965</v>
      </c>
      <c r="G124" s="11"/>
      <c r="H124" s="10"/>
      <c r="I124" s="10"/>
      <c r="J124" s="25">
        <v>1</v>
      </c>
      <c r="K124" s="49"/>
      <c r="L124" s="26"/>
      <c r="M124" s="11"/>
      <c r="N124" s="35">
        <f t="shared" si="6"/>
        <v>0</v>
      </c>
      <c r="O124" s="36">
        <f t="shared" si="7"/>
        <v>0</v>
      </c>
    </row>
    <row r="125" spans="1:15" ht="16.5" customHeight="1" x14ac:dyDescent="0.15">
      <c r="A125" s="25" t="s">
        <v>365</v>
      </c>
      <c r="B125" s="25" t="s">
        <v>366</v>
      </c>
      <c r="C125" s="25" t="s">
        <v>367</v>
      </c>
      <c r="D125" s="25" t="s">
        <v>1009</v>
      </c>
      <c r="E125" s="25" t="s">
        <v>368</v>
      </c>
      <c r="F125" s="67" t="s">
        <v>1010</v>
      </c>
      <c r="G125" s="11"/>
      <c r="H125" s="10"/>
      <c r="I125" s="10"/>
      <c r="J125" s="25">
        <v>1</v>
      </c>
      <c r="K125" s="49"/>
      <c r="L125" s="26"/>
      <c r="M125" s="11"/>
      <c r="N125" s="35">
        <f t="shared" si="6"/>
        <v>0</v>
      </c>
      <c r="O125" s="36">
        <f t="shared" si="7"/>
        <v>0</v>
      </c>
    </row>
    <row r="126" spans="1:15" ht="16.5" customHeight="1" x14ac:dyDescent="0.15">
      <c r="A126" s="25" t="s">
        <v>515</v>
      </c>
      <c r="B126" s="25" t="s">
        <v>516</v>
      </c>
      <c r="C126" s="25" t="s">
        <v>517</v>
      </c>
      <c r="D126" s="25" t="s">
        <v>1036</v>
      </c>
      <c r="E126" s="25" t="s">
        <v>518</v>
      </c>
      <c r="F126" s="67" t="s">
        <v>1037</v>
      </c>
      <c r="G126" s="11"/>
      <c r="H126" s="10"/>
      <c r="I126" s="10"/>
      <c r="J126" s="25">
        <v>3</v>
      </c>
      <c r="K126" s="49"/>
      <c r="L126" s="26"/>
      <c r="M126" s="11"/>
      <c r="N126" s="35">
        <f t="shared" si="6"/>
        <v>0</v>
      </c>
      <c r="O126" s="36">
        <f t="shared" si="7"/>
        <v>0</v>
      </c>
    </row>
    <row r="127" spans="1:15" ht="16.5" customHeight="1" x14ac:dyDescent="0.15">
      <c r="A127" s="25" t="s">
        <v>539</v>
      </c>
      <c r="B127" s="25" t="s">
        <v>540</v>
      </c>
      <c r="C127" s="25" t="s">
        <v>541</v>
      </c>
      <c r="D127" s="25" t="s">
        <v>995</v>
      </c>
      <c r="E127" s="25" t="s">
        <v>542</v>
      </c>
      <c r="F127" s="67" t="s">
        <v>996</v>
      </c>
      <c r="G127" s="11"/>
      <c r="H127" s="10"/>
      <c r="I127" s="10"/>
      <c r="J127" s="25">
        <v>3</v>
      </c>
      <c r="K127" s="49"/>
      <c r="L127" s="26"/>
      <c r="M127" s="11"/>
      <c r="N127" s="35">
        <f t="shared" si="6"/>
        <v>0</v>
      </c>
      <c r="O127" s="36">
        <f t="shared" si="7"/>
        <v>0</v>
      </c>
    </row>
    <row r="128" spans="1:15" ht="16.5" customHeight="1" x14ac:dyDescent="0.15">
      <c r="A128" s="25" t="s">
        <v>313</v>
      </c>
      <c r="B128" s="25" t="s">
        <v>314</v>
      </c>
      <c r="C128" s="25" t="s">
        <v>315</v>
      </c>
      <c r="D128" s="25" t="s">
        <v>981</v>
      </c>
      <c r="E128" s="25" t="s">
        <v>316</v>
      </c>
      <c r="F128" s="67" t="s">
        <v>982</v>
      </c>
      <c r="G128" s="11"/>
      <c r="H128" s="10"/>
      <c r="I128" s="10"/>
      <c r="J128" s="25">
        <v>291</v>
      </c>
      <c r="K128" s="49"/>
      <c r="L128" s="26"/>
      <c r="M128" s="11"/>
      <c r="N128" s="35">
        <f t="shared" si="6"/>
        <v>0</v>
      </c>
      <c r="O128" s="36">
        <f t="shared" si="7"/>
        <v>0</v>
      </c>
    </row>
    <row r="129" spans="1:15" ht="16.5" customHeight="1" x14ac:dyDescent="0.15">
      <c r="A129" s="25" t="s">
        <v>340</v>
      </c>
      <c r="B129" s="25" t="s">
        <v>341</v>
      </c>
      <c r="C129" s="25" t="s">
        <v>342</v>
      </c>
      <c r="D129" s="25" t="s">
        <v>983</v>
      </c>
      <c r="E129" s="25" t="s">
        <v>343</v>
      </c>
      <c r="F129" s="67" t="s">
        <v>984</v>
      </c>
      <c r="G129" s="11"/>
      <c r="H129" s="10"/>
      <c r="I129" s="10"/>
      <c r="J129" s="25">
        <v>3</v>
      </c>
      <c r="K129" s="49"/>
      <c r="L129" s="26"/>
      <c r="M129" s="11"/>
      <c r="N129" s="35">
        <f t="shared" si="6"/>
        <v>0</v>
      </c>
      <c r="O129" s="36">
        <f t="shared" si="7"/>
        <v>0</v>
      </c>
    </row>
    <row r="130" spans="1:15" ht="16.5" customHeight="1" x14ac:dyDescent="0.15">
      <c r="A130" s="25" t="s">
        <v>450</v>
      </c>
      <c r="B130" s="25" t="s">
        <v>451</v>
      </c>
      <c r="C130" s="25" t="s">
        <v>452</v>
      </c>
      <c r="D130" s="25" t="s">
        <v>1103</v>
      </c>
      <c r="E130" s="25" t="s">
        <v>453</v>
      </c>
      <c r="F130" s="67" t="s">
        <v>1104</v>
      </c>
      <c r="G130" s="11"/>
      <c r="H130" s="10"/>
      <c r="I130" s="10"/>
      <c r="J130" s="25">
        <v>40</v>
      </c>
      <c r="K130" s="49"/>
      <c r="L130" s="26"/>
      <c r="M130" s="11"/>
      <c r="N130" s="35">
        <f t="shared" si="6"/>
        <v>0</v>
      </c>
      <c r="O130" s="36">
        <f t="shared" si="7"/>
        <v>0</v>
      </c>
    </row>
    <row r="131" spans="1:15" ht="16.5" customHeight="1" thickBot="1" x14ac:dyDescent="0.2">
      <c r="O131" s="21"/>
    </row>
    <row r="132" spans="1:15" ht="16.5" customHeight="1" thickBot="1" x14ac:dyDescent="0.2">
      <c r="L132" s="22" t="s">
        <v>788</v>
      </c>
      <c r="O132" s="37">
        <f>SUM(O18:O130)</f>
        <v>0</v>
      </c>
    </row>
    <row r="133" spans="1:15" ht="16.5" customHeight="1" x14ac:dyDescent="0.15">
      <c r="L133" s="22" t="s">
        <v>786</v>
      </c>
      <c r="O133" s="21">
        <v>80000</v>
      </c>
    </row>
    <row r="134" spans="1:15" ht="16.5" customHeight="1" thickBot="1" x14ac:dyDescent="0.2">
      <c r="L134" s="22" t="s">
        <v>787</v>
      </c>
      <c r="O134" s="21">
        <v>70000</v>
      </c>
    </row>
    <row r="135" spans="1:15" ht="16.5" customHeight="1" thickBot="1" x14ac:dyDescent="0.2">
      <c r="L135" s="22" t="s">
        <v>785</v>
      </c>
      <c r="O135" s="58" t="str">
        <f>IF(O132=0,"",IF(O132&gt;=O133,0,IF(O132&lt;=O134,100,100/(O134-O133)*(O132-O133))))</f>
        <v/>
      </c>
    </row>
  </sheetData>
  <sortState xmlns:xlrd2="http://schemas.microsoft.com/office/spreadsheetml/2017/richdata2" ref="A18:O130">
    <sortCondition ref="A18:A130"/>
  </sortState>
  <conditionalFormatting sqref="H18:H130">
    <cfRule type="expression" dxfId="17" priority="3">
      <formula>G18="ALTERNATIEF"</formula>
    </cfRule>
    <cfRule type="expression" dxfId="16" priority="4">
      <formula>G18=""</formula>
    </cfRule>
    <cfRule type="expression" dxfId="15" priority="6">
      <formula>(G18="EXACT")</formula>
    </cfRule>
  </conditionalFormatting>
  <conditionalFormatting sqref="I18:I130">
    <cfRule type="expression" dxfId="14" priority="1">
      <formula>G18="ALTERNATIEF"</formula>
    </cfRule>
    <cfRule type="expression" dxfId="13" priority="2">
      <formula>G18="EXACT"</formula>
    </cfRule>
    <cfRule type="expression" dxfId="12" priority="5">
      <formula>G18=""</formula>
    </cfRule>
  </conditionalFormatting>
  <dataValidations disablePrompts="1" count="1">
    <dataValidation type="list" allowBlank="1" showInputMessage="1" showErrorMessage="1" sqref="G18:G130" xr:uid="{71CB19B1-2155-48D2-8B5E-6050386BBA41}">
      <formula1>"EXACT, ALTERNATIEF"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2363-FBEE-437C-ABDB-28DAD16B4973}">
  <sheetPr codeName="Blad2"/>
  <dimension ref="A1:M144"/>
  <sheetViews>
    <sheetView topLeftCell="C121" zoomScale="120" zoomScaleNormal="120" workbookViewId="0">
      <selection activeCell="M141" sqref="M141"/>
    </sheetView>
  </sheetViews>
  <sheetFormatPr defaultRowHeight="17.25" customHeight="1" x14ac:dyDescent="0.15"/>
  <cols>
    <col min="1" max="1" width="31.375" style="9" bestFit="1" customWidth="1"/>
    <col min="2" max="2" width="20.125" style="9" bestFit="1" customWidth="1"/>
    <col min="3" max="3" width="23.625" style="64" customWidth="1"/>
    <col min="4" max="4" width="43.25" style="1" customWidth="1"/>
    <col min="5" max="5" width="14.125" style="9" customWidth="1"/>
    <col min="6" max="6" width="20.75" style="9" customWidth="1"/>
    <col min="7" max="7" width="19.375" style="9" customWidth="1"/>
    <col min="8" max="8" width="7.875" style="9" bestFit="1" customWidth="1"/>
    <col min="9" max="9" width="11.875" style="9" bestFit="1" customWidth="1"/>
    <col min="10" max="10" width="20.625" style="9" customWidth="1"/>
    <col min="11" max="11" width="7.875" style="9" customWidth="1"/>
    <col min="12" max="12" width="10.375" style="9" customWidth="1"/>
    <col min="13" max="13" width="15.375" style="9" customWidth="1"/>
    <col min="14" max="16384" width="9" style="9"/>
  </cols>
  <sheetData>
    <row r="1" spans="1:4" s="19" customFormat="1" ht="12.75" x14ac:dyDescent="0.2">
      <c r="A1" s="18" t="s">
        <v>255</v>
      </c>
      <c r="C1" s="63"/>
      <c r="D1" s="20"/>
    </row>
    <row r="2" spans="1:4" ht="11.25" x14ac:dyDescent="0.15"/>
    <row r="3" spans="1:4" ht="11.25" x14ac:dyDescent="0.15">
      <c r="A3" s="54" t="s">
        <v>241</v>
      </c>
    </row>
    <row r="4" spans="1:4" ht="11.25" x14ac:dyDescent="0.15">
      <c r="A4" s="54"/>
    </row>
    <row r="5" spans="1:4" ht="11.25" x14ac:dyDescent="0.15">
      <c r="A5" s="54" t="s">
        <v>249</v>
      </c>
      <c r="B5" s="54" t="s">
        <v>252</v>
      </c>
      <c r="C5" s="65"/>
    </row>
    <row r="6" spans="1:4" ht="11.25" x14ac:dyDescent="0.15">
      <c r="A6" s="54"/>
      <c r="B6" s="54"/>
      <c r="C6" s="65"/>
    </row>
    <row r="7" spans="1:4" ht="11.25" x14ac:dyDescent="0.15">
      <c r="A7" s="54" t="s">
        <v>250</v>
      </c>
      <c r="B7" s="54" t="s">
        <v>251</v>
      </c>
      <c r="C7" s="65"/>
    </row>
    <row r="8" spans="1:4" ht="11.25" x14ac:dyDescent="0.15">
      <c r="A8" s="54"/>
      <c r="B8" s="54"/>
      <c r="C8" s="65"/>
    </row>
    <row r="9" spans="1:4" ht="11.25" x14ac:dyDescent="0.15">
      <c r="A9" s="54" t="s">
        <v>247</v>
      </c>
      <c r="B9" s="54" t="str">
        <f>Voorblad!$C$6</f>
        <v>1.3</v>
      </c>
      <c r="C9" s="65"/>
    </row>
    <row r="10" spans="1:4" ht="11.25" x14ac:dyDescent="0.15">
      <c r="A10" s="54"/>
      <c r="B10" s="54"/>
      <c r="C10" s="65"/>
    </row>
    <row r="11" spans="1:4" ht="11.25" x14ac:dyDescent="0.15">
      <c r="A11" s="54" t="s">
        <v>248</v>
      </c>
      <c r="B11" s="54" t="str">
        <f>Voorblad!$C$8</f>
        <v>13-10-2022</v>
      </c>
      <c r="C11" s="65"/>
    </row>
    <row r="12" spans="1:4" ht="11.25" x14ac:dyDescent="0.15">
      <c r="A12" s="54"/>
      <c r="B12" s="54"/>
      <c r="C12" s="65"/>
    </row>
    <row r="13" spans="1:4" ht="11.25" x14ac:dyDescent="0.15">
      <c r="A13" s="54" t="s">
        <v>253</v>
      </c>
      <c r="B13" s="54" t="s">
        <v>792</v>
      </c>
      <c r="C13" s="65"/>
    </row>
    <row r="14" spans="1:4" ht="11.25" x14ac:dyDescent="0.15">
      <c r="A14" s="54"/>
      <c r="B14" s="54"/>
      <c r="C14" s="65"/>
    </row>
    <row r="15" spans="1:4" ht="11.25" x14ac:dyDescent="0.15">
      <c r="A15" s="54" t="s">
        <v>254</v>
      </c>
      <c r="B15" s="54" t="str">
        <f>'Perceel 2'!$B$15</f>
        <v/>
      </c>
      <c r="C15" s="65"/>
    </row>
    <row r="16" spans="1:4" ht="11.25" x14ac:dyDescent="0.15"/>
    <row r="17" spans="1:13" ht="22.5" x14ac:dyDescent="0.15">
      <c r="A17" s="3" t="s">
        <v>605</v>
      </c>
      <c r="B17" s="4" t="s">
        <v>256</v>
      </c>
      <c r="C17" s="68" t="s">
        <v>901</v>
      </c>
      <c r="D17" s="5" t="s">
        <v>0</v>
      </c>
      <c r="E17" s="2" t="s">
        <v>237</v>
      </c>
      <c r="F17" s="2" t="s">
        <v>239</v>
      </c>
      <c r="G17" s="2" t="s">
        <v>240</v>
      </c>
      <c r="H17" s="3" t="s">
        <v>236</v>
      </c>
      <c r="I17" s="6" t="s">
        <v>1</v>
      </c>
      <c r="J17" s="7" t="s">
        <v>238</v>
      </c>
      <c r="K17" s="8" t="s">
        <v>2</v>
      </c>
      <c r="L17" s="7" t="s">
        <v>3</v>
      </c>
      <c r="M17" s="2" t="s">
        <v>4</v>
      </c>
    </row>
    <row r="18" spans="1:13" ht="17.25" customHeight="1" x14ac:dyDescent="0.15">
      <c r="A18" s="51" t="s">
        <v>124</v>
      </c>
      <c r="B18" s="51" t="s">
        <v>125</v>
      </c>
      <c r="C18" s="66" t="s">
        <v>929</v>
      </c>
      <c r="D18" s="51" t="s">
        <v>126</v>
      </c>
      <c r="E18" s="11"/>
      <c r="F18" s="10"/>
      <c r="G18" s="10"/>
      <c r="H18" s="53">
        <v>2</v>
      </c>
      <c r="I18" s="12"/>
      <c r="J18" s="12"/>
      <c r="K18" s="13"/>
      <c r="L18" s="14">
        <f t="shared" ref="L18:L49" si="0">I18*(100%-K18)</f>
        <v>0</v>
      </c>
      <c r="M18" s="14">
        <f t="shared" ref="M18:M49" si="1">H18*L18</f>
        <v>0</v>
      </c>
    </row>
    <row r="19" spans="1:13" ht="17.25" customHeight="1" x14ac:dyDescent="0.15">
      <c r="A19" s="51" t="s">
        <v>175</v>
      </c>
      <c r="B19" s="52">
        <v>48401</v>
      </c>
      <c r="C19" s="66">
        <v>5410288484013</v>
      </c>
      <c r="D19" s="51" t="s">
        <v>176</v>
      </c>
      <c r="E19" s="11"/>
      <c r="F19" s="10"/>
      <c r="G19" s="10"/>
      <c r="H19" s="53">
        <v>6</v>
      </c>
      <c r="I19" s="12"/>
      <c r="J19" s="12"/>
      <c r="K19" s="13"/>
      <c r="L19" s="14">
        <f t="shared" si="0"/>
        <v>0</v>
      </c>
      <c r="M19" s="14">
        <f t="shared" si="1"/>
        <v>0</v>
      </c>
    </row>
    <row r="20" spans="1:13" ht="17.25" customHeight="1" x14ac:dyDescent="0.15">
      <c r="A20" s="51" t="s">
        <v>233</v>
      </c>
      <c r="B20" s="52">
        <v>50263</v>
      </c>
      <c r="C20" s="66">
        <v>4014651502635</v>
      </c>
      <c r="D20" s="51" t="s">
        <v>234</v>
      </c>
      <c r="E20" s="11"/>
      <c r="F20" s="10"/>
      <c r="G20" s="10"/>
      <c r="H20" s="53">
        <v>3</v>
      </c>
      <c r="I20" s="15"/>
      <c r="J20" s="15"/>
      <c r="K20" s="16"/>
      <c r="L20" s="14">
        <f t="shared" si="0"/>
        <v>0</v>
      </c>
      <c r="M20" s="14">
        <f t="shared" si="1"/>
        <v>0</v>
      </c>
    </row>
    <row r="21" spans="1:13" ht="17.25" customHeight="1" x14ac:dyDescent="0.15">
      <c r="A21" s="51" t="s">
        <v>67</v>
      </c>
      <c r="B21" s="51" t="s">
        <v>68</v>
      </c>
      <c r="C21" s="66" t="s">
        <v>923</v>
      </c>
      <c r="D21" s="51" t="s">
        <v>25</v>
      </c>
      <c r="E21" s="11"/>
      <c r="F21" s="10"/>
      <c r="G21" s="10"/>
      <c r="H21" s="53">
        <v>12</v>
      </c>
      <c r="I21" s="12"/>
      <c r="J21" s="12"/>
      <c r="K21" s="13"/>
      <c r="L21" s="14">
        <f t="shared" si="0"/>
        <v>0</v>
      </c>
      <c r="M21" s="14">
        <f t="shared" si="1"/>
        <v>0</v>
      </c>
    </row>
    <row r="22" spans="1:13" ht="17.25" customHeight="1" x14ac:dyDescent="0.15">
      <c r="A22" s="51" t="s">
        <v>28</v>
      </c>
      <c r="B22" s="51" t="s">
        <v>29</v>
      </c>
      <c r="C22" s="66" t="s">
        <v>907</v>
      </c>
      <c r="D22" s="51" t="s">
        <v>25</v>
      </c>
      <c r="E22" s="11"/>
      <c r="F22" s="10"/>
      <c r="G22" s="10"/>
      <c r="H22" s="53">
        <v>6</v>
      </c>
      <c r="I22" s="12"/>
      <c r="J22" s="12"/>
      <c r="K22" s="13"/>
      <c r="L22" s="14">
        <f t="shared" si="0"/>
        <v>0</v>
      </c>
      <c r="M22" s="14">
        <f t="shared" si="1"/>
        <v>0</v>
      </c>
    </row>
    <row r="23" spans="1:13" ht="17.25" customHeight="1" x14ac:dyDescent="0.15">
      <c r="A23" s="51" t="s">
        <v>30</v>
      </c>
      <c r="B23" s="51" t="s">
        <v>31</v>
      </c>
      <c r="C23" s="66" t="s">
        <v>909</v>
      </c>
      <c r="D23" s="51" t="s">
        <v>25</v>
      </c>
      <c r="E23" s="11"/>
      <c r="F23" s="10"/>
      <c r="G23" s="10"/>
      <c r="H23" s="53">
        <v>15</v>
      </c>
      <c r="I23" s="12"/>
      <c r="J23" s="12"/>
      <c r="K23" s="13"/>
      <c r="L23" s="14">
        <f t="shared" si="0"/>
        <v>0</v>
      </c>
      <c r="M23" s="14">
        <f t="shared" si="1"/>
        <v>0</v>
      </c>
    </row>
    <row r="24" spans="1:13" ht="17.25" customHeight="1" x14ac:dyDescent="0.15">
      <c r="A24" s="51" t="s">
        <v>23</v>
      </c>
      <c r="B24" s="51" t="s">
        <v>24</v>
      </c>
      <c r="C24" s="66" t="s">
        <v>925</v>
      </c>
      <c r="D24" s="51" t="s">
        <v>25</v>
      </c>
      <c r="E24" s="11"/>
      <c r="F24" s="10"/>
      <c r="G24" s="10"/>
      <c r="H24" s="53">
        <v>6</v>
      </c>
      <c r="I24" s="12"/>
      <c r="J24" s="12"/>
      <c r="K24" s="13"/>
      <c r="L24" s="14">
        <f t="shared" si="0"/>
        <v>0</v>
      </c>
      <c r="M24" s="14">
        <f t="shared" si="1"/>
        <v>0</v>
      </c>
    </row>
    <row r="25" spans="1:13" ht="17.25" customHeight="1" x14ac:dyDescent="0.15">
      <c r="A25" s="51" t="s">
        <v>13</v>
      </c>
      <c r="B25" s="52">
        <v>69715</v>
      </c>
      <c r="C25" s="66">
        <v>95969050692</v>
      </c>
      <c r="D25" s="51" t="s">
        <v>14</v>
      </c>
      <c r="E25" s="11"/>
      <c r="F25" s="10"/>
      <c r="G25" s="10"/>
      <c r="H25" s="53">
        <v>1</v>
      </c>
      <c r="I25" s="12"/>
      <c r="J25" s="12"/>
      <c r="K25" s="13"/>
      <c r="L25" s="14">
        <f t="shared" si="0"/>
        <v>0</v>
      </c>
      <c r="M25" s="14">
        <f t="shared" si="1"/>
        <v>0</v>
      </c>
    </row>
    <row r="26" spans="1:13" ht="17.25" customHeight="1" x14ac:dyDescent="0.15">
      <c r="A26" s="51" t="s">
        <v>136</v>
      </c>
      <c r="B26" s="52">
        <v>70194</v>
      </c>
      <c r="C26" s="66">
        <v>4015080701941</v>
      </c>
      <c r="D26" s="51" t="s">
        <v>102</v>
      </c>
      <c r="E26" s="11"/>
      <c r="F26" s="10"/>
      <c r="G26" s="10"/>
      <c r="H26" s="53">
        <v>6</v>
      </c>
      <c r="I26" s="15"/>
      <c r="J26" s="15"/>
      <c r="K26" s="16"/>
      <c r="L26" s="14">
        <f t="shared" si="0"/>
        <v>0</v>
      </c>
      <c r="M26" s="14">
        <f t="shared" si="1"/>
        <v>0</v>
      </c>
    </row>
    <row r="27" spans="1:13" ht="17.25" customHeight="1" x14ac:dyDescent="0.15">
      <c r="A27" s="51" t="s">
        <v>615</v>
      </c>
      <c r="B27" s="52">
        <v>70205</v>
      </c>
      <c r="C27" s="66">
        <v>0</v>
      </c>
      <c r="D27" s="51" t="s">
        <v>14</v>
      </c>
      <c r="E27" s="11"/>
      <c r="F27" s="10"/>
      <c r="G27" s="10"/>
      <c r="H27" s="53">
        <v>2</v>
      </c>
      <c r="I27" s="12"/>
      <c r="J27" s="12"/>
      <c r="K27" s="13"/>
      <c r="L27" s="14">
        <f t="shared" si="0"/>
        <v>0</v>
      </c>
      <c r="M27" s="14">
        <f t="shared" si="1"/>
        <v>0</v>
      </c>
    </row>
    <row r="28" spans="1:13" ht="17.25" customHeight="1" x14ac:dyDescent="0.15">
      <c r="A28" s="51" t="s">
        <v>40</v>
      </c>
      <c r="B28" s="52">
        <v>105293</v>
      </c>
      <c r="C28" s="66">
        <v>8719433002858</v>
      </c>
      <c r="D28" s="51" t="s">
        <v>41</v>
      </c>
      <c r="E28" s="11"/>
      <c r="F28" s="10"/>
      <c r="G28" s="10"/>
      <c r="H28" s="53">
        <v>2</v>
      </c>
      <c r="I28" s="15"/>
      <c r="J28" s="15"/>
      <c r="K28" s="16"/>
      <c r="L28" s="14">
        <f t="shared" si="0"/>
        <v>0</v>
      </c>
      <c r="M28" s="14">
        <f t="shared" si="1"/>
        <v>0</v>
      </c>
    </row>
    <row r="29" spans="1:13" ht="17.25" customHeight="1" x14ac:dyDescent="0.15">
      <c r="A29" s="51" t="s">
        <v>71</v>
      </c>
      <c r="B29" s="52">
        <v>107715</v>
      </c>
      <c r="C29" s="66">
        <v>8718215674580</v>
      </c>
      <c r="D29" s="51" t="s">
        <v>41</v>
      </c>
      <c r="E29" s="11"/>
      <c r="F29" s="10"/>
      <c r="G29" s="10"/>
      <c r="H29" s="53">
        <v>10</v>
      </c>
      <c r="I29" s="12"/>
      <c r="J29" s="12"/>
      <c r="K29" s="13"/>
      <c r="L29" s="14">
        <f t="shared" si="0"/>
        <v>0</v>
      </c>
      <c r="M29" s="14">
        <f t="shared" si="1"/>
        <v>0</v>
      </c>
    </row>
    <row r="30" spans="1:13" ht="17.25" customHeight="1" x14ac:dyDescent="0.15">
      <c r="A30" s="51" t="s">
        <v>174</v>
      </c>
      <c r="B30" s="52">
        <v>107813</v>
      </c>
      <c r="C30" s="66">
        <v>8718215677161</v>
      </c>
      <c r="D30" s="51" t="s">
        <v>41</v>
      </c>
      <c r="E30" s="11"/>
      <c r="F30" s="10"/>
      <c r="G30" s="10"/>
      <c r="H30" s="53">
        <v>1</v>
      </c>
      <c r="I30" s="12"/>
      <c r="J30" s="12"/>
      <c r="K30" s="13"/>
      <c r="L30" s="14">
        <f t="shared" si="0"/>
        <v>0</v>
      </c>
      <c r="M30" s="14">
        <f t="shared" si="1"/>
        <v>0</v>
      </c>
    </row>
    <row r="31" spans="1:13" ht="17.25" customHeight="1" x14ac:dyDescent="0.15">
      <c r="A31" s="51" t="s">
        <v>614</v>
      </c>
      <c r="B31" s="52">
        <v>110939</v>
      </c>
      <c r="C31" s="66">
        <v>4015081104680</v>
      </c>
      <c r="D31" s="51" t="s">
        <v>102</v>
      </c>
      <c r="E31" s="11"/>
      <c r="F31" s="10"/>
      <c r="G31" s="10"/>
      <c r="H31" s="53">
        <v>7</v>
      </c>
      <c r="I31" s="12"/>
      <c r="J31" s="12"/>
      <c r="K31" s="13"/>
      <c r="L31" s="14">
        <f t="shared" si="0"/>
        <v>0</v>
      </c>
      <c r="M31" s="14">
        <f t="shared" si="1"/>
        <v>0</v>
      </c>
    </row>
    <row r="32" spans="1:13" ht="17.25" customHeight="1" x14ac:dyDescent="0.15">
      <c r="A32" s="51" t="s">
        <v>225</v>
      </c>
      <c r="B32" s="52">
        <v>127448</v>
      </c>
      <c r="C32" s="66">
        <v>5733439127448</v>
      </c>
      <c r="D32" s="51" t="s">
        <v>226</v>
      </c>
      <c r="E32" s="11"/>
      <c r="F32" s="10"/>
      <c r="G32" s="10"/>
      <c r="H32" s="53">
        <v>4</v>
      </c>
      <c r="I32" s="12"/>
      <c r="J32" s="12"/>
      <c r="K32" s="13"/>
      <c r="L32" s="14">
        <f t="shared" si="0"/>
        <v>0</v>
      </c>
      <c r="M32" s="14">
        <f t="shared" si="1"/>
        <v>0</v>
      </c>
    </row>
    <row r="33" spans="1:13" ht="17.25" customHeight="1" x14ac:dyDescent="0.15">
      <c r="A33" s="51" t="s">
        <v>152</v>
      </c>
      <c r="B33" s="51" t="s">
        <v>153</v>
      </c>
      <c r="C33" s="66" t="s">
        <v>911</v>
      </c>
      <c r="D33" s="51" t="s">
        <v>154</v>
      </c>
      <c r="E33" s="11"/>
      <c r="F33" s="10"/>
      <c r="G33" s="10"/>
      <c r="H33" s="53">
        <v>21</v>
      </c>
      <c r="I33" s="12"/>
      <c r="J33" s="12"/>
      <c r="K33" s="13"/>
      <c r="L33" s="14">
        <f t="shared" si="0"/>
        <v>0</v>
      </c>
      <c r="M33" s="14">
        <f t="shared" si="1"/>
        <v>0</v>
      </c>
    </row>
    <row r="34" spans="1:13" ht="17.25" customHeight="1" x14ac:dyDescent="0.15">
      <c r="A34" s="51" t="s">
        <v>148</v>
      </c>
      <c r="B34" s="52">
        <v>169400</v>
      </c>
      <c r="C34" s="66">
        <v>0</v>
      </c>
      <c r="D34" s="51" t="s">
        <v>149</v>
      </c>
      <c r="E34" s="11"/>
      <c r="F34" s="10"/>
      <c r="G34" s="10"/>
      <c r="H34" s="53">
        <v>1</v>
      </c>
      <c r="I34" s="12"/>
      <c r="J34" s="12"/>
      <c r="K34" s="13"/>
      <c r="L34" s="14">
        <f t="shared" si="0"/>
        <v>0</v>
      </c>
      <c r="M34" s="14">
        <f t="shared" si="1"/>
        <v>0</v>
      </c>
    </row>
    <row r="35" spans="1:13" ht="17.25" customHeight="1" x14ac:dyDescent="0.15">
      <c r="A35" s="51" t="s">
        <v>101</v>
      </c>
      <c r="B35" s="52">
        <v>208256</v>
      </c>
      <c r="C35" s="66">
        <v>4015082082567</v>
      </c>
      <c r="D35" s="51" t="s">
        <v>102</v>
      </c>
      <c r="E35" s="11"/>
      <c r="F35" s="10"/>
      <c r="G35" s="10"/>
      <c r="H35" s="53">
        <v>1</v>
      </c>
      <c r="I35" s="12"/>
      <c r="J35" s="12"/>
      <c r="K35" s="13"/>
      <c r="L35" s="14">
        <f t="shared" si="0"/>
        <v>0</v>
      </c>
      <c r="M35" s="14">
        <f t="shared" si="1"/>
        <v>0</v>
      </c>
    </row>
    <row r="36" spans="1:13" ht="17.25" customHeight="1" x14ac:dyDescent="0.15">
      <c r="A36" s="51" t="s">
        <v>144</v>
      </c>
      <c r="B36" s="52">
        <v>222353</v>
      </c>
      <c r="C36" s="66">
        <v>4015082223533</v>
      </c>
      <c r="D36" s="51" t="s">
        <v>102</v>
      </c>
      <c r="E36" s="11"/>
      <c r="F36" s="10"/>
      <c r="G36" s="10"/>
      <c r="H36" s="53">
        <v>2</v>
      </c>
      <c r="I36" s="12"/>
      <c r="J36" s="12"/>
      <c r="K36" s="13"/>
      <c r="L36" s="14">
        <f t="shared" si="0"/>
        <v>0</v>
      </c>
      <c r="M36" s="14">
        <f t="shared" si="1"/>
        <v>0</v>
      </c>
    </row>
    <row r="37" spans="1:13" ht="17.25" customHeight="1" x14ac:dyDescent="0.15">
      <c r="A37" s="51" t="s">
        <v>162</v>
      </c>
      <c r="B37" s="52">
        <v>277830</v>
      </c>
      <c r="C37" s="66">
        <v>4015082778309</v>
      </c>
      <c r="D37" s="51" t="s">
        <v>102</v>
      </c>
      <c r="E37" s="11"/>
      <c r="F37" s="10"/>
      <c r="G37" s="10"/>
      <c r="H37" s="53">
        <v>2</v>
      </c>
      <c r="I37" s="12"/>
      <c r="J37" s="12"/>
      <c r="K37" s="13"/>
      <c r="L37" s="14">
        <f t="shared" si="0"/>
        <v>0</v>
      </c>
      <c r="M37" s="14">
        <f t="shared" si="1"/>
        <v>0</v>
      </c>
    </row>
    <row r="38" spans="1:13" ht="17.25" customHeight="1" x14ac:dyDescent="0.15">
      <c r="A38" s="51" t="s">
        <v>22</v>
      </c>
      <c r="B38" s="52">
        <v>369771</v>
      </c>
      <c r="C38" s="66">
        <v>0</v>
      </c>
      <c r="D38" s="51" t="s">
        <v>14</v>
      </c>
      <c r="E38" s="11"/>
      <c r="F38" s="10"/>
      <c r="G38" s="10"/>
      <c r="H38" s="53">
        <v>1</v>
      </c>
      <c r="I38" s="15"/>
      <c r="J38" s="15"/>
      <c r="K38" s="16"/>
      <c r="L38" s="14">
        <f t="shared" si="0"/>
        <v>0</v>
      </c>
      <c r="M38" s="14">
        <f t="shared" si="1"/>
        <v>0</v>
      </c>
    </row>
    <row r="39" spans="1:13" ht="17.25" customHeight="1" x14ac:dyDescent="0.15">
      <c r="A39" s="51" t="s">
        <v>185</v>
      </c>
      <c r="B39" s="52">
        <v>376780</v>
      </c>
      <c r="C39" s="66">
        <v>0</v>
      </c>
      <c r="D39" s="51" t="s">
        <v>14</v>
      </c>
      <c r="E39" s="11"/>
      <c r="F39" s="10"/>
      <c r="G39" s="10"/>
      <c r="H39" s="53">
        <v>1</v>
      </c>
      <c r="I39" s="12"/>
      <c r="J39" s="12"/>
      <c r="K39" s="13"/>
      <c r="L39" s="14">
        <f t="shared" si="0"/>
        <v>0</v>
      </c>
      <c r="M39" s="14">
        <f t="shared" si="1"/>
        <v>0</v>
      </c>
    </row>
    <row r="40" spans="1:13" ht="17.25" customHeight="1" x14ac:dyDescent="0.15">
      <c r="A40" s="51" t="s">
        <v>8</v>
      </c>
      <c r="B40" s="52">
        <v>620101</v>
      </c>
      <c r="C40" s="66">
        <v>95969050692</v>
      </c>
      <c r="D40" s="51" t="s">
        <v>9</v>
      </c>
      <c r="E40" s="11"/>
      <c r="F40" s="10"/>
      <c r="G40" s="10"/>
      <c r="H40" s="53">
        <v>1</v>
      </c>
      <c r="I40" s="12"/>
      <c r="J40" s="12"/>
      <c r="K40" s="13"/>
      <c r="L40" s="14">
        <f t="shared" si="0"/>
        <v>0</v>
      </c>
      <c r="M40" s="14">
        <f t="shared" si="1"/>
        <v>0</v>
      </c>
    </row>
    <row r="41" spans="1:13" ht="17.25" customHeight="1" x14ac:dyDescent="0.15">
      <c r="A41" s="51" t="s">
        <v>48</v>
      </c>
      <c r="B41" s="51" t="s">
        <v>49</v>
      </c>
      <c r="C41" s="66" t="s">
        <v>927</v>
      </c>
      <c r="D41" s="51" t="s">
        <v>50</v>
      </c>
      <c r="E41" s="11"/>
      <c r="F41" s="10"/>
      <c r="G41" s="10"/>
      <c r="H41" s="53">
        <v>3</v>
      </c>
      <c r="I41" s="12"/>
      <c r="J41" s="12"/>
      <c r="K41" s="13"/>
      <c r="L41" s="14">
        <f t="shared" si="0"/>
        <v>0</v>
      </c>
      <c r="M41" s="14">
        <f t="shared" si="1"/>
        <v>0</v>
      </c>
    </row>
    <row r="42" spans="1:13" ht="17.25" customHeight="1" x14ac:dyDescent="0.15">
      <c r="A42" s="51" t="s">
        <v>190</v>
      </c>
      <c r="B42" s="52">
        <v>1281997</v>
      </c>
      <c r="C42" s="66">
        <v>95969082631</v>
      </c>
      <c r="D42" s="51" t="s">
        <v>9</v>
      </c>
      <c r="E42" s="11"/>
      <c r="F42" s="10"/>
      <c r="G42" s="10"/>
      <c r="H42" s="53">
        <v>6</v>
      </c>
      <c r="I42" s="12"/>
      <c r="J42" s="12"/>
      <c r="K42" s="13"/>
      <c r="L42" s="14">
        <f t="shared" si="0"/>
        <v>0</v>
      </c>
      <c r="M42" s="14">
        <f t="shared" si="1"/>
        <v>0</v>
      </c>
    </row>
    <row r="43" spans="1:13" ht="17.25" customHeight="1" x14ac:dyDescent="0.15">
      <c r="A43" s="51" t="s">
        <v>203</v>
      </c>
      <c r="B43" s="52">
        <v>2098657</v>
      </c>
      <c r="C43" s="66">
        <v>95969242660</v>
      </c>
      <c r="D43" s="51" t="s">
        <v>9</v>
      </c>
      <c r="E43" s="11"/>
      <c r="F43" s="10"/>
      <c r="G43" s="10"/>
      <c r="H43" s="53">
        <v>1</v>
      </c>
      <c r="I43" s="12"/>
      <c r="J43" s="12"/>
      <c r="K43" s="13"/>
      <c r="L43" s="14">
        <f t="shared" si="0"/>
        <v>0</v>
      </c>
      <c r="M43" s="14">
        <f t="shared" si="1"/>
        <v>0</v>
      </c>
    </row>
    <row r="44" spans="1:13" ht="17.25" customHeight="1" x14ac:dyDescent="0.15">
      <c r="A44" s="51" t="s">
        <v>70</v>
      </c>
      <c r="B44" s="52">
        <v>2427890</v>
      </c>
      <c r="C44" s="66">
        <v>95969288675</v>
      </c>
      <c r="D44" s="51" t="s">
        <v>9</v>
      </c>
      <c r="E44" s="11"/>
      <c r="F44" s="10"/>
      <c r="G44" s="10"/>
      <c r="H44" s="53">
        <v>2</v>
      </c>
      <c r="I44" s="12"/>
      <c r="J44" s="12"/>
      <c r="K44" s="13"/>
      <c r="L44" s="14">
        <f t="shared" si="0"/>
        <v>0</v>
      </c>
      <c r="M44" s="14">
        <f t="shared" si="1"/>
        <v>0</v>
      </c>
    </row>
    <row r="45" spans="1:13" ht="17.25" customHeight="1" x14ac:dyDescent="0.15">
      <c r="A45" s="51" t="s">
        <v>617</v>
      </c>
      <c r="B45" s="52">
        <v>2437514</v>
      </c>
      <c r="C45" s="66">
        <v>95969291743</v>
      </c>
      <c r="D45" s="51" t="s">
        <v>9</v>
      </c>
      <c r="E45" s="11"/>
      <c r="F45" s="10"/>
      <c r="G45" s="10"/>
      <c r="H45" s="53">
        <v>3</v>
      </c>
      <c r="I45" s="15"/>
      <c r="J45" s="15"/>
      <c r="K45" s="16"/>
      <c r="L45" s="14">
        <f t="shared" si="0"/>
        <v>0</v>
      </c>
      <c r="M45" s="14">
        <f t="shared" si="1"/>
        <v>0</v>
      </c>
    </row>
    <row r="46" spans="1:13" ht="17.25" customHeight="1" x14ac:dyDescent="0.15">
      <c r="A46" s="51" t="s">
        <v>143</v>
      </c>
      <c r="B46" s="52">
        <v>2549500</v>
      </c>
      <c r="C46" s="66">
        <v>4028177526013</v>
      </c>
      <c r="D46" s="51" t="s">
        <v>133</v>
      </c>
      <c r="E46" s="11"/>
      <c r="F46" s="10"/>
      <c r="G46" s="10"/>
      <c r="H46" s="53">
        <v>15</v>
      </c>
      <c r="I46" s="15"/>
      <c r="J46" s="15"/>
      <c r="K46" s="16"/>
      <c r="L46" s="14">
        <f t="shared" si="0"/>
        <v>0</v>
      </c>
      <c r="M46" s="14">
        <f t="shared" si="1"/>
        <v>0</v>
      </c>
    </row>
    <row r="47" spans="1:13" ht="17.25" customHeight="1" x14ac:dyDescent="0.15">
      <c r="A47" s="51" t="s">
        <v>55</v>
      </c>
      <c r="B47" s="52">
        <v>2646347</v>
      </c>
      <c r="C47" s="66">
        <v>95969349697</v>
      </c>
      <c r="D47" s="51" t="s">
        <v>9</v>
      </c>
      <c r="E47" s="11"/>
      <c r="F47" s="10"/>
      <c r="G47" s="10"/>
      <c r="H47" s="53">
        <v>1</v>
      </c>
      <c r="I47" s="15"/>
      <c r="J47" s="15"/>
      <c r="K47" s="16"/>
      <c r="L47" s="14">
        <f t="shared" si="0"/>
        <v>0</v>
      </c>
      <c r="M47" s="14">
        <f t="shared" si="1"/>
        <v>0</v>
      </c>
    </row>
    <row r="48" spans="1:13" ht="17.25" customHeight="1" x14ac:dyDescent="0.15">
      <c r="A48" s="51" t="s">
        <v>87</v>
      </c>
      <c r="B48" s="51" t="s">
        <v>88</v>
      </c>
      <c r="C48" s="66" t="s">
        <v>930</v>
      </c>
      <c r="D48" s="51" t="s">
        <v>89</v>
      </c>
      <c r="E48" s="11"/>
      <c r="F48" s="10"/>
      <c r="G48" s="10"/>
      <c r="H48" s="53">
        <v>1</v>
      </c>
      <c r="I48" s="15"/>
      <c r="J48" s="15"/>
      <c r="K48" s="16"/>
      <c r="L48" s="14">
        <f t="shared" si="0"/>
        <v>0</v>
      </c>
      <c r="M48" s="14">
        <f t="shared" si="1"/>
        <v>0</v>
      </c>
    </row>
    <row r="49" spans="1:13" ht="17.25" customHeight="1" x14ac:dyDescent="0.15">
      <c r="A49" s="51" t="s">
        <v>165</v>
      </c>
      <c r="B49" s="52">
        <v>2864095</v>
      </c>
      <c r="C49" s="66">
        <v>4046356046442</v>
      </c>
      <c r="D49" s="51" t="s">
        <v>18</v>
      </c>
      <c r="E49" s="11"/>
      <c r="F49" s="10"/>
      <c r="G49" s="10"/>
      <c r="H49" s="53">
        <v>1</v>
      </c>
      <c r="I49" s="12"/>
      <c r="J49" s="12"/>
      <c r="K49" s="13"/>
      <c r="L49" s="14">
        <f t="shared" si="0"/>
        <v>0</v>
      </c>
      <c r="M49" s="14">
        <f t="shared" si="1"/>
        <v>0</v>
      </c>
    </row>
    <row r="50" spans="1:13" ht="17.25" customHeight="1" x14ac:dyDescent="0.15">
      <c r="A50" s="51" t="s">
        <v>215</v>
      </c>
      <c r="B50" s="52">
        <v>2866446</v>
      </c>
      <c r="C50" s="66">
        <v>4046356073905</v>
      </c>
      <c r="D50" s="51" t="s">
        <v>18</v>
      </c>
      <c r="E50" s="11"/>
      <c r="F50" s="10"/>
      <c r="G50" s="10"/>
      <c r="H50" s="53">
        <v>2</v>
      </c>
      <c r="I50" s="12"/>
      <c r="J50" s="12"/>
      <c r="K50" s="13"/>
      <c r="L50" s="14">
        <f t="shared" ref="L50:L81" si="2">I50*(100%-K50)</f>
        <v>0</v>
      </c>
      <c r="M50" s="14">
        <f t="shared" ref="M50:M81" si="3">H50*L50</f>
        <v>0</v>
      </c>
    </row>
    <row r="51" spans="1:13" ht="17.25" customHeight="1" x14ac:dyDescent="0.15">
      <c r="A51" s="51" t="s">
        <v>134</v>
      </c>
      <c r="B51" s="52">
        <v>2866611</v>
      </c>
      <c r="C51" s="66">
        <v>4046356311809</v>
      </c>
      <c r="D51" s="51" t="s">
        <v>18</v>
      </c>
      <c r="E51" s="11"/>
      <c r="F51" s="10"/>
      <c r="G51" s="10"/>
      <c r="H51" s="53">
        <v>1</v>
      </c>
      <c r="I51" s="12"/>
      <c r="J51" s="12"/>
      <c r="K51" s="13"/>
      <c r="L51" s="14">
        <f t="shared" si="2"/>
        <v>0</v>
      </c>
      <c r="M51" s="14">
        <f t="shared" si="3"/>
        <v>0</v>
      </c>
    </row>
    <row r="52" spans="1:13" ht="17.25" customHeight="1" x14ac:dyDescent="0.15">
      <c r="A52" s="51" t="s">
        <v>69</v>
      </c>
      <c r="B52" s="52">
        <v>2866763</v>
      </c>
      <c r="C52" s="66">
        <v>4046356113793</v>
      </c>
      <c r="D52" s="51" t="s">
        <v>18</v>
      </c>
      <c r="E52" s="11"/>
      <c r="F52" s="10"/>
      <c r="G52" s="10"/>
      <c r="H52" s="53">
        <v>3</v>
      </c>
      <c r="I52" s="15"/>
      <c r="J52" s="15"/>
      <c r="K52" s="16"/>
      <c r="L52" s="14">
        <f t="shared" si="2"/>
        <v>0</v>
      </c>
      <c r="M52" s="14">
        <f t="shared" si="3"/>
        <v>0</v>
      </c>
    </row>
    <row r="53" spans="1:13" ht="17.25" customHeight="1" x14ac:dyDescent="0.15">
      <c r="A53" s="51" t="s">
        <v>35</v>
      </c>
      <c r="B53" s="52">
        <v>2901533</v>
      </c>
      <c r="C53" s="66">
        <v>4046356610216</v>
      </c>
      <c r="D53" s="51" t="s">
        <v>18</v>
      </c>
      <c r="E53" s="11"/>
      <c r="F53" s="10"/>
      <c r="G53" s="10"/>
      <c r="H53" s="53">
        <v>2</v>
      </c>
      <c r="I53" s="15"/>
      <c r="J53" s="15"/>
      <c r="K53" s="16"/>
      <c r="L53" s="14">
        <f t="shared" si="2"/>
        <v>0</v>
      </c>
      <c r="M53" s="14">
        <f t="shared" si="3"/>
        <v>0</v>
      </c>
    </row>
    <row r="54" spans="1:13" ht="17.25" customHeight="1" x14ac:dyDescent="0.15">
      <c r="A54" s="51" t="s">
        <v>17</v>
      </c>
      <c r="B54" s="52">
        <v>2901541</v>
      </c>
      <c r="C54" s="66">
        <v>4046356610193</v>
      </c>
      <c r="D54" s="51" t="s">
        <v>18</v>
      </c>
      <c r="E54" s="11"/>
      <c r="F54" s="10"/>
      <c r="G54" s="10"/>
      <c r="H54" s="53">
        <v>4</v>
      </c>
      <c r="I54" s="15"/>
      <c r="J54" s="15"/>
      <c r="K54" s="16"/>
      <c r="L54" s="14">
        <f t="shared" si="2"/>
        <v>0</v>
      </c>
      <c r="M54" s="14">
        <f t="shared" si="3"/>
        <v>0</v>
      </c>
    </row>
    <row r="55" spans="1:13" ht="17.25" customHeight="1" x14ac:dyDescent="0.15">
      <c r="A55" s="51" t="s">
        <v>132</v>
      </c>
      <c r="B55" s="52">
        <v>3118000</v>
      </c>
      <c r="C55" s="66">
        <v>4028177036734</v>
      </c>
      <c r="D55" s="51" t="s">
        <v>133</v>
      </c>
      <c r="E55" s="11"/>
      <c r="F55" s="10"/>
      <c r="G55" s="10"/>
      <c r="H55" s="53">
        <v>3</v>
      </c>
      <c r="I55" s="15"/>
      <c r="J55" s="15"/>
      <c r="K55" s="16"/>
      <c r="L55" s="14">
        <f t="shared" si="2"/>
        <v>0</v>
      </c>
      <c r="M55" s="14">
        <f t="shared" si="3"/>
        <v>0</v>
      </c>
    </row>
    <row r="56" spans="1:13" ht="17.25" customHeight="1" x14ac:dyDescent="0.15">
      <c r="A56" s="51" t="s">
        <v>235</v>
      </c>
      <c r="B56" s="52">
        <v>3171100</v>
      </c>
      <c r="C56" s="66">
        <v>4028177038059</v>
      </c>
      <c r="D56" s="51" t="s">
        <v>133</v>
      </c>
      <c r="E56" s="11"/>
      <c r="F56" s="10"/>
      <c r="G56" s="10"/>
      <c r="H56" s="53">
        <v>65</v>
      </c>
      <c r="I56" s="12"/>
      <c r="J56" s="12"/>
      <c r="K56" s="13"/>
      <c r="L56" s="14">
        <f t="shared" si="2"/>
        <v>0</v>
      </c>
      <c r="M56" s="14">
        <f t="shared" si="3"/>
        <v>0</v>
      </c>
    </row>
    <row r="57" spans="1:13" ht="17.25" customHeight="1" x14ac:dyDescent="0.15">
      <c r="A57" s="51" t="s">
        <v>219</v>
      </c>
      <c r="B57" s="52">
        <v>3172100</v>
      </c>
      <c r="C57" s="66">
        <v>4028177038097</v>
      </c>
      <c r="D57" s="51" t="s">
        <v>133</v>
      </c>
      <c r="E57" s="11"/>
      <c r="F57" s="10"/>
      <c r="G57" s="10"/>
      <c r="H57" s="53">
        <v>125</v>
      </c>
      <c r="I57" s="15"/>
      <c r="J57" s="15"/>
      <c r="K57" s="16"/>
      <c r="L57" s="14">
        <f t="shared" si="2"/>
        <v>0</v>
      </c>
      <c r="M57" s="14">
        <f t="shared" si="3"/>
        <v>0</v>
      </c>
    </row>
    <row r="58" spans="1:13" ht="17.25" customHeight="1" x14ac:dyDescent="0.15">
      <c r="A58" s="51" t="s">
        <v>186</v>
      </c>
      <c r="B58" s="52">
        <v>3173100</v>
      </c>
      <c r="C58" s="66">
        <v>4028177038134</v>
      </c>
      <c r="D58" s="51" t="s">
        <v>133</v>
      </c>
      <c r="E58" s="11"/>
      <c r="F58" s="10"/>
      <c r="G58" s="10"/>
      <c r="H58" s="53">
        <v>105</v>
      </c>
      <c r="I58" s="12"/>
      <c r="J58" s="12"/>
      <c r="K58" s="13"/>
      <c r="L58" s="14">
        <f t="shared" si="2"/>
        <v>0</v>
      </c>
      <c r="M58" s="14">
        <f t="shared" si="3"/>
        <v>0</v>
      </c>
    </row>
    <row r="59" spans="1:13" ht="17.25" customHeight="1" x14ac:dyDescent="0.15">
      <c r="A59" s="51" t="s">
        <v>613</v>
      </c>
      <c r="B59" s="51" t="s">
        <v>622</v>
      </c>
      <c r="C59" s="66" t="s">
        <v>915</v>
      </c>
      <c r="D59" s="51" t="s">
        <v>626</v>
      </c>
      <c r="E59" s="11"/>
      <c r="F59" s="10"/>
      <c r="G59" s="10"/>
      <c r="H59" s="53">
        <v>3</v>
      </c>
      <c r="I59" s="15"/>
      <c r="J59" s="15"/>
      <c r="K59" s="16"/>
      <c r="L59" s="14">
        <f t="shared" si="2"/>
        <v>0</v>
      </c>
      <c r="M59" s="14">
        <f t="shared" si="3"/>
        <v>0</v>
      </c>
    </row>
    <row r="60" spans="1:13" ht="17.25" customHeight="1" x14ac:dyDescent="0.15">
      <c r="A60" s="51" t="s">
        <v>66</v>
      </c>
      <c r="B60" s="52">
        <v>3947770</v>
      </c>
      <c r="C60" s="66">
        <v>95969586658</v>
      </c>
      <c r="D60" s="51" t="s">
        <v>9</v>
      </c>
      <c r="E60" s="11"/>
      <c r="F60" s="10"/>
      <c r="G60" s="10"/>
      <c r="H60" s="53">
        <v>1</v>
      </c>
      <c r="I60" s="12"/>
      <c r="J60" s="12"/>
      <c r="K60" s="13"/>
      <c r="L60" s="14">
        <f t="shared" si="2"/>
        <v>0</v>
      </c>
      <c r="M60" s="14">
        <f t="shared" si="3"/>
        <v>0</v>
      </c>
    </row>
    <row r="61" spans="1:13" ht="17.25" customHeight="1" x14ac:dyDescent="0.15">
      <c r="A61" s="51" t="s">
        <v>86</v>
      </c>
      <c r="B61" s="52">
        <v>4016961</v>
      </c>
      <c r="C61" s="66">
        <v>95969599696</v>
      </c>
      <c r="D61" s="51" t="s">
        <v>9</v>
      </c>
      <c r="E61" s="11"/>
      <c r="F61" s="10"/>
      <c r="G61" s="10"/>
      <c r="H61" s="53">
        <v>4</v>
      </c>
      <c r="I61" s="12"/>
      <c r="J61" s="12"/>
      <c r="K61" s="13"/>
      <c r="L61" s="14">
        <f t="shared" si="2"/>
        <v>0</v>
      </c>
      <c r="M61" s="14">
        <f t="shared" si="3"/>
        <v>0</v>
      </c>
    </row>
    <row r="62" spans="1:13" ht="17.25" customHeight="1" x14ac:dyDescent="0.15">
      <c r="A62" s="51" t="s">
        <v>135</v>
      </c>
      <c r="B62" s="52">
        <v>4296034</v>
      </c>
      <c r="C62" s="66">
        <v>95969659215</v>
      </c>
      <c r="D62" s="51" t="s">
        <v>9</v>
      </c>
      <c r="E62" s="11"/>
      <c r="F62" s="10"/>
      <c r="G62" s="10"/>
      <c r="H62" s="53">
        <v>1</v>
      </c>
      <c r="I62" s="12"/>
      <c r="J62" s="12"/>
      <c r="K62" s="13"/>
      <c r="L62" s="14">
        <f t="shared" si="2"/>
        <v>0</v>
      </c>
      <c r="M62" s="14">
        <f t="shared" si="3"/>
        <v>0</v>
      </c>
    </row>
    <row r="63" spans="1:13" ht="17.25" customHeight="1" x14ac:dyDescent="0.15">
      <c r="A63" s="51" t="s">
        <v>227</v>
      </c>
      <c r="B63" s="52">
        <v>4566209</v>
      </c>
      <c r="C63" s="66">
        <v>95969772983</v>
      </c>
      <c r="D63" s="51" t="s">
        <v>9</v>
      </c>
      <c r="E63" s="11"/>
      <c r="F63" s="10"/>
      <c r="G63" s="10"/>
      <c r="H63" s="53">
        <v>2</v>
      </c>
      <c r="I63" s="15"/>
      <c r="J63" s="15"/>
      <c r="K63" s="16"/>
      <c r="L63" s="14">
        <f t="shared" si="2"/>
        <v>0</v>
      </c>
      <c r="M63" s="14">
        <f t="shared" si="3"/>
        <v>0</v>
      </c>
    </row>
    <row r="64" spans="1:13" ht="17.25" customHeight="1" x14ac:dyDescent="0.15">
      <c r="A64" s="51" t="s">
        <v>19</v>
      </c>
      <c r="B64" s="51" t="s">
        <v>20</v>
      </c>
      <c r="C64" s="66" t="s">
        <v>926</v>
      </c>
      <c r="D64" s="51" t="s">
        <v>9</v>
      </c>
      <c r="E64" s="11"/>
      <c r="F64" s="10"/>
      <c r="G64" s="10"/>
      <c r="H64" s="53">
        <v>1</v>
      </c>
      <c r="I64" s="12"/>
      <c r="J64" s="12"/>
      <c r="K64" s="13"/>
      <c r="L64" s="14">
        <f t="shared" si="2"/>
        <v>0</v>
      </c>
      <c r="M64" s="14">
        <f t="shared" si="3"/>
        <v>0</v>
      </c>
    </row>
    <row r="65" spans="1:13" ht="17.25" customHeight="1" x14ac:dyDescent="0.15">
      <c r="A65" s="51" t="s">
        <v>21</v>
      </c>
      <c r="B65" s="52">
        <v>4692725</v>
      </c>
      <c r="C65" s="66">
        <v>95969797290</v>
      </c>
      <c r="D65" s="51" t="s">
        <v>9</v>
      </c>
      <c r="E65" s="11"/>
      <c r="F65" s="10"/>
      <c r="G65" s="10"/>
      <c r="H65" s="53">
        <v>1</v>
      </c>
      <c r="I65" s="15"/>
      <c r="J65" s="15"/>
      <c r="K65" s="16"/>
      <c r="L65" s="14">
        <f t="shared" si="2"/>
        <v>0</v>
      </c>
      <c r="M65" s="14">
        <f t="shared" si="3"/>
        <v>0</v>
      </c>
    </row>
    <row r="66" spans="1:13" ht="17.25" customHeight="1" x14ac:dyDescent="0.15">
      <c r="A66" s="51" t="s">
        <v>36</v>
      </c>
      <c r="B66" s="52">
        <v>5018508</v>
      </c>
      <c r="C66" s="66">
        <v>754082148524</v>
      </c>
      <c r="D66" s="51" t="s">
        <v>37</v>
      </c>
      <c r="E66" s="11"/>
      <c r="F66" s="10"/>
      <c r="G66" s="10"/>
      <c r="H66" s="53">
        <v>1</v>
      </c>
      <c r="I66" s="12"/>
      <c r="J66" s="12"/>
      <c r="K66" s="13"/>
      <c r="L66" s="14">
        <f t="shared" si="2"/>
        <v>0</v>
      </c>
      <c r="M66" s="14">
        <f t="shared" si="3"/>
        <v>0</v>
      </c>
    </row>
    <row r="67" spans="1:13" ht="17.25" customHeight="1" x14ac:dyDescent="0.15">
      <c r="A67" s="51" t="s">
        <v>201</v>
      </c>
      <c r="B67" s="52">
        <v>7601530</v>
      </c>
      <c r="C67" s="66">
        <v>4002805455012</v>
      </c>
      <c r="D67" s="51" t="s">
        <v>202</v>
      </c>
      <c r="E67" s="11"/>
      <c r="F67" s="10"/>
      <c r="G67" s="10"/>
      <c r="H67" s="53">
        <v>1</v>
      </c>
      <c r="I67" s="15"/>
      <c r="J67" s="15"/>
      <c r="K67" s="16"/>
      <c r="L67" s="14">
        <f t="shared" si="2"/>
        <v>0</v>
      </c>
      <c r="M67" s="14">
        <f t="shared" si="3"/>
        <v>0</v>
      </c>
    </row>
    <row r="68" spans="1:13" ht="17.25" customHeight="1" x14ac:dyDescent="0.15">
      <c r="A68" s="51" t="s">
        <v>110</v>
      </c>
      <c r="B68" s="51" t="s">
        <v>111</v>
      </c>
      <c r="C68" s="66" t="s">
        <v>910</v>
      </c>
      <c r="D68" s="51" t="s">
        <v>112</v>
      </c>
      <c r="E68" s="11"/>
      <c r="F68" s="10"/>
      <c r="G68" s="10"/>
      <c r="H68" s="53">
        <v>9</v>
      </c>
      <c r="I68" s="12"/>
      <c r="J68" s="12"/>
      <c r="K68" s="13"/>
      <c r="L68" s="14">
        <f t="shared" si="2"/>
        <v>0</v>
      </c>
      <c r="M68" s="14">
        <f t="shared" si="3"/>
        <v>0</v>
      </c>
    </row>
    <row r="69" spans="1:13" ht="17.25" customHeight="1" x14ac:dyDescent="0.15">
      <c r="A69" s="51" t="s">
        <v>138</v>
      </c>
      <c r="B69" s="51" t="s">
        <v>139</v>
      </c>
      <c r="C69" s="66" t="s">
        <v>928</v>
      </c>
      <c r="D69" s="51" t="s">
        <v>123</v>
      </c>
      <c r="E69" s="11"/>
      <c r="F69" s="10"/>
      <c r="G69" s="10"/>
      <c r="H69" s="53">
        <v>22</v>
      </c>
      <c r="I69" s="12"/>
      <c r="J69" s="12"/>
      <c r="K69" s="13"/>
      <c r="L69" s="14">
        <f t="shared" si="2"/>
        <v>0</v>
      </c>
      <c r="M69" s="14">
        <f t="shared" si="3"/>
        <v>0</v>
      </c>
    </row>
    <row r="70" spans="1:13" ht="17.25" customHeight="1" x14ac:dyDescent="0.15">
      <c r="A70" s="51" t="s">
        <v>173</v>
      </c>
      <c r="B70" s="52">
        <v>10435399</v>
      </c>
      <c r="C70" s="66">
        <v>8718291104353</v>
      </c>
      <c r="D70" s="51" t="s">
        <v>54</v>
      </c>
      <c r="E70" s="11"/>
      <c r="F70" s="10"/>
      <c r="G70" s="10"/>
      <c r="H70" s="53">
        <v>2</v>
      </c>
      <c r="I70" s="12"/>
      <c r="J70" s="12"/>
      <c r="K70" s="13"/>
      <c r="L70" s="14">
        <f t="shared" si="2"/>
        <v>0</v>
      </c>
      <c r="M70" s="14">
        <f t="shared" si="3"/>
        <v>0</v>
      </c>
    </row>
    <row r="71" spans="1:13" ht="17.25" customHeight="1" x14ac:dyDescent="0.15">
      <c r="A71" s="51" t="s">
        <v>122</v>
      </c>
      <c r="B71" s="52">
        <v>10559799</v>
      </c>
      <c r="C71" s="66">
        <v>5413404321117</v>
      </c>
      <c r="D71" s="51" t="s">
        <v>123</v>
      </c>
      <c r="E71" s="11"/>
      <c r="F71" s="10"/>
      <c r="G71" s="10"/>
      <c r="H71" s="53">
        <v>1</v>
      </c>
      <c r="I71" s="12"/>
      <c r="J71" s="12"/>
      <c r="K71" s="13"/>
      <c r="L71" s="14">
        <f t="shared" si="2"/>
        <v>0</v>
      </c>
      <c r="M71" s="14">
        <f t="shared" si="3"/>
        <v>0</v>
      </c>
    </row>
    <row r="72" spans="1:13" ht="17.25" customHeight="1" x14ac:dyDescent="0.15">
      <c r="A72" s="51" t="s">
        <v>26</v>
      </c>
      <c r="B72" s="52">
        <v>23044505</v>
      </c>
      <c r="C72" s="66">
        <v>4010995445058</v>
      </c>
      <c r="D72" s="51" t="s">
        <v>27</v>
      </c>
      <c r="E72" s="11"/>
      <c r="F72" s="10"/>
      <c r="G72" s="10"/>
      <c r="H72" s="53">
        <v>2</v>
      </c>
      <c r="I72" s="15"/>
      <c r="J72" s="15"/>
      <c r="K72" s="16"/>
      <c r="L72" s="14">
        <f t="shared" si="2"/>
        <v>0</v>
      </c>
      <c r="M72" s="14">
        <f t="shared" si="3"/>
        <v>0</v>
      </c>
    </row>
    <row r="73" spans="1:13" ht="17.25" customHeight="1" x14ac:dyDescent="0.15">
      <c r="A73" s="51" t="s">
        <v>53</v>
      </c>
      <c r="B73" s="52">
        <v>40929600</v>
      </c>
      <c r="C73" s="66">
        <v>8718699409296</v>
      </c>
      <c r="D73" s="51" t="s">
        <v>54</v>
      </c>
      <c r="E73" s="11"/>
      <c r="F73" s="10"/>
      <c r="G73" s="10"/>
      <c r="H73" s="53">
        <v>6</v>
      </c>
      <c r="I73" s="15"/>
      <c r="J73" s="15"/>
      <c r="K73" s="16"/>
      <c r="L73" s="14">
        <f t="shared" si="2"/>
        <v>0</v>
      </c>
      <c r="M73" s="14">
        <f t="shared" si="3"/>
        <v>0</v>
      </c>
    </row>
    <row r="74" spans="1:13" ht="17.25" customHeight="1" x14ac:dyDescent="0.15">
      <c r="A74" s="51" t="s">
        <v>209</v>
      </c>
      <c r="B74" s="52">
        <v>70280740</v>
      </c>
      <c r="C74" s="66">
        <v>8711500702807</v>
      </c>
      <c r="D74" s="51" t="s">
        <v>210</v>
      </c>
      <c r="E74" s="11"/>
      <c r="F74" s="10"/>
      <c r="G74" s="10"/>
      <c r="H74" s="53">
        <v>25</v>
      </c>
      <c r="I74" s="15"/>
      <c r="J74" s="15"/>
      <c r="K74" s="16"/>
      <c r="L74" s="14">
        <f t="shared" si="2"/>
        <v>0</v>
      </c>
      <c r="M74" s="14">
        <f t="shared" si="3"/>
        <v>0</v>
      </c>
    </row>
    <row r="75" spans="1:13" ht="17.25" customHeight="1" x14ac:dyDescent="0.15">
      <c r="A75" s="51" t="s">
        <v>100</v>
      </c>
      <c r="B75" s="52">
        <v>84048000</v>
      </c>
      <c r="C75" s="66">
        <v>8718291840480</v>
      </c>
      <c r="D75" s="51" t="s">
        <v>54</v>
      </c>
      <c r="E75" s="11"/>
      <c r="F75" s="10"/>
      <c r="G75" s="10"/>
      <c r="H75" s="53">
        <v>6</v>
      </c>
      <c r="I75" s="15"/>
      <c r="J75" s="15"/>
      <c r="K75" s="16"/>
      <c r="L75" s="14">
        <f t="shared" si="2"/>
        <v>0</v>
      </c>
      <c r="M75" s="14">
        <f t="shared" si="3"/>
        <v>0</v>
      </c>
    </row>
    <row r="76" spans="1:13" ht="17.25" customHeight="1" x14ac:dyDescent="0.15">
      <c r="A76" s="51" t="s">
        <v>137</v>
      </c>
      <c r="B76" s="52">
        <v>84049700</v>
      </c>
      <c r="C76" s="66">
        <v>8718291840497</v>
      </c>
      <c r="D76" s="51" t="s">
        <v>54</v>
      </c>
      <c r="E76" s="11"/>
      <c r="F76" s="10"/>
      <c r="G76" s="10"/>
      <c r="H76" s="53">
        <v>4</v>
      </c>
      <c r="I76" s="12"/>
      <c r="J76" s="12"/>
      <c r="K76" s="13"/>
      <c r="L76" s="14">
        <f t="shared" si="2"/>
        <v>0</v>
      </c>
      <c r="M76" s="14">
        <f t="shared" si="3"/>
        <v>0</v>
      </c>
    </row>
    <row r="77" spans="1:13" ht="17.25" customHeight="1" x14ac:dyDescent="0.15">
      <c r="A77" s="51" t="s">
        <v>61</v>
      </c>
      <c r="B77" s="51" t="s">
        <v>62</v>
      </c>
      <c r="C77" s="66" t="s">
        <v>916</v>
      </c>
      <c r="D77" s="51" t="s">
        <v>63</v>
      </c>
      <c r="E77" s="11"/>
      <c r="F77" s="10"/>
      <c r="G77" s="10"/>
      <c r="H77" s="53">
        <v>12</v>
      </c>
      <c r="I77" s="12"/>
      <c r="J77" s="12"/>
      <c r="K77" s="13"/>
      <c r="L77" s="14">
        <f t="shared" si="2"/>
        <v>0</v>
      </c>
      <c r="M77" s="14">
        <f t="shared" si="3"/>
        <v>0</v>
      </c>
    </row>
    <row r="78" spans="1:13" ht="17.25" customHeight="1" x14ac:dyDescent="0.15">
      <c r="A78" s="51" t="s">
        <v>51</v>
      </c>
      <c r="B78" s="52">
        <v>96011016</v>
      </c>
      <c r="C78" s="66">
        <v>5700390525361</v>
      </c>
      <c r="D78" s="51" t="s">
        <v>52</v>
      </c>
      <c r="E78" s="11"/>
      <c r="F78" s="10"/>
      <c r="G78" s="10"/>
      <c r="H78" s="53">
        <v>2</v>
      </c>
      <c r="I78" s="12"/>
      <c r="J78" s="12"/>
      <c r="K78" s="13"/>
      <c r="L78" s="14">
        <f t="shared" si="2"/>
        <v>0</v>
      </c>
      <c r="M78" s="14">
        <f t="shared" si="3"/>
        <v>0</v>
      </c>
    </row>
    <row r="79" spans="1:13" ht="17.25" customHeight="1" x14ac:dyDescent="0.15">
      <c r="A79" s="51" t="s">
        <v>211</v>
      </c>
      <c r="B79" s="52">
        <v>600663500</v>
      </c>
      <c r="C79" s="66">
        <v>4007430306241</v>
      </c>
      <c r="D79" s="51" t="s">
        <v>212</v>
      </c>
      <c r="E79" s="11"/>
      <c r="F79" s="10"/>
      <c r="G79" s="10"/>
      <c r="H79" s="53">
        <v>1</v>
      </c>
      <c r="I79" s="12"/>
      <c r="J79" s="12"/>
      <c r="K79" s="13"/>
      <c r="L79" s="14">
        <f t="shared" si="2"/>
        <v>0</v>
      </c>
      <c r="M79" s="14">
        <f t="shared" si="3"/>
        <v>0</v>
      </c>
    </row>
    <row r="80" spans="1:13" ht="17.25" customHeight="1" x14ac:dyDescent="0.15">
      <c r="A80" s="51" t="s">
        <v>187</v>
      </c>
      <c r="B80" s="51" t="s">
        <v>188</v>
      </c>
      <c r="C80" s="66" t="s">
        <v>922</v>
      </c>
      <c r="D80" s="51" t="s">
        <v>189</v>
      </c>
      <c r="E80" s="11"/>
      <c r="F80" s="10"/>
      <c r="G80" s="10"/>
      <c r="H80" s="53">
        <v>1</v>
      </c>
      <c r="I80" s="12"/>
      <c r="J80" s="12"/>
      <c r="K80" s="13"/>
      <c r="L80" s="14">
        <f t="shared" si="2"/>
        <v>0</v>
      </c>
      <c r="M80" s="14">
        <f t="shared" si="3"/>
        <v>0</v>
      </c>
    </row>
    <row r="81" spans="1:13" ht="17.25" customHeight="1" x14ac:dyDescent="0.15">
      <c r="A81" s="51" t="s">
        <v>194</v>
      </c>
      <c r="B81" s="52">
        <v>1196900841</v>
      </c>
      <c r="C81" s="66">
        <v>8712603704842</v>
      </c>
      <c r="D81" s="51" t="s">
        <v>195</v>
      </c>
      <c r="E81" s="11"/>
      <c r="F81" s="10"/>
      <c r="G81" s="10"/>
      <c r="H81" s="53">
        <v>1</v>
      </c>
      <c r="I81" s="15"/>
      <c r="J81" s="15"/>
      <c r="K81" s="16"/>
      <c r="L81" s="14">
        <f t="shared" si="2"/>
        <v>0</v>
      </c>
      <c r="M81" s="14">
        <f t="shared" si="3"/>
        <v>0</v>
      </c>
    </row>
    <row r="82" spans="1:13" ht="17.25" customHeight="1" x14ac:dyDescent="0.15">
      <c r="A82" s="51" t="s">
        <v>155</v>
      </c>
      <c r="B82" s="52">
        <v>4932464244</v>
      </c>
      <c r="C82" s="66">
        <v>4058546221898</v>
      </c>
      <c r="D82" s="51" t="s">
        <v>156</v>
      </c>
      <c r="E82" s="11"/>
      <c r="F82" s="10"/>
      <c r="G82" s="10"/>
      <c r="H82" s="53">
        <v>1</v>
      </c>
      <c r="I82" s="12"/>
      <c r="J82" s="12"/>
      <c r="K82" s="13"/>
      <c r="L82" s="14">
        <f t="shared" ref="L82:L113" si="4">I82*(100%-K82)</f>
        <v>0</v>
      </c>
      <c r="M82" s="14">
        <f t="shared" ref="M82:M113" si="5">H82*L82</f>
        <v>0</v>
      </c>
    </row>
    <row r="83" spans="1:13" ht="17.25" customHeight="1" x14ac:dyDescent="0.15">
      <c r="A83" s="51" t="s">
        <v>196</v>
      </c>
      <c r="B83" s="52">
        <v>5075605001</v>
      </c>
      <c r="C83" s="66">
        <v>4013288193186</v>
      </c>
      <c r="D83" s="51" t="s">
        <v>197</v>
      </c>
      <c r="E83" s="11"/>
      <c r="F83" s="10"/>
      <c r="G83" s="10"/>
      <c r="H83" s="53">
        <v>1</v>
      </c>
      <c r="I83" s="12"/>
      <c r="J83" s="12"/>
      <c r="K83" s="13"/>
      <c r="L83" s="14">
        <f t="shared" si="4"/>
        <v>0</v>
      </c>
      <c r="M83" s="14">
        <f t="shared" si="5"/>
        <v>0</v>
      </c>
    </row>
    <row r="84" spans="1:13" ht="17.25" customHeight="1" x14ac:dyDescent="0.15">
      <c r="A84" s="51" t="s">
        <v>82</v>
      </c>
      <c r="B84" s="52">
        <v>5144307700</v>
      </c>
      <c r="C84" s="66">
        <v>8413893917775</v>
      </c>
      <c r="D84" s="51" t="s">
        <v>83</v>
      </c>
      <c r="E84" s="11"/>
      <c r="F84" s="10"/>
      <c r="G84" s="10"/>
      <c r="H84" s="53">
        <v>1</v>
      </c>
      <c r="I84" s="12"/>
      <c r="J84" s="12"/>
      <c r="K84" s="13"/>
      <c r="L84" s="14">
        <f t="shared" si="4"/>
        <v>0</v>
      </c>
      <c r="M84" s="14">
        <f t="shared" si="5"/>
        <v>0</v>
      </c>
    </row>
    <row r="85" spans="1:13" ht="17.25" customHeight="1" x14ac:dyDescent="0.15">
      <c r="A85" s="51" t="s">
        <v>193</v>
      </c>
      <c r="B85" s="52">
        <v>119790191100</v>
      </c>
      <c r="C85" s="66">
        <v>4017254109324</v>
      </c>
      <c r="D85" s="51" t="s">
        <v>192</v>
      </c>
      <c r="E85" s="11"/>
      <c r="F85" s="10"/>
      <c r="G85" s="10"/>
      <c r="H85" s="53">
        <v>2</v>
      </c>
      <c r="I85" s="12"/>
      <c r="J85" s="12"/>
      <c r="K85" s="13"/>
      <c r="L85" s="14">
        <f t="shared" si="4"/>
        <v>0</v>
      </c>
      <c r="M85" s="14">
        <f t="shared" si="5"/>
        <v>0</v>
      </c>
    </row>
    <row r="86" spans="1:13" ht="17.25" customHeight="1" x14ac:dyDescent="0.15">
      <c r="A86" s="51" t="s">
        <v>191</v>
      </c>
      <c r="B86" s="52">
        <v>879070004000</v>
      </c>
      <c r="C86" s="66">
        <v>4017254049415</v>
      </c>
      <c r="D86" s="51" t="s">
        <v>192</v>
      </c>
      <c r="E86" s="11"/>
      <c r="F86" s="10"/>
      <c r="G86" s="10"/>
      <c r="H86" s="53">
        <v>6</v>
      </c>
      <c r="I86" s="12"/>
      <c r="J86" s="12"/>
      <c r="K86" s="13"/>
      <c r="L86" s="14">
        <f t="shared" si="4"/>
        <v>0</v>
      </c>
      <c r="M86" s="14">
        <f t="shared" si="5"/>
        <v>0</v>
      </c>
    </row>
    <row r="87" spans="1:13" ht="17.25" customHeight="1" x14ac:dyDescent="0.15">
      <c r="A87" s="51" t="s">
        <v>97</v>
      </c>
      <c r="B87" s="51" t="s">
        <v>98</v>
      </c>
      <c r="C87" s="66" t="s">
        <v>98</v>
      </c>
      <c r="D87" s="51" t="s">
        <v>99</v>
      </c>
      <c r="E87" s="11"/>
      <c r="F87" s="10"/>
      <c r="G87" s="10"/>
      <c r="H87" s="53">
        <v>4</v>
      </c>
      <c r="I87" s="12"/>
      <c r="J87" s="12"/>
      <c r="K87" s="13"/>
      <c r="L87" s="14">
        <f t="shared" si="4"/>
        <v>0</v>
      </c>
      <c r="M87" s="14">
        <f t="shared" si="5"/>
        <v>0</v>
      </c>
    </row>
    <row r="88" spans="1:13" ht="17.25" customHeight="1" x14ac:dyDescent="0.15">
      <c r="A88" s="51" t="s">
        <v>42</v>
      </c>
      <c r="B88" s="52" t="s">
        <v>43</v>
      </c>
      <c r="C88" s="66">
        <v>8719725023059</v>
      </c>
      <c r="D88" s="51" t="s">
        <v>44</v>
      </c>
      <c r="E88" s="11"/>
      <c r="F88" s="10"/>
      <c r="G88" s="10"/>
      <c r="H88" s="53">
        <v>25</v>
      </c>
      <c r="I88" s="15"/>
      <c r="J88" s="15"/>
      <c r="K88" s="16"/>
      <c r="L88" s="14">
        <f t="shared" si="4"/>
        <v>0</v>
      </c>
      <c r="M88" s="14">
        <f t="shared" si="5"/>
        <v>0</v>
      </c>
    </row>
    <row r="89" spans="1:13" ht="17.25" customHeight="1" x14ac:dyDescent="0.15">
      <c r="A89" s="51" t="s">
        <v>198</v>
      </c>
      <c r="B89" s="51" t="s">
        <v>199</v>
      </c>
      <c r="C89" s="66" t="s">
        <v>920</v>
      </c>
      <c r="D89" s="51" t="s">
        <v>200</v>
      </c>
      <c r="E89" s="11"/>
      <c r="F89" s="10"/>
      <c r="G89" s="10"/>
      <c r="H89" s="53">
        <v>100</v>
      </c>
      <c r="I89" s="12"/>
      <c r="J89" s="12"/>
      <c r="K89" s="13"/>
      <c r="L89" s="14">
        <f t="shared" si="4"/>
        <v>0</v>
      </c>
      <c r="M89" s="14">
        <f t="shared" si="5"/>
        <v>0</v>
      </c>
    </row>
    <row r="90" spans="1:13" ht="17.25" customHeight="1" x14ac:dyDescent="0.15">
      <c r="A90" s="51" t="s">
        <v>119</v>
      </c>
      <c r="B90" s="52" t="s">
        <v>120</v>
      </c>
      <c r="C90" s="66">
        <v>5702423151653</v>
      </c>
      <c r="D90" s="51" t="s">
        <v>121</v>
      </c>
      <c r="E90" s="11"/>
      <c r="F90" s="10"/>
      <c r="G90" s="10"/>
      <c r="H90" s="53">
        <v>2</v>
      </c>
      <c r="I90" s="12"/>
      <c r="J90" s="12"/>
      <c r="K90" s="13"/>
      <c r="L90" s="14">
        <f t="shared" si="4"/>
        <v>0</v>
      </c>
      <c r="M90" s="14">
        <f t="shared" si="5"/>
        <v>0</v>
      </c>
    </row>
    <row r="91" spans="1:13" ht="17.25" customHeight="1" x14ac:dyDescent="0.15">
      <c r="A91" s="51" t="s">
        <v>182</v>
      </c>
      <c r="B91" s="52" t="s">
        <v>183</v>
      </c>
      <c r="C91" s="66">
        <v>8713418016533</v>
      </c>
      <c r="D91" s="51" t="s">
        <v>184</v>
      </c>
      <c r="E91" s="11"/>
      <c r="F91" s="10"/>
      <c r="G91" s="10"/>
      <c r="H91" s="53">
        <v>3</v>
      </c>
      <c r="I91" s="12"/>
      <c r="J91" s="12"/>
      <c r="K91" s="13"/>
      <c r="L91" s="14">
        <f t="shared" si="4"/>
        <v>0</v>
      </c>
      <c r="M91" s="14">
        <f t="shared" si="5"/>
        <v>0</v>
      </c>
    </row>
    <row r="92" spans="1:13" ht="17.25" customHeight="1" x14ac:dyDescent="0.15">
      <c r="A92" s="51" t="s">
        <v>177</v>
      </c>
      <c r="B92" s="51" t="s">
        <v>178</v>
      </c>
      <c r="C92" s="66" t="s">
        <v>905</v>
      </c>
      <c r="D92" s="51" t="s">
        <v>44</v>
      </c>
      <c r="E92" s="11"/>
      <c r="F92" s="10"/>
      <c r="G92" s="10"/>
      <c r="H92" s="53">
        <v>100</v>
      </c>
      <c r="I92" s="12"/>
      <c r="J92" s="12"/>
      <c r="K92" s="13"/>
      <c r="L92" s="14">
        <f t="shared" si="4"/>
        <v>0</v>
      </c>
      <c r="M92" s="14">
        <f t="shared" si="5"/>
        <v>0</v>
      </c>
    </row>
    <row r="93" spans="1:13" ht="17.25" customHeight="1" x14ac:dyDescent="0.15">
      <c r="A93" s="51" t="s">
        <v>84</v>
      </c>
      <c r="B93" s="51" t="s">
        <v>85</v>
      </c>
      <c r="C93" s="66" t="s">
        <v>913</v>
      </c>
      <c r="D93" s="51" t="s">
        <v>44</v>
      </c>
      <c r="E93" s="11"/>
      <c r="F93" s="10"/>
      <c r="G93" s="10"/>
      <c r="H93" s="53">
        <v>200</v>
      </c>
      <c r="I93" s="15"/>
      <c r="J93" s="15"/>
      <c r="K93" s="16"/>
      <c r="L93" s="14">
        <f t="shared" si="4"/>
        <v>0</v>
      </c>
      <c r="M93" s="14">
        <f t="shared" si="5"/>
        <v>0</v>
      </c>
    </row>
    <row r="94" spans="1:13" ht="17.25" customHeight="1" x14ac:dyDescent="0.15">
      <c r="A94" s="51" t="s">
        <v>45</v>
      </c>
      <c r="B94" s="51" t="s">
        <v>46</v>
      </c>
      <c r="C94" s="66" t="s">
        <v>917</v>
      </c>
      <c r="D94" s="51" t="s">
        <v>47</v>
      </c>
      <c r="E94" s="11"/>
      <c r="F94" s="10"/>
      <c r="G94" s="10"/>
      <c r="H94" s="53">
        <v>100</v>
      </c>
      <c r="I94" s="12"/>
      <c r="J94" s="12"/>
      <c r="K94" s="13"/>
      <c r="L94" s="14">
        <f t="shared" si="4"/>
        <v>0</v>
      </c>
      <c r="M94" s="14">
        <f t="shared" si="5"/>
        <v>0</v>
      </c>
    </row>
    <row r="95" spans="1:13" ht="17.25" customHeight="1" x14ac:dyDescent="0.15">
      <c r="A95" s="51" t="s">
        <v>56</v>
      </c>
      <c r="B95" s="51" t="s">
        <v>57</v>
      </c>
      <c r="C95" s="66" t="s">
        <v>924</v>
      </c>
      <c r="D95" s="51" t="s">
        <v>47</v>
      </c>
      <c r="E95" s="11"/>
      <c r="F95" s="10"/>
      <c r="G95" s="10"/>
      <c r="H95" s="53">
        <v>50</v>
      </c>
      <c r="I95" s="12"/>
      <c r="J95" s="12"/>
      <c r="K95" s="13"/>
      <c r="L95" s="14">
        <f t="shared" si="4"/>
        <v>0</v>
      </c>
      <c r="M95" s="14">
        <f t="shared" si="5"/>
        <v>0</v>
      </c>
    </row>
    <row r="96" spans="1:13" ht="17.25" customHeight="1" x14ac:dyDescent="0.15">
      <c r="A96" s="51" t="s">
        <v>179</v>
      </c>
      <c r="B96" s="52" t="s">
        <v>180</v>
      </c>
      <c r="C96" s="66">
        <v>8012952048452</v>
      </c>
      <c r="D96" s="51" t="s">
        <v>181</v>
      </c>
      <c r="E96" s="11"/>
      <c r="F96" s="10"/>
      <c r="G96" s="10"/>
      <c r="H96" s="53">
        <v>2</v>
      </c>
      <c r="I96" s="12"/>
      <c r="J96" s="12"/>
      <c r="K96" s="13"/>
      <c r="L96" s="14">
        <f t="shared" si="4"/>
        <v>0</v>
      </c>
      <c r="M96" s="14">
        <f t="shared" si="5"/>
        <v>0</v>
      </c>
    </row>
    <row r="97" spans="1:13" ht="17.25" customHeight="1" x14ac:dyDescent="0.15">
      <c r="A97" s="51" t="s">
        <v>619</v>
      </c>
      <c r="B97" s="51" t="s">
        <v>229</v>
      </c>
      <c r="C97" s="66">
        <v>4011377166912</v>
      </c>
      <c r="D97" s="51" t="s">
        <v>627</v>
      </c>
      <c r="E97" s="11"/>
      <c r="F97" s="10"/>
      <c r="G97" s="10"/>
      <c r="H97" s="53">
        <v>3</v>
      </c>
      <c r="I97" s="15"/>
      <c r="J97" s="15"/>
      <c r="K97" s="16"/>
      <c r="L97" s="14">
        <f t="shared" si="4"/>
        <v>0</v>
      </c>
      <c r="M97" s="14">
        <f t="shared" si="5"/>
        <v>0</v>
      </c>
    </row>
    <row r="98" spans="1:13" ht="17.25" customHeight="1" x14ac:dyDescent="0.15">
      <c r="A98" s="51" t="s">
        <v>228</v>
      </c>
      <c r="B98" s="52" t="s">
        <v>229</v>
      </c>
      <c r="C98" s="66">
        <v>4011377166912</v>
      </c>
      <c r="D98" s="51" t="s">
        <v>230</v>
      </c>
      <c r="E98" s="11"/>
      <c r="F98" s="10"/>
      <c r="G98" s="10"/>
      <c r="H98" s="53">
        <v>5</v>
      </c>
      <c r="I98" s="15"/>
      <c r="J98" s="15"/>
      <c r="K98" s="16"/>
      <c r="L98" s="14">
        <f t="shared" si="4"/>
        <v>0</v>
      </c>
      <c r="M98" s="14">
        <f t="shared" si="5"/>
        <v>0</v>
      </c>
    </row>
    <row r="99" spans="1:13" ht="17.25" customHeight="1" x14ac:dyDescent="0.15">
      <c r="A99" s="51" t="s">
        <v>616</v>
      </c>
      <c r="B99" s="52" t="s">
        <v>623</v>
      </c>
      <c r="C99" s="66">
        <v>4011377166929</v>
      </c>
      <c r="D99" s="51" t="s">
        <v>230</v>
      </c>
      <c r="E99" s="11"/>
      <c r="F99" s="10"/>
      <c r="G99" s="10"/>
      <c r="H99" s="53">
        <v>2</v>
      </c>
      <c r="I99" s="12"/>
      <c r="J99" s="12"/>
      <c r="K99" s="13"/>
      <c r="L99" s="14">
        <f t="shared" si="4"/>
        <v>0</v>
      </c>
      <c r="M99" s="14">
        <f t="shared" si="5"/>
        <v>0</v>
      </c>
    </row>
    <row r="100" spans="1:13" ht="17.25" customHeight="1" x14ac:dyDescent="0.15">
      <c r="A100" s="51" t="s">
        <v>157</v>
      </c>
      <c r="B100" s="52" t="s">
        <v>158</v>
      </c>
      <c r="C100" s="66">
        <v>4022903005285</v>
      </c>
      <c r="D100" s="51" t="s">
        <v>159</v>
      </c>
      <c r="E100" s="11"/>
      <c r="F100" s="10"/>
      <c r="G100" s="10"/>
      <c r="H100" s="53">
        <v>10</v>
      </c>
      <c r="I100" s="12"/>
      <c r="J100" s="12"/>
      <c r="K100" s="13"/>
      <c r="L100" s="14">
        <f t="shared" si="4"/>
        <v>0</v>
      </c>
      <c r="M100" s="14">
        <f t="shared" si="5"/>
        <v>0</v>
      </c>
    </row>
    <row r="101" spans="1:13" ht="17.25" customHeight="1" x14ac:dyDescent="0.15">
      <c r="A101" s="51" t="s">
        <v>166</v>
      </c>
      <c r="B101" s="52" t="s">
        <v>167</v>
      </c>
      <c r="C101" s="66">
        <v>8012542892809</v>
      </c>
      <c r="D101" s="51" t="s">
        <v>159</v>
      </c>
      <c r="E101" s="11"/>
      <c r="F101" s="10"/>
      <c r="G101" s="10"/>
      <c r="H101" s="53">
        <v>3</v>
      </c>
      <c r="I101" s="15"/>
      <c r="J101" s="15"/>
      <c r="K101" s="16"/>
      <c r="L101" s="14">
        <f t="shared" si="4"/>
        <v>0</v>
      </c>
      <c r="M101" s="14">
        <f t="shared" si="5"/>
        <v>0</v>
      </c>
    </row>
    <row r="102" spans="1:13" ht="17.25" customHeight="1" x14ac:dyDescent="0.15">
      <c r="A102" s="51" t="s">
        <v>5</v>
      </c>
      <c r="B102" s="52" t="s">
        <v>6</v>
      </c>
      <c r="C102" s="66">
        <v>4011209508538</v>
      </c>
      <c r="D102" s="51" t="s">
        <v>7</v>
      </c>
      <c r="E102" s="11"/>
      <c r="F102" s="10"/>
      <c r="G102" s="10"/>
      <c r="H102" s="53">
        <v>1</v>
      </c>
      <c r="I102" s="12"/>
      <c r="J102" s="12"/>
      <c r="K102" s="13"/>
      <c r="L102" s="14">
        <f t="shared" si="4"/>
        <v>0</v>
      </c>
      <c r="M102" s="14">
        <f t="shared" si="5"/>
        <v>0</v>
      </c>
    </row>
    <row r="103" spans="1:13" ht="17.25" customHeight="1" x14ac:dyDescent="0.15">
      <c r="A103" s="51" t="s">
        <v>207</v>
      </c>
      <c r="B103" s="51" t="s">
        <v>208</v>
      </c>
      <c r="C103" s="66" t="s">
        <v>914</v>
      </c>
      <c r="D103" s="51" t="s">
        <v>7</v>
      </c>
      <c r="E103" s="11"/>
      <c r="F103" s="10"/>
      <c r="G103" s="10"/>
      <c r="H103" s="53">
        <v>2</v>
      </c>
      <c r="I103" s="12"/>
      <c r="J103" s="12"/>
      <c r="K103" s="13"/>
      <c r="L103" s="14">
        <f t="shared" si="4"/>
        <v>0</v>
      </c>
      <c r="M103" s="14">
        <f t="shared" si="5"/>
        <v>0</v>
      </c>
    </row>
    <row r="104" spans="1:13" ht="17.25" customHeight="1" x14ac:dyDescent="0.15">
      <c r="A104" s="51" t="s">
        <v>213</v>
      </c>
      <c r="B104" s="51" t="s">
        <v>214</v>
      </c>
      <c r="C104" s="66">
        <v>4047621025773</v>
      </c>
      <c r="D104" s="51" t="s">
        <v>7</v>
      </c>
      <c r="E104" s="11"/>
      <c r="F104" s="10"/>
      <c r="G104" s="10"/>
      <c r="H104" s="53">
        <v>1</v>
      </c>
      <c r="I104" s="12"/>
      <c r="J104" s="12"/>
      <c r="K104" s="13"/>
      <c r="L104" s="14">
        <f t="shared" si="4"/>
        <v>0</v>
      </c>
      <c r="M104" s="14">
        <f t="shared" si="5"/>
        <v>0</v>
      </c>
    </row>
    <row r="105" spans="1:13" ht="17.25" customHeight="1" x14ac:dyDescent="0.15">
      <c r="A105" s="51" t="s">
        <v>220</v>
      </c>
      <c r="B105" s="52" t="s">
        <v>221</v>
      </c>
      <c r="C105" s="66">
        <v>4047621025766</v>
      </c>
      <c r="D105" s="51" t="s">
        <v>7</v>
      </c>
      <c r="E105" s="11"/>
      <c r="F105" s="10"/>
      <c r="G105" s="10"/>
      <c r="H105" s="53">
        <v>2</v>
      </c>
      <c r="I105" s="12"/>
      <c r="J105" s="12"/>
      <c r="K105" s="13"/>
      <c r="L105" s="14">
        <f t="shared" si="4"/>
        <v>0</v>
      </c>
      <c r="M105" s="14">
        <f t="shared" si="5"/>
        <v>0</v>
      </c>
    </row>
    <row r="106" spans="1:13" ht="17.25" customHeight="1" x14ac:dyDescent="0.15">
      <c r="A106" s="51" t="s">
        <v>116</v>
      </c>
      <c r="B106" s="52" t="s">
        <v>117</v>
      </c>
      <c r="C106" s="66">
        <v>4015394024866</v>
      </c>
      <c r="D106" s="51" t="s">
        <v>118</v>
      </c>
      <c r="E106" s="11"/>
      <c r="F106" s="10"/>
      <c r="G106" s="10"/>
      <c r="H106" s="53">
        <v>1</v>
      </c>
      <c r="I106" s="12"/>
      <c r="J106" s="12"/>
      <c r="K106" s="13"/>
      <c r="L106" s="14">
        <f t="shared" si="4"/>
        <v>0</v>
      </c>
      <c r="M106" s="14">
        <f t="shared" si="5"/>
        <v>0</v>
      </c>
    </row>
    <row r="107" spans="1:13" ht="17.25" customHeight="1" x14ac:dyDescent="0.15">
      <c r="A107" s="51" t="s">
        <v>127</v>
      </c>
      <c r="B107" s="52" t="s">
        <v>128</v>
      </c>
      <c r="C107" s="66">
        <v>0</v>
      </c>
      <c r="D107" s="51" t="s">
        <v>129</v>
      </c>
      <c r="E107" s="11"/>
      <c r="F107" s="10"/>
      <c r="G107" s="10"/>
      <c r="H107" s="53">
        <v>2</v>
      </c>
      <c r="I107" s="15"/>
      <c r="J107" s="15"/>
      <c r="K107" s="16"/>
      <c r="L107" s="14">
        <f t="shared" si="4"/>
        <v>0</v>
      </c>
      <c r="M107" s="14">
        <f t="shared" si="5"/>
        <v>0</v>
      </c>
    </row>
    <row r="108" spans="1:13" ht="17.25" customHeight="1" x14ac:dyDescent="0.15">
      <c r="A108" s="51" t="s">
        <v>90</v>
      </c>
      <c r="B108" s="51" t="s">
        <v>91</v>
      </c>
      <c r="C108" s="66" t="s">
        <v>912</v>
      </c>
      <c r="D108" s="51" t="s">
        <v>81</v>
      </c>
      <c r="E108" s="11"/>
      <c r="F108" s="10"/>
      <c r="G108" s="10"/>
      <c r="H108" s="53">
        <v>2</v>
      </c>
      <c r="I108" s="15"/>
      <c r="J108" s="15"/>
      <c r="K108" s="16"/>
      <c r="L108" s="14">
        <f t="shared" si="4"/>
        <v>0</v>
      </c>
      <c r="M108" s="14">
        <f t="shared" si="5"/>
        <v>0</v>
      </c>
    </row>
    <row r="109" spans="1:13" ht="17.25" customHeight="1" x14ac:dyDescent="0.15">
      <c r="A109" s="51" t="s">
        <v>79</v>
      </c>
      <c r="B109" s="51" t="s">
        <v>80</v>
      </c>
      <c r="C109" s="66" t="s">
        <v>919</v>
      </c>
      <c r="D109" s="51" t="s">
        <v>81</v>
      </c>
      <c r="E109" s="11"/>
      <c r="F109" s="10"/>
      <c r="G109" s="10"/>
      <c r="H109" s="53">
        <v>2</v>
      </c>
      <c r="I109" s="15"/>
      <c r="J109" s="15"/>
      <c r="K109" s="16"/>
      <c r="L109" s="14">
        <f t="shared" si="4"/>
        <v>0</v>
      </c>
      <c r="M109" s="14">
        <f t="shared" si="5"/>
        <v>0</v>
      </c>
    </row>
    <row r="110" spans="1:13" ht="17.25" customHeight="1" x14ac:dyDescent="0.15">
      <c r="A110" s="51" t="s">
        <v>612</v>
      </c>
      <c r="B110" s="52" t="s">
        <v>621</v>
      </c>
      <c r="C110" s="66">
        <v>5414363065920</v>
      </c>
      <c r="D110" s="51" t="s">
        <v>625</v>
      </c>
      <c r="E110" s="11"/>
      <c r="F110" s="10"/>
      <c r="G110" s="10"/>
      <c r="H110" s="53">
        <v>15</v>
      </c>
      <c r="I110" s="12"/>
      <c r="J110" s="12"/>
      <c r="K110" s="13"/>
      <c r="L110" s="14">
        <f t="shared" si="4"/>
        <v>0</v>
      </c>
      <c r="M110" s="14">
        <f t="shared" si="5"/>
        <v>0</v>
      </c>
    </row>
    <row r="111" spans="1:13" ht="17.25" customHeight="1" x14ac:dyDescent="0.15">
      <c r="A111" s="51" t="s">
        <v>160</v>
      </c>
      <c r="B111" s="51" t="s">
        <v>161</v>
      </c>
      <c r="C111" s="66" t="s">
        <v>921</v>
      </c>
      <c r="D111" s="51" t="s">
        <v>47</v>
      </c>
      <c r="E111" s="11"/>
      <c r="F111" s="10"/>
      <c r="G111" s="10"/>
      <c r="H111" s="53">
        <v>50</v>
      </c>
      <c r="I111" s="12"/>
      <c r="J111" s="12"/>
      <c r="K111" s="13"/>
      <c r="L111" s="14">
        <f t="shared" si="4"/>
        <v>0</v>
      </c>
      <c r="M111" s="14">
        <f t="shared" si="5"/>
        <v>0</v>
      </c>
    </row>
    <row r="112" spans="1:13" ht="17.25" customHeight="1" x14ac:dyDescent="0.15">
      <c r="A112" s="51" t="s">
        <v>92</v>
      </c>
      <c r="B112" s="52" t="s">
        <v>93</v>
      </c>
      <c r="C112" s="66">
        <v>8711401077936</v>
      </c>
      <c r="D112" s="51" t="s">
        <v>94</v>
      </c>
      <c r="E112" s="11"/>
      <c r="F112" s="10"/>
      <c r="G112" s="10"/>
      <c r="H112" s="53">
        <v>1</v>
      </c>
      <c r="I112" s="12"/>
      <c r="J112" s="12"/>
      <c r="K112" s="13"/>
      <c r="L112" s="14">
        <f t="shared" si="4"/>
        <v>0</v>
      </c>
      <c r="M112" s="14">
        <f t="shared" si="5"/>
        <v>0</v>
      </c>
    </row>
    <row r="113" spans="1:13" ht="17.25" customHeight="1" x14ac:dyDescent="0.15">
      <c r="A113" s="51" t="s">
        <v>150</v>
      </c>
      <c r="B113" s="52" t="s">
        <v>151</v>
      </c>
      <c r="C113" s="66">
        <v>8711401078421</v>
      </c>
      <c r="D113" s="51" t="s">
        <v>94</v>
      </c>
      <c r="E113" s="11"/>
      <c r="F113" s="10"/>
      <c r="G113" s="10"/>
      <c r="H113" s="53">
        <v>1</v>
      </c>
      <c r="I113" s="12"/>
      <c r="J113" s="12"/>
      <c r="K113" s="13"/>
      <c r="L113" s="14">
        <f t="shared" si="4"/>
        <v>0</v>
      </c>
      <c r="M113" s="14">
        <f t="shared" si="5"/>
        <v>0</v>
      </c>
    </row>
    <row r="114" spans="1:13" ht="17.25" customHeight="1" x14ac:dyDescent="0.15">
      <c r="A114" s="51" t="s">
        <v>168</v>
      </c>
      <c r="B114" s="52" t="s">
        <v>169</v>
      </c>
      <c r="C114" s="66">
        <v>4003773028574</v>
      </c>
      <c r="D114" s="51" t="s">
        <v>170</v>
      </c>
      <c r="E114" s="11"/>
      <c r="F114" s="10"/>
      <c r="G114" s="10"/>
      <c r="H114" s="53">
        <v>1</v>
      </c>
      <c r="I114" s="12"/>
      <c r="J114" s="12"/>
      <c r="K114" s="13"/>
      <c r="L114" s="14">
        <f t="shared" ref="L114:L139" si="6">I114*(100%-K114)</f>
        <v>0</v>
      </c>
      <c r="M114" s="14">
        <f t="shared" ref="M114:M139" si="7">H114*L114</f>
        <v>0</v>
      </c>
    </row>
    <row r="115" spans="1:13" ht="17.25" customHeight="1" x14ac:dyDescent="0.15">
      <c r="A115" s="51" t="s">
        <v>103</v>
      </c>
      <c r="B115" s="52" t="s">
        <v>104</v>
      </c>
      <c r="C115" s="66">
        <v>3250611010999</v>
      </c>
      <c r="D115" s="51" t="s">
        <v>60</v>
      </c>
      <c r="E115" s="11"/>
      <c r="F115" s="10"/>
      <c r="G115" s="10"/>
      <c r="H115" s="53">
        <v>6</v>
      </c>
      <c r="I115" s="12"/>
      <c r="J115" s="12"/>
      <c r="K115" s="13"/>
      <c r="L115" s="14">
        <f t="shared" si="6"/>
        <v>0</v>
      </c>
      <c r="M115" s="14">
        <f t="shared" si="7"/>
        <v>0</v>
      </c>
    </row>
    <row r="116" spans="1:13" ht="17.25" customHeight="1" x14ac:dyDescent="0.15">
      <c r="A116" s="51" t="s">
        <v>64</v>
      </c>
      <c r="B116" s="51" t="s">
        <v>65</v>
      </c>
      <c r="C116" s="66" t="s">
        <v>918</v>
      </c>
      <c r="D116" s="51" t="s">
        <v>60</v>
      </c>
      <c r="E116" s="11"/>
      <c r="F116" s="10"/>
      <c r="G116" s="10"/>
      <c r="H116" s="53">
        <v>5</v>
      </c>
      <c r="I116" s="12"/>
      <c r="J116" s="12"/>
      <c r="K116" s="13"/>
      <c r="L116" s="14">
        <f t="shared" si="6"/>
        <v>0</v>
      </c>
      <c r="M116" s="14">
        <f t="shared" si="7"/>
        <v>0</v>
      </c>
    </row>
    <row r="117" spans="1:13" ht="17.25" customHeight="1" x14ac:dyDescent="0.15">
      <c r="A117" s="51" t="s">
        <v>222</v>
      </c>
      <c r="B117" s="52" t="s">
        <v>223</v>
      </c>
      <c r="C117" s="66">
        <v>8716065291070</v>
      </c>
      <c r="D117" s="51" t="s">
        <v>224</v>
      </c>
      <c r="E117" s="11"/>
      <c r="F117" s="10"/>
      <c r="G117" s="10"/>
      <c r="H117" s="53">
        <v>16</v>
      </c>
      <c r="I117" s="12"/>
      <c r="J117" s="12"/>
      <c r="K117" s="13"/>
      <c r="L117" s="14">
        <f t="shared" si="6"/>
        <v>0</v>
      </c>
      <c r="M117" s="14">
        <f t="shared" si="7"/>
        <v>0</v>
      </c>
    </row>
    <row r="118" spans="1:13" ht="17.25" customHeight="1" x14ac:dyDescent="0.15">
      <c r="A118" s="51" t="s">
        <v>620</v>
      </c>
      <c r="B118" s="51" t="s">
        <v>624</v>
      </c>
      <c r="C118" s="66" t="s">
        <v>906</v>
      </c>
      <c r="D118" s="51" t="s">
        <v>628</v>
      </c>
      <c r="E118" s="11"/>
      <c r="F118" s="10"/>
      <c r="G118" s="10"/>
      <c r="H118" s="53">
        <v>8</v>
      </c>
      <c r="I118" s="12"/>
      <c r="J118" s="12"/>
      <c r="K118" s="13"/>
      <c r="L118" s="14">
        <f t="shared" si="6"/>
        <v>0</v>
      </c>
      <c r="M118" s="14">
        <f t="shared" si="7"/>
        <v>0</v>
      </c>
    </row>
    <row r="119" spans="1:13" ht="17.25" customHeight="1" x14ac:dyDescent="0.15">
      <c r="A119" s="51" t="s">
        <v>15</v>
      </c>
      <c r="B119" s="52" t="s">
        <v>16</v>
      </c>
      <c r="C119" s="66">
        <v>7612914018120</v>
      </c>
      <c r="D119" s="51" t="s">
        <v>7</v>
      </c>
      <c r="E119" s="11"/>
      <c r="F119" s="10"/>
      <c r="G119" s="10"/>
      <c r="H119" s="53">
        <v>1</v>
      </c>
      <c r="I119" s="15"/>
      <c r="J119" s="15"/>
      <c r="K119" s="16"/>
      <c r="L119" s="14">
        <f t="shared" si="6"/>
        <v>0</v>
      </c>
      <c r="M119" s="14">
        <f t="shared" si="7"/>
        <v>0</v>
      </c>
    </row>
    <row r="120" spans="1:13" ht="17.25" customHeight="1" x14ac:dyDescent="0.15">
      <c r="A120" s="51" t="s">
        <v>105</v>
      </c>
      <c r="B120" s="51" t="s">
        <v>106</v>
      </c>
      <c r="C120" s="66" t="s">
        <v>908</v>
      </c>
      <c r="D120" s="51" t="s">
        <v>107</v>
      </c>
      <c r="E120" s="11"/>
      <c r="F120" s="10"/>
      <c r="G120" s="10"/>
      <c r="H120" s="53">
        <v>100</v>
      </c>
      <c r="I120" s="12"/>
      <c r="J120" s="12"/>
      <c r="K120" s="13"/>
      <c r="L120" s="14">
        <f t="shared" si="6"/>
        <v>0</v>
      </c>
      <c r="M120" s="14">
        <f t="shared" si="7"/>
        <v>0</v>
      </c>
    </row>
    <row r="121" spans="1:13" ht="17.25" customHeight="1" x14ac:dyDescent="0.15">
      <c r="A121" s="51" t="s">
        <v>113</v>
      </c>
      <c r="B121" s="52" t="s">
        <v>114</v>
      </c>
      <c r="C121" s="66">
        <v>88381826433</v>
      </c>
      <c r="D121" s="51" t="s">
        <v>115</v>
      </c>
      <c r="E121" s="11"/>
      <c r="F121" s="10"/>
      <c r="G121" s="10"/>
      <c r="H121" s="53">
        <v>1</v>
      </c>
      <c r="I121" s="15"/>
      <c r="J121" s="15"/>
      <c r="K121" s="16"/>
      <c r="L121" s="14">
        <f t="shared" si="6"/>
        <v>0</v>
      </c>
      <c r="M121" s="14">
        <f t="shared" si="7"/>
        <v>0</v>
      </c>
    </row>
    <row r="122" spans="1:13" ht="17.25" customHeight="1" x14ac:dyDescent="0.15">
      <c r="A122" s="51" t="s">
        <v>145</v>
      </c>
      <c r="B122" s="51" t="s">
        <v>146</v>
      </c>
      <c r="C122" s="66">
        <v>0</v>
      </c>
      <c r="D122" s="51" t="s">
        <v>147</v>
      </c>
      <c r="E122" s="11"/>
      <c r="F122" s="10"/>
      <c r="G122" s="10"/>
      <c r="H122" s="53">
        <v>1</v>
      </c>
      <c r="I122" s="12"/>
      <c r="J122" s="12"/>
      <c r="K122" s="13"/>
      <c r="L122" s="14">
        <f t="shared" si="6"/>
        <v>0</v>
      </c>
      <c r="M122" s="14">
        <f t="shared" si="7"/>
        <v>0</v>
      </c>
    </row>
    <row r="123" spans="1:13" ht="17.25" customHeight="1" x14ac:dyDescent="0.15">
      <c r="A123" s="51" t="s">
        <v>38</v>
      </c>
      <c r="B123" s="51" t="s">
        <v>39</v>
      </c>
      <c r="C123" s="66" t="s">
        <v>904</v>
      </c>
      <c r="D123" s="51" t="s">
        <v>9</v>
      </c>
      <c r="E123" s="11"/>
      <c r="F123" s="10"/>
      <c r="G123" s="10"/>
      <c r="H123" s="53">
        <v>1</v>
      </c>
      <c r="I123" s="12"/>
      <c r="J123" s="12"/>
      <c r="K123" s="13"/>
      <c r="L123" s="14">
        <f t="shared" si="6"/>
        <v>0</v>
      </c>
      <c r="M123" s="14">
        <f t="shared" si="7"/>
        <v>0</v>
      </c>
    </row>
    <row r="124" spans="1:13" ht="17.25" customHeight="1" x14ac:dyDescent="0.15">
      <c r="A124" s="51" t="s">
        <v>618</v>
      </c>
      <c r="B124" s="51" t="s">
        <v>232</v>
      </c>
      <c r="C124" s="66">
        <v>4011377187320</v>
      </c>
      <c r="D124" s="51" t="s">
        <v>627</v>
      </c>
      <c r="E124" s="11"/>
      <c r="F124" s="10"/>
      <c r="G124" s="10"/>
      <c r="H124" s="53">
        <v>3</v>
      </c>
      <c r="I124" s="12"/>
      <c r="J124" s="12"/>
      <c r="K124" s="13"/>
      <c r="L124" s="14">
        <f t="shared" si="6"/>
        <v>0</v>
      </c>
      <c r="M124" s="14">
        <f t="shared" si="7"/>
        <v>0</v>
      </c>
    </row>
    <row r="125" spans="1:13" ht="17.25" customHeight="1" x14ac:dyDescent="0.15">
      <c r="A125" s="51" t="s">
        <v>231</v>
      </c>
      <c r="B125" s="52" t="s">
        <v>232</v>
      </c>
      <c r="C125" s="66">
        <v>4011377187320</v>
      </c>
      <c r="D125" s="51" t="s">
        <v>230</v>
      </c>
      <c r="E125" s="11"/>
      <c r="F125" s="10"/>
      <c r="G125" s="10"/>
      <c r="H125" s="53">
        <v>8</v>
      </c>
      <c r="I125" s="12"/>
      <c r="J125" s="12"/>
      <c r="K125" s="13"/>
      <c r="L125" s="14">
        <f t="shared" si="6"/>
        <v>0</v>
      </c>
      <c r="M125" s="14">
        <f t="shared" si="7"/>
        <v>0</v>
      </c>
    </row>
    <row r="126" spans="1:13" ht="17.25" customHeight="1" x14ac:dyDescent="0.15">
      <c r="A126" s="51" t="s">
        <v>163</v>
      </c>
      <c r="B126" s="52" t="s">
        <v>164</v>
      </c>
      <c r="C126" s="66">
        <v>3250612671106</v>
      </c>
      <c r="D126" s="51" t="s">
        <v>60</v>
      </c>
      <c r="E126" s="11"/>
      <c r="F126" s="10"/>
      <c r="G126" s="10"/>
      <c r="H126" s="53">
        <v>1</v>
      </c>
      <c r="I126" s="12"/>
      <c r="J126" s="12"/>
      <c r="K126" s="13"/>
      <c r="L126" s="14">
        <f t="shared" si="6"/>
        <v>0</v>
      </c>
      <c r="M126" s="14">
        <f t="shared" si="7"/>
        <v>0</v>
      </c>
    </row>
    <row r="127" spans="1:13" ht="17.25" customHeight="1" x14ac:dyDescent="0.15">
      <c r="A127" s="51" t="s">
        <v>108</v>
      </c>
      <c r="B127" s="52" t="s">
        <v>109</v>
      </c>
      <c r="C127" s="66">
        <v>3250612671120</v>
      </c>
      <c r="D127" s="51" t="s">
        <v>60</v>
      </c>
      <c r="E127" s="11"/>
      <c r="F127" s="10"/>
      <c r="G127" s="10"/>
      <c r="H127" s="53">
        <v>1</v>
      </c>
      <c r="I127" s="12"/>
      <c r="J127" s="12"/>
      <c r="K127" s="13"/>
      <c r="L127" s="14">
        <f t="shared" si="6"/>
        <v>0</v>
      </c>
      <c r="M127" s="14">
        <f t="shared" si="7"/>
        <v>0</v>
      </c>
    </row>
    <row r="128" spans="1:13" ht="17.25" customHeight="1" x14ac:dyDescent="0.15">
      <c r="A128" s="51" t="s">
        <v>72</v>
      </c>
      <c r="B128" s="52" t="s">
        <v>73</v>
      </c>
      <c r="C128" s="66">
        <v>3250613230104</v>
      </c>
      <c r="D128" s="51" t="s">
        <v>60</v>
      </c>
      <c r="E128" s="11"/>
      <c r="F128" s="10"/>
      <c r="G128" s="10"/>
      <c r="H128" s="53">
        <v>2</v>
      </c>
      <c r="I128" s="12"/>
      <c r="J128" s="12"/>
      <c r="K128" s="13"/>
      <c r="L128" s="14">
        <f t="shared" si="6"/>
        <v>0</v>
      </c>
      <c r="M128" s="14">
        <f t="shared" si="7"/>
        <v>0</v>
      </c>
    </row>
    <row r="129" spans="1:13" ht="17.25" customHeight="1" x14ac:dyDescent="0.15">
      <c r="A129" s="51" t="s">
        <v>216</v>
      </c>
      <c r="B129" s="52" t="s">
        <v>217</v>
      </c>
      <c r="C129" s="66">
        <v>8719846905135</v>
      </c>
      <c r="D129" s="51" t="s">
        <v>218</v>
      </c>
      <c r="E129" s="11"/>
      <c r="F129" s="10"/>
      <c r="G129" s="10"/>
      <c r="H129" s="53">
        <v>1</v>
      </c>
      <c r="I129" s="12"/>
      <c r="J129" s="12"/>
      <c r="K129" s="13"/>
      <c r="L129" s="14">
        <f t="shared" si="6"/>
        <v>0</v>
      </c>
      <c r="M129" s="14">
        <f t="shared" si="7"/>
        <v>0</v>
      </c>
    </row>
    <row r="130" spans="1:13" ht="17.25" customHeight="1" x14ac:dyDescent="0.15">
      <c r="A130" s="51" t="s">
        <v>74</v>
      </c>
      <c r="B130" s="52" t="s">
        <v>75</v>
      </c>
      <c r="C130" s="66">
        <v>0</v>
      </c>
      <c r="D130" s="51" t="s">
        <v>76</v>
      </c>
      <c r="E130" s="11"/>
      <c r="F130" s="10"/>
      <c r="G130" s="10"/>
      <c r="H130" s="53">
        <v>2</v>
      </c>
      <c r="I130" s="12"/>
      <c r="J130" s="12"/>
      <c r="K130" s="13"/>
      <c r="L130" s="14">
        <f t="shared" si="6"/>
        <v>0</v>
      </c>
      <c r="M130" s="14">
        <f t="shared" si="7"/>
        <v>0</v>
      </c>
    </row>
    <row r="131" spans="1:13" ht="17.25" customHeight="1" x14ac:dyDescent="0.15">
      <c r="A131" s="51" t="s">
        <v>32</v>
      </c>
      <c r="B131" s="52" t="s">
        <v>33</v>
      </c>
      <c r="C131" s="66">
        <v>0</v>
      </c>
      <c r="D131" s="51" t="s">
        <v>34</v>
      </c>
      <c r="E131" s="11"/>
      <c r="F131" s="10"/>
      <c r="G131" s="10"/>
      <c r="H131" s="53">
        <v>1</v>
      </c>
      <c r="I131" s="12"/>
      <c r="J131" s="12"/>
      <c r="K131" s="13"/>
      <c r="L131" s="14">
        <f t="shared" si="6"/>
        <v>0</v>
      </c>
      <c r="M131" s="14">
        <f t="shared" si="7"/>
        <v>0</v>
      </c>
    </row>
    <row r="132" spans="1:13" ht="17.25" customHeight="1" x14ac:dyDescent="0.15">
      <c r="A132" s="51" t="s">
        <v>130</v>
      </c>
      <c r="B132" s="52" t="s">
        <v>131</v>
      </c>
      <c r="C132" s="66">
        <v>3250614615375</v>
      </c>
      <c r="D132" s="51" t="s">
        <v>60</v>
      </c>
      <c r="E132" s="11"/>
      <c r="F132" s="10"/>
      <c r="G132" s="10"/>
      <c r="H132" s="53">
        <v>3</v>
      </c>
      <c r="I132" s="15"/>
      <c r="J132" s="15"/>
      <c r="K132" s="16"/>
      <c r="L132" s="14">
        <f t="shared" si="6"/>
        <v>0</v>
      </c>
      <c r="M132" s="14">
        <f t="shared" si="7"/>
        <v>0</v>
      </c>
    </row>
    <row r="133" spans="1:13" ht="17.25" customHeight="1" x14ac:dyDescent="0.15">
      <c r="A133" s="51" t="s">
        <v>140</v>
      </c>
      <c r="B133" s="51" t="s">
        <v>141</v>
      </c>
      <c r="C133" s="66">
        <v>0</v>
      </c>
      <c r="D133" s="51" t="s">
        <v>142</v>
      </c>
      <c r="E133" s="11"/>
      <c r="F133" s="10"/>
      <c r="G133" s="10"/>
      <c r="H133" s="53">
        <v>12</v>
      </c>
      <c r="I133" s="12"/>
      <c r="J133" s="12"/>
      <c r="K133" s="13"/>
      <c r="L133" s="14">
        <f t="shared" si="6"/>
        <v>0</v>
      </c>
      <c r="M133" s="14">
        <f t="shared" si="7"/>
        <v>0</v>
      </c>
    </row>
    <row r="134" spans="1:13" ht="17.25" customHeight="1" x14ac:dyDescent="0.15">
      <c r="A134" s="51" t="s">
        <v>95</v>
      </c>
      <c r="B134" s="52" t="s">
        <v>96</v>
      </c>
      <c r="C134" s="66">
        <v>7612914086785</v>
      </c>
      <c r="D134" s="51" t="s">
        <v>7</v>
      </c>
      <c r="E134" s="11"/>
      <c r="F134" s="10"/>
      <c r="G134" s="10"/>
      <c r="H134" s="53">
        <v>1</v>
      </c>
      <c r="I134" s="12"/>
      <c r="J134" s="12"/>
      <c r="K134" s="13"/>
      <c r="L134" s="14">
        <f t="shared" si="6"/>
        <v>0</v>
      </c>
      <c r="M134" s="14">
        <f t="shared" si="7"/>
        <v>0</v>
      </c>
    </row>
    <row r="135" spans="1:13" ht="17.25" customHeight="1" x14ac:dyDescent="0.15">
      <c r="A135" s="51" t="s">
        <v>10</v>
      </c>
      <c r="B135" s="51" t="s">
        <v>11</v>
      </c>
      <c r="C135" s="66" t="s">
        <v>902</v>
      </c>
      <c r="D135" s="51" t="s">
        <v>12</v>
      </c>
      <c r="E135" s="11"/>
      <c r="F135" s="10"/>
      <c r="G135" s="10"/>
      <c r="H135" s="53">
        <v>67</v>
      </c>
      <c r="I135" s="12"/>
      <c r="J135" s="12"/>
      <c r="K135" s="13"/>
      <c r="L135" s="14">
        <f t="shared" si="6"/>
        <v>0</v>
      </c>
      <c r="M135" s="14">
        <f t="shared" si="7"/>
        <v>0</v>
      </c>
    </row>
    <row r="136" spans="1:13" ht="17.25" customHeight="1" x14ac:dyDescent="0.15">
      <c r="A136" s="51" t="s">
        <v>171</v>
      </c>
      <c r="B136" s="52" t="s">
        <v>172</v>
      </c>
      <c r="C136" s="66">
        <v>3250616346437</v>
      </c>
      <c r="D136" s="51" t="s">
        <v>60</v>
      </c>
      <c r="E136" s="11"/>
      <c r="F136" s="10"/>
      <c r="G136" s="10"/>
      <c r="H136" s="53">
        <v>1</v>
      </c>
      <c r="I136" s="12"/>
      <c r="J136" s="12"/>
      <c r="K136" s="13"/>
      <c r="L136" s="14">
        <f t="shared" si="6"/>
        <v>0</v>
      </c>
      <c r="M136" s="14">
        <f t="shared" si="7"/>
        <v>0</v>
      </c>
    </row>
    <row r="137" spans="1:13" ht="17.25" customHeight="1" x14ac:dyDescent="0.15">
      <c r="A137" s="51" t="s">
        <v>58</v>
      </c>
      <c r="B137" s="52" t="s">
        <v>59</v>
      </c>
      <c r="C137" s="66">
        <v>3250611054306</v>
      </c>
      <c r="D137" s="51" t="s">
        <v>60</v>
      </c>
      <c r="E137" s="11"/>
      <c r="F137" s="10"/>
      <c r="G137" s="10"/>
      <c r="H137" s="53">
        <v>1</v>
      </c>
      <c r="I137" s="15"/>
      <c r="J137" s="15"/>
      <c r="K137" s="16"/>
      <c r="L137" s="14">
        <f t="shared" si="6"/>
        <v>0</v>
      </c>
      <c r="M137" s="14">
        <f t="shared" si="7"/>
        <v>0</v>
      </c>
    </row>
    <row r="138" spans="1:13" ht="17.25" customHeight="1" x14ac:dyDescent="0.15">
      <c r="A138" s="51" t="s">
        <v>77</v>
      </c>
      <c r="B138" s="52" t="s">
        <v>78</v>
      </c>
      <c r="C138" s="66">
        <v>3250616543126</v>
      </c>
      <c r="D138" s="51" t="s">
        <v>60</v>
      </c>
      <c r="E138" s="11"/>
      <c r="F138" s="10"/>
      <c r="G138" s="10"/>
      <c r="H138" s="53">
        <v>4</v>
      </c>
      <c r="I138" s="12"/>
      <c r="J138" s="12"/>
      <c r="K138" s="13"/>
      <c r="L138" s="14">
        <f t="shared" si="6"/>
        <v>0</v>
      </c>
      <c r="M138" s="14">
        <f t="shared" si="7"/>
        <v>0</v>
      </c>
    </row>
    <row r="139" spans="1:13" ht="17.25" customHeight="1" x14ac:dyDescent="0.15">
      <c r="A139" s="51" t="s">
        <v>204</v>
      </c>
      <c r="B139" s="51" t="s">
        <v>205</v>
      </c>
      <c r="C139" s="66" t="s">
        <v>903</v>
      </c>
      <c r="D139" s="51" t="s">
        <v>206</v>
      </c>
      <c r="E139" s="11"/>
      <c r="F139" s="10"/>
      <c r="G139" s="10"/>
      <c r="H139" s="53">
        <v>1</v>
      </c>
      <c r="I139" s="12"/>
      <c r="J139" s="12"/>
      <c r="K139" s="13"/>
      <c r="L139" s="14">
        <f t="shared" si="6"/>
        <v>0</v>
      </c>
      <c r="M139" s="14">
        <f t="shared" si="7"/>
        <v>0</v>
      </c>
    </row>
    <row r="140" spans="1:13" ht="17.25" customHeight="1" thickBot="1" x14ac:dyDescent="0.2"/>
    <row r="141" spans="1:13" ht="17.25" customHeight="1" thickBot="1" x14ac:dyDescent="0.2">
      <c r="J141" s="22" t="s">
        <v>788</v>
      </c>
      <c r="M141" s="17">
        <f>SUM(M18:M139)</f>
        <v>0</v>
      </c>
    </row>
    <row r="142" spans="1:13" ht="17.25" customHeight="1" x14ac:dyDescent="0.15">
      <c r="J142" s="22" t="s">
        <v>786</v>
      </c>
      <c r="M142" s="60">
        <v>65000</v>
      </c>
    </row>
    <row r="143" spans="1:13" ht="17.25" customHeight="1" thickBot="1" x14ac:dyDescent="0.2">
      <c r="J143" s="22" t="s">
        <v>787</v>
      </c>
      <c r="M143" s="60">
        <v>55000</v>
      </c>
    </row>
    <row r="144" spans="1:13" ht="17.25" customHeight="1" thickBot="1" x14ac:dyDescent="0.2">
      <c r="J144" s="22" t="s">
        <v>785</v>
      </c>
      <c r="M144" s="61" t="str">
        <f>IF(M141=0,"",IF(M141&gt;=M142,0,IF(M142&lt;=M143,100,100/(M143-M142)*(M141-M142))))</f>
        <v/>
      </c>
    </row>
  </sheetData>
  <sortState xmlns:xlrd2="http://schemas.microsoft.com/office/spreadsheetml/2017/richdata2" ref="A18:M139">
    <sortCondition ref="B18:B139"/>
  </sortState>
  <conditionalFormatting sqref="F18:F139">
    <cfRule type="expression" dxfId="11" priority="4">
      <formula>E18="ALTERNATIEF"</formula>
    </cfRule>
    <cfRule type="expression" dxfId="10" priority="5">
      <formula>E18=""</formula>
    </cfRule>
    <cfRule type="expression" dxfId="9" priority="8">
      <formula>(E18="EXACT")</formula>
    </cfRule>
  </conditionalFormatting>
  <conditionalFormatting sqref="G18:G139">
    <cfRule type="expression" dxfId="8" priority="1">
      <formula>E18="ALTERNATIEF"</formula>
    </cfRule>
    <cfRule type="expression" dxfId="7" priority="2">
      <formula>E18="EXACT"</formula>
    </cfRule>
    <cfRule type="expression" dxfId="6" priority="6">
      <formula>E18=""</formula>
    </cfRule>
  </conditionalFormatting>
  <dataValidations count="1">
    <dataValidation type="list" allowBlank="1" showInputMessage="1" showErrorMessage="1" sqref="E18:E139" xr:uid="{60FF401D-15A3-4E0D-A832-3AF4BACCB1C9}">
      <formula1>"EXACT, ALTERNATIEF"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034D-E0C8-486D-9CF5-A18267D386C4}">
  <dimension ref="A1:J128"/>
  <sheetViews>
    <sheetView tabSelected="1" zoomScale="120" zoomScaleNormal="120" workbookViewId="0">
      <selection activeCell="J125" sqref="J125"/>
    </sheetView>
  </sheetViews>
  <sheetFormatPr defaultRowHeight="17.25" customHeight="1" x14ac:dyDescent="0.15"/>
  <cols>
    <col min="1" max="1" width="41.75" style="9" customWidth="1"/>
    <col min="2" max="2" width="14.125" style="9" customWidth="1"/>
    <col min="3" max="3" width="20.75" style="9" customWidth="1"/>
    <col min="4" max="4" width="19.375" style="9" customWidth="1"/>
    <col min="5" max="5" width="7.875" style="9" bestFit="1" customWidth="1"/>
    <col min="6" max="6" width="11.875" style="9" bestFit="1" customWidth="1"/>
    <col min="7" max="7" width="20.625" style="9" customWidth="1"/>
    <col min="8" max="8" width="7.875" style="9" customWidth="1"/>
    <col min="9" max="9" width="10.375" style="9" customWidth="1"/>
    <col min="10" max="10" width="15.375" style="9" customWidth="1"/>
    <col min="11" max="16384" width="9" style="9"/>
  </cols>
  <sheetData>
    <row r="1" spans="1:2" s="19" customFormat="1" ht="12.75" x14ac:dyDescent="0.2">
      <c r="A1" s="18" t="s">
        <v>255</v>
      </c>
    </row>
    <row r="2" spans="1:2" ht="11.25" x14ac:dyDescent="0.15"/>
    <row r="3" spans="1:2" ht="11.25" x14ac:dyDescent="0.15">
      <c r="A3" s="54" t="s">
        <v>241</v>
      </c>
    </row>
    <row r="4" spans="1:2" ht="11.25" x14ac:dyDescent="0.15">
      <c r="A4" s="54"/>
    </row>
    <row r="5" spans="1:2" ht="11.25" x14ac:dyDescent="0.15">
      <c r="A5" s="54" t="s">
        <v>249</v>
      </c>
      <c r="B5" s="54" t="s">
        <v>931</v>
      </c>
    </row>
    <row r="6" spans="1:2" ht="11.25" x14ac:dyDescent="0.15">
      <c r="A6" s="54"/>
    </row>
    <row r="7" spans="1:2" ht="11.25" x14ac:dyDescent="0.15">
      <c r="A7" s="54" t="s">
        <v>250</v>
      </c>
      <c r="B7" s="54" t="s">
        <v>932</v>
      </c>
    </row>
    <row r="8" spans="1:2" ht="11.25" x14ac:dyDescent="0.15">
      <c r="A8" s="54"/>
      <c r="B8" s="54"/>
    </row>
    <row r="9" spans="1:2" ht="11.25" x14ac:dyDescent="0.15">
      <c r="A9" s="54" t="s">
        <v>247</v>
      </c>
      <c r="B9" s="54" t="str">
        <f>Voorblad!C6</f>
        <v>1.3</v>
      </c>
    </row>
    <row r="10" spans="1:2" ht="11.25" x14ac:dyDescent="0.15">
      <c r="A10" s="54"/>
      <c r="B10" s="54"/>
    </row>
    <row r="11" spans="1:2" ht="11.25" x14ac:dyDescent="0.15">
      <c r="A11" s="54" t="s">
        <v>248</v>
      </c>
      <c r="B11" s="54" t="str">
        <f>Voorblad!C8</f>
        <v>13-10-2022</v>
      </c>
    </row>
    <row r="12" spans="1:2" ht="11.25" x14ac:dyDescent="0.15">
      <c r="A12" s="54"/>
      <c r="B12" s="54"/>
    </row>
    <row r="13" spans="1:2" ht="11.25" x14ac:dyDescent="0.15">
      <c r="A13" s="54" t="s">
        <v>253</v>
      </c>
      <c r="B13" s="54" t="str">
        <f>Voorblad!C10</f>
        <v>DEFINITIEF</v>
      </c>
    </row>
    <row r="14" spans="1:2" ht="11.25" x14ac:dyDescent="0.15">
      <c r="A14" s="54"/>
    </row>
    <row r="15" spans="1:2" ht="11.25" x14ac:dyDescent="0.15">
      <c r="A15" s="54" t="s">
        <v>254</v>
      </c>
    </row>
    <row r="16" spans="1:2" ht="11.25" x14ac:dyDescent="0.15"/>
    <row r="17" spans="1:10" ht="22.5" x14ac:dyDescent="0.15">
      <c r="A17" s="3" t="s">
        <v>605</v>
      </c>
      <c r="B17" s="2" t="s">
        <v>237</v>
      </c>
      <c r="C17" s="2" t="s">
        <v>239</v>
      </c>
      <c r="D17" s="2" t="s">
        <v>240</v>
      </c>
      <c r="E17" s="3" t="s">
        <v>236</v>
      </c>
      <c r="F17" s="6" t="s">
        <v>1</v>
      </c>
      <c r="G17" s="7" t="s">
        <v>238</v>
      </c>
      <c r="H17" s="8" t="s">
        <v>2</v>
      </c>
      <c r="I17" s="7" t="s">
        <v>3</v>
      </c>
      <c r="J17" s="2" t="s">
        <v>4</v>
      </c>
    </row>
    <row r="18" spans="1:10" ht="17.25" customHeight="1" x14ac:dyDescent="0.15">
      <c r="A18" s="50" t="s">
        <v>795</v>
      </c>
      <c r="B18" s="11"/>
      <c r="C18" s="10"/>
      <c r="D18" s="10"/>
      <c r="E18" s="50">
        <v>6</v>
      </c>
      <c r="F18" s="12"/>
      <c r="G18" s="12"/>
      <c r="H18" s="13"/>
      <c r="I18" s="14">
        <f t="shared" ref="I18:I49" si="0">F18*(100%-H18)</f>
        <v>0</v>
      </c>
      <c r="J18" s="14">
        <f t="shared" ref="J18:J49" si="1">E18*I18</f>
        <v>0</v>
      </c>
    </row>
    <row r="19" spans="1:10" ht="17.25" customHeight="1" x14ac:dyDescent="0.15">
      <c r="A19" s="50" t="s">
        <v>796</v>
      </c>
      <c r="B19" s="11"/>
      <c r="C19" s="10"/>
      <c r="D19" s="10"/>
      <c r="E19" s="50">
        <v>14</v>
      </c>
      <c r="F19" s="12"/>
      <c r="G19" s="12"/>
      <c r="H19" s="13"/>
      <c r="I19" s="14">
        <f t="shared" si="0"/>
        <v>0</v>
      </c>
      <c r="J19" s="14">
        <f t="shared" si="1"/>
        <v>0</v>
      </c>
    </row>
    <row r="20" spans="1:10" ht="17.25" customHeight="1" x14ac:dyDescent="0.15">
      <c r="A20" s="50" t="s">
        <v>797</v>
      </c>
      <c r="B20" s="11"/>
      <c r="C20" s="10"/>
      <c r="D20" s="10"/>
      <c r="E20" s="50">
        <v>10</v>
      </c>
      <c r="F20" s="15"/>
      <c r="G20" s="15"/>
      <c r="H20" s="16"/>
      <c r="I20" s="14">
        <f t="shared" si="0"/>
        <v>0</v>
      </c>
      <c r="J20" s="14">
        <f t="shared" si="1"/>
        <v>0</v>
      </c>
    </row>
    <row r="21" spans="1:10" ht="17.25" customHeight="1" x14ac:dyDescent="0.15">
      <c r="A21" s="50" t="s">
        <v>798</v>
      </c>
      <c r="B21" s="11"/>
      <c r="C21" s="10"/>
      <c r="D21" s="10"/>
      <c r="E21" s="50">
        <v>2</v>
      </c>
      <c r="F21" s="12"/>
      <c r="G21" s="12"/>
      <c r="H21" s="13"/>
      <c r="I21" s="14">
        <f t="shared" si="0"/>
        <v>0</v>
      </c>
      <c r="J21" s="14">
        <f t="shared" si="1"/>
        <v>0</v>
      </c>
    </row>
    <row r="22" spans="1:10" ht="17.25" customHeight="1" x14ac:dyDescent="0.15">
      <c r="A22" s="50" t="s">
        <v>799</v>
      </c>
      <c r="B22" s="11"/>
      <c r="C22" s="10"/>
      <c r="D22" s="10"/>
      <c r="E22" s="50">
        <v>90</v>
      </c>
      <c r="F22" s="12"/>
      <c r="G22" s="12"/>
      <c r="H22" s="13"/>
      <c r="I22" s="14">
        <f t="shared" si="0"/>
        <v>0</v>
      </c>
      <c r="J22" s="14">
        <f t="shared" si="1"/>
        <v>0</v>
      </c>
    </row>
    <row r="23" spans="1:10" ht="17.25" customHeight="1" x14ac:dyDescent="0.15">
      <c r="A23" s="50" t="s">
        <v>800</v>
      </c>
      <c r="B23" s="11"/>
      <c r="C23" s="10"/>
      <c r="D23" s="10"/>
      <c r="E23" s="50">
        <v>7</v>
      </c>
      <c r="F23" s="12"/>
      <c r="G23" s="12"/>
      <c r="H23" s="13"/>
      <c r="I23" s="14">
        <f t="shared" si="0"/>
        <v>0</v>
      </c>
      <c r="J23" s="14">
        <f t="shared" si="1"/>
        <v>0</v>
      </c>
    </row>
    <row r="24" spans="1:10" ht="17.25" customHeight="1" x14ac:dyDescent="0.15">
      <c r="A24" s="50" t="s">
        <v>801</v>
      </c>
      <c r="B24" s="11"/>
      <c r="C24" s="10"/>
      <c r="D24" s="10"/>
      <c r="E24" s="50">
        <v>3</v>
      </c>
      <c r="F24" s="15"/>
      <c r="G24" s="15"/>
      <c r="H24" s="16"/>
      <c r="I24" s="14">
        <f t="shared" si="0"/>
        <v>0</v>
      </c>
      <c r="J24" s="14">
        <f t="shared" si="1"/>
        <v>0</v>
      </c>
    </row>
    <row r="25" spans="1:10" ht="17.25" customHeight="1" x14ac:dyDescent="0.15">
      <c r="A25" s="50" t="s">
        <v>802</v>
      </c>
      <c r="B25" s="11"/>
      <c r="C25" s="10"/>
      <c r="D25" s="10"/>
      <c r="E25" s="50">
        <v>12</v>
      </c>
      <c r="F25" s="12"/>
      <c r="G25" s="12"/>
      <c r="H25" s="13"/>
      <c r="I25" s="14">
        <f t="shared" si="0"/>
        <v>0</v>
      </c>
      <c r="J25" s="14">
        <f t="shared" si="1"/>
        <v>0</v>
      </c>
    </row>
    <row r="26" spans="1:10" ht="17.25" customHeight="1" x14ac:dyDescent="0.15">
      <c r="A26" s="50" t="s">
        <v>803</v>
      </c>
      <c r="B26" s="11"/>
      <c r="C26" s="10"/>
      <c r="D26" s="10"/>
      <c r="E26" s="50">
        <v>40</v>
      </c>
      <c r="F26" s="12"/>
      <c r="G26" s="12"/>
      <c r="H26" s="13"/>
      <c r="I26" s="14">
        <f t="shared" si="0"/>
        <v>0</v>
      </c>
      <c r="J26" s="14">
        <f t="shared" si="1"/>
        <v>0</v>
      </c>
    </row>
    <row r="27" spans="1:10" ht="17.25" customHeight="1" x14ac:dyDescent="0.15">
      <c r="A27" s="50" t="s">
        <v>804</v>
      </c>
      <c r="B27" s="11"/>
      <c r="C27" s="10"/>
      <c r="D27" s="10"/>
      <c r="E27" s="50">
        <v>1</v>
      </c>
      <c r="F27" s="12"/>
      <c r="G27" s="12"/>
      <c r="H27" s="13"/>
      <c r="I27" s="14">
        <f t="shared" si="0"/>
        <v>0</v>
      </c>
      <c r="J27" s="14">
        <f t="shared" si="1"/>
        <v>0</v>
      </c>
    </row>
    <row r="28" spans="1:10" ht="17.25" customHeight="1" x14ac:dyDescent="0.15">
      <c r="A28" s="50" t="s">
        <v>805</v>
      </c>
      <c r="B28" s="11"/>
      <c r="C28" s="10"/>
      <c r="D28" s="10"/>
      <c r="E28" s="50">
        <v>4</v>
      </c>
      <c r="F28" s="15"/>
      <c r="G28" s="15"/>
      <c r="H28" s="16"/>
      <c r="I28" s="14">
        <f t="shared" si="0"/>
        <v>0</v>
      </c>
      <c r="J28" s="14">
        <f t="shared" si="1"/>
        <v>0</v>
      </c>
    </row>
    <row r="29" spans="1:10" ht="17.25" customHeight="1" x14ac:dyDescent="0.15">
      <c r="A29" s="50" t="s">
        <v>806</v>
      </c>
      <c r="B29" s="11"/>
      <c r="C29" s="10"/>
      <c r="D29" s="10"/>
      <c r="E29" s="50">
        <v>6</v>
      </c>
      <c r="F29" s="15"/>
      <c r="G29" s="15"/>
      <c r="H29" s="16"/>
      <c r="I29" s="14">
        <f t="shared" si="0"/>
        <v>0</v>
      </c>
      <c r="J29" s="14">
        <f t="shared" si="1"/>
        <v>0</v>
      </c>
    </row>
    <row r="30" spans="1:10" ht="17.25" customHeight="1" x14ac:dyDescent="0.15">
      <c r="A30" s="50" t="s">
        <v>807</v>
      </c>
      <c r="B30" s="11"/>
      <c r="C30" s="10"/>
      <c r="D30" s="10"/>
      <c r="E30" s="50">
        <v>1</v>
      </c>
      <c r="F30" s="12"/>
      <c r="G30" s="12"/>
      <c r="H30" s="13"/>
      <c r="I30" s="14">
        <f t="shared" si="0"/>
        <v>0</v>
      </c>
      <c r="J30" s="14">
        <f t="shared" si="1"/>
        <v>0</v>
      </c>
    </row>
    <row r="31" spans="1:10" ht="17.25" customHeight="1" x14ac:dyDescent="0.15">
      <c r="A31" s="50" t="s">
        <v>808</v>
      </c>
      <c r="B31" s="11"/>
      <c r="C31" s="10"/>
      <c r="D31" s="10"/>
      <c r="E31" s="50">
        <v>8</v>
      </c>
      <c r="F31" s="15"/>
      <c r="G31" s="15"/>
      <c r="H31" s="16"/>
      <c r="I31" s="14">
        <f t="shared" si="0"/>
        <v>0</v>
      </c>
      <c r="J31" s="14">
        <f t="shared" si="1"/>
        <v>0</v>
      </c>
    </row>
    <row r="32" spans="1:10" ht="17.25" customHeight="1" x14ac:dyDescent="0.15">
      <c r="A32" s="50" t="s">
        <v>809</v>
      </c>
      <c r="B32" s="11"/>
      <c r="C32" s="10"/>
      <c r="D32" s="10"/>
      <c r="E32" s="50">
        <v>98</v>
      </c>
      <c r="F32" s="15"/>
      <c r="G32" s="15"/>
      <c r="H32" s="16"/>
      <c r="I32" s="14">
        <f t="shared" si="0"/>
        <v>0</v>
      </c>
      <c r="J32" s="14">
        <f t="shared" si="1"/>
        <v>0</v>
      </c>
    </row>
    <row r="33" spans="1:10" ht="17.25" customHeight="1" x14ac:dyDescent="0.15">
      <c r="A33" s="50" t="s">
        <v>810</v>
      </c>
      <c r="B33" s="11"/>
      <c r="C33" s="10"/>
      <c r="D33" s="10"/>
      <c r="E33" s="50">
        <v>3</v>
      </c>
      <c r="F33" s="12"/>
      <c r="G33" s="12"/>
      <c r="H33" s="13"/>
      <c r="I33" s="14">
        <f t="shared" si="0"/>
        <v>0</v>
      </c>
      <c r="J33" s="14">
        <f t="shared" si="1"/>
        <v>0</v>
      </c>
    </row>
    <row r="34" spans="1:10" ht="17.25" customHeight="1" x14ac:dyDescent="0.15">
      <c r="A34" s="50" t="s">
        <v>811</v>
      </c>
      <c r="B34" s="11"/>
      <c r="C34" s="10"/>
      <c r="D34" s="10"/>
      <c r="E34" s="50">
        <v>4</v>
      </c>
      <c r="F34" s="12"/>
      <c r="G34" s="12"/>
      <c r="H34" s="13"/>
      <c r="I34" s="14">
        <f t="shared" si="0"/>
        <v>0</v>
      </c>
      <c r="J34" s="14">
        <f t="shared" si="1"/>
        <v>0</v>
      </c>
    </row>
    <row r="35" spans="1:10" ht="17.25" customHeight="1" x14ac:dyDescent="0.15">
      <c r="A35" s="50" t="s">
        <v>812</v>
      </c>
      <c r="B35" s="11"/>
      <c r="C35" s="10"/>
      <c r="D35" s="10"/>
      <c r="E35" s="50">
        <v>25</v>
      </c>
      <c r="F35" s="12"/>
      <c r="G35" s="12"/>
      <c r="H35" s="13"/>
      <c r="I35" s="14">
        <f t="shared" si="0"/>
        <v>0</v>
      </c>
      <c r="J35" s="14">
        <f t="shared" si="1"/>
        <v>0</v>
      </c>
    </row>
    <row r="36" spans="1:10" ht="17.25" customHeight="1" x14ac:dyDescent="0.15">
      <c r="A36" s="50" t="s">
        <v>813</v>
      </c>
      <c r="B36" s="11"/>
      <c r="C36" s="10"/>
      <c r="D36" s="10"/>
      <c r="E36" s="50">
        <v>40</v>
      </c>
      <c r="F36" s="15"/>
      <c r="G36" s="15"/>
      <c r="H36" s="16"/>
      <c r="I36" s="14">
        <f t="shared" si="0"/>
        <v>0</v>
      </c>
      <c r="J36" s="14">
        <f t="shared" si="1"/>
        <v>0</v>
      </c>
    </row>
    <row r="37" spans="1:10" ht="17.25" customHeight="1" x14ac:dyDescent="0.15">
      <c r="A37" s="50" t="s">
        <v>814</v>
      </c>
      <c r="B37" s="11"/>
      <c r="C37" s="10"/>
      <c r="D37" s="10"/>
      <c r="E37" s="50">
        <v>27</v>
      </c>
      <c r="F37" s="12"/>
      <c r="G37" s="12"/>
      <c r="H37" s="13"/>
      <c r="I37" s="14">
        <f t="shared" si="0"/>
        <v>0</v>
      </c>
      <c r="J37" s="14">
        <f t="shared" si="1"/>
        <v>0</v>
      </c>
    </row>
    <row r="38" spans="1:10" ht="17.25" customHeight="1" x14ac:dyDescent="0.15">
      <c r="A38" s="50" t="s">
        <v>815</v>
      </c>
      <c r="B38" s="11"/>
      <c r="C38" s="10"/>
      <c r="D38" s="10"/>
      <c r="E38" s="50">
        <v>1</v>
      </c>
      <c r="F38" s="12"/>
      <c r="G38" s="12"/>
      <c r="H38" s="13"/>
      <c r="I38" s="14">
        <f t="shared" si="0"/>
        <v>0</v>
      </c>
      <c r="J38" s="14">
        <f t="shared" si="1"/>
        <v>0</v>
      </c>
    </row>
    <row r="39" spans="1:10" ht="17.25" customHeight="1" x14ac:dyDescent="0.15">
      <c r="A39" s="50" t="s">
        <v>816</v>
      </c>
      <c r="B39" s="11"/>
      <c r="C39" s="10"/>
      <c r="D39" s="10"/>
      <c r="E39" s="50">
        <v>2</v>
      </c>
      <c r="F39" s="15"/>
      <c r="G39" s="15"/>
      <c r="H39" s="16"/>
      <c r="I39" s="14">
        <f t="shared" si="0"/>
        <v>0</v>
      </c>
      <c r="J39" s="14">
        <f t="shared" si="1"/>
        <v>0</v>
      </c>
    </row>
    <row r="40" spans="1:10" ht="17.25" customHeight="1" x14ac:dyDescent="0.15">
      <c r="A40" s="50" t="s">
        <v>817</v>
      </c>
      <c r="B40" s="11"/>
      <c r="C40" s="10"/>
      <c r="D40" s="10"/>
      <c r="E40" s="50">
        <v>4</v>
      </c>
      <c r="F40" s="15"/>
      <c r="G40" s="15"/>
      <c r="H40" s="16"/>
      <c r="I40" s="14">
        <f t="shared" si="0"/>
        <v>0</v>
      </c>
      <c r="J40" s="14">
        <f t="shared" si="1"/>
        <v>0</v>
      </c>
    </row>
    <row r="41" spans="1:10" ht="17.25" customHeight="1" x14ac:dyDescent="0.15">
      <c r="A41" s="50" t="s">
        <v>818</v>
      </c>
      <c r="B41" s="11"/>
      <c r="C41" s="10"/>
      <c r="D41" s="10"/>
      <c r="E41" s="50">
        <v>3</v>
      </c>
      <c r="F41" s="12"/>
      <c r="G41" s="12"/>
      <c r="H41" s="13"/>
      <c r="I41" s="14">
        <f t="shared" si="0"/>
        <v>0</v>
      </c>
      <c r="J41" s="14">
        <f t="shared" si="1"/>
        <v>0</v>
      </c>
    </row>
    <row r="42" spans="1:10" ht="17.25" customHeight="1" x14ac:dyDescent="0.15">
      <c r="A42" s="50" t="s">
        <v>819</v>
      </c>
      <c r="B42" s="11"/>
      <c r="C42" s="10"/>
      <c r="D42" s="10"/>
      <c r="E42" s="50">
        <v>1</v>
      </c>
      <c r="F42" s="12"/>
      <c r="G42" s="12"/>
      <c r="H42" s="13"/>
      <c r="I42" s="14">
        <f t="shared" si="0"/>
        <v>0</v>
      </c>
      <c r="J42" s="14">
        <f t="shared" si="1"/>
        <v>0</v>
      </c>
    </row>
    <row r="43" spans="1:10" ht="17.25" customHeight="1" x14ac:dyDescent="0.15">
      <c r="A43" s="50" t="s">
        <v>820</v>
      </c>
      <c r="B43" s="11"/>
      <c r="C43" s="10"/>
      <c r="D43" s="10"/>
      <c r="E43" s="50">
        <v>39</v>
      </c>
      <c r="F43" s="12"/>
      <c r="G43" s="12"/>
      <c r="H43" s="13"/>
      <c r="I43" s="14">
        <f t="shared" si="0"/>
        <v>0</v>
      </c>
      <c r="J43" s="14">
        <f t="shared" si="1"/>
        <v>0</v>
      </c>
    </row>
    <row r="44" spans="1:10" ht="17.25" customHeight="1" x14ac:dyDescent="0.15">
      <c r="A44" s="50" t="s">
        <v>821</v>
      </c>
      <c r="B44" s="11"/>
      <c r="C44" s="10"/>
      <c r="D44" s="10"/>
      <c r="E44" s="50">
        <v>2</v>
      </c>
      <c r="F44" s="12"/>
      <c r="G44" s="12"/>
      <c r="H44" s="13"/>
      <c r="I44" s="14">
        <f t="shared" si="0"/>
        <v>0</v>
      </c>
      <c r="J44" s="14">
        <f t="shared" si="1"/>
        <v>0</v>
      </c>
    </row>
    <row r="45" spans="1:10" ht="17.25" customHeight="1" x14ac:dyDescent="0.15">
      <c r="A45" s="50" t="s">
        <v>822</v>
      </c>
      <c r="B45" s="11"/>
      <c r="C45" s="10"/>
      <c r="D45" s="10"/>
      <c r="E45" s="50">
        <v>16</v>
      </c>
      <c r="F45" s="15"/>
      <c r="G45" s="15"/>
      <c r="H45" s="16"/>
      <c r="I45" s="14">
        <f t="shared" si="0"/>
        <v>0</v>
      </c>
      <c r="J45" s="14">
        <f t="shared" si="1"/>
        <v>0</v>
      </c>
    </row>
    <row r="46" spans="1:10" ht="17.25" customHeight="1" x14ac:dyDescent="0.15">
      <c r="A46" s="50" t="s">
        <v>823</v>
      </c>
      <c r="B46" s="11"/>
      <c r="C46" s="10"/>
      <c r="D46" s="10"/>
      <c r="E46" s="50">
        <v>7</v>
      </c>
      <c r="F46" s="12"/>
      <c r="G46" s="12"/>
      <c r="H46" s="13"/>
      <c r="I46" s="14">
        <f t="shared" si="0"/>
        <v>0</v>
      </c>
      <c r="J46" s="14">
        <f t="shared" si="1"/>
        <v>0</v>
      </c>
    </row>
    <row r="47" spans="1:10" ht="17.25" customHeight="1" x14ac:dyDescent="0.15">
      <c r="A47" s="50" t="s">
        <v>824</v>
      </c>
      <c r="B47" s="11"/>
      <c r="C47" s="10"/>
      <c r="D47" s="10"/>
      <c r="E47" s="50">
        <v>2</v>
      </c>
      <c r="F47" s="15"/>
      <c r="G47" s="15"/>
      <c r="H47" s="16"/>
      <c r="I47" s="14">
        <f t="shared" si="0"/>
        <v>0</v>
      </c>
      <c r="J47" s="14">
        <f t="shared" si="1"/>
        <v>0</v>
      </c>
    </row>
    <row r="48" spans="1:10" ht="17.25" customHeight="1" x14ac:dyDescent="0.15">
      <c r="A48" s="50" t="s">
        <v>825</v>
      </c>
      <c r="B48" s="11"/>
      <c r="C48" s="10"/>
      <c r="D48" s="10"/>
      <c r="E48" s="50">
        <v>55</v>
      </c>
      <c r="F48" s="15"/>
      <c r="G48" s="15"/>
      <c r="H48" s="16"/>
      <c r="I48" s="14">
        <f t="shared" si="0"/>
        <v>0</v>
      </c>
      <c r="J48" s="14">
        <f t="shared" si="1"/>
        <v>0</v>
      </c>
    </row>
    <row r="49" spans="1:10" ht="17.25" customHeight="1" x14ac:dyDescent="0.15">
      <c r="A49" s="50" t="s">
        <v>826</v>
      </c>
      <c r="B49" s="11"/>
      <c r="C49" s="10"/>
      <c r="D49" s="10"/>
      <c r="E49" s="50">
        <v>1</v>
      </c>
      <c r="F49" s="12"/>
      <c r="G49" s="12"/>
      <c r="H49" s="13"/>
      <c r="I49" s="14">
        <f t="shared" si="0"/>
        <v>0</v>
      </c>
      <c r="J49" s="14">
        <f t="shared" si="1"/>
        <v>0</v>
      </c>
    </row>
    <row r="50" spans="1:10" ht="17.25" customHeight="1" x14ac:dyDescent="0.15">
      <c r="A50" s="50" t="s">
        <v>827</v>
      </c>
      <c r="B50" s="11"/>
      <c r="C50" s="10"/>
      <c r="D50" s="10"/>
      <c r="E50" s="50">
        <v>20</v>
      </c>
      <c r="F50" s="15"/>
      <c r="G50" s="15"/>
      <c r="H50" s="16"/>
      <c r="I50" s="14">
        <f t="shared" ref="I50:I81" si="2">F50*(100%-H50)</f>
        <v>0</v>
      </c>
      <c r="J50" s="14">
        <f t="shared" ref="J50:J81" si="3">E50*I50</f>
        <v>0</v>
      </c>
    </row>
    <row r="51" spans="1:10" ht="17.25" customHeight="1" x14ac:dyDescent="0.15">
      <c r="A51" s="50" t="s">
        <v>828</v>
      </c>
      <c r="B51" s="11"/>
      <c r="C51" s="10"/>
      <c r="D51" s="10"/>
      <c r="E51" s="50">
        <v>10</v>
      </c>
      <c r="F51" s="12"/>
      <c r="G51" s="12"/>
      <c r="H51" s="13"/>
      <c r="I51" s="14">
        <f t="shared" si="2"/>
        <v>0</v>
      </c>
      <c r="J51" s="14">
        <f t="shared" si="3"/>
        <v>0</v>
      </c>
    </row>
    <row r="52" spans="1:10" ht="17.25" customHeight="1" x14ac:dyDescent="0.15">
      <c r="A52" s="50" t="s">
        <v>829</v>
      </c>
      <c r="B52" s="11"/>
      <c r="C52" s="10"/>
      <c r="D52" s="10"/>
      <c r="E52" s="50">
        <v>1</v>
      </c>
      <c r="F52" s="12"/>
      <c r="G52" s="12"/>
      <c r="H52" s="13"/>
      <c r="I52" s="14">
        <f t="shared" si="2"/>
        <v>0</v>
      </c>
      <c r="J52" s="14">
        <f t="shared" si="3"/>
        <v>0</v>
      </c>
    </row>
    <row r="53" spans="1:10" ht="17.25" customHeight="1" x14ac:dyDescent="0.15">
      <c r="A53" s="50" t="s">
        <v>830</v>
      </c>
      <c r="B53" s="11"/>
      <c r="C53" s="10"/>
      <c r="D53" s="10"/>
      <c r="E53" s="50">
        <v>4</v>
      </c>
      <c r="F53" s="12"/>
      <c r="G53" s="12"/>
      <c r="H53" s="13"/>
      <c r="I53" s="14">
        <f t="shared" si="2"/>
        <v>0</v>
      </c>
      <c r="J53" s="14">
        <f t="shared" si="3"/>
        <v>0</v>
      </c>
    </row>
    <row r="54" spans="1:10" ht="17.25" customHeight="1" x14ac:dyDescent="0.15">
      <c r="A54" s="50" t="s">
        <v>831</v>
      </c>
      <c r="B54" s="11"/>
      <c r="C54" s="10"/>
      <c r="D54" s="10"/>
      <c r="E54" s="50">
        <v>4</v>
      </c>
      <c r="F54" s="12"/>
      <c r="G54" s="12"/>
      <c r="H54" s="13"/>
      <c r="I54" s="14">
        <f t="shared" si="2"/>
        <v>0</v>
      </c>
      <c r="J54" s="14">
        <f t="shared" si="3"/>
        <v>0</v>
      </c>
    </row>
    <row r="55" spans="1:10" ht="17.25" customHeight="1" x14ac:dyDescent="0.15">
      <c r="A55" s="50" t="s">
        <v>832</v>
      </c>
      <c r="B55" s="11"/>
      <c r="C55" s="10"/>
      <c r="D55" s="10"/>
      <c r="E55" s="50">
        <v>2</v>
      </c>
      <c r="F55" s="12"/>
      <c r="G55" s="12"/>
      <c r="H55" s="13"/>
      <c r="I55" s="14">
        <f t="shared" si="2"/>
        <v>0</v>
      </c>
      <c r="J55" s="14">
        <f t="shared" si="3"/>
        <v>0</v>
      </c>
    </row>
    <row r="56" spans="1:10" ht="17.25" customHeight="1" x14ac:dyDescent="0.15">
      <c r="A56" s="50" t="s">
        <v>833</v>
      </c>
      <c r="B56" s="11"/>
      <c r="C56" s="10"/>
      <c r="D56" s="10"/>
      <c r="E56" s="50">
        <v>2</v>
      </c>
      <c r="F56" s="12"/>
      <c r="G56" s="12"/>
      <c r="H56" s="13"/>
      <c r="I56" s="14">
        <f t="shared" si="2"/>
        <v>0</v>
      </c>
      <c r="J56" s="14">
        <f t="shared" si="3"/>
        <v>0</v>
      </c>
    </row>
    <row r="57" spans="1:10" ht="17.25" customHeight="1" x14ac:dyDescent="0.15">
      <c r="A57" s="50" t="s">
        <v>834</v>
      </c>
      <c r="B57" s="11"/>
      <c r="C57" s="10"/>
      <c r="D57" s="10"/>
      <c r="E57" s="50">
        <v>3</v>
      </c>
      <c r="F57" s="12"/>
      <c r="G57" s="12"/>
      <c r="H57" s="13"/>
      <c r="I57" s="14">
        <f t="shared" si="2"/>
        <v>0</v>
      </c>
      <c r="J57" s="14">
        <f t="shared" si="3"/>
        <v>0</v>
      </c>
    </row>
    <row r="58" spans="1:10" ht="17.25" customHeight="1" x14ac:dyDescent="0.15">
      <c r="A58" s="50" t="s">
        <v>835</v>
      </c>
      <c r="B58" s="11"/>
      <c r="C58" s="10"/>
      <c r="D58" s="10"/>
      <c r="E58" s="50">
        <v>6</v>
      </c>
      <c r="F58" s="15"/>
      <c r="G58" s="15"/>
      <c r="H58" s="16"/>
      <c r="I58" s="14">
        <f t="shared" si="2"/>
        <v>0</v>
      </c>
      <c r="J58" s="14">
        <f t="shared" si="3"/>
        <v>0</v>
      </c>
    </row>
    <row r="59" spans="1:10" ht="17.25" customHeight="1" x14ac:dyDescent="0.15">
      <c r="A59" s="50" t="s">
        <v>836</v>
      </c>
      <c r="B59" s="11"/>
      <c r="C59" s="10"/>
      <c r="D59" s="10"/>
      <c r="E59" s="50">
        <v>1</v>
      </c>
      <c r="F59" s="12"/>
      <c r="G59" s="12"/>
      <c r="H59" s="13"/>
      <c r="I59" s="14">
        <f t="shared" si="2"/>
        <v>0</v>
      </c>
      <c r="J59" s="14">
        <f t="shared" si="3"/>
        <v>0</v>
      </c>
    </row>
    <row r="60" spans="1:10" ht="17.25" customHeight="1" x14ac:dyDescent="0.15">
      <c r="A60" s="50" t="s">
        <v>837</v>
      </c>
      <c r="B60" s="11"/>
      <c r="C60" s="10"/>
      <c r="D60" s="10"/>
      <c r="E60" s="50">
        <v>2</v>
      </c>
      <c r="F60" s="15"/>
      <c r="G60" s="15"/>
      <c r="H60" s="16"/>
      <c r="I60" s="14">
        <f t="shared" si="2"/>
        <v>0</v>
      </c>
      <c r="J60" s="14">
        <f t="shared" si="3"/>
        <v>0</v>
      </c>
    </row>
    <row r="61" spans="1:10" ht="17.25" customHeight="1" x14ac:dyDescent="0.15">
      <c r="A61" s="50" t="s">
        <v>838</v>
      </c>
      <c r="B61" s="11"/>
      <c r="C61" s="10"/>
      <c r="D61" s="10"/>
      <c r="E61" s="50">
        <v>1</v>
      </c>
      <c r="F61" s="12"/>
      <c r="G61" s="12"/>
      <c r="H61" s="13"/>
      <c r="I61" s="14">
        <f t="shared" si="2"/>
        <v>0</v>
      </c>
      <c r="J61" s="14">
        <f t="shared" si="3"/>
        <v>0</v>
      </c>
    </row>
    <row r="62" spans="1:10" ht="17.25" customHeight="1" x14ac:dyDescent="0.15">
      <c r="A62" s="50" t="s">
        <v>839</v>
      </c>
      <c r="B62" s="11"/>
      <c r="C62" s="10"/>
      <c r="D62" s="10"/>
      <c r="E62" s="50">
        <v>4</v>
      </c>
      <c r="F62" s="15"/>
      <c r="G62" s="15"/>
      <c r="H62" s="16"/>
      <c r="I62" s="14">
        <f t="shared" si="2"/>
        <v>0</v>
      </c>
      <c r="J62" s="14">
        <f t="shared" si="3"/>
        <v>0</v>
      </c>
    </row>
    <row r="63" spans="1:10" ht="17.25" customHeight="1" x14ac:dyDescent="0.15">
      <c r="A63" s="50" t="s">
        <v>840</v>
      </c>
      <c r="B63" s="11"/>
      <c r="C63" s="10"/>
      <c r="D63" s="10"/>
      <c r="E63" s="50">
        <v>10</v>
      </c>
      <c r="F63" s="15"/>
      <c r="G63" s="15"/>
      <c r="H63" s="16"/>
      <c r="I63" s="14">
        <f t="shared" si="2"/>
        <v>0</v>
      </c>
      <c r="J63" s="14">
        <f t="shared" si="3"/>
        <v>0</v>
      </c>
    </row>
    <row r="64" spans="1:10" ht="17.25" customHeight="1" x14ac:dyDescent="0.15">
      <c r="A64" s="50" t="s">
        <v>841</v>
      </c>
      <c r="B64" s="11"/>
      <c r="C64" s="10"/>
      <c r="D64" s="10"/>
      <c r="E64" s="50">
        <v>34</v>
      </c>
      <c r="F64" s="12"/>
      <c r="G64" s="12"/>
      <c r="H64" s="13"/>
      <c r="I64" s="14">
        <f t="shared" si="2"/>
        <v>0</v>
      </c>
      <c r="J64" s="14">
        <f t="shared" si="3"/>
        <v>0</v>
      </c>
    </row>
    <row r="65" spans="1:10" ht="17.25" customHeight="1" x14ac:dyDescent="0.15">
      <c r="A65" s="50" t="s">
        <v>842</v>
      </c>
      <c r="B65" s="11"/>
      <c r="C65" s="10"/>
      <c r="D65" s="10"/>
      <c r="E65" s="50">
        <v>2</v>
      </c>
      <c r="F65" s="12"/>
      <c r="G65" s="12"/>
      <c r="H65" s="13"/>
      <c r="I65" s="14">
        <f t="shared" si="2"/>
        <v>0</v>
      </c>
      <c r="J65" s="14">
        <f t="shared" si="3"/>
        <v>0</v>
      </c>
    </row>
    <row r="66" spans="1:10" ht="17.25" customHeight="1" x14ac:dyDescent="0.15">
      <c r="A66" s="50" t="s">
        <v>843</v>
      </c>
      <c r="B66" s="11"/>
      <c r="C66" s="10"/>
      <c r="D66" s="10"/>
      <c r="E66" s="50">
        <v>4</v>
      </c>
      <c r="F66" s="15"/>
      <c r="G66" s="15"/>
      <c r="H66" s="16"/>
      <c r="I66" s="14">
        <f t="shared" si="2"/>
        <v>0</v>
      </c>
      <c r="J66" s="14">
        <f t="shared" si="3"/>
        <v>0</v>
      </c>
    </row>
    <row r="67" spans="1:10" ht="17.25" customHeight="1" x14ac:dyDescent="0.15">
      <c r="A67" s="50" t="s">
        <v>844</v>
      </c>
      <c r="B67" s="11"/>
      <c r="C67" s="10"/>
      <c r="D67" s="10"/>
      <c r="E67" s="50">
        <v>1</v>
      </c>
      <c r="F67" s="12"/>
      <c r="G67" s="12"/>
      <c r="H67" s="13"/>
      <c r="I67" s="14">
        <f t="shared" si="2"/>
        <v>0</v>
      </c>
      <c r="J67" s="14">
        <f t="shared" si="3"/>
        <v>0</v>
      </c>
    </row>
    <row r="68" spans="1:10" ht="17.25" customHeight="1" x14ac:dyDescent="0.15">
      <c r="A68" s="50" t="s">
        <v>845</v>
      </c>
      <c r="B68" s="11"/>
      <c r="C68" s="10"/>
      <c r="D68" s="10"/>
      <c r="E68" s="50">
        <v>1</v>
      </c>
      <c r="F68" s="12"/>
      <c r="G68" s="12"/>
      <c r="H68" s="13"/>
      <c r="I68" s="14">
        <f t="shared" si="2"/>
        <v>0</v>
      </c>
      <c r="J68" s="14">
        <f t="shared" si="3"/>
        <v>0</v>
      </c>
    </row>
    <row r="69" spans="1:10" ht="17.25" customHeight="1" x14ac:dyDescent="0.15">
      <c r="A69" s="50" t="s">
        <v>846</v>
      </c>
      <c r="B69" s="11"/>
      <c r="C69" s="10"/>
      <c r="D69" s="10"/>
      <c r="E69" s="50">
        <v>3</v>
      </c>
      <c r="F69" s="12"/>
      <c r="G69" s="12"/>
      <c r="H69" s="13"/>
      <c r="I69" s="14">
        <f t="shared" si="2"/>
        <v>0</v>
      </c>
      <c r="J69" s="14">
        <f t="shared" si="3"/>
        <v>0</v>
      </c>
    </row>
    <row r="70" spans="1:10" ht="17.25" customHeight="1" x14ac:dyDescent="0.15">
      <c r="A70" s="50" t="s">
        <v>847</v>
      </c>
      <c r="B70" s="11"/>
      <c r="C70" s="10"/>
      <c r="D70" s="10"/>
      <c r="E70" s="50">
        <v>2</v>
      </c>
      <c r="F70" s="15"/>
      <c r="G70" s="15"/>
      <c r="H70" s="16"/>
      <c r="I70" s="14">
        <f t="shared" si="2"/>
        <v>0</v>
      </c>
      <c r="J70" s="14">
        <f t="shared" si="3"/>
        <v>0</v>
      </c>
    </row>
    <row r="71" spans="1:10" ht="17.25" customHeight="1" x14ac:dyDescent="0.15">
      <c r="A71" s="50" t="s">
        <v>848</v>
      </c>
      <c r="B71" s="11"/>
      <c r="C71" s="10"/>
      <c r="D71" s="10"/>
      <c r="E71" s="50">
        <v>2</v>
      </c>
      <c r="F71" s="12"/>
      <c r="G71" s="12"/>
      <c r="H71" s="13"/>
      <c r="I71" s="14">
        <f t="shared" si="2"/>
        <v>0</v>
      </c>
      <c r="J71" s="14">
        <f t="shared" si="3"/>
        <v>0</v>
      </c>
    </row>
    <row r="72" spans="1:10" ht="17.25" customHeight="1" x14ac:dyDescent="0.15">
      <c r="A72" s="50" t="s">
        <v>849</v>
      </c>
      <c r="B72" s="11"/>
      <c r="C72" s="10"/>
      <c r="D72" s="10"/>
      <c r="E72" s="50">
        <v>14</v>
      </c>
      <c r="F72" s="15"/>
      <c r="G72" s="15"/>
      <c r="H72" s="16"/>
      <c r="I72" s="14">
        <f t="shared" si="2"/>
        <v>0</v>
      </c>
      <c r="J72" s="14">
        <f t="shared" si="3"/>
        <v>0</v>
      </c>
    </row>
    <row r="73" spans="1:10" ht="17.25" customHeight="1" x14ac:dyDescent="0.15">
      <c r="A73" s="50" t="s">
        <v>850</v>
      </c>
      <c r="B73" s="11"/>
      <c r="C73" s="10"/>
      <c r="D73" s="10"/>
      <c r="E73" s="50">
        <v>1</v>
      </c>
      <c r="F73" s="12"/>
      <c r="G73" s="12"/>
      <c r="H73" s="13"/>
      <c r="I73" s="14">
        <f t="shared" si="2"/>
        <v>0</v>
      </c>
      <c r="J73" s="14">
        <f t="shared" si="3"/>
        <v>0</v>
      </c>
    </row>
    <row r="74" spans="1:10" ht="17.25" customHeight="1" x14ac:dyDescent="0.15">
      <c r="A74" s="50" t="s">
        <v>851</v>
      </c>
      <c r="B74" s="11"/>
      <c r="C74" s="10"/>
      <c r="D74" s="10"/>
      <c r="E74" s="50">
        <v>1</v>
      </c>
      <c r="F74" s="12"/>
      <c r="G74" s="12"/>
      <c r="H74" s="13"/>
      <c r="I74" s="14">
        <f t="shared" si="2"/>
        <v>0</v>
      </c>
      <c r="J74" s="14">
        <f t="shared" si="3"/>
        <v>0</v>
      </c>
    </row>
    <row r="75" spans="1:10" ht="17.25" customHeight="1" x14ac:dyDescent="0.15">
      <c r="A75" s="50" t="s">
        <v>852</v>
      </c>
      <c r="B75" s="11"/>
      <c r="C75" s="10"/>
      <c r="D75" s="10"/>
      <c r="E75" s="50">
        <v>3</v>
      </c>
      <c r="F75" s="12"/>
      <c r="G75" s="12"/>
      <c r="H75" s="13"/>
      <c r="I75" s="14">
        <f t="shared" si="2"/>
        <v>0</v>
      </c>
      <c r="J75" s="14">
        <f t="shared" si="3"/>
        <v>0</v>
      </c>
    </row>
    <row r="76" spans="1:10" ht="17.25" customHeight="1" x14ac:dyDescent="0.15">
      <c r="A76" s="50" t="s">
        <v>853</v>
      </c>
      <c r="B76" s="11"/>
      <c r="C76" s="10"/>
      <c r="D76" s="10"/>
      <c r="E76" s="50">
        <v>82</v>
      </c>
      <c r="F76" s="12"/>
      <c r="G76" s="12"/>
      <c r="H76" s="13"/>
      <c r="I76" s="14">
        <f t="shared" si="2"/>
        <v>0</v>
      </c>
      <c r="J76" s="14">
        <f t="shared" si="3"/>
        <v>0</v>
      </c>
    </row>
    <row r="77" spans="1:10" ht="17.25" customHeight="1" x14ac:dyDescent="0.15">
      <c r="A77" s="50" t="s">
        <v>854</v>
      </c>
      <c r="B77" s="11"/>
      <c r="C77" s="10"/>
      <c r="D77" s="10"/>
      <c r="E77" s="50">
        <v>3</v>
      </c>
      <c r="F77" s="15"/>
      <c r="G77" s="15"/>
      <c r="H77" s="16"/>
      <c r="I77" s="14">
        <f t="shared" si="2"/>
        <v>0</v>
      </c>
      <c r="J77" s="14">
        <f t="shared" si="3"/>
        <v>0</v>
      </c>
    </row>
    <row r="78" spans="1:10" ht="17.25" customHeight="1" x14ac:dyDescent="0.15">
      <c r="A78" s="50" t="s">
        <v>855</v>
      </c>
      <c r="B78" s="11"/>
      <c r="C78" s="10"/>
      <c r="D78" s="10"/>
      <c r="E78" s="50">
        <v>1</v>
      </c>
      <c r="F78" s="12"/>
      <c r="G78" s="12"/>
      <c r="H78" s="13"/>
      <c r="I78" s="14">
        <f t="shared" si="2"/>
        <v>0</v>
      </c>
      <c r="J78" s="14">
        <f t="shared" si="3"/>
        <v>0</v>
      </c>
    </row>
    <row r="79" spans="1:10" ht="17.25" customHeight="1" x14ac:dyDescent="0.15">
      <c r="A79" s="50" t="s">
        <v>856</v>
      </c>
      <c r="B79" s="11"/>
      <c r="C79" s="10"/>
      <c r="D79" s="10"/>
      <c r="E79" s="50">
        <v>2</v>
      </c>
      <c r="F79" s="12"/>
      <c r="G79" s="12"/>
      <c r="H79" s="13"/>
      <c r="I79" s="14">
        <f t="shared" si="2"/>
        <v>0</v>
      </c>
      <c r="J79" s="14">
        <f t="shared" si="3"/>
        <v>0</v>
      </c>
    </row>
    <row r="80" spans="1:10" ht="17.25" customHeight="1" x14ac:dyDescent="0.15">
      <c r="A80" s="50" t="s">
        <v>857</v>
      </c>
      <c r="B80" s="11"/>
      <c r="C80" s="10"/>
      <c r="D80" s="10"/>
      <c r="E80" s="50">
        <v>1</v>
      </c>
      <c r="F80" s="12"/>
      <c r="G80" s="12"/>
      <c r="H80" s="13"/>
      <c r="I80" s="14">
        <f t="shared" si="2"/>
        <v>0</v>
      </c>
      <c r="J80" s="14">
        <f t="shared" si="3"/>
        <v>0</v>
      </c>
    </row>
    <row r="81" spans="1:10" ht="17.25" customHeight="1" x14ac:dyDescent="0.15">
      <c r="A81" s="50" t="s">
        <v>858</v>
      </c>
      <c r="B81" s="11"/>
      <c r="C81" s="10"/>
      <c r="D81" s="10"/>
      <c r="E81" s="50">
        <v>1</v>
      </c>
      <c r="F81" s="12"/>
      <c r="G81" s="12"/>
      <c r="H81" s="13"/>
      <c r="I81" s="14">
        <f t="shared" si="2"/>
        <v>0</v>
      </c>
      <c r="J81" s="14">
        <f t="shared" si="3"/>
        <v>0</v>
      </c>
    </row>
    <row r="82" spans="1:10" ht="17.25" customHeight="1" x14ac:dyDescent="0.15">
      <c r="A82" s="50" t="s">
        <v>859</v>
      </c>
      <c r="B82" s="11"/>
      <c r="C82" s="10"/>
      <c r="D82" s="10"/>
      <c r="E82" s="50">
        <v>1</v>
      </c>
      <c r="F82" s="12"/>
      <c r="G82" s="12"/>
      <c r="H82" s="13"/>
      <c r="I82" s="14">
        <f t="shared" ref="I82:I113" si="4">F82*(100%-H82)</f>
        <v>0</v>
      </c>
      <c r="J82" s="14">
        <f t="shared" ref="J82:J113" si="5">E82*I82</f>
        <v>0</v>
      </c>
    </row>
    <row r="83" spans="1:10" ht="17.25" customHeight="1" x14ac:dyDescent="0.15">
      <c r="A83" s="50" t="s">
        <v>860</v>
      </c>
      <c r="B83" s="11"/>
      <c r="C83" s="10"/>
      <c r="D83" s="10"/>
      <c r="E83" s="50">
        <v>1</v>
      </c>
      <c r="F83" s="12"/>
      <c r="G83" s="12"/>
      <c r="H83" s="13"/>
      <c r="I83" s="14">
        <f t="shared" si="4"/>
        <v>0</v>
      </c>
      <c r="J83" s="14">
        <f t="shared" si="5"/>
        <v>0</v>
      </c>
    </row>
    <row r="84" spans="1:10" ht="17.25" customHeight="1" x14ac:dyDescent="0.15">
      <c r="A84" s="50" t="s">
        <v>861</v>
      </c>
      <c r="B84" s="11"/>
      <c r="C84" s="10"/>
      <c r="D84" s="10"/>
      <c r="E84" s="50">
        <v>34</v>
      </c>
      <c r="F84" s="12"/>
      <c r="G84" s="12"/>
      <c r="H84" s="13"/>
      <c r="I84" s="14">
        <f t="shared" si="4"/>
        <v>0</v>
      </c>
      <c r="J84" s="14">
        <f t="shared" si="5"/>
        <v>0</v>
      </c>
    </row>
    <row r="85" spans="1:10" ht="17.25" customHeight="1" x14ac:dyDescent="0.15">
      <c r="A85" s="50" t="s">
        <v>862</v>
      </c>
      <c r="B85" s="11"/>
      <c r="C85" s="10"/>
      <c r="D85" s="10"/>
      <c r="E85" s="50">
        <v>2</v>
      </c>
      <c r="F85" s="12"/>
      <c r="G85" s="12"/>
      <c r="H85" s="13"/>
      <c r="I85" s="14">
        <f t="shared" si="4"/>
        <v>0</v>
      </c>
      <c r="J85" s="14">
        <f t="shared" si="5"/>
        <v>0</v>
      </c>
    </row>
    <row r="86" spans="1:10" ht="17.25" customHeight="1" x14ac:dyDescent="0.15">
      <c r="A86" s="50" t="s">
        <v>863</v>
      </c>
      <c r="B86" s="11"/>
      <c r="C86" s="10"/>
      <c r="D86" s="10"/>
      <c r="E86" s="50">
        <v>2</v>
      </c>
      <c r="F86" s="15"/>
      <c r="G86" s="15"/>
      <c r="H86" s="16"/>
      <c r="I86" s="14">
        <f t="shared" si="4"/>
        <v>0</v>
      </c>
      <c r="J86" s="14">
        <f t="shared" si="5"/>
        <v>0</v>
      </c>
    </row>
    <row r="87" spans="1:10" ht="17.25" customHeight="1" x14ac:dyDescent="0.15">
      <c r="A87" s="50" t="s">
        <v>864</v>
      </c>
      <c r="B87" s="11"/>
      <c r="C87" s="10"/>
      <c r="D87" s="10"/>
      <c r="E87" s="50">
        <v>12</v>
      </c>
      <c r="F87" s="15"/>
      <c r="G87" s="15"/>
      <c r="H87" s="16"/>
      <c r="I87" s="14">
        <f t="shared" si="4"/>
        <v>0</v>
      </c>
      <c r="J87" s="14">
        <f t="shared" si="5"/>
        <v>0</v>
      </c>
    </row>
    <row r="88" spans="1:10" ht="17.25" customHeight="1" x14ac:dyDescent="0.15">
      <c r="A88" s="50" t="s">
        <v>865</v>
      </c>
      <c r="B88" s="11"/>
      <c r="C88" s="10"/>
      <c r="D88" s="10"/>
      <c r="E88" s="50">
        <v>1</v>
      </c>
      <c r="F88" s="15"/>
      <c r="G88" s="15"/>
      <c r="H88" s="16"/>
      <c r="I88" s="14">
        <f t="shared" si="4"/>
        <v>0</v>
      </c>
      <c r="J88" s="14">
        <f t="shared" si="5"/>
        <v>0</v>
      </c>
    </row>
    <row r="89" spans="1:10" ht="17.25" customHeight="1" x14ac:dyDescent="0.15">
      <c r="A89" s="50" t="s">
        <v>866</v>
      </c>
      <c r="B89" s="11"/>
      <c r="C89" s="10"/>
      <c r="D89" s="10"/>
      <c r="E89" s="50">
        <v>5</v>
      </c>
      <c r="F89" s="12"/>
      <c r="G89" s="12"/>
      <c r="H89" s="13"/>
      <c r="I89" s="14">
        <f t="shared" si="4"/>
        <v>0</v>
      </c>
      <c r="J89" s="14">
        <f t="shared" si="5"/>
        <v>0</v>
      </c>
    </row>
    <row r="90" spans="1:10" ht="17.25" customHeight="1" x14ac:dyDescent="0.15">
      <c r="A90" s="50" t="s">
        <v>867</v>
      </c>
      <c r="B90" s="11"/>
      <c r="C90" s="10"/>
      <c r="D90" s="10"/>
      <c r="E90" s="50">
        <v>4</v>
      </c>
      <c r="F90" s="12"/>
      <c r="G90" s="12"/>
      <c r="H90" s="13"/>
      <c r="I90" s="14">
        <f t="shared" si="4"/>
        <v>0</v>
      </c>
      <c r="J90" s="14">
        <f t="shared" si="5"/>
        <v>0</v>
      </c>
    </row>
    <row r="91" spans="1:10" ht="17.25" customHeight="1" x14ac:dyDescent="0.15">
      <c r="A91" s="50" t="s">
        <v>868</v>
      </c>
      <c r="B91" s="11"/>
      <c r="C91" s="10"/>
      <c r="D91" s="10"/>
      <c r="E91" s="50">
        <v>1</v>
      </c>
      <c r="F91" s="15"/>
      <c r="G91" s="15"/>
      <c r="H91" s="16"/>
      <c r="I91" s="14">
        <f t="shared" si="4"/>
        <v>0</v>
      </c>
      <c r="J91" s="14">
        <f t="shared" si="5"/>
        <v>0</v>
      </c>
    </row>
    <row r="92" spans="1:10" ht="17.25" customHeight="1" x14ac:dyDescent="0.15">
      <c r="A92" s="50" t="s">
        <v>869</v>
      </c>
      <c r="B92" s="11"/>
      <c r="C92" s="10"/>
      <c r="D92" s="10"/>
      <c r="E92" s="50">
        <v>1</v>
      </c>
      <c r="F92" s="12"/>
      <c r="G92" s="12"/>
      <c r="H92" s="13"/>
      <c r="I92" s="14">
        <f t="shared" si="4"/>
        <v>0</v>
      </c>
      <c r="J92" s="14">
        <f t="shared" si="5"/>
        <v>0</v>
      </c>
    </row>
    <row r="93" spans="1:10" ht="17.25" customHeight="1" x14ac:dyDescent="0.15">
      <c r="A93" s="50" t="s">
        <v>870</v>
      </c>
      <c r="B93" s="11"/>
      <c r="C93" s="10"/>
      <c r="D93" s="10"/>
      <c r="E93" s="50">
        <v>2</v>
      </c>
      <c r="F93" s="12"/>
      <c r="G93" s="12"/>
      <c r="H93" s="13"/>
      <c r="I93" s="14">
        <f t="shared" si="4"/>
        <v>0</v>
      </c>
      <c r="J93" s="14">
        <f t="shared" si="5"/>
        <v>0</v>
      </c>
    </row>
    <row r="94" spans="1:10" ht="17.25" customHeight="1" x14ac:dyDescent="0.15">
      <c r="A94" s="50" t="s">
        <v>871</v>
      </c>
      <c r="B94" s="11"/>
      <c r="C94" s="10"/>
      <c r="D94" s="10"/>
      <c r="E94" s="50">
        <v>2</v>
      </c>
      <c r="F94" s="15"/>
      <c r="G94" s="15"/>
      <c r="H94" s="16"/>
      <c r="I94" s="14">
        <f t="shared" si="4"/>
        <v>0</v>
      </c>
      <c r="J94" s="14">
        <f t="shared" si="5"/>
        <v>0</v>
      </c>
    </row>
    <row r="95" spans="1:10" ht="17.25" customHeight="1" x14ac:dyDescent="0.15">
      <c r="A95" s="50" t="s">
        <v>872</v>
      </c>
      <c r="B95" s="11"/>
      <c r="C95" s="10"/>
      <c r="D95" s="10"/>
      <c r="E95" s="50">
        <v>1</v>
      </c>
      <c r="F95" s="12"/>
      <c r="G95" s="12"/>
      <c r="H95" s="13"/>
      <c r="I95" s="14">
        <f t="shared" si="4"/>
        <v>0</v>
      </c>
      <c r="J95" s="14">
        <f t="shared" si="5"/>
        <v>0</v>
      </c>
    </row>
    <row r="96" spans="1:10" ht="17.25" customHeight="1" x14ac:dyDescent="0.15">
      <c r="A96" s="50" t="s">
        <v>873</v>
      </c>
      <c r="B96" s="11"/>
      <c r="C96" s="10"/>
      <c r="D96" s="10"/>
      <c r="E96" s="50">
        <v>11</v>
      </c>
      <c r="F96" s="12"/>
      <c r="G96" s="12"/>
      <c r="H96" s="13"/>
      <c r="I96" s="14">
        <f t="shared" si="4"/>
        <v>0</v>
      </c>
      <c r="J96" s="14">
        <f t="shared" si="5"/>
        <v>0</v>
      </c>
    </row>
    <row r="97" spans="1:10" ht="17.25" customHeight="1" x14ac:dyDescent="0.15">
      <c r="A97" s="50" t="s">
        <v>874</v>
      </c>
      <c r="B97" s="11"/>
      <c r="C97" s="10"/>
      <c r="D97" s="10"/>
      <c r="E97" s="50">
        <v>36</v>
      </c>
      <c r="F97" s="15"/>
      <c r="G97" s="15"/>
      <c r="H97" s="16"/>
      <c r="I97" s="14">
        <f t="shared" si="4"/>
        <v>0</v>
      </c>
      <c r="J97" s="14">
        <f t="shared" si="5"/>
        <v>0</v>
      </c>
    </row>
    <row r="98" spans="1:10" ht="17.25" customHeight="1" x14ac:dyDescent="0.15">
      <c r="A98" s="50" t="s">
        <v>875</v>
      </c>
      <c r="B98" s="11"/>
      <c r="C98" s="10"/>
      <c r="D98" s="10"/>
      <c r="E98" s="50">
        <v>7</v>
      </c>
      <c r="F98" s="12"/>
      <c r="G98" s="12"/>
      <c r="H98" s="13"/>
      <c r="I98" s="14">
        <f t="shared" si="4"/>
        <v>0</v>
      </c>
      <c r="J98" s="14">
        <f t="shared" si="5"/>
        <v>0</v>
      </c>
    </row>
    <row r="99" spans="1:10" ht="17.25" customHeight="1" x14ac:dyDescent="0.15">
      <c r="A99" s="50" t="s">
        <v>876</v>
      </c>
      <c r="B99" s="11"/>
      <c r="C99" s="10"/>
      <c r="D99" s="10"/>
      <c r="E99" s="50">
        <v>4</v>
      </c>
      <c r="F99" s="12"/>
      <c r="G99" s="12"/>
      <c r="H99" s="13"/>
      <c r="I99" s="14">
        <f t="shared" si="4"/>
        <v>0</v>
      </c>
      <c r="J99" s="14">
        <f t="shared" si="5"/>
        <v>0</v>
      </c>
    </row>
    <row r="100" spans="1:10" ht="17.25" customHeight="1" x14ac:dyDescent="0.15">
      <c r="A100" s="50" t="s">
        <v>877</v>
      </c>
      <c r="B100" s="11"/>
      <c r="C100" s="10"/>
      <c r="D100" s="10"/>
      <c r="E100" s="50">
        <v>2</v>
      </c>
      <c r="F100" s="12"/>
      <c r="G100" s="12"/>
      <c r="H100" s="13"/>
      <c r="I100" s="14">
        <f t="shared" si="4"/>
        <v>0</v>
      </c>
      <c r="J100" s="14">
        <f t="shared" si="5"/>
        <v>0</v>
      </c>
    </row>
    <row r="101" spans="1:10" ht="17.25" customHeight="1" x14ac:dyDescent="0.15">
      <c r="A101" s="50" t="s">
        <v>878</v>
      </c>
      <c r="B101" s="11"/>
      <c r="C101" s="10"/>
      <c r="D101" s="10"/>
      <c r="E101" s="50">
        <v>2</v>
      </c>
      <c r="F101" s="12"/>
      <c r="G101" s="12"/>
      <c r="H101" s="13"/>
      <c r="I101" s="14">
        <f t="shared" si="4"/>
        <v>0</v>
      </c>
      <c r="J101" s="14">
        <f t="shared" si="5"/>
        <v>0</v>
      </c>
    </row>
    <row r="102" spans="1:10" ht="17.25" customHeight="1" x14ac:dyDescent="0.15">
      <c r="A102" s="50" t="s">
        <v>879</v>
      </c>
      <c r="B102" s="11"/>
      <c r="C102" s="10"/>
      <c r="D102" s="10"/>
      <c r="E102" s="50">
        <v>2</v>
      </c>
      <c r="F102" s="12"/>
      <c r="G102" s="12"/>
      <c r="H102" s="13"/>
      <c r="I102" s="14">
        <f t="shared" si="4"/>
        <v>0</v>
      </c>
      <c r="J102" s="14">
        <f t="shared" si="5"/>
        <v>0</v>
      </c>
    </row>
    <row r="103" spans="1:10" ht="17.25" customHeight="1" x14ac:dyDescent="0.15">
      <c r="A103" s="50" t="s">
        <v>880</v>
      </c>
      <c r="B103" s="11"/>
      <c r="C103" s="10"/>
      <c r="D103" s="10"/>
      <c r="E103" s="50">
        <v>2</v>
      </c>
      <c r="F103" s="12"/>
      <c r="G103" s="12"/>
      <c r="H103" s="13"/>
      <c r="I103" s="14">
        <f t="shared" si="4"/>
        <v>0</v>
      </c>
      <c r="J103" s="14">
        <f t="shared" si="5"/>
        <v>0</v>
      </c>
    </row>
    <row r="104" spans="1:10" ht="17.25" customHeight="1" x14ac:dyDescent="0.15">
      <c r="A104" s="50" t="s">
        <v>881</v>
      </c>
      <c r="B104" s="11"/>
      <c r="C104" s="10"/>
      <c r="D104" s="10"/>
      <c r="E104" s="50">
        <v>18</v>
      </c>
      <c r="F104" s="12"/>
      <c r="G104" s="12"/>
      <c r="H104" s="13"/>
      <c r="I104" s="14">
        <f t="shared" si="4"/>
        <v>0</v>
      </c>
      <c r="J104" s="14">
        <f t="shared" si="5"/>
        <v>0</v>
      </c>
    </row>
    <row r="105" spans="1:10" ht="17.25" customHeight="1" x14ac:dyDescent="0.15">
      <c r="A105" s="50" t="s">
        <v>882</v>
      </c>
      <c r="B105" s="11"/>
      <c r="C105" s="10"/>
      <c r="D105" s="10"/>
      <c r="E105" s="50">
        <v>2</v>
      </c>
      <c r="F105" s="12"/>
      <c r="G105" s="12"/>
      <c r="H105" s="13"/>
      <c r="I105" s="14">
        <f t="shared" si="4"/>
        <v>0</v>
      </c>
      <c r="J105" s="14">
        <f t="shared" si="5"/>
        <v>0</v>
      </c>
    </row>
    <row r="106" spans="1:10" ht="17.25" customHeight="1" x14ac:dyDescent="0.15">
      <c r="A106" s="50" t="s">
        <v>883</v>
      </c>
      <c r="B106" s="11"/>
      <c r="C106" s="10"/>
      <c r="D106" s="10"/>
      <c r="E106" s="50">
        <v>1</v>
      </c>
      <c r="F106" s="12"/>
      <c r="G106" s="12"/>
      <c r="H106" s="13"/>
      <c r="I106" s="14">
        <f t="shared" si="4"/>
        <v>0</v>
      </c>
      <c r="J106" s="14">
        <f t="shared" si="5"/>
        <v>0</v>
      </c>
    </row>
    <row r="107" spans="1:10" ht="17.25" customHeight="1" x14ac:dyDescent="0.15">
      <c r="A107" s="50" t="s">
        <v>884</v>
      </c>
      <c r="B107" s="11"/>
      <c r="C107" s="10"/>
      <c r="D107" s="10"/>
      <c r="E107" s="50">
        <v>30</v>
      </c>
      <c r="F107" s="12"/>
      <c r="G107" s="12"/>
      <c r="H107" s="13"/>
      <c r="I107" s="14">
        <f t="shared" si="4"/>
        <v>0</v>
      </c>
      <c r="J107" s="14">
        <f t="shared" si="5"/>
        <v>0</v>
      </c>
    </row>
    <row r="108" spans="1:10" ht="17.25" customHeight="1" x14ac:dyDescent="0.15">
      <c r="A108" s="50" t="s">
        <v>885</v>
      </c>
      <c r="B108" s="11"/>
      <c r="C108" s="10"/>
      <c r="D108" s="10"/>
      <c r="E108" s="50">
        <v>1</v>
      </c>
      <c r="F108" s="15"/>
      <c r="G108" s="15"/>
      <c r="H108" s="16"/>
      <c r="I108" s="14">
        <f t="shared" si="4"/>
        <v>0</v>
      </c>
      <c r="J108" s="14">
        <f t="shared" si="5"/>
        <v>0</v>
      </c>
    </row>
    <row r="109" spans="1:10" ht="17.25" customHeight="1" x14ac:dyDescent="0.15">
      <c r="A109" s="50" t="s">
        <v>886</v>
      </c>
      <c r="B109" s="11"/>
      <c r="C109" s="10"/>
      <c r="D109" s="10"/>
      <c r="E109" s="50">
        <v>8</v>
      </c>
      <c r="F109" s="12"/>
      <c r="G109" s="12"/>
      <c r="H109" s="13"/>
      <c r="I109" s="14">
        <f t="shared" si="4"/>
        <v>0</v>
      </c>
      <c r="J109" s="14">
        <f t="shared" si="5"/>
        <v>0</v>
      </c>
    </row>
    <row r="110" spans="1:10" ht="17.25" customHeight="1" x14ac:dyDescent="0.15">
      <c r="A110" s="50" t="s">
        <v>887</v>
      </c>
      <c r="B110" s="11"/>
      <c r="C110" s="10"/>
      <c r="D110" s="10"/>
      <c r="E110" s="50">
        <v>1</v>
      </c>
      <c r="F110" s="12"/>
      <c r="G110" s="12"/>
      <c r="H110" s="13"/>
      <c r="I110" s="14">
        <f t="shared" si="4"/>
        <v>0</v>
      </c>
      <c r="J110" s="14">
        <f t="shared" si="5"/>
        <v>0</v>
      </c>
    </row>
    <row r="111" spans="1:10" ht="17.25" customHeight="1" x14ac:dyDescent="0.15">
      <c r="A111" s="50" t="s">
        <v>888</v>
      </c>
      <c r="B111" s="11"/>
      <c r="C111" s="10"/>
      <c r="D111" s="10"/>
      <c r="E111" s="50">
        <v>1</v>
      </c>
      <c r="F111" s="12"/>
      <c r="G111" s="12"/>
      <c r="H111" s="13"/>
      <c r="I111" s="14">
        <f t="shared" si="4"/>
        <v>0</v>
      </c>
      <c r="J111" s="14">
        <f t="shared" si="5"/>
        <v>0</v>
      </c>
    </row>
    <row r="112" spans="1:10" ht="17.25" customHeight="1" x14ac:dyDescent="0.15">
      <c r="A112" s="50" t="s">
        <v>889</v>
      </c>
      <c r="B112" s="11"/>
      <c r="C112" s="10"/>
      <c r="D112" s="10"/>
      <c r="E112" s="50">
        <v>4</v>
      </c>
      <c r="F112" s="12"/>
      <c r="G112" s="12"/>
      <c r="H112" s="13"/>
      <c r="I112" s="14">
        <f t="shared" si="4"/>
        <v>0</v>
      </c>
      <c r="J112" s="14">
        <f t="shared" si="5"/>
        <v>0</v>
      </c>
    </row>
    <row r="113" spans="1:10" ht="17.25" customHeight="1" x14ac:dyDescent="0.15">
      <c r="A113" s="50" t="s">
        <v>890</v>
      </c>
      <c r="B113" s="11"/>
      <c r="C113" s="10"/>
      <c r="D113" s="10"/>
      <c r="E113" s="50">
        <v>3</v>
      </c>
      <c r="F113" s="12"/>
      <c r="G113" s="12"/>
      <c r="H113" s="13"/>
      <c r="I113" s="14">
        <f t="shared" si="4"/>
        <v>0</v>
      </c>
      <c r="J113" s="14">
        <f t="shared" si="5"/>
        <v>0</v>
      </c>
    </row>
    <row r="114" spans="1:10" ht="17.25" customHeight="1" x14ac:dyDescent="0.15">
      <c r="A114" s="50" t="s">
        <v>891</v>
      </c>
      <c r="B114" s="11"/>
      <c r="C114" s="10"/>
      <c r="D114" s="10"/>
      <c r="E114" s="50">
        <v>3</v>
      </c>
      <c r="F114" s="12"/>
      <c r="G114" s="12"/>
      <c r="H114" s="13"/>
      <c r="I114" s="14">
        <f t="shared" ref="I114:I123" si="6">F114*(100%-H114)</f>
        <v>0</v>
      </c>
      <c r="J114" s="14">
        <f t="shared" ref="J114:J123" si="7">E114*I114</f>
        <v>0</v>
      </c>
    </row>
    <row r="115" spans="1:10" ht="17.25" customHeight="1" x14ac:dyDescent="0.15">
      <c r="A115" s="50" t="s">
        <v>892</v>
      </c>
      <c r="B115" s="11"/>
      <c r="C115" s="10"/>
      <c r="D115" s="10"/>
      <c r="E115" s="50">
        <v>1</v>
      </c>
      <c r="F115" s="15"/>
      <c r="G115" s="15"/>
      <c r="H115" s="16"/>
      <c r="I115" s="14">
        <f t="shared" si="6"/>
        <v>0</v>
      </c>
      <c r="J115" s="14">
        <f t="shared" si="7"/>
        <v>0</v>
      </c>
    </row>
    <row r="116" spans="1:10" ht="17.25" customHeight="1" x14ac:dyDescent="0.15">
      <c r="A116" s="50" t="s">
        <v>893</v>
      </c>
      <c r="B116" s="11"/>
      <c r="C116" s="10"/>
      <c r="D116" s="10"/>
      <c r="E116" s="50">
        <v>2</v>
      </c>
      <c r="F116" s="12"/>
      <c r="G116" s="12"/>
      <c r="H116" s="13"/>
      <c r="I116" s="14">
        <f t="shared" si="6"/>
        <v>0</v>
      </c>
      <c r="J116" s="14">
        <f t="shared" si="7"/>
        <v>0</v>
      </c>
    </row>
    <row r="117" spans="1:10" ht="17.25" customHeight="1" x14ac:dyDescent="0.15">
      <c r="A117" s="50" t="s">
        <v>894</v>
      </c>
      <c r="B117" s="11"/>
      <c r="C117" s="10"/>
      <c r="D117" s="10"/>
      <c r="E117" s="50">
        <v>2</v>
      </c>
      <c r="F117" s="12"/>
      <c r="G117" s="12"/>
      <c r="H117" s="13"/>
      <c r="I117" s="14">
        <f t="shared" si="6"/>
        <v>0</v>
      </c>
      <c r="J117" s="14">
        <f t="shared" si="7"/>
        <v>0</v>
      </c>
    </row>
    <row r="118" spans="1:10" ht="17.25" customHeight="1" x14ac:dyDescent="0.15">
      <c r="A118" s="50" t="s">
        <v>895</v>
      </c>
      <c r="B118" s="11"/>
      <c r="C118" s="10"/>
      <c r="D118" s="10"/>
      <c r="E118" s="50">
        <v>1</v>
      </c>
      <c r="F118" s="12"/>
      <c r="G118" s="12"/>
      <c r="H118" s="13"/>
      <c r="I118" s="14">
        <f t="shared" si="6"/>
        <v>0</v>
      </c>
      <c r="J118" s="14">
        <f t="shared" si="7"/>
        <v>0</v>
      </c>
    </row>
    <row r="119" spans="1:10" ht="17.25" customHeight="1" x14ac:dyDescent="0.15">
      <c r="A119" s="50" t="s">
        <v>896</v>
      </c>
      <c r="B119" s="11"/>
      <c r="C119" s="10"/>
      <c r="D119" s="10"/>
      <c r="E119" s="50">
        <v>3</v>
      </c>
      <c r="F119" s="12"/>
      <c r="G119" s="12"/>
      <c r="H119" s="13"/>
      <c r="I119" s="14">
        <f t="shared" si="6"/>
        <v>0</v>
      </c>
      <c r="J119" s="14">
        <f t="shared" si="7"/>
        <v>0</v>
      </c>
    </row>
    <row r="120" spans="1:10" ht="17.25" customHeight="1" x14ac:dyDescent="0.15">
      <c r="A120" s="50" t="s">
        <v>897</v>
      </c>
      <c r="B120" s="11"/>
      <c r="C120" s="10"/>
      <c r="D120" s="10"/>
      <c r="E120" s="50">
        <v>1</v>
      </c>
      <c r="F120" s="12"/>
      <c r="G120" s="12"/>
      <c r="H120" s="13"/>
      <c r="I120" s="14">
        <f t="shared" si="6"/>
        <v>0</v>
      </c>
      <c r="J120" s="14">
        <f t="shared" si="7"/>
        <v>0</v>
      </c>
    </row>
    <row r="121" spans="1:10" ht="17.25" customHeight="1" x14ac:dyDescent="0.15">
      <c r="A121" s="50" t="s">
        <v>898</v>
      </c>
      <c r="B121" s="11"/>
      <c r="C121" s="10"/>
      <c r="D121" s="10"/>
      <c r="E121" s="50">
        <v>2</v>
      </c>
      <c r="F121" s="12"/>
      <c r="G121" s="12"/>
      <c r="H121" s="13"/>
      <c r="I121" s="14">
        <f t="shared" si="6"/>
        <v>0</v>
      </c>
      <c r="J121" s="14">
        <f t="shared" si="7"/>
        <v>0</v>
      </c>
    </row>
    <row r="122" spans="1:10" ht="17.25" customHeight="1" x14ac:dyDescent="0.15">
      <c r="A122" s="50" t="s">
        <v>899</v>
      </c>
      <c r="B122" s="11"/>
      <c r="C122" s="10"/>
      <c r="D122" s="10"/>
      <c r="E122" s="50">
        <v>4</v>
      </c>
      <c r="F122" s="12"/>
      <c r="G122" s="12"/>
      <c r="H122" s="13"/>
      <c r="I122" s="14">
        <f t="shared" si="6"/>
        <v>0</v>
      </c>
      <c r="J122" s="14">
        <f t="shared" si="7"/>
        <v>0</v>
      </c>
    </row>
    <row r="123" spans="1:10" ht="17.25" customHeight="1" x14ac:dyDescent="0.15">
      <c r="A123" s="50" t="s">
        <v>900</v>
      </c>
      <c r="B123" s="11"/>
      <c r="C123" s="10"/>
      <c r="D123" s="10"/>
      <c r="E123" s="50">
        <v>4</v>
      </c>
      <c r="F123" s="12"/>
      <c r="G123" s="12"/>
      <c r="H123" s="13"/>
      <c r="I123" s="14">
        <f t="shared" si="6"/>
        <v>0</v>
      </c>
      <c r="J123" s="14">
        <f t="shared" si="7"/>
        <v>0</v>
      </c>
    </row>
    <row r="124" spans="1:10" ht="17.25" customHeight="1" thickBot="1" x14ac:dyDescent="0.2"/>
    <row r="125" spans="1:10" ht="17.25" customHeight="1" thickBot="1" x14ac:dyDescent="0.2">
      <c r="G125" s="22" t="s">
        <v>788</v>
      </c>
      <c r="J125" s="17">
        <f>SUM(J18:J124)</f>
        <v>0</v>
      </c>
    </row>
    <row r="126" spans="1:10" ht="17.25" customHeight="1" x14ac:dyDescent="0.15">
      <c r="G126" s="22" t="s">
        <v>786</v>
      </c>
      <c r="J126" s="60">
        <v>35000</v>
      </c>
    </row>
    <row r="127" spans="1:10" ht="17.25" customHeight="1" thickBot="1" x14ac:dyDescent="0.2">
      <c r="G127" s="22" t="s">
        <v>787</v>
      </c>
      <c r="J127" s="60">
        <v>25000</v>
      </c>
    </row>
    <row r="128" spans="1:10" ht="17.25" customHeight="1" thickBot="1" x14ac:dyDescent="0.2">
      <c r="G128" s="22" t="s">
        <v>785</v>
      </c>
      <c r="J128" s="61" t="str">
        <f>IF(J125=0,"",IF(J125&gt;=J126,0,IF(J125&lt;=J127,100,100/(J127-J126)*(J125-J126))))</f>
        <v/>
      </c>
    </row>
  </sheetData>
  <conditionalFormatting sqref="C18:C123">
    <cfRule type="expression" dxfId="5" priority="3">
      <formula>B18="ALTERNATIEF"</formula>
    </cfRule>
    <cfRule type="expression" dxfId="4" priority="4">
      <formula>B18=""</formula>
    </cfRule>
    <cfRule type="expression" dxfId="3" priority="6">
      <formula>(B18="EXACT")</formula>
    </cfRule>
  </conditionalFormatting>
  <conditionalFormatting sqref="D18:D123">
    <cfRule type="expression" dxfId="2" priority="1">
      <formula>B18="ALTERNATIEF"</formula>
    </cfRule>
    <cfRule type="expression" dxfId="1" priority="2">
      <formula>B18="EXACT"</formula>
    </cfRule>
    <cfRule type="expression" dxfId="0" priority="5">
      <formula>B18=""</formula>
    </cfRule>
  </conditionalFormatting>
  <dataValidations count="1">
    <dataValidation type="list" allowBlank="1" showInputMessage="1" showErrorMessage="1" sqref="B18:B123" xr:uid="{E3686360-A663-402E-BC38-69198CB3D5B1}">
      <formula1>"EXACT, ALTERNATIEF"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Perceel 1</vt:lpstr>
      <vt:lpstr>Perceel 2</vt:lpstr>
      <vt:lpstr>Perceel 3</vt:lpstr>
      <vt:lpstr>Perceel 4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Arends, Johan</cp:lastModifiedBy>
  <dcterms:created xsi:type="dcterms:W3CDTF">2022-08-23T10:42:42Z</dcterms:created>
  <dcterms:modified xsi:type="dcterms:W3CDTF">2022-10-13T06:03:03Z</dcterms:modified>
</cp:coreProperties>
</file>