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Fioretti Teylingen/Inhuur 2022/OOP/6. NvI/"/>
    </mc:Choice>
  </mc:AlternateContent>
  <xr:revisionPtr revIDLastSave="38" documentId="8_{DE057A6A-B893-40F7-ABEF-83036A4665AB}" xr6:coauthVersionLast="47" xr6:coauthVersionMax="47" xr10:uidLastSave="{AE05C13B-79CE-4A96-BB96-A25A1D831EF5}"/>
  <bookViews>
    <workbookView xWindow="-108" yWindow="-108" windowWidth="23256" windowHeight="12576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F55" i="1" l="1"/>
  <c r="D55" i="1"/>
  <c r="D49" i="1"/>
  <c r="E35" i="2"/>
  <c r="E33" i="2"/>
  <c r="E34" i="1"/>
  <c r="C34" i="1"/>
  <c r="G73" i="1" l="1"/>
  <c r="E54" i="1"/>
  <c r="C54" i="1"/>
  <c r="E48" i="1"/>
  <c r="C48" i="1"/>
  <c r="E30" i="1"/>
  <c r="C30" i="1"/>
  <c r="F20" i="1"/>
  <c r="D20" i="1"/>
  <c r="D31" i="1" l="1"/>
  <c r="D35" i="1" s="1"/>
  <c r="F31" i="1"/>
  <c r="F35" i="1" s="1"/>
  <c r="F49" i="1" s="1"/>
  <c r="F59" i="1" l="1"/>
  <c r="F60" i="1" s="1"/>
  <c r="D59" i="1"/>
  <c r="D60" i="1" s="1"/>
  <c r="J67" i="1" l="1"/>
  <c r="J68" i="1"/>
  <c r="J75" i="1" l="1"/>
</calcChain>
</file>

<file path=xl/sharedStrings.xml><?xml version="1.0" encoding="utf-8"?>
<sst xmlns="http://schemas.openxmlformats.org/spreadsheetml/2006/main" count="76" uniqueCount="65">
  <si>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</si>
  <si>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</si>
  <si>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</si>
  <si>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</si>
  <si>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</si>
  <si>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</si>
  <si>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</si>
  <si>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</si>
  <si>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</si>
  <si>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</si>
  <si>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</si>
  <si>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</si>
  <si>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</si>
  <si>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</si>
  <si>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</si>
  <si>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</si>
  <si>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</si>
  <si>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</si>
  <si>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</si>
  <si>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</si>
  <si>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</si>
  <si>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</si>
  <si>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</si>
  <si>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</si>
  <si>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</si>
  <si>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</si>
  <si>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</si>
  <si>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</si>
  <si>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</si>
  <si>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</si>
  <si>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</si>
  <si>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</si>
  <si>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</si>
  <si>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</si>
  <si>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</si>
  <si>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</si>
  <si>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</si>
  <si>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</si>
  <si>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</si>
  <si>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</si>
  <si>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Uitzenden (STIPP + STiPP Plus)</t>
  </si>
  <si>
    <t>Fase A-ABU / Fase 1+2 - NBBU</t>
  </si>
  <si>
    <t>uur</t>
  </si>
  <si>
    <t>Fase B-ABU / Fase 3 - NBBU</t>
  </si>
  <si>
    <t>Prijs per uur</t>
  </si>
  <si>
    <t>Fictief resterend aantal uur t.o.v. 750</t>
  </si>
  <si>
    <t>Afkoopsom overname</t>
  </si>
  <si>
    <t>Totaal</t>
  </si>
  <si>
    <t xml:space="preserve">Inschrijfprijs perceel </t>
  </si>
  <si>
    <t>Fioretti Teylingen</t>
  </si>
  <si>
    <t xml:space="preserve">Detacheren (STiPP Plus)    </t>
  </si>
  <si>
    <t>Naam Inschrijver</t>
  </si>
  <si>
    <t xml:space="preserve">Inhuur Onderwijs Ondersteunend Personeel </t>
  </si>
  <si>
    <t>Prijzenblad Perceel 2 (detacheringsbasis zonder een uitzend cao)</t>
  </si>
  <si>
    <t>Prijzenblad Perceel 1 (uitzend- of detacheringsbasis met een uitzend cao)</t>
  </si>
  <si>
    <t>Inschrijfprijs Perceel 2</t>
  </si>
  <si>
    <t>Tarieven zijn exclusief btw maar inclusief vergoeding InhuurMeesters.</t>
  </si>
  <si>
    <t xml:space="preserve">Prijzen boven het maximumtarief leiden tot uitsluiting. </t>
  </si>
  <si>
    <t>ABP (cumulatief op STIPP Plus)</t>
  </si>
  <si>
    <t xml:space="preserve">Het maximale totale uurtarief € 44,- exclusief btw. </t>
  </si>
  <si>
    <t>Schaal</t>
  </si>
  <si>
    <t>Tarief per uur (exclusief btw)</t>
  </si>
  <si>
    <t>Maximum tarieven (exclusief btw)</t>
  </si>
  <si>
    <t>marge InhuurMeesters</t>
  </si>
  <si>
    <t>omrekenfactor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</si>
</sst>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6" fillId="0" borderId="0" xfId="0" applyNumberFormat="1" applyFont="1"/>
    <xf numFmtId="14" fontId="6" fillId="2" borderId="0" xfId="0" applyNumberFormat="1" applyFont="1" applyFill="1"/>
    <xf numFmtId="14" fontId="7" fillId="0" borderId="0" xfId="0" applyNumberFormat="1" applyFont="1"/>
    <xf numFmtId="0" fontId="8" fillId="0" borderId="0" xfId="0" applyFont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6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6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0" fontId="0" fillId="0" borderId="13" xfId="0" applyFont="1" applyBorder="1" applyAlignment="1">
      <alignment horizontal="left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12" fillId="5" borderId="0" xfId="0" applyFont="1" applyFill="1" applyAlignment="1"/>
    <xf numFmtId="0" fontId="14" fillId="6" borderId="13" xfId="0" applyFont="1" applyFill="1" applyBorder="1" applyAlignment="1">
      <alignment horizontal="left"/>
    </xf>
    <xf numFmtId="0" fontId="0" fillId="6" borderId="13" xfId="0" applyFont="1" applyFill="1" applyBorder="1"/>
    <xf numFmtId="44" fontId="0" fillId="6" borderId="0" xfId="0" applyNumberFormat="1" applyFont="1" applyFill="1"/>
    <xf numFmtId="44" fontId="0" fillId="6" borderId="6" xfId="0" applyNumberFormat="1" applyFont="1" applyFill="1" applyBorder="1"/>
    <xf numFmtId="0" fontId="12" fillId="0" borderId="0" xfId="0" applyFont="1"/>
    <xf numFmtId="0" fontId="12" fillId="0" borderId="0" xfId="0" applyFont="1" applyAlignment="1"/>
    <xf numFmtId="0" fontId="15" fillId="0" borderId="0" xfId="0" applyFont="1"/>
    <xf numFmtId="0" fontId="6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14" fontId="13" fillId="0" borderId="0" xfId="0" applyNumberFormat="1" applyFont="1"/>
    <xf numFmtId="0" fontId="4" fillId="0" borderId="10" xfId="0" applyFont="1" applyBorder="1"/>
    <xf numFmtId="0" fontId="15" fillId="0" borderId="0" xfId="0" applyFont="1" applyFill="1" applyBorder="1"/>
    <xf numFmtId="0" fontId="0" fillId="0" borderId="0" xfId="0"/>
    <xf numFmtId="14" fontId="0" fillId="0" borderId="0" xfId="0" applyNumberFormat="1"/>
    <xf numFmtId="0" fontId="0" fillId="0" borderId="16" xfId="0" applyBorder="1" applyAlignment="1">
      <alignment horizontal="left"/>
    </xf>
    <xf numFmtId="0" fontId="0" fillId="0" borderId="16" xfId="0" applyBorder="1"/>
    <xf numFmtId="44" fontId="0" fillId="8" borderId="16" xfId="1" applyFont="1" applyFill="1" applyBorder="1"/>
    <xf numFmtId="44" fontId="0" fillId="9" borderId="16" xfId="0" applyNumberFormat="1" applyFill="1" applyBorder="1"/>
    <xf numFmtId="1" fontId="0" fillId="0" borderId="0" xfId="0" applyNumberFormat="1" applyFont="1" applyAlignment="1"/>
    <xf numFmtId="0" fontId="15" fillId="0" borderId="0" xfId="0" applyFont="1" applyAlignment="1"/>
    <xf numFmtId="0" fontId="3" fillId="0" borderId="0" xfId="0" applyFont="1" applyFill="1" applyAlignment="1"/>
    <xf numFmtId="44" fontId="0" fillId="7" borderId="16" xfId="1" applyFont="1" applyFill="1" applyBorder="1" applyProtection="1">
      <protection locked="0"/>
    </xf>
    <xf numFmtId="14" fontId="14" fillId="0" borderId="0" xfId="0" applyNumberFormat="1" applyFont="1" applyFill="1" applyAlignment="1">
      <alignment horizontal="left"/>
    </xf>
    <xf numFmtId="14" fontId="17" fillId="0" borderId="0" xfId="0" applyNumberFormat="1" applyFont="1"/>
    <xf numFmtId="1" fontId="0" fillId="0" borderId="0" xfId="0" applyNumberFormat="1"/>
    <xf numFmtId="0" fontId="2" fillId="0" borderId="13" xfId="0" applyFont="1" applyBorder="1"/>
    <xf numFmtId="44" fontId="0" fillId="2" borderId="13" xfId="0" applyNumberFormat="1" applyFont="1" applyFill="1" applyBorder="1" applyAlignment="1" applyProtection="1">
      <protection locked="0"/>
    </xf>
    <xf numFmtId="10" fontId="0" fillId="2" borderId="13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Alignment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0" fontId="13" fillId="0" borderId="0" xfId="0" applyFont="1"/>
    <xf numFmtId="0" fontId="13" fillId="0" borderId="16" xfId="0" applyFont="1" applyBorder="1"/>
    <xf numFmtId="0" fontId="13" fillId="0" borderId="16" xfId="0" applyFont="1" applyBorder="1" applyAlignment="1">
      <alignment wrapText="1"/>
    </xf>
    <xf numFmtId="44" fontId="14" fillId="0" borderId="16" xfId="0" applyNumberFormat="1" applyFont="1" applyBorder="1" applyAlignment="1">
      <alignment horizontal="right"/>
    </xf>
    <xf numFmtId="0" fontId="0" fillId="7" borderId="14" xfId="0" applyFill="1" applyBorder="1" applyProtection="1">
      <protection locked="0"/>
    </xf>
    <xf numFmtId="0" fontId="0" fillId="7" borderId="15" xfId="0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9" fillId="0" borderId="4" xfId="0" applyFont="1" applyBorder="1"/>
    <xf numFmtId="0" fontId="0" fillId="0" borderId="10" xfId="0" applyFont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5" fillId="6" borderId="10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9" fillId="0" borderId="2" xfId="0" applyFont="1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right"/>
    </xf>
    <xf numFmtId="14" fontId="6" fillId="2" borderId="0" xfId="0" applyNumberFormat="1" applyFont="1" applyFill="1" applyAlignment="1">
      <alignment horizontal="left"/>
    </xf>
    <xf numFmtId="0" fontId="0" fillId="0" borderId="9" xfId="0" applyFont="1" applyBorder="1"/>
    <xf numFmtId="0" fontId="6" fillId="0" borderId="9" xfId="0" applyFont="1" applyBorder="1" applyAlignment="1">
      <alignment horizontal="right"/>
    </xf>
    <xf numFmtId="10" fontId="0" fillId="0" borderId="7" xfId="0" applyNumberFormat="1" applyFont="1" applyBorder="1"/>
    <xf numFmtId="44" fontId="0" fillId="0" borderId="9" xfId="0" applyNumberFormat="1" applyFont="1" applyBorder="1"/>
    <xf numFmtId="0" fontId="1" fillId="0" borderId="9" xfId="0" applyFont="1" applyBorder="1" applyAlignment="1">
      <alignment horizontal="left"/>
    </xf>
    <xf numFmtId="0" fontId="6" fillId="0" borderId="4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abSelected="1" workbookViewId="0"/>
  </sheetViews>
  <sheetFormatPr defaultColWidth="14.44140625" defaultRowHeight="15" customHeight="1" x14ac:dyDescent="0.3"/>
  <cols>
    <col min="1" max="1" width="10.109375" customWidth="1"/>
    <col min="2" max="2" width="32.44140625" customWidth="1"/>
    <col min="3" max="9" width="12.33203125" customWidth="1"/>
    <col min="10" max="10" width="17.6640625" bestFit="1" customWidth="1"/>
    <col min="11" max="11" width="8.5546875" customWidth="1"/>
    <col min="12" max="26" width="7.5546875" customWidth="1"/>
  </cols>
  <sheetData>
    <row r="1" spans="1:26" ht="14.25" customHeight="1" x14ac:dyDescent="0.3">
      <c r="A1" s="41" t="s">
        <v>49</v>
      </c>
      <c r="B1" s="4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42" t="s">
        <v>52</v>
      </c>
      <c r="B2" s="42"/>
      <c r="C2" s="42"/>
      <c r="D2" s="42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43" t="s">
        <v>54</v>
      </c>
      <c r="B3" s="4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57">
        <v>44819</v>
      </c>
      <c r="B4" s="4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58" t="s">
        <v>56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44" t="s">
        <v>59</v>
      </c>
      <c r="B8" s="7"/>
      <c r="C8" s="7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44" t="s">
        <v>57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4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3">
      <c r="A11" s="4" t="s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3">
      <c r="A12" s="4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47" customFormat="1" ht="14.4" x14ac:dyDescent="0.3">
      <c r="B13" s="48" t="s">
        <v>51</v>
      </c>
      <c r="C13" s="71"/>
      <c r="D13" s="72"/>
      <c r="L13" s="40"/>
      <c r="R13" s="59"/>
    </row>
    <row r="14" spans="1:26" ht="14.25" customHeight="1" x14ac:dyDescent="0.3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4"/>
      <c r="B15" s="2"/>
      <c r="C15" s="80" t="s">
        <v>2</v>
      </c>
      <c r="D15" s="81"/>
      <c r="E15" s="80" t="s">
        <v>3</v>
      </c>
      <c r="F15" s="81"/>
      <c r="J15" s="40"/>
      <c r="K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4"/>
      <c r="B16" s="2"/>
      <c r="C16" s="73" t="s">
        <v>4</v>
      </c>
      <c r="D16" s="74"/>
      <c r="E16" s="73" t="s">
        <v>5</v>
      </c>
      <c r="F16" s="74"/>
      <c r="J16" s="40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/>
      <c r="B17" s="8"/>
      <c r="C17" s="9"/>
      <c r="D17" s="10"/>
      <c r="E17" s="9"/>
      <c r="F17" s="10"/>
      <c r="J17" s="40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/>
      <c r="B18" s="3" t="s">
        <v>7</v>
      </c>
      <c r="C18" s="9"/>
      <c r="D18" s="36">
        <v>20</v>
      </c>
      <c r="E18" s="9"/>
      <c r="F18" s="37">
        <v>20</v>
      </c>
      <c r="J18" s="40"/>
      <c r="K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1" t="s">
        <v>6</v>
      </c>
      <c r="B19" s="3" t="s">
        <v>8</v>
      </c>
      <c r="C19" s="63">
        <v>0</v>
      </c>
      <c r="D19" s="12"/>
      <c r="E19" s="65">
        <v>0</v>
      </c>
      <c r="F19" s="13"/>
      <c r="J19" s="40"/>
      <c r="K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B20" s="3"/>
      <c r="C20" s="9"/>
      <c r="D20" s="12">
        <f>D18+(D18*C19)</f>
        <v>20</v>
      </c>
      <c r="E20" s="9"/>
      <c r="F20" s="13">
        <f>F18+(F18*E19)</f>
        <v>20</v>
      </c>
      <c r="J20" s="40"/>
      <c r="K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1"/>
      <c r="B21" s="10"/>
      <c r="C21" s="9"/>
      <c r="D21" s="10"/>
      <c r="E21" s="9"/>
      <c r="F21" s="1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1" t="s">
        <v>9</v>
      </c>
      <c r="B22" s="10" t="s">
        <v>10</v>
      </c>
      <c r="C22" s="63">
        <v>0</v>
      </c>
      <c r="D22" s="10"/>
      <c r="E22" s="63">
        <v>0</v>
      </c>
      <c r="F22" s="1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1"/>
      <c r="B23" s="10" t="s">
        <v>11</v>
      </c>
      <c r="C23" s="63">
        <v>0</v>
      </c>
      <c r="D23" s="10"/>
      <c r="E23" s="63">
        <v>0</v>
      </c>
      <c r="F23" s="1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B24" s="10" t="s">
        <v>12</v>
      </c>
      <c r="C24" s="65">
        <v>0</v>
      </c>
      <c r="D24" s="10"/>
      <c r="E24" s="65">
        <v>0</v>
      </c>
      <c r="F24" s="1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11"/>
      <c r="B25" s="10" t="s">
        <v>13</v>
      </c>
      <c r="C25" s="65">
        <v>0</v>
      </c>
      <c r="D25" s="10"/>
      <c r="E25" s="65">
        <v>0</v>
      </c>
      <c r="F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11"/>
      <c r="B26" s="10" t="s">
        <v>14</v>
      </c>
      <c r="C26" s="63">
        <v>0</v>
      </c>
      <c r="D26" s="10"/>
      <c r="E26" s="65">
        <v>0</v>
      </c>
      <c r="F26" s="1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1"/>
      <c r="B27" s="10" t="s">
        <v>15</v>
      </c>
      <c r="C27" s="65">
        <v>0</v>
      </c>
      <c r="D27" s="10"/>
      <c r="E27" s="65">
        <v>0</v>
      </c>
      <c r="F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11"/>
      <c r="B28" s="10" t="s">
        <v>16</v>
      </c>
      <c r="C28" s="63">
        <v>0</v>
      </c>
      <c r="D28" s="10"/>
      <c r="E28" s="65">
        <v>0</v>
      </c>
      <c r="F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11"/>
      <c r="B29" s="10" t="s">
        <v>17</v>
      </c>
      <c r="C29" s="66">
        <v>0</v>
      </c>
      <c r="D29" s="10"/>
      <c r="E29" s="66">
        <v>0</v>
      </c>
      <c r="F29" s="1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1"/>
      <c r="B30" s="10"/>
      <c r="C30" s="14">
        <f>SUM(C22:C29)</f>
        <v>0</v>
      </c>
      <c r="D30" s="10"/>
      <c r="E30" s="14">
        <f>SUM(E22:E29)</f>
        <v>0</v>
      </c>
      <c r="F30" s="1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1"/>
      <c r="B31" s="10"/>
      <c r="C31" s="14"/>
      <c r="D31" s="13">
        <f>D20+(D20*C30)</f>
        <v>20</v>
      </c>
      <c r="E31" s="14"/>
      <c r="F31" s="13">
        <f>F20+(F20*E30)</f>
        <v>20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1"/>
      <c r="B32" s="10"/>
      <c r="C32" s="14"/>
      <c r="D32" s="13"/>
      <c r="E32" s="14"/>
      <c r="F32" s="1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1"/>
      <c r="B33" s="10" t="s">
        <v>18</v>
      </c>
      <c r="C33" s="63">
        <v>0</v>
      </c>
      <c r="D33" s="10"/>
      <c r="E33" s="63">
        <v>0</v>
      </c>
      <c r="F33" s="1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11"/>
      <c r="B34" s="10"/>
      <c r="C34" s="14">
        <f>C33</f>
        <v>0</v>
      </c>
      <c r="D34" s="10"/>
      <c r="E34" s="14">
        <f>E33</f>
        <v>0</v>
      </c>
      <c r="F34" s="10"/>
      <c r="J34" s="40"/>
      <c r="K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11"/>
      <c r="B35" s="10"/>
      <c r="C35" s="9"/>
      <c r="D35" s="13">
        <f>D31+(D31*C34)</f>
        <v>20</v>
      </c>
      <c r="E35" s="9"/>
      <c r="F35" s="13">
        <f>F31+(F31*E34)</f>
        <v>20</v>
      </c>
      <c r="J35" s="40"/>
      <c r="K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11"/>
      <c r="B36" s="10"/>
      <c r="C36" s="9"/>
      <c r="D36" s="10"/>
      <c r="E36" s="9"/>
      <c r="F36" s="10"/>
      <c r="J36" s="40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1" t="s">
        <v>19</v>
      </c>
      <c r="B37" s="10" t="s">
        <v>20</v>
      </c>
      <c r="C37" s="63">
        <v>0</v>
      </c>
      <c r="D37" s="10"/>
      <c r="E37" s="63">
        <v>0</v>
      </c>
      <c r="F37" s="10"/>
      <c r="J37" s="40"/>
      <c r="K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11"/>
      <c r="B38" s="10" t="s">
        <v>21</v>
      </c>
      <c r="C38" s="63">
        <v>0</v>
      </c>
      <c r="D38" s="10"/>
      <c r="E38" s="65">
        <v>0</v>
      </c>
      <c r="F38" s="10"/>
      <c r="J38" s="40"/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B39" s="10" t="s">
        <v>22</v>
      </c>
      <c r="C39" s="63">
        <v>0</v>
      </c>
      <c r="D39" s="10"/>
      <c r="E39" s="63">
        <v>0</v>
      </c>
      <c r="F39" s="1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11"/>
      <c r="B40" s="10" t="s">
        <v>23</v>
      </c>
      <c r="C40" s="63">
        <v>0</v>
      </c>
      <c r="D40" s="10"/>
      <c r="E40" s="63">
        <v>0</v>
      </c>
      <c r="F40" s="1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1"/>
      <c r="B41" s="15" t="s">
        <v>24</v>
      </c>
      <c r="C41" s="63">
        <v>0</v>
      </c>
      <c r="D41" s="10"/>
      <c r="E41" s="63">
        <v>0</v>
      </c>
      <c r="F41" s="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11"/>
      <c r="B42" s="10" t="s">
        <v>25</v>
      </c>
      <c r="C42" s="65">
        <v>0</v>
      </c>
      <c r="D42" s="10"/>
      <c r="E42" s="65">
        <v>0</v>
      </c>
      <c r="F42" s="1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11"/>
      <c r="B43" s="10" t="s">
        <v>26</v>
      </c>
      <c r="C43" s="63">
        <v>0</v>
      </c>
      <c r="D43" s="10"/>
      <c r="E43" s="63">
        <v>0</v>
      </c>
      <c r="F43" s="1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1"/>
      <c r="B44" s="10" t="s">
        <v>27</v>
      </c>
      <c r="C44" s="63">
        <v>0</v>
      </c>
      <c r="D44" s="10"/>
      <c r="E44" s="63">
        <v>0</v>
      </c>
      <c r="F44" s="1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11"/>
      <c r="B45" s="10" t="s">
        <v>28</v>
      </c>
      <c r="C45" s="63">
        <v>0</v>
      </c>
      <c r="D45" s="10"/>
      <c r="E45" s="63">
        <v>0</v>
      </c>
      <c r="F45" s="1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11"/>
      <c r="B46" s="10" t="s">
        <v>29</v>
      </c>
      <c r="C46" s="63">
        <v>0</v>
      </c>
      <c r="D46" s="10"/>
      <c r="E46" s="63">
        <v>0</v>
      </c>
      <c r="F46" s="1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11"/>
      <c r="B47" s="15" t="s">
        <v>30</v>
      </c>
      <c r="C47" s="64">
        <v>0</v>
      </c>
      <c r="D47" s="10"/>
      <c r="E47" s="66">
        <v>0</v>
      </c>
      <c r="F47" s="1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11"/>
      <c r="B48" s="10"/>
      <c r="C48" s="14">
        <f>SUM(C37:C47)</f>
        <v>0</v>
      </c>
      <c r="D48" s="10"/>
      <c r="E48" s="14">
        <f>SUM(E37:E47)</f>
        <v>0</v>
      </c>
      <c r="F48" s="1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11"/>
      <c r="B49" s="10"/>
      <c r="C49" s="9"/>
      <c r="D49" s="13">
        <f>D35+(D35*C48)</f>
        <v>20</v>
      </c>
      <c r="E49" s="9"/>
      <c r="F49" s="13">
        <f>F35+(F35*E48)</f>
        <v>20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11"/>
      <c r="B50" s="10"/>
      <c r="C50" s="9"/>
      <c r="D50" s="13"/>
      <c r="E50" s="9"/>
      <c r="F50" s="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11"/>
      <c r="B51" s="10"/>
      <c r="C51" s="9"/>
      <c r="D51" s="13"/>
      <c r="E51" s="9"/>
      <c r="F51" s="1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16" t="s">
        <v>31</v>
      </c>
      <c r="B52" s="17" t="s">
        <v>32</v>
      </c>
      <c r="C52" s="63">
        <v>0</v>
      </c>
      <c r="D52" s="10"/>
      <c r="E52" s="63">
        <v>0</v>
      </c>
      <c r="F52" s="10"/>
      <c r="I52" s="3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11"/>
      <c r="B53" s="18" t="s">
        <v>33</v>
      </c>
      <c r="C53" s="64">
        <v>0</v>
      </c>
      <c r="D53" s="10"/>
      <c r="E53" s="64">
        <v>0</v>
      </c>
      <c r="F53" s="1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B54" s="19"/>
      <c r="C54" s="14">
        <f>SUM(C52:C53)</f>
        <v>0</v>
      </c>
      <c r="D54" s="10"/>
      <c r="E54" s="14">
        <f>SUM(E52:E53)</f>
        <v>0</v>
      </c>
      <c r="F54" s="1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B55" s="87"/>
      <c r="C55" s="88"/>
      <c r="D55" s="89">
        <f>D49+(D49*C54)</f>
        <v>20</v>
      </c>
      <c r="E55" s="88"/>
      <c r="F55" s="89">
        <f>F49+(F49*E54)</f>
        <v>20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B56" s="87"/>
      <c r="C56" s="88"/>
      <c r="D56" s="89"/>
      <c r="E56" s="88"/>
      <c r="F56" s="8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B57" s="90" t="s">
        <v>63</v>
      </c>
      <c r="C57" s="88">
        <v>0.04</v>
      </c>
      <c r="D57" s="86"/>
      <c r="E57" s="88">
        <v>0.04</v>
      </c>
      <c r="F57" s="8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B58" s="87"/>
      <c r="C58" s="88"/>
      <c r="D58" s="86"/>
      <c r="E58" s="88"/>
      <c r="F58" s="8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9"/>
      <c r="B59" s="19" t="s">
        <v>34</v>
      </c>
      <c r="C59" s="9"/>
      <c r="D59" s="20">
        <f>(D55+(D55*C57))</f>
        <v>20.8</v>
      </c>
      <c r="E59" s="9"/>
      <c r="F59" s="20">
        <f>(F55+(F55*E57))</f>
        <v>20.8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9"/>
      <c r="B60" s="91" t="s">
        <v>64</v>
      </c>
      <c r="C60" s="21"/>
      <c r="D60" s="22">
        <f>D59/D18</f>
        <v>1.04</v>
      </c>
      <c r="E60" s="21"/>
      <c r="F60" s="22">
        <f>F59/F18</f>
        <v>1.04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9"/>
      <c r="B61" s="2"/>
      <c r="C61" s="3"/>
      <c r="D61" s="3"/>
      <c r="E61" s="3"/>
      <c r="F61" s="3"/>
      <c r="G61" s="3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3" t="s">
        <v>35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3" t="s">
        <v>36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3" t="s">
        <v>37</v>
      </c>
      <c r="B64" s="3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B66" s="23"/>
      <c r="C66" s="24"/>
      <c r="D66" s="24"/>
      <c r="E66" s="24"/>
      <c r="F66" s="24"/>
      <c r="G66" s="25"/>
      <c r="H66" s="26" t="s">
        <v>38</v>
      </c>
      <c r="I66" s="26"/>
      <c r="J66" s="27" t="s">
        <v>39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3" t="s">
        <v>40</v>
      </c>
      <c r="C67" s="24" t="s">
        <v>41</v>
      </c>
      <c r="D67" s="23"/>
      <c r="E67" s="24"/>
      <c r="F67" s="24"/>
      <c r="G67" s="25"/>
      <c r="H67" s="35">
        <v>50</v>
      </c>
      <c r="I67" s="26" t="s">
        <v>42</v>
      </c>
      <c r="J67" s="28">
        <f>D59*H67</f>
        <v>1040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45" t="s">
        <v>50</v>
      </c>
      <c r="C68" s="24" t="s">
        <v>43</v>
      </c>
      <c r="D68" s="23"/>
      <c r="E68" s="24"/>
      <c r="F68" s="24"/>
      <c r="G68" s="25"/>
      <c r="H68" s="35">
        <v>10</v>
      </c>
      <c r="I68" s="26" t="s">
        <v>42</v>
      </c>
      <c r="J68" s="28">
        <f>F59*H68</f>
        <v>208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38"/>
      <c r="C69" s="3"/>
      <c r="D69" s="3"/>
      <c r="E69" s="3"/>
      <c r="F69" s="3"/>
      <c r="G69" s="3"/>
      <c r="H69" s="3"/>
      <c r="I69" s="3"/>
      <c r="J69" s="29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6" t="s">
        <v>44</v>
      </c>
      <c r="D70" s="34" t="s">
        <v>45</v>
      </c>
      <c r="E70" s="34"/>
      <c r="F70" s="34"/>
      <c r="G70" s="3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6" t="s">
        <v>46</v>
      </c>
      <c r="C71" s="61">
        <v>0</v>
      </c>
      <c r="D71" s="75">
        <v>20</v>
      </c>
      <c r="E71" s="76"/>
      <c r="F71" s="76"/>
      <c r="G71" s="7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4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3" t="s">
        <v>47</v>
      </c>
      <c r="E73" s="2"/>
      <c r="F73" s="2"/>
      <c r="G73" s="31">
        <f>C71*D71</f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78" t="s">
        <v>48</v>
      </c>
      <c r="I75" s="79"/>
      <c r="J75" s="32">
        <f>J67+J68+G73</f>
        <v>1248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60" t="s">
        <v>58</v>
      </c>
      <c r="C76" s="62">
        <v>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3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4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" customHeight="1" x14ac:dyDescent="0.3">
      <c r="A1008" s="2"/>
    </row>
    <row r="1009" spans="1:1" ht="15" customHeight="1" x14ac:dyDescent="0.3">
      <c r="A1009" s="2"/>
    </row>
  </sheetData>
  <sheetProtection algorithmName="SHA-512" hashValue="OUEE/lTqbfynuApvkwV/+v3+QaRMaX1r1ihEDO+HHx95qXoVRjyS9W7H0nPfgTvuUlv8lcsIygYWv3323aGEGg==" saltValue="gko/Nm8J0u11Ie3AAyA5Yg==" spinCount="100000" sheet="1" objects="1" scenarios="1"/>
  <mergeCells count="7">
    <mergeCell ref="C13:D13"/>
    <mergeCell ref="E16:F16"/>
    <mergeCell ref="D71:G71"/>
    <mergeCell ref="H75:I75"/>
    <mergeCell ref="C15:D15"/>
    <mergeCell ref="E15:F15"/>
    <mergeCell ref="C16:D1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8D94-33DD-469D-B7E6-7601B75ACE07}">
  <dimension ref="A1:S36"/>
  <sheetViews>
    <sheetView workbookViewId="0"/>
  </sheetViews>
  <sheetFormatPr defaultRowHeight="14.4" x14ac:dyDescent="0.3"/>
  <cols>
    <col min="1" max="1" width="9.33203125" bestFit="1" customWidth="1"/>
    <col min="2" max="2" width="20.88671875" bestFit="1" customWidth="1"/>
    <col min="3" max="3" width="17.6640625" customWidth="1"/>
    <col min="4" max="4" width="18.5546875" customWidth="1"/>
    <col min="5" max="5" width="18.44140625" customWidth="1"/>
    <col min="12" max="16" width="10.44140625" bestFit="1" customWidth="1"/>
    <col min="18" max="18" width="9.109375" style="53"/>
  </cols>
  <sheetData>
    <row r="1" spans="1:19" x14ac:dyDescent="0.3">
      <c r="A1" s="41" t="s">
        <v>49</v>
      </c>
    </row>
    <row r="2" spans="1:19" x14ac:dyDescent="0.3">
      <c r="A2" s="42" t="s">
        <v>52</v>
      </c>
    </row>
    <row r="3" spans="1:19" x14ac:dyDescent="0.3">
      <c r="A3" s="55" t="s">
        <v>53</v>
      </c>
    </row>
    <row r="4" spans="1:19" x14ac:dyDescent="0.3">
      <c r="A4" s="57">
        <v>44819</v>
      </c>
    </row>
    <row r="5" spans="1:19" x14ac:dyDescent="0.3">
      <c r="A5" s="4"/>
    </row>
    <row r="6" spans="1:19" x14ac:dyDescent="0.3">
      <c r="A6" s="85" t="s">
        <v>0</v>
      </c>
      <c r="B6" s="85"/>
      <c r="C6" s="85"/>
    </row>
    <row r="7" spans="1:19" x14ac:dyDescent="0.3">
      <c r="A7" s="58" t="s">
        <v>56</v>
      </c>
    </row>
    <row r="8" spans="1:19" x14ac:dyDescent="0.3">
      <c r="A8" s="44" t="s">
        <v>57</v>
      </c>
    </row>
    <row r="10" spans="1:19" x14ac:dyDescent="0.3">
      <c r="A10" s="47"/>
      <c r="B10" s="48" t="s">
        <v>51</v>
      </c>
      <c r="C10" s="71"/>
      <c r="D10" s="72"/>
      <c r="E10" s="47"/>
      <c r="F10" s="47"/>
      <c r="G10" s="47"/>
      <c r="H10" s="47"/>
      <c r="I10" s="47"/>
      <c r="L10" s="54"/>
    </row>
    <row r="11" spans="1:19" x14ac:dyDescent="0.3">
      <c r="A11" s="47"/>
      <c r="B11" s="47"/>
      <c r="C11" s="47"/>
      <c r="D11" s="47"/>
      <c r="E11" s="47"/>
      <c r="F11" s="47"/>
      <c r="G11" s="47"/>
      <c r="H11" s="47"/>
      <c r="I11" s="47"/>
      <c r="L11" s="54"/>
      <c r="S11" s="54"/>
    </row>
    <row r="12" spans="1:19" x14ac:dyDescent="0.3">
      <c r="A12" s="47"/>
      <c r="B12" s="47"/>
      <c r="C12" s="47"/>
      <c r="D12" s="47"/>
      <c r="E12" s="47"/>
      <c r="F12" s="47"/>
      <c r="G12" s="47"/>
      <c r="H12" s="47"/>
      <c r="I12" s="47"/>
    </row>
    <row r="13" spans="1:19" s="67" customFormat="1" ht="28.8" x14ac:dyDescent="0.3">
      <c r="B13" s="68" t="s">
        <v>60</v>
      </c>
      <c r="C13" s="69" t="s">
        <v>61</v>
      </c>
      <c r="D13" s="69" t="s">
        <v>62</v>
      </c>
    </row>
    <row r="14" spans="1:19" x14ac:dyDescent="0.3">
      <c r="B14" s="50">
        <v>1</v>
      </c>
      <c r="C14" s="56"/>
      <c r="D14" s="70">
        <v>22</v>
      </c>
      <c r="Q14" s="53"/>
      <c r="R14"/>
    </row>
    <row r="15" spans="1:19" x14ac:dyDescent="0.3">
      <c r="B15" s="50">
        <v>2</v>
      </c>
      <c r="C15" s="56"/>
      <c r="D15" s="70">
        <v>27</v>
      </c>
      <c r="Q15" s="53"/>
      <c r="R15"/>
    </row>
    <row r="16" spans="1:19" x14ac:dyDescent="0.3">
      <c r="B16" s="50">
        <v>3</v>
      </c>
      <c r="C16" s="56"/>
      <c r="D16" s="70">
        <v>32</v>
      </c>
      <c r="Q16" s="53"/>
      <c r="R16"/>
    </row>
    <row r="17" spans="1:18" x14ac:dyDescent="0.3">
      <c r="B17" s="50">
        <v>4</v>
      </c>
      <c r="C17" s="56"/>
      <c r="D17" s="70">
        <v>37</v>
      </c>
      <c r="Q17" s="53"/>
      <c r="R17"/>
    </row>
    <row r="18" spans="1:18" x14ac:dyDescent="0.3">
      <c r="B18" s="50">
        <v>5</v>
      </c>
      <c r="C18" s="56"/>
      <c r="D18" s="70">
        <v>42</v>
      </c>
      <c r="Q18" s="53"/>
      <c r="R18"/>
    </row>
    <row r="19" spans="1:18" x14ac:dyDescent="0.3">
      <c r="B19" s="50">
        <v>6</v>
      </c>
      <c r="C19" s="56"/>
      <c r="D19" s="70">
        <v>47</v>
      </c>
      <c r="Q19" s="53"/>
      <c r="R19"/>
    </row>
    <row r="20" spans="1:18" x14ac:dyDescent="0.3">
      <c r="B20" s="50">
        <v>7</v>
      </c>
      <c r="C20" s="56"/>
      <c r="D20" s="70">
        <v>52</v>
      </c>
      <c r="Q20" s="53"/>
      <c r="R20"/>
    </row>
    <row r="21" spans="1:18" s="47" customFormat="1" x14ac:dyDescent="0.3">
      <c r="B21" s="50">
        <v>8</v>
      </c>
      <c r="C21" s="56"/>
      <c r="D21" s="70">
        <v>57</v>
      </c>
    </row>
    <row r="22" spans="1:18" s="47" customFormat="1" x14ac:dyDescent="0.3">
      <c r="B22" s="50">
        <v>9</v>
      </c>
      <c r="C22" s="56"/>
      <c r="D22" s="70">
        <v>62</v>
      </c>
    </row>
    <row r="23" spans="1:18" s="47" customFormat="1" x14ac:dyDescent="0.3">
      <c r="B23" s="50">
        <v>10</v>
      </c>
      <c r="C23" s="56"/>
      <c r="D23" s="70">
        <v>67</v>
      </c>
    </row>
    <row r="24" spans="1:18" s="47" customFormat="1" x14ac:dyDescent="0.3">
      <c r="B24" s="50">
        <v>11</v>
      </c>
      <c r="C24" s="56"/>
      <c r="D24" s="70">
        <v>77</v>
      </c>
    </row>
    <row r="25" spans="1:18" s="47" customFormat="1" x14ac:dyDescent="0.3">
      <c r="B25" s="50">
        <v>12</v>
      </c>
      <c r="C25" s="56"/>
      <c r="D25" s="70">
        <v>87</v>
      </c>
    </row>
    <row r="26" spans="1:18" s="47" customFormat="1" x14ac:dyDescent="0.3">
      <c r="B26" s="50">
        <v>13</v>
      </c>
      <c r="C26" s="56"/>
      <c r="D26" s="70">
        <v>97</v>
      </c>
    </row>
    <row r="27" spans="1:18" s="47" customFormat="1" x14ac:dyDescent="0.3">
      <c r="B27" s="50">
        <v>14</v>
      </c>
      <c r="C27" s="56"/>
      <c r="D27" s="70">
        <v>107</v>
      </c>
    </row>
    <row r="28" spans="1:18" s="47" customFormat="1" x14ac:dyDescent="0.3">
      <c r="B28" s="50">
        <v>15</v>
      </c>
      <c r="C28" s="56"/>
      <c r="D28" s="70">
        <v>117</v>
      </c>
    </row>
    <row r="29" spans="1:18" s="47" customFormat="1" x14ac:dyDescent="0.3"/>
    <row r="30" spans="1:18" s="47" customFormat="1" x14ac:dyDescent="0.3">
      <c r="C30" s="50" t="s">
        <v>44</v>
      </c>
      <c r="D30" s="49" t="s">
        <v>45</v>
      </c>
      <c r="E30" s="49"/>
    </row>
    <row r="31" spans="1:18" s="47" customFormat="1" x14ac:dyDescent="0.3">
      <c r="A31" s="82" t="s">
        <v>46</v>
      </c>
      <c r="B31" s="83"/>
      <c r="C31" s="56"/>
      <c r="D31" s="84">
        <v>10</v>
      </c>
      <c r="E31" s="84"/>
    </row>
    <row r="32" spans="1:18" s="47" customFormat="1" x14ac:dyDescent="0.3"/>
    <row r="33" spans="1:9" s="47" customFormat="1" x14ac:dyDescent="0.3">
      <c r="D33" s="47" t="s">
        <v>47</v>
      </c>
      <c r="E33" s="51">
        <f>C31*D31</f>
        <v>0</v>
      </c>
    </row>
    <row r="34" spans="1:9" s="47" customFormat="1" x14ac:dyDescent="0.3"/>
    <row r="35" spans="1:9" s="47" customFormat="1" x14ac:dyDescent="0.3">
      <c r="D35" s="50" t="s">
        <v>55</v>
      </c>
      <c r="E35" s="52">
        <f>SUM(C14:C28)+E33</f>
        <v>0</v>
      </c>
    </row>
    <row r="36" spans="1:9" x14ac:dyDescent="0.3">
      <c r="A36" s="47"/>
      <c r="B36" s="47"/>
      <c r="C36" s="47"/>
      <c r="D36" s="47"/>
      <c r="E36" s="47"/>
      <c r="F36" s="47"/>
      <c r="G36" s="47"/>
      <c r="H36" s="47"/>
      <c r="I36" s="47"/>
    </row>
  </sheetData>
  <sheetProtection algorithmName="SHA-512" hashValue="pTnGkJYFUcgjZeSwHcrXqGUrtxfWYgXPxBWcrK6pREBiBgeRcX77jsflgPyF3t2n/T33B73CTeqpzr7NPNGb/Q==" saltValue="aAiLTWycD0L8Ojl5rJR7+Q==" spinCount="100000" sheet="1" objects="1" scenarios="1"/>
  <mergeCells count="4">
    <mergeCell ref="A31:B31"/>
    <mergeCell ref="D31:E31"/>
    <mergeCell ref="C10:D10"/>
    <mergeCell ref="A6:C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2022-09-15T07:43:10Z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