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anitair 2022\Uitlever\"/>
    </mc:Choice>
  </mc:AlternateContent>
  <xr:revisionPtr revIDLastSave="0" documentId="13_ncr:1_{AEC2D56D-E56E-4C0A-86E8-1697FC653AB3}" xr6:coauthVersionLast="47" xr6:coauthVersionMax="47" xr10:uidLastSave="{00000000-0000-0000-0000-000000000000}"/>
  <bookViews>
    <workbookView xWindow="5775" yWindow="3690" windowWidth="23070" windowHeight="12120" activeTab="1" xr2:uid="{9356339F-BC2F-4ECD-9480-BCE312CB2891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Leveringen!$I$22</definedName>
    <definedName name="prijsjaarleveringen1">Leveringen!$I$20</definedName>
    <definedName name="tabeltype">Omreken!$B$5:$B$5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4" l="1"/>
  <c r="A1" i="4"/>
  <c r="I30" i="3"/>
  <c r="H30" i="3"/>
  <c r="I29" i="3"/>
  <c r="H29" i="3"/>
  <c r="I28" i="3"/>
  <c r="H28" i="3"/>
  <c r="I27" i="3"/>
  <c r="H27" i="3"/>
  <c r="I26" i="3"/>
  <c r="H26" i="3"/>
  <c r="C26" i="3"/>
  <c r="J26" i="3" s="1"/>
  <c r="H25" i="3"/>
  <c r="I25" i="3" s="1"/>
  <c r="C25" i="3"/>
  <c r="I24" i="3"/>
  <c r="H24" i="3"/>
  <c r="C24" i="3"/>
  <c r="J24" i="3" s="1"/>
  <c r="H23" i="3"/>
  <c r="I23" i="3" s="1"/>
  <c r="C23" i="3"/>
  <c r="I22" i="3"/>
  <c r="H22" i="3"/>
  <c r="C22" i="3"/>
  <c r="J22" i="3" s="1"/>
  <c r="H18" i="3"/>
  <c r="I18" i="3" s="1"/>
  <c r="C18" i="3"/>
  <c r="I17" i="3"/>
  <c r="H17" i="3"/>
  <c r="C17" i="3"/>
  <c r="J17" i="3" s="1"/>
  <c r="H16" i="3"/>
  <c r="I16" i="3" s="1"/>
  <c r="C16" i="3"/>
  <c r="I15" i="3"/>
  <c r="H15" i="3"/>
  <c r="C15" i="3"/>
  <c r="J15" i="3" s="1"/>
  <c r="H14" i="3"/>
  <c r="I14" i="3" s="1"/>
  <c r="C14" i="3"/>
  <c r="I13" i="3"/>
  <c r="H13" i="3"/>
  <c r="C13" i="3"/>
  <c r="J13" i="3" s="1"/>
  <c r="H12" i="3"/>
  <c r="I12" i="3" s="1"/>
  <c r="H11" i="3"/>
  <c r="I11" i="3" s="1"/>
  <c r="C11" i="3"/>
  <c r="I10" i="3"/>
  <c r="H10" i="3"/>
  <c r="C10" i="3"/>
  <c r="J10" i="3" s="1"/>
  <c r="H9" i="3"/>
  <c r="I9" i="3" s="1"/>
  <c r="C9" i="3"/>
  <c r="I8" i="3"/>
  <c r="H8" i="3"/>
  <c r="C8" i="3"/>
  <c r="J8" i="3" s="1"/>
  <c r="H7" i="3"/>
  <c r="I7" i="3" s="1"/>
  <c r="C7" i="3"/>
  <c r="I6" i="3"/>
  <c r="H6" i="3"/>
  <c r="C6" i="3"/>
  <c r="J6" i="3" s="1"/>
  <c r="A1" i="3"/>
  <c r="H19" i="2"/>
  <c r="C19" i="2"/>
  <c r="I19" i="2" s="1"/>
  <c r="H18" i="2"/>
  <c r="H17" i="2"/>
  <c r="C17" i="2"/>
  <c r="H16" i="2"/>
  <c r="H15" i="2"/>
  <c r="C15" i="2"/>
  <c r="I15" i="2" s="1"/>
  <c r="H14" i="2"/>
  <c r="H13" i="2"/>
  <c r="C13" i="2"/>
  <c r="H12" i="2"/>
  <c r="H11" i="2"/>
  <c r="H10" i="2"/>
  <c r="C10" i="2"/>
  <c r="I10" i="2" s="1"/>
  <c r="H9" i="2"/>
  <c r="H8" i="2"/>
  <c r="C8" i="2"/>
  <c r="I8" i="2" s="1"/>
  <c r="H7" i="2"/>
  <c r="H6" i="2"/>
  <c r="C6" i="2"/>
  <c r="I6" i="2" s="1"/>
  <c r="A1" i="2"/>
  <c r="B24" i="1"/>
  <c r="C12" i="2" s="1"/>
  <c r="I12" i="2" s="1"/>
  <c r="B23" i="1"/>
  <c r="B22" i="1"/>
  <c r="B21" i="1"/>
  <c r="B20" i="1"/>
  <c r="B19" i="1"/>
  <c r="C18" i="2" s="1"/>
  <c r="I18" i="2" s="1"/>
  <c r="B18" i="1"/>
  <c r="B17" i="1"/>
  <c r="B16" i="1"/>
  <c r="B15" i="1"/>
  <c r="B14" i="1"/>
  <c r="B13" i="1"/>
  <c r="J7" i="3" l="1"/>
  <c r="J9" i="3"/>
  <c r="J11" i="3"/>
  <c r="J14" i="3"/>
  <c r="J16" i="3"/>
  <c r="J18" i="3"/>
  <c r="J23" i="3"/>
  <c r="J25" i="3"/>
  <c r="I13" i="2"/>
  <c r="I17" i="2"/>
  <c r="I19" i="3"/>
  <c r="I31" i="3"/>
  <c r="C27" i="3"/>
  <c r="J27" i="3" s="1"/>
  <c r="C28" i="3"/>
  <c r="J28" i="3" s="1"/>
  <c r="C29" i="3"/>
  <c r="J29" i="3" s="1"/>
  <c r="C30" i="3"/>
  <c r="J30" i="3" s="1"/>
  <c r="C12" i="3"/>
  <c r="J12" i="3" s="1"/>
  <c r="C7" i="2"/>
  <c r="I7" i="2" s="1"/>
  <c r="C9" i="2"/>
  <c r="I9" i="2" s="1"/>
  <c r="C11" i="2"/>
  <c r="I11" i="2" s="1"/>
  <c r="C14" i="2"/>
  <c r="I14" i="2" s="1"/>
  <c r="C16" i="2"/>
  <c r="I16" i="2" s="1"/>
  <c r="I20" i="2" l="1"/>
  <c r="I22" i="2" s="1"/>
  <c r="C4" i="4" s="1"/>
  <c r="C6" i="4" s="1"/>
  <c r="J19" i="3"/>
  <c r="J31" i="3"/>
</calcChain>
</file>

<file path=xl/sharedStrings.xml><?xml version="1.0" encoding="utf-8"?>
<sst xmlns="http://schemas.openxmlformats.org/spreadsheetml/2006/main" count="218" uniqueCount="72">
  <si>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</si>
  <si>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</si>
  <si>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</si>
  <si>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</si>
  <si>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</si>
  <si>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</si>
  <si>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</si>
  <si>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</si>
  <si>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</si>
  <si>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</si>
  <si>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</si>
  <si>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</si>
  <si>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</si>
  <si>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</si>
  <si>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</si>
  <si>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</si>
  <si>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</si>
  <si>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</si>
  <si>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</si>
  <si>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</si>
  <si>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</si>
  <si>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</si>
  <si>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</si>
  <si>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</si>
  <si>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</si>
  <si>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</si>
  <si>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</si>
  <si>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</si>
  <si>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</si>
  <si>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</t>
  </si>
  <si>
    <t>6000</t>
  </si>
  <si>
    <t>Afvalbak over de rand deksel open</t>
  </si>
  <si>
    <t>prijs per stuk</t>
  </si>
  <si>
    <t>6010</t>
  </si>
  <si>
    <t>Handdoekrolautomaat (katoen/linnen)</t>
  </si>
  <si>
    <t>6012</t>
  </si>
  <si>
    <t>Centerfeed/Papierroldispenser/wandbox midi</t>
  </si>
  <si>
    <t>6032</t>
  </si>
  <si>
    <t>Zeepdispenser voor vloeibare/foam zeep 1L</t>
  </si>
  <si>
    <t>6070</t>
  </si>
  <si>
    <t>Toiletpapierautomaat met reserve rol</t>
  </si>
  <si>
    <t>6080</t>
  </si>
  <si>
    <t>Toiletbrilreiniger/seatcleaner  500 ml</t>
  </si>
  <si>
    <t>6160</t>
  </si>
  <si>
    <t>Toiletborstel garnituur met gesloten bovenkant open klapbaar</t>
  </si>
  <si>
    <t>6220</t>
  </si>
  <si>
    <t>Toiletpapier 2 laags (doos 36 st)</t>
  </si>
  <si>
    <t>6240</t>
  </si>
  <si>
    <t>Midirol 2 laags</t>
  </si>
  <si>
    <t>6241</t>
  </si>
  <si>
    <t>Handdoekrol katoen/linnen</t>
  </si>
  <si>
    <t>6310</t>
  </si>
  <si>
    <t>Zeep vloeibaar/foam 1Ltr</t>
  </si>
  <si>
    <t>6335</t>
  </si>
  <si>
    <t>Desinfectie vloeistof/gel 1 lrt</t>
  </si>
  <si>
    <t>6338</t>
  </si>
  <si>
    <t>Seatcleaner 500 ml</t>
  </si>
  <si>
    <t>6502</t>
  </si>
  <si>
    <t>Schoonloopmat 85 cm bij  150 cm</t>
  </si>
  <si>
    <t xml:space="preserve">Totaal werkdag             </t>
  </si>
  <si>
    <t>Totaal leveringen excl. BTW</t>
  </si>
  <si>
    <t>DAGSOORT</t>
  </si>
  <si>
    <t>001 - Nationale Opera &amp; Ballet, Amstel 3, Amsterdam</t>
  </si>
  <si>
    <t>werkdag</t>
  </si>
  <si>
    <t>Totaal 001 - Nationale Opera &amp; Ballet, Amstel 3, Amsterdam</t>
  </si>
  <si>
    <t>002 - Decorcentrum Amsterdam, Kollenbergweg 1, Amsterdam</t>
  </si>
  <si>
    <t>Totaal 002 - Decorcentrum Amsterdam, Kollenbergweg 1, Amsterdam</t>
  </si>
  <si>
    <t>Soort werk</t>
  </si>
  <si>
    <t>Uren per jaar uitvoering</t>
  </si>
  <si>
    <t>Bedrag per jaar excl.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</si>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</sst>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3" borderId="9" xfId="0" applyNumberFormat="1" applyFill="1" applyBorder="1" applyAlignment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3CAE-867F-4F99-8A4E-0AB9BDA37C8A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4.7058823529411764E-2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2.3529411764705882E-2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1.5686274509803921E-2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1.1764705882352941E-2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7.8431372549019607E-3</v>
      </c>
    </row>
    <row r="24" spans="1:2" x14ac:dyDescent="0.2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2F69-E3D0-41CB-A4EC-6C04E8207DB7}">
  <dimension ref="A1:I22"/>
  <sheetViews>
    <sheetView tabSelected="1" workbookViewId="0">
      <selection activeCell="A12" sqref="A12:XFD12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C1.1: ",tabeltype," leveringen")</f>
        <v>Bijlage C1.1: Invultabel leveringen</v>
      </c>
    </row>
    <row r="3" spans="1:9" ht="38.25" x14ac:dyDescent="0.2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11</v>
      </c>
      <c r="G6" s="18"/>
      <c r="H6" s="19">
        <f>IF(ISBLANK(F6),0,F6)*G6</f>
        <v>0</v>
      </c>
      <c r="I6" s="19">
        <f>C6*H6</f>
        <v>0</v>
      </c>
    </row>
    <row r="7" spans="1:9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34</v>
      </c>
      <c r="E7" s="20" t="s">
        <v>32</v>
      </c>
      <c r="F7" s="22">
        <v>203</v>
      </c>
      <c r="G7" s="23"/>
      <c r="H7" s="24">
        <f>IF(ISBLANK(F7),0,F7)*G7</f>
        <v>0</v>
      </c>
      <c r="I7" s="24">
        <f>C7*H7</f>
        <v>0</v>
      </c>
    </row>
    <row r="8" spans="1:9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36</v>
      </c>
      <c r="E8" s="20" t="s">
        <v>32</v>
      </c>
      <c r="F8" s="22">
        <v>15</v>
      </c>
      <c r="G8" s="23"/>
      <c r="H8" s="24">
        <f>IF(ISBLANK(F8),0,F8)*G8</f>
        <v>0</v>
      </c>
      <c r="I8" s="24">
        <f>C8*H8</f>
        <v>0</v>
      </c>
    </row>
    <row r="9" spans="1:9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38</v>
      </c>
      <c r="E9" s="20" t="s">
        <v>32</v>
      </c>
      <c r="F9" s="22">
        <v>172</v>
      </c>
      <c r="G9" s="23"/>
      <c r="H9" s="24">
        <f>IF(ISBLANK(F9),0,F9)*G9</f>
        <v>0</v>
      </c>
      <c r="I9" s="24">
        <f>C9*H9</f>
        <v>0</v>
      </c>
    </row>
    <row r="10" spans="1:9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40</v>
      </c>
      <c r="E10" s="20" t="s">
        <v>32</v>
      </c>
      <c r="F10" s="22">
        <v>177</v>
      </c>
      <c r="G10" s="23"/>
      <c r="H10" s="24">
        <f>IF(ISBLANK(F10),0,F10)*G10</f>
        <v>0</v>
      </c>
      <c r="I10" s="24">
        <f>C10*H10</f>
        <v>0</v>
      </c>
    </row>
    <row r="11" spans="1:9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42</v>
      </c>
      <c r="E11" s="20" t="s">
        <v>32</v>
      </c>
      <c r="F11" s="22">
        <v>177</v>
      </c>
      <c r="G11" s="23"/>
      <c r="H11" s="24">
        <f>IF(ISBLANK(F11),0,F11)*G11</f>
        <v>0</v>
      </c>
      <c r="I11" s="24">
        <f>C11*H11</f>
        <v>0</v>
      </c>
    </row>
    <row r="12" spans="1:9" x14ac:dyDescent="0.2">
      <c r="A12" s="20" t="s">
        <v>43</v>
      </c>
      <c r="B12" s="20" t="s">
        <v>20</v>
      </c>
      <c r="C12" s="21">
        <f>IF(ISBLANK(B12),0,IF(ISERROR(VALUE(B12)),VLOOKUP(B12,dagsoorttabel1,2,FALSE)*dagenperjaar1,VALUE(B12)))</f>
        <v>1</v>
      </c>
      <c r="D12" s="20" t="s">
        <v>44</v>
      </c>
      <c r="E12" s="20" t="s">
        <v>32</v>
      </c>
      <c r="F12" s="22">
        <v>169</v>
      </c>
      <c r="G12" s="23"/>
      <c r="H12" s="24">
        <f>IF(ISBLANK(F12),0,F12)*G12</f>
        <v>0</v>
      </c>
      <c r="I12" s="24">
        <f>C12*H12</f>
        <v>0</v>
      </c>
    </row>
    <row r="13" spans="1:9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46</v>
      </c>
      <c r="E13" s="20" t="s">
        <v>32</v>
      </c>
      <c r="F13" s="22">
        <v>81</v>
      </c>
      <c r="G13" s="23"/>
      <c r="H13" s="24">
        <f>IF(ISBLANK(F13),0,F13)*G13</f>
        <v>0</v>
      </c>
      <c r="I13" s="24">
        <f>C13*H13</f>
        <v>0</v>
      </c>
    </row>
    <row r="14" spans="1:9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48</v>
      </c>
      <c r="E14" s="20" t="s">
        <v>32</v>
      </c>
      <c r="F14" s="22">
        <v>133</v>
      </c>
      <c r="G14" s="23"/>
      <c r="H14" s="24">
        <f>IF(ISBLANK(F14),0,F14)*G14</f>
        <v>0</v>
      </c>
      <c r="I14" s="24">
        <f>C14*H14</f>
        <v>0</v>
      </c>
    </row>
    <row r="15" spans="1:9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50</v>
      </c>
      <c r="E15" s="20" t="s">
        <v>32</v>
      </c>
      <c r="F15" s="22">
        <v>2208</v>
      </c>
      <c r="G15" s="23"/>
      <c r="H15" s="24">
        <f>IF(ISBLANK(F15),0,F15)*G15</f>
        <v>0</v>
      </c>
      <c r="I15" s="24">
        <f>C15*H15</f>
        <v>0</v>
      </c>
    </row>
    <row r="16" spans="1:9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52</v>
      </c>
      <c r="E16" s="20" t="s">
        <v>32</v>
      </c>
      <c r="F16" s="22">
        <v>420</v>
      </c>
      <c r="G16" s="23"/>
      <c r="H16" s="24">
        <f>IF(ISBLANK(F16),0,F16)*G16</f>
        <v>0</v>
      </c>
      <c r="I16" s="24">
        <f>C16*H16</f>
        <v>0</v>
      </c>
    </row>
    <row r="17" spans="1:9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54</v>
      </c>
      <c r="E17" s="20" t="s">
        <v>32</v>
      </c>
      <c r="F17" s="22">
        <v>20</v>
      </c>
      <c r="G17" s="23"/>
      <c r="H17" s="24">
        <f>IF(ISBLANK(F17),0,F17)*G17</f>
        <v>0</v>
      </c>
      <c r="I17" s="24">
        <f>C17*H17</f>
        <v>0</v>
      </c>
    </row>
    <row r="18" spans="1:9" x14ac:dyDescent="0.2">
      <c r="A18" s="20" t="s">
        <v>55</v>
      </c>
      <c r="B18" s="20" t="s">
        <v>15</v>
      </c>
      <c r="C18" s="21">
        <f>IF(ISBLANK(B18),0,IF(ISERROR(VALUE(B18)),VLOOKUP(B18,dagsoorttabel1,2,FALSE)*dagenperjaar1,VALUE(B18)))</f>
        <v>12</v>
      </c>
      <c r="D18" s="20" t="s">
        <v>56</v>
      </c>
      <c r="E18" s="20" t="s">
        <v>32</v>
      </c>
      <c r="F18" s="22">
        <v>123</v>
      </c>
      <c r="G18" s="23"/>
      <c r="H18" s="24">
        <f>IF(ISBLANK(F18),0,F18)*G18</f>
        <v>0</v>
      </c>
      <c r="I18" s="24">
        <f>C18*H18</f>
        <v>0</v>
      </c>
    </row>
    <row r="19" spans="1:9" x14ac:dyDescent="0.2">
      <c r="A19" s="25" t="s">
        <v>57</v>
      </c>
      <c r="B19" s="25" t="s">
        <v>15</v>
      </c>
      <c r="C19" s="26">
        <f>IF(ISBLANK(B19),0,IF(ISERROR(VALUE(B19)),VLOOKUP(B19,dagsoorttabel1,2,FALSE)*dagenperjaar1,VALUE(B19)))</f>
        <v>12</v>
      </c>
      <c r="D19" s="25" t="s">
        <v>58</v>
      </c>
      <c r="E19" s="25" t="s">
        <v>32</v>
      </c>
      <c r="F19" s="27">
        <v>2</v>
      </c>
      <c r="G19" s="28"/>
      <c r="H19" s="29">
        <f>IF(ISBLANK(F19),0,F19)*G19</f>
        <v>0</v>
      </c>
      <c r="I19" s="29">
        <f>C19*H19</f>
        <v>0</v>
      </c>
    </row>
    <row r="20" spans="1:9" x14ac:dyDescent="0.2">
      <c r="A20" s="30" t="s">
        <v>59</v>
      </c>
      <c r="B20" s="31"/>
      <c r="C20" s="31"/>
      <c r="D20" s="31"/>
      <c r="E20" s="31"/>
      <c r="F20" s="31"/>
      <c r="G20" s="31"/>
      <c r="H20" s="31"/>
      <c r="I20" s="32">
        <f>SUM(I6:I19)</f>
        <v>0</v>
      </c>
    </row>
    <row r="22" spans="1:9" x14ac:dyDescent="0.2">
      <c r="A22" s="30" t="s">
        <v>60</v>
      </c>
      <c r="B22" s="31"/>
      <c r="C22" s="31"/>
      <c r="D22" s="31"/>
      <c r="E22" s="31"/>
      <c r="F22" s="31"/>
      <c r="G22" s="31"/>
      <c r="H22" s="31"/>
      <c r="I22" s="32">
        <f>prijsjaarleveringen1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27-09-2022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ADFB-341B-4989-AD6B-1E0D231FD12E}">
  <dimension ref="A1:J31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C1.2: ",tabeltype," leveringen per locatie")</f>
        <v>Bijlage C1.2: Invultabel leveringen per locatie</v>
      </c>
    </row>
    <row r="3" spans="1:10" ht="38.25" x14ac:dyDescent="0.2">
      <c r="A3" s="8" t="s">
        <v>21</v>
      </c>
      <c r="B3" s="8" t="s">
        <v>7</v>
      </c>
      <c r="C3" s="8" t="s">
        <v>22</v>
      </c>
      <c r="D3" s="8" t="s">
        <v>61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 x14ac:dyDescent="0.2">
      <c r="A5" s="33" t="s">
        <v>62</v>
      </c>
      <c r="B5" s="31"/>
      <c r="C5" s="31"/>
      <c r="D5" s="31"/>
      <c r="E5" s="31"/>
      <c r="F5" s="31"/>
      <c r="G5" s="31"/>
      <c r="H5" s="31"/>
      <c r="I5" s="31"/>
      <c r="J5" s="34"/>
    </row>
    <row r="6" spans="1:10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63</v>
      </c>
      <c r="E6" s="15" t="s">
        <v>31</v>
      </c>
      <c r="F6" s="15" t="s">
        <v>32</v>
      </c>
      <c r="G6" s="17">
        <v>11</v>
      </c>
      <c r="H6" s="35">
        <f>Leveringen!G6</f>
        <v>0</v>
      </c>
      <c r="I6" s="19">
        <f>IF(ISBLANK(G6),0,G6)*H6</f>
        <v>0</v>
      </c>
      <c r="J6" s="19">
        <f>C6*I6</f>
        <v>0</v>
      </c>
    </row>
    <row r="7" spans="1:10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63</v>
      </c>
      <c r="E7" s="20" t="s">
        <v>34</v>
      </c>
      <c r="F7" s="20" t="s">
        <v>32</v>
      </c>
      <c r="G7" s="22">
        <v>190</v>
      </c>
      <c r="H7" s="36">
        <f>Leveringen!G7</f>
        <v>0</v>
      </c>
      <c r="I7" s="24">
        <f>IF(ISBLANK(G7),0,G7)*H7</f>
        <v>0</v>
      </c>
      <c r="J7" s="24">
        <f>C7*I7</f>
        <v>0</v>
      </c>
    </row>
    <row r="8" spans="1:10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63</v>
      </c>
      <c r="E8" s="20" t="s">
        <v>36</v>
      </c>
      <c r="F8" s="20" t="s">
        <v>32</v>
      </c>
      <c r="G8" s="22">
        <v>15</v>
      </c>
      <c r="H8" s="36">
        <f>Leveringen!G8</f>
        <v>0</v>
      </c>
      <c r="I8" s="24">
        <f>IF(ISBLANK(G8),0,G8)*H8</f>
        <v>0</v>
      </c>
      <c r="J8" s="24">
        <f>C8*I8</f>
        <v>0</v>
      </c>
    </row>
    <row r="9" spans="1:10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63</v>
      </c>
      <c r="E9" s="20" t="s">
        <v>38</v>
      </c>
      <c r="F9" s="20" t="s">
        <v>32</v>
      </c>
      <c r="G9" s="22">
        <v>159</v>
      </c>
      <c r="H9" s="36">
        <f>Leveringen!G9</f>
        <v>0</v>
      </c>
      <c r="I9" s="24">
        <f>IF(ISBLANK(G9),0,G9)*H9</f>
        <v>0</v>
      </c>
      <c r="J9" s="24">
        <f>C9*I9</f>
        <v>0</v>
      </c>
    </row>
    <row r="10" spans="1:10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63</v>
      </c>
      <c r="E10" s="20" t="s">
        <v>40</v>
      </c>
      <c r="F10" s="20" t="s">
        <v>32</v>
      </c>
      <c r="G10" s="22">
        <v>169</v>
      </c>
      <c r="H10" s="36">
        <f>Leveringen!G10</f>
        <v>0</v>
      </c>
      <c r="I10" s="24">
        <f>IF(ISBLANK(G10),0,G10)*H10</f>
        <v>0</v>
      </c>
      <c r="J10" s="24">
        <f>C10*I10</f>
        <v>0</v>
      </c>
    </row>
    <row r="11" spans="1:10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63</v>
      </c>
      <c r="E11" s="20" t="s">
        <v>42</v>
      </c>
      <c r="F11" s="20" t="s">
        <v>32</v>
      </c>
      <c r="G11" s="22">
        <v>169</v>
      </c>
      <c r="H11" s="36">
        <f>Leveringen!G11</f>
        <v>0</v>
      </c>
      <c r="I11" s="24">
        <f>IF(ISBLANK(G11),0,G11)*H11</f>
        <v>0</v>
      </c>
      <c r="J11" s="24">
        <f>C11*I11</f>
        <v>0</v>
      </c>
    </row>
    <row r="12" spans="1:10" x14ac:dyDescent="0.2">
      <c r="A12" s="20" t="s">
        <v>43</v>
      </c>
      <c r="B12" s="20" t="s">
        <v>20</v>
      </c>
      <c r="C12" s="21">
        <f>IF(ISBLANK(B12),0,IF(ISERROR(VALUE(B12)),VLOOKUP(B12,dagsoorttabel1,2,FALSE)*dagenperjaar1,VALUE(B12)))</f>
        <v>1</v>
      </c>
      <c r="D12" s="20" t="s">
        <v>63</v>
      </c>
      <c r="E12" s="20" t="s">
        <v>44</v>
      </c>
      <c r="F12" s="20" t="s">
        <v>32</v>
      </c>
      <c r="G12" s="22">
        <v>169</v>
      </c>
      <c r="H12" s="36">
        <f>Leveringen!G12</f>
        <v>0</v>
      </c>
      <c r="I12" s="24">
        <f>IF(ISBLANK(G12),0,G12)*H12</f>
        <v>0</v>
      </c>
      <c r="J12" s="24">
        <f>C12*I12</f>
        <v>0</v>
      </c>
    </row>
    <row r="13" spans="1:10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63</v>
      </c>
      <c r="E13" s="20" t="s">
        <v>46</v>
      </c>
      <c r="F13" s="20" t="s">
        <v>32</v>
      </c>
      <c r="G13" s="22">
        <v>75</v>
      </c>
      <c r="H13" s="36">
        <f>Leveringen!G13</f>
        <v>0</v>
      </c>
      <c r="I13" s="24">
        <f>IF(ISBLANK(G13),0,G13)*H13</f>
        <v>0</v>
      </c>
      <c r="J13" s="24">
        <f>C13*I13</f>
        <v>0</v>
      </c>
    </row>
    <row r="14" spans="1:10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63</v>
      </c>
      <c r="E14" s="20" t="s">
        <v>48</v>
      </c>
      <c r="F14" s="20" t="s">
        <v>32</v>
      </c>
      <c r="G14" s="22">
        <v>133</v>
      </c>
      <c r="H14" s="36">
        <f>Leveringen!G14</f>
        <v>0</v>
      </c>
      <c r="I14" s="24">
        <f>IF(ISBLANK(G14),0,G14)*H14</f>
        <v>0</v>
      </c>
      <c r="J14" s="24">
        <f>C14*I14</f>
        <v>0</v>
      </c>
    </row>
    <row r="15" spans="1:10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63</v>
      </c>
      <c r="E15" s="20" t="s">
        <v>50</v>
      </c>
      <c r="F15" s="20" t="s">
        <v>32</v>
      </c>
      <c r="G15" s="22">
        <v>2146</v>
      </c>
      <c r="H15" s="36">
        <f>Leveringen!G15</f>
        <v>0</v>
      </c>
      <c r="I15" s="24">
        <f>IF(ISBLANK(G15),0,G15)*H15</f>
        <v>0</v>
      </c>
      <c r="J15" s="24">
        <f>C15*I15</f>
        <v>0</v>
      </c>
    </row>
    <row r="16" spans="1:10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63</v>
      </c>
      <c r="E16" s="20" t="s">
        <v>52</v>
      </c>
      <c r="F16" s="20" t="s">
        <v>32</v>
      </c>
      <c r="G16" s="22">
        <v>402</v>
      </c>
      <c r="H16" s="36">
        <f>Leveringen!G16</f>
        <v>0</v>
      </c>
      <c r="I16" s="24">
        <f>IF(ISBLANK(G16),0,G16)*H16</f>
        <v>0</v>
      </c>
      <c r="J16" s="24">
        <f>C16*I16</f>
        <v>0</v>
      </c>
    </row>
    <row r="17" spans="1:10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63</v>
      </c>
      <c r="E17" s="20" t="s">
        <v>54</v>
      </c>
      <c r="F17" s="20" t="s">
        <v>32</v>
      </c>
      <c r="G17" s="22">
        <v>20</v>
      </c>
      <c r="H17" s="36">
        <f>Leveringen!G17</f>
        <v>0</v>
      </c>
      <c r="I17" s="24">
        <f>IF(ISBLANK(G17),0,G17)*H17</f>
        <v>0</v>
      </c>
      <c r="J17" s="24">
        <f>C17*I17</f>
        <v>0</v>
      </c>
    </row>
    <row r="18" spans="1:10" x14ac:dyDescent="0.2">
      <c r="A18" s="25" t="s">
        <v>55</v>
      </c>
      <c r="B18" s="25" t="s">
        <v>15</v>
      </c>
      <c r="C18" s="26">
        <f>IF(ISBLANK(B18),0,IF(ISERROR(VALUE(B18)),VLOOKUP(B18,dagsoorttabel1,2,FALSE)*dagenperjaar1,VALUE(B18)))</f>
        <v>12</v>
      </c>
      <c r="D18" s="25" t="s">
        <v>63</v>
      </c>
      <c r="E18" s="25" t="s">
        <v>56</v>
      </c>
      <c r="F18" s="25" t="s">
        <v>32</v>
      </c>
      <c r="G18" s="27">
        <v>116</v>
      </c>
      <c r="H18" s="37">
        <f>Leveringen!G18</f>
        <v>0</v>
      </c>
      <c r="I18" s="29">
        <f>IF(ISBLANK(G18),0,G18)*H18</f>
        <v>0</v>
      </c>
      <c r="J18" s="29">
        <f>C18*I18</f>
        <v>0</v>
      </c>
    </row>
    <row r="19" spans="1:10" x14ac:dyDescent="0.2">
      <c r="A19" s="38" t="s">
        <v>64</v>
      </c>
      <c r="B19" s="31"/>
      <c r="C19" s="31"/>
      <c r="D19" s="31"/>
      <c r="E19" s="31"/>
      <c r="F19" s="31"/>
      <c r="G19" s="31"/>
      <c r="H19" s="31"/>
      <c r="I19" s="32">
        <f>SUM(I6:I18)</f>
        <v>0</v>
      </c>
      <c r="J19" s="32">
        <f>SUM(J6:J18)</f>
        <v>0</v>
      </c>
    </row>
    <row r="21" spans="1:10" x14ac:dyDescent="0.2">
      <c r="A21" s="33" t="s">
        <v>65</v>
      </c>
      <c r="B21" s="31"/>
      <c r="C21" s="31"/>
      <c r="D21" s="31"/>
      <c r="E21" s="31"/>
      <c r="F21" s="31"/>
      <c r="G21" s="31"/>
      <c r="H21" s="31"/>
      <c r="I21" s="31"/>
      <c r="J21" s="34"/>
    </row>
    <row r="22" spans="1:10" x14ac:dyDescent="0.2">
      <c r="A22" s="15" t="s">
        <v>33</v>
      </c>
      <c r="B22" s="15" t="s">
        <v>15</v>
      </c>
      <c r="C22" s="16">
        <f>IF(ISBLANK(B22),0,IF(ISERROR(VALUE(B22)),VLOOKUP(B22,dagsoorttabel1,2,FALSE)*dagenperjaar1,VALUE(B22)))</f>
        <v>12</v>
      </c>
      <c r="D22" s="15" t="s">
        <v>63</v>
      </c>
      <c r="E22" s="15" t="s">
        <v>34</v>
      </c>
      <c r="F22" s="15" t="s">
        <v>32</v>
      </c>
      <c r="G22" s="17">
        <v>13</v>
      </c>
      <c r="H22" s="35">
        <f>Leveringen!G7</f>
        <v>0</v>
      </c>
      <c r="I22" s="19">
        <f>IF(ISBLANK(G22),0,G22)*H22</f>
        <v>0</v>
      </c>
      <c r="J22" s="19">
        <f>C22*I22</f>
        <v>0</v>
      </c>
    </row>
    <row r="23" spans="1:10" x14ac:dyDescent="0.2">
      <c r="A23" s="20" t="s">
        <v>37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63</v>
      </c>
      <c r="E23" s="20" t="s">
        <v>38</v>
      </c>
      <c r="F23" s="20" t="s">
        <v>32</v>
      </c>
      <c r="G23" s="22">
        <v>13</v>
      </c>
      <c r="H23" s="36">
        <f>Leveringen!G9</f>
        <v>0</v>
      </c>
      <c r="I23" s="24">
        <f>IF(ISBLANK(G23),0,G23)*H23</f>
        <v>0</v>
      </c>
      <c r="J23" s="24">
        <f>C23*I23</f>
        <v>0</v>
      </c>
    </row>
    <row r="24" spans="1:10" x14ac:dyDescent="0.2">
      <c r="A24" s="20" t="s">
        <v>39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63</v>
      </c>
      <c r="E24" s="20" t="s">
        <v>40</v>
      </c>
      <c r="F24" s="20" t="s">
        <v>32</v>
      </c>
      <c r="G24" s="22">
        <v>8</v>
      </c>
      <c r="H24" s="36">
        <f>Leveringen!G10</f>
        <v>0</v>
      </c>
      <c r="I24" s="24">
        <f>IF(ISBLANK(G24),0,G24)*H24</f>
        <v>0</v>
      </c>
      <c r="J24" s="24">
        <f>C24*I24</f>
        <v>0</v>
      </c>
    </row>
    <row r="25" spans="1:10" x14ac:dyDescent="0.2">
      <c r="A25" s="20" t="s">
        <v>41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63</v>
      </c>
      <c r="E25" s="20" t="s">
        <v>42</v>
      </c>
      <c r="F25" s="20" t="s">
        <v>32</v>
      </c>
      <c r="G25" s="22">
        <v>8</v>
      </c>
      <c r="H25" s="36">
        <f>Leveringen!G11</f>
        <v>0</v>
      </c>
      <c r="I25" s="24">
        <f>IF(ISBLANK(G25),0,G25)*H25</f>
        <v>0</v>
      </c>
      <c r="J25" s="24">
        <f>C25*I25</f>
        <v>0</v>
      </c>
    </row>
    <row r="26" spans="1:10" x14ac:dyDescent="0.2">
      <c r="A26" s="20" t="s">
        <v>45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63</v>
      </c>
      <c r="E26" s="20" t="s">
        <v>46</v>
      </c>
      <c r="F26" s="20" t="s">
        <v>32</v>
      </c>
      <c r="G26" s="22">
        <v>6</v>
      </c>
      <c r="H26" s="36">
        <f>Leveringen!G13</f>
        <v>0</v>
      </c>
      <c r="I26" s="24">
        <f>IF(ISBLANK(G26),0,G26)*H26</f>
        <v>0</v>
      </c>
      <c r="J26" s="24">
        <f>C26*I26</f>
        <v>0</v>
      </c>
    </row>
    <row r="27" spans="1:10" x14ac:dyDescent="0.2">
      <c r="A27" s="20" t="s">
        <v>49</v>
      </c>
      <c r="B27" s="20" t="s">
        <v>15</v>
      </c>
      <c r="C27" s="21">
        <f>IF(ISBLANK(B27),0,IF(ISERROR(VALUE(B27)),VLOOKUP(B27,dagsoorttabel1,2,FALSE)*dagenperjaar1,VALUE(B27)))</f>
        <v>12</v>
      </c>
      <c r="D27" s="20" t="s">
        <v>63</v>
      </c>
      <c r="E27" s="20" t="s">
        <v>50</v>
      </c>
      <c r="F27" s="20" t="s">
        <v>32</v>
      </c>
      <c r="G27" s="22">
        <v>62</v>
      </c>
      <c r="H27" s="36">
        <f>Leveringen!G15</f>
        <v>0</v>
      </c>
      <c r="I27" s="24">
        <f>IF(ISBLANK(G27),0,G27)*H27</f>
        <v>0</v>
      </c>
      <c r="J27" s="24">
        <f>C27*I27</f>
        <v>0</v>
      </c>
    </row>
    <row r="28" spans="1:10" x14ac:dyDescent="0.2">
      <c r="A28" s="20" t="s">
        <v>51</v>
      </c>
      <c r="B28" s="20" t="s">
        <v>15</v>
      </c>
      <c r="C28" s="21">
        <f>IF(ISBLANK(B28),0,IF(ISERROR(VALUE(B28)),VLOOKUP(B28,dagsoorttabel1,2,FALSE)*dagenperjaar1,VALUE(B28)))</f>
        <v>12</v>
      </c>
      <c r="D28" s="20" t="s">
        <v>63</v>
      </c>
      <c r="E28" s="20" t="s">
        <v>52</v>
      </c>
      <c r="F28" s="20" t="s">
        <v>32</v>
      </c>
      <c r="G28" s="22">
        <v>18</v>
      </c>
      <c r="H28" s="36">
        <f>Leveringen!G16</f>
        <v>0</v>
      </c>
      <c r="I28" s="24">
        <f>IF(ISBLANK(G28),0,G28)*H28</f>
        <v>0</v>
      </c>
      <c r="J28" s="24">
        <f>C28*I28</f>
        <v>0</v>
      </c>
    </row>
    <row r="29" spans="1:10" x14ac:dyDescent="0.2">
      <c r="A29" s="20" t="s">
        <v>55</v>
      </c>
      <c r="B29" s="20" t="s">
        <v>15</v>
      </c>
      <c r="C29" s="21">
        <f>IF(ISBLANK(B29),0,IF(ISERROR(VALUE(B29)),VLOOKUP(B29,dagsoorttabel1,2,FALSE)*dagenperjaar1,VALUE(B29)))</f>
        <v>12</v>
      </c>
      <c r="D29" s="20" t="s">
        <v>63</v>
      </c>
      <c r="E29" s="20" t="s">
        <v>56</v>
      </c>
      <c r="F29" s="20" t="s">
        <v>32</v>
      </c>
      <c r="G29" s="22">
        <v>7</v>
      </c>
      <c r="H29" s="36">
        <f>Leveringen!G18</f>
        <v>0</v>
      </c>
      <c r="I29" s="24">
        <f>IF(ISBLANK(G29),0,G29)*H29</f>
        <v>0</v>
      </c>
      <c r="J29" s="24">
        <f>C29*I29</f>
        <v>0</v>
      </c>
    </row>
    <row r="30" spans="1:10" x14ac:dyDescent="0.2">
      <c r="A30" s="25" t="s">
        <v>57</v>
      </c>
      <c r="B30" s="25" t="s">
        <v>15</v>
      </c>
      <c r="C30" s="26">
        <f>IF(ISBLANK(B30),0,IF(ISERROR(VALUE(B30)),VLOOKUP(B30,dagsoorttabel1,2,FALSE)*dagenperjaar1,VALUE(B30)))</f>
        <v>12</v>
      </c>
      <c r="D30" s="25" t="s">
        <v>63</v>
      </c>
      <c r="E30" s="25" t="s">
        <v>58</v>
      </c>
      <c r="F30" s="25" t="s">
        <v>32</v>
      </c>
      <c r="G30" s="27">
        <v>2</v>
      </c>
      <c r="H30" s="37">
        <f>Leveringen!G19</f>
        <v>0</v>
      </c>
      <c r="I30" s="29">
        <f>IF(ISBLANK(G30),0,G30)*H30</f>
        <v>0</v>
      </c>
      <c r="J30" s="29">
        <f>C30*I30</f>
        <v>0</v>
      </c>
    </row>
    <row r="31" spans="1:10" x14ac:dyDescent="0.2">
      <c r="A31" s="38" t="s">
        <v>66</v>
      </c>
      <c r="B31" s="31"/>
      <c r="C31" s="31"/>
      <c r="D31" s="31"/>
      <c r="E31" s="31"/>
      <c r="F31" s="31"/>
      <c r="G31" s="31"/>
      <c r="H31" s="31"/>
      <c r="I31" s="32">
        <f>SUM(I22:I30)</f>
        <v>0</v>
      </c>
      <c r="J31" s="32">
        <f>SUM(J22:J30)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27-09-2022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92B6-04CC-4271-83F3-6A3DB71504A2}">
  <dimension ref="A1:C6"/>
  <sheetViews>
    <sheetView workbookViewId="0"/>
  </sheetViews>
  <sheetFormatPr defaultRowHeight="12.75" x14ac:dyDescent="0.2"/>
  <cols>
    <col min="1" max="1" width="30.625" customWidth="1"/>
    <col min="2" max="3" width="20.625" customWidth="1"/>
  </cols>
  <sheetData>
    <row r="1" spans="1:3" x14ac:dyDescent="0.2">
      <c r="A1" s="1" t="str">
        <f>CONCATENATE("Bijlage C1.3: ",tabeltype," totaalblad schoonmaakwerk")</f>
        <v>Bijlage C1.3: Invultabel totaalblad schoonmaakwerk</v>
      </c>
    </row>
    <row r="3" spans="1:3" ht="63.75" x14ac:dyDescent="0.2">
      <c r="A3" s="8" t="s">
        <v>67</v>
      </c>
      <c r="B3" s="8" t="s">
        <v>68</v>
      </c>
      <c r="C3" s="8" t="s">
        <v>69</v>
      </c>
    </row>
    <row r="4" spans="1:3" x14ac:dyDescent="0.2">
      <c r="A4" s="8" t="s">
        <v>70</v>
      </c>
      <c r="B4" s="39"/>
      <c r="C4" s="40">
        <f>prijsjaarleveringen</f>
        <v>0</v>
      </c>
    </row>
    <row r="6" spans="1:3" x14ac:dyDescent="0.2">
      <c r="A6" s="8" t="s">
        <v>71</v>
      </c>
      <c r="B6" s="39">
        <f>SUM(B4:B4)</f>
        <v>0</v>
      </c>
      <c r="C6" s="32">
        <f>SUM(C4:C4)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27-09-2022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2022-09-27T14:03:46Z</dcterms:created>
  <dcterms:modified xsi:type="dcterms:W3CDTF">2022-09-27T14:04:40Z</dcterms:modified>
</cp:coreProperties>
</file>