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yclusnv.sharepoint.com/sites/AanbestedingTCS/Shared Documents/General/Toegangscontrolesysteem_EA_2021/Herziening aanbestedingsdocumenten/"/>
    </mc:Choice>
  </mc:AlternateContent>
  <xr:revisionPtr revIDLastSave="159" documentId="8_{9DB92114-C3ED-42C9-AC2C-D49EDB1BF524}" xr6:coauthVersionLast="47" xr6:coauthVersionMax="47" xr10:uidLastSave="{00A902C1-3FBC-4298-9006-FDAB2DE161C7}"/>
  <bookViews>
    <workbookView xWindow="-108" yWindow="-108" windowWidth="23256" windowHeight="12456" xr2:uid="{00000000-000D-0000-FFFF-FFFF00000000}"/>
  </bookViews>
  <sheets>
    <sheet name="Blad 1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18" l="1"/>
  <c r="D51" i="18"/>
  <c r="D50" i="18"/>
  <c r="D49" i="18"/>
  <c r="D48" i="18"/>
  <c r="D47" i="18"/>
  <c r="F44" i="18"/>
  <c r="F43" i="18"/>
  <c r="F42" i="18"/>
  <c r="F41" i="18"/>
  <c r="F40" i="18"/>
  <c r="F39" i="18"/>
  <c r="H35" i="18"/>
  <c r="F35" i="18"/>
  <c r="H34" i="18"/>
  <c r="J34" i="18" s="1"/>
  <c r="F30" i="18"/>
  <c r="F31" i="18" s="1"/>
  <c r="F50" i="18" s="1"/>
  <c r="H26" i="18"/>
  <c r="J26" i="18" s="1"/>
  <c r="F26" i="18"/>
  <c r="H25" i="18"/>
  <c r="J25" i="18" s="1"/>
  <c r="J27" i="18" s="1"/>
  <c r="F25" i="18"/>
  <c r="H21" i="18"/>
  <c r="J21" i="18" s="1"/>
  <c r="H20" i="18"/>
  <c r="J20" i="18" s="1"/>
  <c r="H19" i="18"/>
  <c r="J19" i="18" s="1"/>
  <c r="F19" i="18"/>
  <c r="H18" i="18"/>
  <c r="J18" i="18" s="1"/>
  <c r="F18" i="18"/>
  <c r="F22" i="18" s="1"/>
  <c r="F48" i="18" s="1"/>
  <c r="I15" i="18"/>
  <c r="J14" i="18"/>
  <c r="J13" i="18"/>
  <c r="J12" i="18"/>
  <c r="E9" i="18"/>
  <c r="E34" i="18" s="1"/>
  <c r="F34" i="18" s="1"/>
  <c r="F8" i="18"/>
  <c r="F7" i="18"/>
  <c r="F6" i="18"/>
  <c r="F27" i="18" l="1"/>
  <c r="F49" i="18" s="1"/>
  <c r="F9" i="18"/>
  <c r="F47" i="18" s="1"/>
  <c r="J36" i="18"/>
  <c r="J15" i="18"/>
  <c r="F36" i="18"/>
  <c r="F51" i="18" s="1"/>
  <c r="J22" i="18"/>
  <c r="F52" i="18" l="1"/>
  <c r="J52" i="18"/>
</calcChain>
</file>

<file path=xl/sharedStrings.xml><?xml version="1.0" encoding="utf-8"?>
<sst xmlns="http://schemas.openxmlformats.org/spreadsheetml/2006/main" count="93" uniqueCount="67">
  <si>
    <t>Naam Inschrijver:</t>
  </si>
  <si>
    <t>Prijs per stuk</t>
  </si>
  <si>
    <t>Aantal</t>
  </si>
  <si>
    <t>Leveren van een vulgraadsensor</t>
  </si>
  <si>
    <t>Leveren van een accu</t>
  </si>
  <si>
    <t>Leveren van een zonnecel</t>
  </si>
  <si>
    <t>Gebruik en onderhoud</t>
  </si>
  <si>
    <t xml:space="preserve">2. Alle prijzen zijn in Euro's met maximaal twee decimalen en exclusief btw. </t>
  </si>
  <si>
    <t>Leveren van een paslezer</t>
  </si>
  <si>
    <t>Leveren van een elektronisch slot</t>
  </si>
  <si>
    <t>Implementatie</t>
  </si>
  <si>
    <t>Op dit prijzenblad zijn de volgende bepalingen van toepassing:</t>
  </si>
  <si>
    <t>Leveren en verzenden mailpack tot 10.000 stuks</t>
  </si>
  <si>
    <t>Leveren en verzenden mailpack &gt; 10.000 stuks</t>
  </si>
  <si>
    <t>Bestaande ondergrondse container</t>
  </si>
  <si>
    <t xml:space="preserve">Bestaande bovengrondse GFT voorzieningen 660L </t>
  </si>
  <si>
    <t>Bestaande bovengrondse GFT voorzieningen 240L</t>
  </si>
  <si>
    <t>Prijs</t>
  </si>
  <si>
    <t>Inschrijfprijs o.b.v. 4 jaar</t>
  </si>
  <si>
    <t>Bestaande of nieuw te leveren ondergrondse container</t>
  </si>
  <si>
    <t>Bestaande of nieuw te leveren bovengrondse GFT voorzieningen 240L</t>
  </si>
  <si>
    <t>Bestaande of nieuw te leveren bovengrondse GFT voorzieningen 660L</t>
  </si>
  <si>
    <t>Optioneel</t>
  </si>
  <si>
    <t>Demonteren en afvoeren bestaande Toegangscontroller leveren en monteren nieuwe Toegangscontroller in bestaande Verzamelcontainers.</t>
  </si>
  <si>
    <t>Bestaande Verzamelcontainers</t>
  </si>
  <si>
    <t>Afvalpassen</t>
  </si>
  <si>
    <t>Mailpacks</t>
  </si>
  <si>
    <t>Onderdeel</t>
  </si>
  <si>
    <t xml:space="preserve">Prijzenblad EA Toegangscontrolesysteem verzamelcontainers TenderNed kenmerk </t>
  </si>
  <si>
    <t>Additionele posten</t>
  </si>
  <si>
    <t>Monteren van een vulgraadsensor</t>
  </si>
  <si>
    <t>Minimum prijs per stuk</t>
  </si>
  <si>
    <t>Maximum prijs per stuk</t>
  </si>
  <si>
    <t>Leveren en monteren nieuwe Toegangscontroller voor bestaande of nieuw te leveren Verzamelcontainers</t>
  </si>
  <si>
    <t>Gebruik en onderhoud per geleverde en gemonteerde Toegangscontroller</t>
  </si>
  <si>
    <t>Implementatie (eenmalige kosten)</t>
  </si>
  <si>
    <t>Implementatie Softwareoplossing incl. training en koppeling met CMS systeem Cyclus</t>
  </si>
  <si>
    <t xml:space="preserve">1. Inschrijver dient uitsluitend de gele kolommen in te vullen en mag geen andere wijzigingen aanbrengen. </t>
  </si>
  <si>
    <t>Maandelijkse kosten Softwareoplossing inclusief tweedelijns support</t>
  </si>
  <si>
    <t>Maandelijkse kosten onderhoud hardware</t>
  </si>
  <si>
    <t>Initieel</t>
  </si>
  <si>
    <t>3. Het is niet toegestaan het format van het prijzenblad te wijzigen.</t>
  </si>
  <si>
    <t>4. De genoemde aantallen zijn fictief over de gehele looptijd van het contract en de eventuele optiopnele verlengingsjaren. Er kunnen geen rechten aan de aantallen worden ontleend.</t>
  </si>
  <si>
    <t>5. Levering van producten en diensten in het kader van eventuele opties t.a.v. aantallen en looptijd van de overeenkomst vinden plaatst tegen gelijkblijvende voorwaarden.</t>
  </si>
  <si>
    <t>7. De Inschrijfprijs o.b.v. 4 jaar mag niet lager zijn dan € 4.398.000 excl. BTW.</t>
  </si>
  <si>
    <t>6. De ingevulde prijzen mogen niet lager zijn dan de voor die prijs vermelde minimumprijzen en niet hoger dan de voor die prijs vermelde maximumprijzen.</t>
  </si>
  <si>
    <t>Minimum prijs per Afvalpas</t>
  </si>
  <si>
    <t>Maximum prijs per Afvalpas</t>
  </si>
  <si>
    <t>Prijs per Afvalpas</t>
  </si>
  <si>
    <t>Minimum prijs per mailpack</t>
  </si>
  <si>
    <t>Maximum prijs per Mailpack</t>
  </si>
  <si>
    <t>Prijs per Mailpack</t>
  </si>
  <si>
    <t xml:space="preserve">Minimum prijs </t>
  </si>
  <si>
    <t>Maximum prijs</t>
  </si>
  <si>
    <t>Minimum prijs per Toegangscontroller</t>
  </si>
  <si>
    <t>Maximum prijs per Toegangscontroller</t>
  </si>
  <si>
    <t>Prijs per Toegangscontroller</t>
  </si>
  <si>
    <t>Opties</t>
  </si>
  <si>
    <t>Leveren van 0 - 1.000 tweezijdig full-colour (hoogglans) Afvalpassen ter vervanging van TIRIS passen</t>
  </si>
  <si>
    <t>Leveren van &gt;= 1.000 tweezijdig full-colour (hoogglans) Afvalpassen ter vervanging van TIRIS passen</t>
  </si>
  <si>
    <t>Leveren van 0 - 1.000 tweezijdig full-colour (hoogglans) Afvalpassen ter vervanging van MIFARE passen</t>
  </si>
  <si>
    <t>Leveren van &gt;= 1.000 tweezijdig full-colour (hoogglans) Afvalpassen ter vervanging van MIFARE passen</t>
  </si>
  <si>
    <t>Aantal Afvalpassen</t>
  </si>
  <si>
    <t>Aantal Mailpacks</t>
  </si>
  <si>
    <t>Aantal Toegangscontrollers</t>
  </si>
  <si>
    <t>Aantal Toegangscontroller</t>
  </si>
  <si>
    <t>8. De bedragen in kolom J zijn nadrukkelijk niet inbegrepen in de Inschrijfprijs.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</si>
</sst>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u val="singleAccounting"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0" fontId="3" fillId="0" borderId="0"/>
  </cellStyleXfs>
  <cellXfs count="244">
    <xf numFmtId="0" fontId="0" fillId="0" borderId="0" xfId="0"/>
    <xf numFmtId="0" fontId="0" fillId="0" borderId="10" xfId="0" applyBorder="1" applyAlignment="1" applyProtection="1">
      <alignment vertical="top" wrapText="1"/>
    </xf>
    <xf numFmtId="0" fontId="0" fillId="0" borderId="0" xfId="0" applyFill="1" applyBorder="1" applyAlignment="1" applyProtection="1">
      <alignment vertical="top" wrapText="1"/>
    </xf>
    <xf numFmtId="0" fontId="0" fillId="0" borderId="18" xfId="0" applyBorder="1" applyAlignment="1" applyProtection="1">
      <alignment vertical="top" wrapText="1"/>
    </xf>
    <xf numFmtId="42" fontId="2" fillId="0" borderId="2" xfId="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>
      <alignment vertical="top" wrapText="1"/>
    </xf>
    <xf numFmtId="0" fontId="0" fillId="0" borderId="21" xfId="0" applyFont="1" applyBorder="1" applyAlignment="1" applyProtection="1">
      <alignment vertical="top" wrapText="1"/>
    </xf>
    <xf numFmtId="0" fontId="4" fillId="6" borderId="0" xfId="0" applyFont="1" applyFill="1" applyBorder="1" applyAlignment="1" applyProtection="1">
      <alignment horizontal="left"/>
    </xf>
    <xf numFmtId="44" fontId="2" fillId="0" borderId="0" xfId="0" applyNumberFormat="1" applyFont="1" applyFill="1" applyBorder="1" applyProtection="1"/>
    <xf numFmtId="0" fontId="6" fillId="0" borderId="10" xfId="0" applyFont="1" applyFill="1" applyBorder="1" applyAlignment="1" applyProtection="1">
      <alignment vertical="top" wrapText="1"/>
    </xf>
    <xf numFmtId="0" fontId="6" fillId="4" borderId="10" xfId="0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vertical="top" wrapText="1"/>
    </xf>
    <xf numFmtId="0" fontId="0" fillId="0" borderId="0" xfId="0" applyFont="1" applyFill="1" applyBorder="1" applyAlignment="1" applyProtection="1">
      <alignment vertical="top" wrapText="1"/>
    </xf>
    <xf numFmtId="42" fontId="2" fillId="0" borderId="0" xfId="0" applyNumberFormat="1" applyFont="1" applyFill="1" applyBorder="1" applyAlignment="1" applyProtection="1">
      <alignment horizontal="left" vertical="top" wrapText="1"/>
    </xf>
    <xf numFmtId="42" fontId="2" fillId="0" borderId="26" xfId="0" applyNumberFormat="1" applyFont="1" applyFill="1" applyBorder="1" applyAlignment="1" applyProtection="1">
      <alignment horizontal="left" vertical="top" wrapText="1"/>
    </xf>
    <xf numFmtId="44" fontId="2" fillId="0" borderId="2" xfId="0" applyNumberFormat="1" applyFont="1" applyFill="1" applyBorder="1" applyProtection="1"/>
    <xf numFmtId="0" fontId="0" fillId="0" borderId="22" xfId="0" applyFont="1" applyFill="1" applyBorder="1" applyAlignment="1" applyProtection="1">
      <alignment vertical="top" wrapText="1"/>
    </xf>
    <xf numFmtId="0" fontId="6" fillId="4" borderId="27" xfId="0" applyFont="1" applyFill="1" applyBorder="1" applyAlignment="1" applyProtection="1">
      <alignment vertical="top" wrapText="1"/>
    </xf>
    <xf numFmtId="164" fontId="0" fillId="0" borderId="10" xfId="0" applyNumberFormat="1" applyBorder="1" applyAlignment="1" applyProtection="1">
      <alignment vertical="top" wrapText="1"/>
    </xf>
    <xf numFmtId="164" fontId="0" fillId="0" borderId="0" xfId="0" applyNumberFormat="1" applyFill="1" applyBorder="1" applyAlignment="1" applyProtection="1">
      <alignment vertical="top" wrapText="1"/>
    </xf>
    <xf numFmtId="164" fontId="2" fillId="0" borderId="0" xfId="0" applyNumberFormat="1" applyFont="1" applyFill="1" applyBorder="1" applyAlignment="1" applyProtection="1">
      <alignment horizontal="left" vertical="top" wrapText="1"/>
    </xf>
    <xf numFmtId="164" fontId="0" fillId="0" borderId="30" xfId="0" applyNumberFormat="1" applyFont="1" applyFill="1" applyBorder="1" applyAlignment="1" applyProtection="1">
      <alignment vertical="top" wrapText="1"/>
    </xf>
    <xf numFmtId="164" fontId="0" fillId="0" borderId="16" xfId="0" applyNumberFormat="1" applyFill="1" applyBorder="1" applyAlignment="1" applyProtection="1">
      <alignment vertical="top" wrapText="1"/>
    </xf>
    <xf numFmtId="164" fontId="0" fillId="0" borderId="18" xfId="0" applyNumberFormat="1" applyBorder="1" applyAlignment="1" applyProtection="1">
      <alignment vertical="top" wrapText="1"/>
    </xf>
    <xf numFmtId="164" fontId="0" fillId="0" borderId="21" xfId="0" applyNumberFormat="1" applyFont="1" applyFill="1" applyBorder="1" applyAlignment="1" applyProtection="1">
      <alignment vertical="top" wrapText="1"/>
    </xf>
    <xf numFmtId="164" fontId="0" fillId="0" borderId="9" xfId="0" applyNumberFormat="1" applyFont="1" applyFill="1" applyBorder="1" applyAlignment="1" applyProtection="1">
      <alignment vertical="top" wrapText="1"/>
    </xf>
    <xf numFmtId="164" fontId="0" fillId="0" borderId="10" xfId="0" applyNumberFormat="1" applyFont="1" applyFill="1" applyBorder="1" applyAlignment="1" applyProtection="1">
      <alignment vertical="top" wrapText="1"/>
    </xf>
    <xf numFmtId="164" fontId="4" fillId="6" borderId="0" xfId="0" applyNumberFormat="1" applyFont="1" applyFill="1" applyBorder="1" applyAlignment="1" applyProtection="1">
      <alignment horizontal="left"/>
    </xf>
    <xf numFmtId="164" fontId="0" fillId="4" borderId="8" xfId="0" applyNumberFormat="1" applyFont="1" applyFill="1" applyBorder="1" applyAlignment="1" applyProtection="1">
      <alignment vertical="top"/>
    </xf>
    <xf numFmtId="164" fontId="0" fillId="4" borderId="12" xfId="0" applyNumberFormat="1" applyFont="1" applyFill="1" applyBorder="1" applyAlignment="1" applyProtection="1">
      <alignment vertical="top"/>
    </xf>
    <xf numFmtId="44" fontId="2" fillId="0" borderId="3" xfId="0" applyNumberFormat="1" applyFont="1" applyFill="1" applyBorder="1" applyAlignment="1" applyProtection="1">
      <alignment horizontal="center"/>
    </xf>
    <xf numFmtId="44" fontId="2" fillId="0" borderId="4" xfId="0" applyNumberFormat="1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16" xfId="0" applyFont="1" applyFill="1" applyBorder="1" applyAlignment="1" applyProtection="1">
      <alignment horizontal="left" vertical="top" wrapText="1"/>
    </xf>
    <xf numFmtId="0" fontId="2" fillId="0" borderId="4" xfId="0" applyFont="1" applyFill="1" applyBorder="1" applyAlignment="1" applyProtection="1">
      <alignment horizontal="left" vertical="top" wrapText="1"/>
    </xf>
    <xf numFmtId="0" fontId="4" fillId="6" borderId="3" xfId="0" applyFont="1" applyFill="1" applyBorder="1" applyAlignment="1" applyProtection="1">
      <alignment horizontal="left"/>
    </xf>
    <xf numFmtId="0" fontId="4" fillId="6" borderId="16" xfId="0" applyFont="1" applyFill="1" applyBorder="1" applyAlignment="1" applyProtection="1">
      <alignment horizontal="left"/>
    </xf>
    <xf numFmtId="0" fontId="4" fillId="6" borderId="4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44" fontId="2" fillId="0" borderId="0" xfId="0" applyNumberFormat="1" applyFont="1" applyFill="1" applyBorder="1" applyAlignment="1" applyProtection="1">
      <alignment horizontal="left" vertical="top"/>
    </xf>
    <xf numFmtId="164" fontId="0" fillId="0" borderId="0" xfId="0" applyNumberFormat="1" applyBorder="1" applyAlignment="1" applyProtection="1">
      <alignment vertical="top" wrapText="1"/>
    </xf>
    <xf numFmtId="0" fontId="0" fillId="0" borderId="15" xfId="0" applyBorder="1" applyAlignment="1" applyProtection="1">
      <alignment vertical="top" wrapText="1"/>
    </xf>
    <xf numFmtId="0" fontId="2" fillId="0" borderId="30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42" fontId="2" fillId="0" borderId="27" xfId="0" applyNumberFormat="1" applyFont="1" applyFill="1" applyBorder="1" applyAlignment="1" applyProtection="1">
      <alignment horizontal="left" vertical="top" wrapText="1"/>
    </xf>
    <xf numFmtId="164" fontId="0" fillId="0" borderId="11" xfId="0" applyNumberFormat="1" applyBorder="1" applyAlignment="1" applyProtection="1">
      <alignment vertical="top" wrapText="1"/>
    </xf>
    <xf numFmtId="164" fontId="0" fillId="4" borderId="2" xfId="0" applyNumberFormat="1" applyFont="1" applyFill="1" applyBorder="1" applyAlignment="1" applyProtection="1">
      <alignment vertical="top"/>
    </xf>
    <xf numFmtId="42" fontId="2" fillId="0" borderId="25" xfId="0" applyNumberFormat="1" applyFont="1" applyFill="1" applyBorder="1" applyAlignment="1" applyProtection="1">
      <alignment horizontal="left" vertical="top" wrapText="1"/>
    </xf>
    <xf numFmtId="164" fontId="0" fillId="4" borderId="10" xfId="0" applyNumberFormat="1" applyFont="1" applyFill="1" applyBorder="1" applyAlignment="1" applyProtection="1">
      <alignment vertical="top"/>
    </xf>
    <xf numFmtId="164" fontId="0" fillId="4" borderId="11" xfId="0" applyNumberFormat="1" applyFont="1" applyFill="1" applyBorder="1" applyAlignment="1" applyProtection="1">
      <alignment vertical="top"/>
    </xf>
    <xf numFmtId="164" fontId="0" fillId="4" borderId="9" xfId="0" applyNumberFormat="1" applyFont="1" applyFill="1" applyBorder="1" applyAlignment="1" applyProtection="1">
      <alignment vertical="top" wrapText="1"/>
    </xf>
    <xf numFmtId="164" fontId="0" fillId="0" borderId="11" xfId="0" applyNumberFormat="1" applyFont="1" applyFill="1" applyBorder="1" applyAlignment="1" applyProtection="1">
      <alignment vertical="top" wrapText="1"/>
    </xf>
    <xf numFmtId="44" fontId="0" fillId="2" borderId="10" xfId="0" applyNumberFormat="1" applyFill="1" applyBorder="1" applyAlignment="1" applyProtection="1">
      <alignment vertical="top" wrapText="1"/>
      <protection locked="0"/>
    </xf>
    <xf numFmtId="44" fontId="0" fillId="2" borderId="18" xfId="0" applyNumberFormat="1" applyFill="1" applyBorder="1" applyAlignment="1" applyProtection="1">
      <alignment vertical="top" wrapText="1"/>
      <protection locked="0"/>
    </xf>
    <xf numFmtId="44" fontId="0" fillId="2" borderId="11" xfId="0" applyNumberFormat="1" applyFill="1" applyBorder="1" applyAlignment="1" applyProtection="1">
      <alignment vertical="top" wrapText="1"/>
      <protection locked="0"/>
    </xf>
    <xf numFmtId="164" fontId="0" fillId="0" borderId="0" xfId="0" applyNumberFormat="1" applyProtection="1"/>
    <xf numFmtId="0" fontId="0" fillId="0" borderId="0" xfId="0" applyProtection="1"/>
    <xf numFmtId="0" fontId="5" fillId="0" borderId="0" xfId="0" applyFont="1" applyFill="1" applyBorder="1" applyAlignment="1" applyProtection="1">
      <alignment horizontal="left" vertical="center" wrapText="1"/>
    </xf>
    <xf numFmtId="164" fontId="5" fillId="0" borderId="0" xfId="0" applyNumberFormat="1" applyFont="1" applyFill="1" applyBorder="1" applyAlignment="1" applyProtection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164" fontId="2" fillId="3" borderId="3" xfId="0" applyNumberFormat="1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left" vertical="center" wrapText="1"/>
    </xf>
    <xf numFmtId="164" fontId="2" fillId="0" borderId="16" xfId="0" applyNumberFormat="1" applyFont="1" applyFill="1" applyBorder="1" applyAlignment="1" applyProtection="1">
      <alignment horizontal="left" vertical="center" wrapText="1"/>
    </xf>
    <xf numFmtId="44" fontId="2" fillId="0" borderId="16" xfId="0" applyNumberFormat="1" applyFont="1" applyFill="1" applyBorder="1" applyAlignment="1" applyProtection="1">
      <alignment horizontal="left" vertical="center"/>
    </xf>
    <xf numFmtId="0" fontId="2" fillId="0" borderId="16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0" fontId="2" fillId="3" borderId="28" xfId="0" applyFont="1" applyFill="1" applyBorder="1" applyAlignment="1" applyProtection="1">
      <alignment horizontal="left" vertical="center" wrapText="1"/>
    </xf>
    <xf numFmtId="164" fontId="2" fillId="3" borderId="28" xfId="0" applyNumberFormat="1" applyFont="1" applyFill="1" applyBorder="1" applyAlignment="1" applyProtection="1">
      <alignment horizontal="center" vertical="center" wrapText="1"/>
    </xf>
    <xf numFmtId="44" fontId="2" fillId="3" borderId="27" xfId="0" applyNumberFormat="1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center" vertical="center"/>
    </xf>
    <xf numFmtId="41" fontId="0" fillId="0" borderId="22" xfId="0" applyNumberFormat="1" applyFill="1" applyBorder="1" applyAlignment="1" applyProtection="1">
      <alignment horizontal="right" vertical="top" wrapText="1"/>
    </xf>
    <xf numFmtId="42" fontId="0" fillId="0" borderId="9" xfId="0" applyNumberFormat="1" applyFill="1" applyBorder="1" applyAlignment="1" applyProtection="1">
      <alignment vertical="top" wrapText="1"/>
    </xf>
    <xf numFmtId="42" fontId="0" fillId="0" borderId="0" xfId="0" applyNumberFormat="1" applyFill="1" applyBorder="1" applyAlignment="1" applyProtection="1">
      <alignment vertical="top" wrapText="1"/>
    </xf>
    <xf numFmtId="41" fontId="0" fillId="0" borderId="0" xfId="0" applyNumberFormat="1" applyFill="1" applyBorder="1" applyAlignment="1" applyProtection="1">
      <alignment horizontal="right" vertical="top" wrapText="1"/>
    </xf>
    <xf numFmtId="41" fontId="0" fillId="4" borderId="10" xfId="0" applyNumberFormat="1" applyFill="1" applyBorder="1" applyAlignment="1" applyProtection="1">
      <alignment horizontal="right" vertical="top" wrapText="1"/>
    </xf>
    <xf numFmtId="42" fontId="0" fillId="0" borderId="17" xfId="0" applyNumberFormat="1" applyBorder="1" applyAlignment="1" applyProtection="1">
      <alignment vertical="top" wrapText="1"/>
    </xf>
    <xf numFmtId="41" fontId="0" fillId="4" borderId="21" xfId="0" applyNumberFormat="1" applyFill="1" applyBorder="1" applyAlignment="1" applyProtection="1">
      <alignment horizontal="right" vertical="top" wrapText="1"/>
    </xf>
    <xf numFmtId="42" fontId="0" fillId="0" borderId="21" xfId="0" applyNumberFormat="1" applyBorder="1" applyAlignment="1" applyProtection="1">
      <alignment vertical="top" wrapText="1"/>
    </xf>
    <xf numFmtId="41" fontId="2" fillId="0" borderId="2" xfId="0" applyNumberFormat="1" applyFont="1" applyFill="1" applyBorder="1" applyAlignment="1" applyProtection="1">
      <alignment horizontal="right" vertical="top" wrapText="1"/>
    </xf>
    <xf numFmtId="42" fontId="2" fillId="0" borderId="2" xfId="0" applyNumberFormat="1" applyFont="1" applyBorder="1" applyAlignment="1" applyProtection="1">
      <alignment vertical="top" wrapText="1"/>
    </xf>
    <xf numFmtId="42" fontId="2" fillId="0" borderId="0" xfId="0" applyNumberFormat="1" applyFont="1" applyFill="1" applyBorder="1" applyAlignment="1" applyProtection="1">
      <alignment vertical="top" wrapText="1"/>
    </xf>
    <xf numFmtId="164" fontId="2" fillId="0" borderId="0" xfId="0" applyNumberFormat="1" applyFont="1" applyBorder="1" applyAlignment="1" applyProtection="1">
      <alignment vertical="top" wrapText="1"/>
    </xf>
    <xf numFmtId="41" fontId="2" fillId="0" borderId="0" xfId="0" applyNumberFormat="1" applyFont="1" applyFill="1" applyBorder="1" applyAlignment="1" applyProtection="1">
      <alignment horizontal="right" vertical="top" wrapText="1"/>
    </xf>
    <xf numFmtId="164" fontId="2" fillId="0" borderId="0" xfId="0" applyNumberFormat="1" applyFont="1" applyFill="1" applyBorder="1" applyAlignment="1" applyProtection="1">
      <alignment vertical="top" wrapText="1"/>
    </xf>
    <xf numFmtId="44" fontId="0" fillId="0" borderId="0" xfId="0" applyNumberFormat="1" applyFill="1" applyBorder="1" applyAlignment="1" applyProtection="1">
      <alignment vertical="top"/>
    </xf>
    <xf numFmtId="42" fontId="0" fillId="0" borderId="0" xfId="0" applyNumberFormat="1" applyBorder="1" applyAlignment="1" applyProtection="1">
      <alignment vertical="top" wrapText="1"/>
    </xf>
    <xf numFmtId="0" fontId="2" fillId="3" borderId="2" xfId="0" applyFont="1" applyFill="1" applyBorder="1" applyAlignment="1" applyProtection="1">
      <alignment horizontal="left" wrapText="1"/>
    </xf>
    <xf numFmtId="164" fontId="2" fillId="3" borderId="2" xfId="0" applyNumberFormat="1" applyFont="1" applyFill="1" applyBorder="1" applyAlignment="1" applyProtection="1">
      <alignment horizontal="center" vertical="center" wrapText="1"/>
    </xf>
    <xf numFmtId="44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25" xfId="0" applyFont="1" applyFill="1" applyBorder="1" applyAlignment="1" applyProtection="1">
      <alignment horizontal="center"/>
    </xf>
    <xf numFmtId="164" fontId="2" fillId="3" borderId="4" xfId="0" applyNumberFormat="1" applyFont="1" applyFill="1" applyBorder="1" applyAlignment="1" applyProtection="1">
      <alignment horizontal="center" vertical="center" wrapText="1"/>
    </xf>
    <xf numFmtId="164" fontId="2" fillId="3" borderId="2" xfId="0" applyNumberFormat="1" applyFont="1" applyFill="1" applyBorder="1" applyAlignment="1" applyProtection="1">
      <alignment horizontal="center"/>
    </xf>
    <xf numFmtId="44" fontId="0" fillId="0" borderId="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horizontal="right" vertical="top" wrapText="1"/>
    </xf>
    <xf numFmtId="42" fontId="0" fillId="0" borderId="25" xfId="0" applyNumberFormat="1" applyFill="1" applyBorder="1" applyAlignment="1" applyProtection="1">
      <alignment vertical="top" wrapText="1"/>
    </xf>
    <xf numFmtId="41" fontId="0" fillId="0" borderId="10" xfId="0" applyNumberFormat="1" applyFont="1" applyFill="1" applyBorder="1" applyAlignment="1" applyProtection="1">
      <alignment horizontal="right" vertical="top" wrapText="1"/>
    </xf>
    <xf numFmtId="164" fontId="0" fillId="0" borderId="10" xfId="0" applyNumberFormat="1" applyFill="1" applyBorder="1" applyAlignment="1" applyProtection="1">
      <alignment vertical="top" wrapText="1"/>
    </xf>
    <xf numFmtId="41" fontId="0" fillId="0" borderId="5" xfId="0" applyNumberFormat="1" applyFont="1" applyFill="1" applyBorder="1" applyAlignment="1" applyProtection="1">
      <alignment horizontal="right" vertical="top" wrapText="1"/>
    </xf>
    <xf numFmtId="164" fontId="0" fillId="0" borderId="8" xfId="0" applyNumberFormat="1" applyBorder="1" applyAlignment="1" applyProtection="1">
      <alignment vertical="top" wrapText="1"/>
    </xf>
    <xf numFmtId="41" fontId="0" fillId="0" borderId="27" xfId="0" applyNumberFormat="1" applyFont="1" applyFill="1" applyBorder="1" applyAlignment="1" applyProtection="1">
      <alignment horizontal="right" vertical="top" wrapText="1"/>
    </xf>
    <xf numFmtId="164" fontId="2" fillId="0" borderId="26" xfId="0" applyNumberFormat="1" applyFont="1" applyBorder="1" applyAlignment="1" applyProtection="1">
      <alignment vertical="top" wrapText="1"/>
    </xf>
    <xf numFmtId="164" fontId="2" fillId="0" borderId="2" xfId="0" applyNumberFormat="1" applyFont="1" applyBorder="1" applyAlignment="1" applyProtection="1">
      <alignment vertical="top" wrapText="1"/>
    </xf>
    <xf numFmtId="0" fontId="2" fillId="3" borderId="2" xfId="0" applyFont="1" applyFill="1" applyBorder="1" applyAlignment="1" applyProtection="1">
      <alignment horizontal="left" vertical="top" wrapText="1"/>
    </xf>
    <xf numFmtId="44" fontId="2" fillId="3" borderId="2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/>
    </xf>
    <xf numFmtId="164" fontId="2" fillId="3" borderId="26" xfId="0" applyNumberFormat="1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164" fontId="2" fillId="3" borderId="22" xfId="0" applyNumberFormat="1" applyFont="1" applyFill="1" applyBorder="1" applyAlignment="1" applyProtection="1">
      <alignment horizontal="center"/>
    </xf>
    <xf numFmtId="41" fontId="0" fillId="0" borderId="10" xfId="0" applyNumberFormat="1" applyFill="1" applyBorder="1" applyAlignment="1" applyProtection="1">
      <alignment horizontal="right" vertical="top" wrapText="1"/>
    </xf>
    <xf numFmtId="42" fontId="0" fillId="0" borderId="10" xfId="0" applyNumberFormat="1" applyBorder="1" applyAlignment="1" applyProtection="1">
      <alignment vertical="top" wrapText="1"/>
    </xf>
    <xf numFmtId="42" fontId="0" fillId="0" borderId="33" xfId="0" applyNumberFormat="1" applyFill="1" applyBorder="1" applyAlignment="1" applyProtection="1">
      <alignment vertical="top" wrapText="1"/>
    </xf>
    <xf numFmtId="41" fontId="0" fillId="0" borderId="7" xfId="0" applyNumberFormat="1" applyFont="1" applyFill="1" applyBorder="1" applyAlignment="1" applyProtection="1">
      <alignment horizontal="right" vertical="top" wrapText="1"/>
    </xf>
    <xf numFmtId="164" fontId="0" fillId="0" borderId="7" xfId="0" applyNumberFormat="1" applyFill="1" applyBorder="1" applyAlignment="1" applyProtection="1">
      <alignment vertical="top" wrapText="1"/>
    </xf>
    <xf numFmtId="41" fontId="0" fillId="0" borderId="8" xfId="0" applyNumberFormat="1" applyFont="1" applyFill="1" applyBorder="1" applyAlignment="1" applyProtection="1">
      <alignment horizontal="right" vertical="top" wrapText="1"/>
    </xf>
    <xf numFmtId="41" fontId="0" fillId="0" borderId="34" xfId="0" applyNumberFormat="1" applyFill="1" applyBorder="1" applyAlignment="1" applyProtection="1">
      <alignment horizontal="right" vertical="top" wrapText="1"/>
    </xf>
    <xf numFmtId="41" fontId="0" fillId="0" borderId="11" xfId="0" applyNumberFormat="1" applyFill="1" applyBorder="1" applyAlignment="1" applyProtection="1">
      <alignment horizontal="right" vertical="top" wrapText="1"/>
    </xf>
    <xf numFmtId="42" fontId="0" fillId="0" borderId="27" xfId="0" applyNumberFormat="1" applyBorder="1" applyAlignment="1" applyProtection="1">
      <alignment vertical="top" wrapText="1"/>
    </xf>
    <xf numFmtId="41" fontId="0" fillId="0" borderId="12" xfId="0" applyNumberFormat="1" applyFont="1" applyFill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vertical="top" wrapText="1"/>
    </xf>
    <xf numFmtId="3" fontId="0" fillId="0" borderId="0" xfId="0" applyNumberFormat="1" applyFill="1" applyBorder="1" applyProtection="1"/>
    <xf numFmtId="42" fontId="0" fillId="0" borderId="0" xfId="0" applyNumberFormat="1" applyFill="1" applyBorder="1" applyProtection="1"/>
    <xf numFmtId="164" fontId="0" fillId="0" borderId="0" xfId="0" applyNumberFormat="1" applyFill="1" applyBorder="1" applyProtection="1"/>
    <xf numFmtId="0" fontId="0" fillId="0" borderId="0" xfId="0" applyFill="1" applyBorder="1" applyProtection="1"/>
    <xf numFmtId="0" fontId="2" fillId="3" borderId="2" xfId="0" applyFont="1" applyFill="1" applyBorder="1" applyAlignment="1" applyProtection="1">
      <alignment horizontal="left" vertical="center" wrapText="1"/>
    </xf>
    <xf numFmtId="164" fontId="2" fillId="3" borderId="19" xfId="0" applyNumberFormat="1" applyFont="1" applyFill="1" applyBorder="1" applyAlignment="1" applyProtection="1">
      <alignment horizontal="center"/>
    </xf>
    <xf numFmtId="3" fontId="0" fillId="0" borderId="10" xfId="0" applyNumberFormat="1" applyFill="1" applyBorder="1" applyAlignment="1" applyProtection="1">
      <alignment horizontal="right"/>
    </xf>
    <xf numFmtId="42" fontId="0" fillId="0" borderId="10" xfId="0" applyNumberFormat="1" applyBorder="1" applyProtection="1"/>
    <xf numFmtId="42" fontId="0" fillId="0" borderId="21" xfId="0" applyNumberFormat="1" applyFill="1" applyBorder="1" applyProtection="1"/>
    <xf numFmtId="3" fontId="0" fillId="0" borderId="18" xfId="0" applyNumberFormat="1" applyFont="1" applyFill="1" applyBorder="1" applyAlignment="1" applyProtection="1">
      <alignment horizontal="right"/>
    </xf>
    <xf numFmtId="164" fontId="0" fillId="0" borderId="20" xfId="0" applyNumberFormat="1" applyBorder="1" applyAlignment="1" applyProtection="1">
      <alignment vertical="top" wrapText="1"/>
    </xf>
    <xf numFmtId="3" fontId="0" fillId="0" borderId="18" xfId="0" applyNumberFormat="1" applyFill="1" applyBorder="1" applyAlignment="1" applyProtection="1">
      <alignment horizontal="right"/>
    </xf>
    <xf numFmtId="42" fontId="0" fillId="0" borderId="18" xfId="0" applyNumberFormat="1" applyBorder="1" applyProtection="1"/>
    <xf numFmtId="3" fontId="0" fillId="0" borderId="11" xfId="0" applyNumberFormat="1" applyFont="1" applyFill="1" applyBorder="1" applyAlignment="1" applyProtection="1">
      <alignment horizontal="right"/>
    </xf>
    <xf numFmtId="42" fontId="0" fillId="0" borderId="1" xfId="0" applyNumberFormat="1" applyFill="1" applyBorder="1" applyProtection="1"/>
    <xf numFmtId="0" fontId="2" fillId="3" borderId="3" xfId="0" applyFont="1" applyFill="1" applyBorder="1" applyAlignment="1" applyProtection="1">
      <alignment horizontal="left" vertical="center" wrapText="1"/>
    </xf>
    <xf numFmtId="164" fontId="2" fillId="3" borderId="29" xfId="0" applyNumberFormat="1" applyFont="1" applyFill="1" applyBorder="1" applyAlignment="1" applyProtection="1">
      <alignment horizontal="center" vertical="center" wrapText="1"/>
    </xf>
    <xf numFmtId="164" fontId="2" fillId="3" borderId="2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wrapText="1"/>
    </xf>
    <xf numFmtId="164" fontId="0" fillId="0" borderId="9" xfId="0" applyNumberFormat="1" applyBorder="1" applyAlignment="1" applyProtection="1">
      <alignment horizontal="center" wrapText="1"/>
    </xf>
    <xf numFmtId="164" fontId="0" fillId="0" borderId="7" xfId="0" applyNumberFormat="1" applyBorder="1" applyAlignment="1" applyProtection="1">
      <alignment wrapText="1"/>
    </xf>
    <xf numFmtId="41" fontId="0" fillId="0" borderId="24" xfId="0" applyNumberFormat="1" applyBorder="1" applyAlignment="1" applyProtection="1">
      <alignment vertical="top" wrapText="1"/>
    </xf>
    <xf numFmtId="42" fontId="0" fillId="0" borderId="9" xfId="0" applyNumberFormat="1" applyBorder="1" applyProtection="1"/>
    <xf numFmtId="41" fontId="0" fillId="0" borderId="0" xfId="0" applyNumberFormat="1" applyFill="1" applyBorder="1" applyAlignment="1" applyProtection="1">
      <alignment vertical="top" wrapText="1"/>
    </xf>
    <xf numFmtId="42" fontId="2" fillId="0" borderId="2" xfId="0" applyNumberFormat="1" applyFont="1" applyFill="1" applyBorder="1" applyProtection="1"/>
    <xf numFmtId="42" fontId="2" fillId="0" borderId="0" xfId="0" applyNumberFormat="1" applyFont="1" applyFill="1" applyBorder="1" applyProtection="1"/>
    <xf numFmtId="164" fontId="2" fillId="0" borderId="0" xfId="0" applyNumberFormat="1" applyFont="1" applyFill="1" applyBorder="1" applyProtection="1"/>
    <xf numFmtId="0" fontId="0" fillId="4" borderId="0" xfId="0" applyFill="1" applyBorder="1" applyAlignment="1" applyProtection="1">
      <alignment vertical="top" wrapText="1"/>
    </xf>
    <xf numFmtId="164" fontId="0" fillId="4" borderId="0" xfId="0" applyNumberFormat="1" applyFill="1" applyBorder="1" applyAlignment="1" applyProtection="1">
      <alignment vertical="top" wrapText="1"/>
    </xf>
    <xf numFmtId="44" fontId="0" fillId="4" borderId="0" xfId="0" applyNumberFormat="1" applyFill="1" applyBorder="1" applyAlignment="1" applyProtection="1">
      <alignment vertical="top"/>
    </xf>
    <xf numFmtId="164" fontId="0" fillId="0" borderId="0" xfId="0" applyNumberFormat="1" applyBorder="1" applyProtection="1"/>
    <xf numFmtId="0" fontId="0" fillId="0" borderId="0" xfId="0" applyBorder="1" applyProtection="1"/>
    <xf numFmtId="0" fontId="2" fillId="3" borderId="29" xfId="0" applyFont="1" applyFill="1" applyBorder="1" applyAlignment="1" applyProtection="1">
      <alignment horizontal="left" vertical="center" wrapText="1"/>
    </xf>
    <xf numFmtId="44" fontId="2" fillId="3" borderId="22" xfId="0" applyNumberFormat="1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horizontal="center" vertical="center"/>
    </xf>
    <xf numFmtId="164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31" xfId="0" applyBorder="1" applyAlignment="1" applyProtection="1">
      <alignment vertical="top" wrapText="1"/>
    </xf>
    <xf numFmtId="164" fontId="0" fillId="0" borderId="15" xfId="0" applyNumberFormat="1" applyBorder="1" applyAlignment="1" applyProtection="1">
      <alignment vertical="top" wrapText="1"/>
    </xf>
    <xf numFmtId="1" fontId="0" fillId="0" borderId="10" xfId="0" applyNumberFormat="1" applyBorder="1" applyProtection="1"/>
    <xf numFmtId="44" fontId="0" fillId="0" borderId="5" xfId="0" applyNumberFormat="1" applyBorder="1" applyProtection="1"/>
    <xf numFmtId="44" fontId="0" fillId="0" borderId="25" xfId="0" applyNumberFormat="1" applyFill="1" applyBorder="1" applyProtection="1"/>
    <xf numFmtId="3" fontId="0" fillId="0" borderId="1" xfId="0" applyNumberFormat="1" applyFont="1" applyFill="1" applyBorder="1" applyAlignment="1" applyProtection="1">
      <alignment horizontal="right"/>
    </xf>
    <xf numFmtId="0" fontId="0" fillId="0" borderId="24" xfId="0" applyBorder="1" applyAlignment="1" applyProtection="1">
      <alignment vertical="top" wrapText="1"/>
    </xf>
    <xf numFmtId="164" fontId="0" fillId="0" borderId="24" xfId="0" applyNumberFormat="1" applyBorder="1" applyAlignment="1" applyProtection="1">
      <alignment vertical="top" wrapText="1"/>
    </xf>
    <xf numFmtId="1" fontId="0" fillId="0" borderId="17" xfId="0" applyNumberFormat="1" applyBorder="1" applyProtection="1"/>
    <xf numFmtId="44" fontId="0" fillId="0" borderId="17" xfId="0" applyNumberFormat="1" applyBorder="1" applyProtection="1"/>
    <xf numFmtId="44" fontId="0" fillId="0" borderId="21" xfId="0" applyNumberFormat="1" applyFill="1" applyBorder="1" applyProtection="1"/>
    <xf numFmtId="41" fontId="0" fillId="0" borderId="26" xfId="0" applyNumberFormat="1" applyFont="1" applyFill="1" applyBorder="1" applyAlignment="1" applyProtection="1">
      <alignment horizontal="right" vertical="top" wrapText="1"/>
    </xf>
    <xf numFmtId="44" fontId="2" fillId="0" borderId="2" xfId="0" applyNumberFormat="1" applyFont="1" applyBorder="1" applyProtection="1"/>
    <xf numFmtId="164" fontId="0" fillId="4" borderId="16" xfId="0" applyNumberFormat="1" applyFill="1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164" fontId="0" fillId="0" borderId="7" xfId="0" applyNumberFormat="1" applyFont="1" applyFill="1" applyBorder="1" applyProtection="1"/>
    <xf numFmtId="1" fontId="0" fillId="4" borderId="22" xfId="0" applyNumberFormat="1" applyFill="1" applyBorder="1" applyProtection="1"/>
    <xf numFmtId="44" fontId="0" fillId="0" borderId="9" xfId="0" applyNumberFormat="1" applyFont="1" applyBorder="1" applyProtection="1"/>
    <xf numFmtId="44" fontId="0" fillId="0" borderId="0" xfId="0" applyNumberFormat="1" applyFont="1" applyFill="1" applyBorder="1" applyProtection="1"/>
    <xf numFmtId="164" fontId="0" fillId="0" borderId="0" xfId="0" applyNumberFormat="1" applyFont="1" applyFill="1" applyBorder="1" applyProtection="1"/>
    <xf numFmtId="1" fontId="0" fillId="0" borderId="0" xfId="0" applyNumberFormat="1" applyFill="1" applyBorder="1" applyProtection="1"/>
    <xf numFmtId="164" fontId="0" fillId="0" borderId="21" xfId="0" applyNumberFormat="1" applyBorder="1" applyAlignment="1" applyProtection="1">
      <alignment horizontal="center" wrapText="1"/>
    </xf>
    <xf numFmtId="164" fontId="0" fillId="0" borderId="8" xfId="0" applyNumberFormat="1" applyFont="1" applyFill="1" applyBorder="1" applyProtection="1"/>
    <xf numFmtId="1" fontId="0" fillId="4" borderId="18" xfId="0" applyNumberFormat="1" applyFill="1" applyBorder="1" applyProtection="1"/>
    <xf numFmtId="44" fontId="0" fillId="0" borderId="17" xfId="0" applyNumberFormat="1" applyFont="1" applyBorder="1" applyProtection="1"/>
    <xf numFmtId="164" fontId="0" fillId="0" borderId="10" xfId="0" applyNumberFormat="1" applyBorder="1" applyAlignment="1" applyProtection="1">
      <alignment horizontal="center" wrapText="1"/>
    </xf>
    <xf numFmtId="164" fontId="0" fillId="0" borderId="13" xfId="0" applyNumberFormat="1" applyFont="1" applyFill="1" applyBorder="1" applyProtection="1"/>
    <xf numFmtId="1" fontId="0" fillId="4" borderId="10" xfId="0" applyNumberFormat="1" applyFill="1" applyBorder="1" applyProtection="1"/>
    <xf numFmtId="164" fontId="0" fillId="0" borderId="10" xfId="0" applyNumberFormat="1" applyFont="1" applyFill="1" applyBorder="1" applyProtection="1"/>
    <xf numFmtId="1" fontId="0" fillId="4" borderId="21" xfId="0" applyNumberFormat="1" applyFill="1" applyBorder="1" applyProtection="1"/>
    <xf numFmtId="44" fontId="0" fillId="0" borderId="10" xfId="0" applyNumberFormat="1" applyFont="1" applyBorder="1" applyProtection="1"/>
    <xf numFmtId="0" fontId="0" fillId="0" borderId="28" xfId="0" applyBorder="1" applyAlignment="1" applyProtection="1">
      <alignment vertical="top" wrapText="1"/>
    </xf>
    <xf numFmtId="164" fontId="0" fillId="0" borderId="11" xfId="0" applyNumberFormat="1" applyBorder="1" applyAlignment="1" applyProtection="1">
      <alignment horizontal="center" wrapText="1"/>
    </xf>
    <xf numFmtId="164" fontId="0" fillId="0" borderId="1" xfId="0" applyNumberFormat="1" applyFont="1" applyFill="1" applyBorder="1" applyProtection="1"/>
    <xf numFmtId="1" fontId="0" fillId="4" borderId="11" xfId="0" applyNumberFormat="1" applyFill="1" applyBorder="1" applyProtection="1"/>
    <xf numFmtId="44" fontId="0" fillId="0" borderId="27" xfId="0" applyNumberFormat="1" applyFont="1" applyBorder="1" applyProtection="1"/>
    <xf numFmtId="44" fontId="2" fillId="0" borderId="0" xfId="0" applyNumberFormat="1" applyFont="1" applyFill="1" applyBorder="1" applyAlignment="1" applyProtection="1">
      <alignment vertical="top" wrapText="1"/>
    </xf>
    <xf numFmtId="164" fontId="0" fillId="0" borderId="0" xfId="0" applyNumberFormat="1" applyFill="1" applyProtection="1"/>
    <xf numFmtId="0" fontId="2" fillId="0" borderId="32" xfId="0" applyFont="1" applyFill="1" applyBorder="1" applyAlignment="1" applyProtection="1">
      <alignment horizontal="left" vertical="top" wrapText="1"/>
    </xf>
    <xf numFmtId="44" fontId="0" fillId="0" borderId="0" xfId="0" applyNumberFormat="1" applyFill="1" applyBorder="1" applyProtection="1"/>
    <xf numFmtId="0" fontId="2" fillId="0" borderId="24" xfId="0" applyFont="1" applyFill="1" applyBorder="1" applyAlignment="1" applyProtection="1">
      <alignment horizontal="left" vertical="top" wrapText="1"/>
    </xf>
    <xf numFmtId="0" fontId="2" fillId="0" borderId="13" xfId="0" applyFont="1" applyFill="1" applyBorder="1" applyAlignment="1" applyProtection="1">
      <alignment horizontal="left" vertical="top" wrapText="1"/>
    </xf>
    <xf numFmtId="44" fontId="2" fillId="0" borderId="21" xfId="0" applyNumberFormat="1" applyFont="1" applyFill="1" applyBorder="1" applyProtection="1"/>
    <xf numFmtId="0" fontId="2" fillId="0" borderId="15" xfId="0" applyFont="1" applyFill="1" applyBorder="1" applyAlignment="1" applyProtection="1">
      <alignment horizontal="left" vertical="top" wrapText="1"/>
    </xf>
    <xf numFmtId="0" fontId="2" fillId="0" borderId="8" xfId="0" applyFont="1" applyFill="1" applyBorder="1" applyAlignment="1" applyProtection="1">
      <alignment horizontal="left" vertical="top" wrapText="1"/>
    </xf>
    <xf numFmtId="44" fontId="2" fillId="0" borderId="10" xfId="0" applyNumberFormat="1" applyFont="1" applyFill="1" applyBorder="1" applyProtection="1"/>
    <xf numFmtId="44" fontId="2" fillId="0" borderId="17" xfId="0" applyNumberFormat="1" applyFont="1" applyFill="1" applyBorder="1" applyProtection="1"/>
    <xf numFmtId="0" fontId="2" fillId="0" borderId="5" xfId="0" applyFont="1" applyFill="1" applyBorder="1" applyAlignment="1" applyProtection="1">
      <alignment horizontal="left" vertical="top" wrapText="1"/>
    </xf>
    <xf numFmtId="0" fontId="2" fillId="0" borderId="6" xfId="0" applyFont="1" applyFill="1" applyBorder="1" applyAlignment="1" applyProtection="1">
      <alignment horizontal="left" vertical="top" wrapText="1"/>
    </xf>
    <xf numFmtId="44" fontId="7" fillId="0" borderId="10" xfId="0" applyNumberFormat="1" applyFont="1" applyBorder="1" applyProtection="1"/>
    <xf numFmtId="44" fontId="0" fillId="0" borderId="0" xfId="0" applyNumberFormat="1" applyBorder="1" applyProtection="1"/>
    <xf numFmtId="164" fontId="0" fillId="0" borderId="0" xfId="0" applyNumberFormat="1" applyFont="1" applyFill="1" applyBorder="1" applyAlignment="1" applyProtection="1">
      <alignment vertical="top" wrapText="1"/>
    </xf>
    <xf numFmtId="0" fontId="2" fillId="0" borderId="19" xfId="0" applyFont="1" applyFill="1" applyBorder="1" applyAlignment="1" applyProtection="1">
      <alignment horizontal="left" vertical="top" wrapText="1"/>
    </xf>
    <xf numFmtId="0" fontId="2" fillId="0" borderId="23" xfId="0" applyFont="1" applyFill="1" applyBorder="1" applyAlignment="1" applyProtection="1">
      <alignment horizontal="left" vertical="top" wrapText="1"/>
    </xf>
    <xf numFmtId="164" fontId="2" fillId="0" borderId="2" xfId="0" applyNumberFormat="1" applyFont="1" applyBorder="1" applyProtection="1"/>
    <xf numFmtId="44" fontId="0" fillId="0" borderId="0" xfId="0" applyNumberFormat="1" applyFill="1" applyBorder="1" applyAlignment="1" applyProtection="1">
      <alignment vertical="top" wrapText="1"/>
    </xf>
    <xf numFmtId="0" fontId="2" fillId="4" borderId="0" xfId="0" applyFont="1" applyFill="1" applyBorder="1" applyAlignment="1" applyProtection="1">
      <alignment vertical="top" wrapText="1"/>
    </xf>
    <xf numFmtId="164" fontId="2" fillId="4" borderId="0" xfId="0" applyNumberFormat="1" applyFont="1" applyFill="1" applyBorder="1" applyAlignment="1" applyProtection="1">
      <alignment vertical="top" wrapText="1"/>
    </xf>
    <xf numFmtId="0" fontId="0" fillId="4" borderId="0" xfId="0" applyFill="1" applyBorder="1" applyAlignment="1" applyProtection="1">
      <alignment horizontal="left" vertical="top" wrapText="1"/>
    </xf>
    <xf numFmtId="164" fontId="0" fillId="4" borderId="0" xfId="0" applyNumberFormat="1" applyFill="1" applyBorder="1" applyAlignment="1" applyProtection="1">
      <alignment horizontal="left" vertical="top" wrapText="1"/>
    </xf>
    <xf numFmtId="44" fontId="0" fillId="4" borderId="0" xfId="0" applyNumberForma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 wrapText="1"/>
    </xf>
    <xf numFmtId="164" fontId="0" fillId="0" borderId="0" xfId="0" applyNumberFormat="1" applyFill="1" applyBorder="1" applyAlignment="1" applyProtection="1">
      <alignment horizontal="left" vertical="top" wrapText="1"/>
    </xf>
    <xf numFmtId="0" fontId="0" fillId="4" borderId="0" xfId="0" applyFill="1" applyBorder="1" applyAlignment="1" applyProtection="1">
      <alignment horizontal="left" vertical="top" wrapText="1"/>
    </xf>
    <xf numFmtId="0" fontId="0" fillId="4" borderId="0" xfId="0" applyFill="1" applyBorder="1" applyAlignment="1" applyProtection="1">
      <alignment vertical="top"/>
    </xf>
    <xf numFmtId="164" fontId="0" fillId="0" borderId="0" xfId="0" applyNumberFormat="1" applyAlignment="1" applyProtection="1">
      <alignment wrapText="1"/>
    </xf>
    <xf numFmtId="44" fontId="0" fillId="0" borderId="0" xfId="0" applyNumberFormat="1" applyAlignment="1" applyProtection="1"/>
  </cellXfs>
  <cellStyles count="3">
    <cellStyle name="60% - Accent1 2" xfId="1" xr:uid="{00000000-0005-0000-0000-000000000000}"/>
    <cellStyle name="Normal 2" xfId="2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746760</xdr:colOff>
      <xdr:row>1</xdr:row>
      <xdr:rowOff>10737</xdr:rowOff>
    </xdr:from>
    <xdr:ext cx="1273752" cy="499803"/>
    <xdr:pic>
      <xdr:nvPicPr>
        <xdr:cNvPr id="2" name="Afbeelding 1" descr="Logo Cyclus S">
          <a:extLst>
            <a:ext uri="{FF2B5EF4-FFF2-40B4-BE49-F238E27FC236}">
              <a16:creationId xmlns:a16="http://schemas.microsoft.com/office/drawing/2014/main" id="{C15C761F-E10A-4CDB-BA6D-2566D1C182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1160" y="193617"/>
          <a:ext cx="1273752" cy="49980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4AB1-94BC-45D6-94BB-CFC636F3EB69}">
  <dimension ref="A1:K65"/>
  <sheetViews>
    <sheetView tabSelected="1" topLeftCell="A34" workbookViewId="0">
      <selection activeCell="F52" sqref="F52"/>
    </sheetView>
  </sheetViews>
  <sheetFormatPr defaultColWidth="22.5546875" defaultRowHeight="14.4" customHeight="1" x14ac:dyDescent="0.3"/>
  <cols>
    <col min="1" max="1" width="89" style="157" customWidth="1"/>
    <col min="2" max="2" width="22.88671875" style="242" customWidth="1"/>
    <col min="3" max="3" width="25.88671875" style="242" customWidth="1"/>
    <col min="4" max="4" width="17.88671875" style="243" customWidth="1"/>
    <col min="5" max="5" width="19.33203125" style="62" customWidth="1"/>
    <col min="6" max="6" width="15.33203125" style="62" customWidth="1"/>
    <col min="7" max="7" width="2.33203125" style="139" customWidth="1"/>
    <col min="8" max="8" width="18.33203125" style="61" customWidth="1"/>
    <col min="9" max="9" width="18.6640625" style="62" customWidth="1"/>
    <col min="10" max="10" width="16.33203125" style="61" customWidth="1"/>
    <col min="11" max="16384" width="22.5546875" style="62"/>
  </cols>
  <sheetData>
    <row r="1" spans="1:11" ht="14.4" customHeight="1" thickBot="1" x14ac:dyDescent="0.45">
      <c r="A1" s="36" t="s">
        <v>28</v>
      </c>
      <c r="B1" s="37"/>
      <c r="C1" s="37"/>
      <c r="D1" s="37"/>
      <c r="E1" s="37"/>
      <c r="F1" s="38"/>
      <c r="G1" s="11"/>
      <c r="H1" s="28"/>
      <c r="I1" s="7"/>
    </row>
    <row r="2" spans="1:11" ht="51.6" customHeight="1" thickBot="1" x14ac:dyDescent="0.35">
      <c r="A2" s="39" t="s">
        <v>0</v>
      </c>
      <c r="B2" s="40"/>
      <c r="C2" s="40"/>
      <c r="D2" s="40"/>
      <c r="E2" s="40"/>
      <c r="F2" s="41"/>
      <c r="G2" s="63"/>
      <c r="H2" s="64"/>
      <c r="I2" s="63"/>
    </row>
    <row r="3" spans="1:11" ht="21" customHeight="1" thickBot="1" x14ac:dyDescent="0.35">
      <c r="A3" s="65" t="s">
        <v>27</v>
      </c>
      <c r="B3" s="66"/>
      <c r="C3" s="66"/>
      <c r="D3" s="67" t="s">
        <v>40</v>
      </c>
      <c r="E3" s="68"/>
      <c r="F3" s="69"/>
      <c r="G3" s="70"/>
      <c r="H3" s="67" t="s">
        <v>22</v>
      </c>
      <c r="I3" s="68"/>
      <c r="J3" s="69"/>
    </row>
    <row r="4" spans="1:11" s="76" customFormat="1" ht="13.8" customHeight="1" thickBot="1" x14ac:dyDescent="0.35">
      <c r="A4" s="71"/>
      <c r="B4" s="72"/>
      <c r="C4" s="72"/>
      <c r="D4" s="73"/>
      <c r="E4" s="74"/>
      <c r="F4" s="74"/>
      <c r="G4" s="70"/>
      <c r="H4" s="75"/>
      <c r="I4" s="70"/>
      <c r="J4" s="75"/>
    </row>
    <row r="5" spans="1:11" ht="30" customHeight="1" thickBot="1" x14ac:dyDescent="0.35">
      <c r="A5" s="77" t="s">
        <v>23</v>
      </c>
      <c r="B5" s="78" t="s">
        <v>54</v>
      </c>
      <c r="C5" s="78" t="s">
        <v>55</v>
      </c>
      <c r="D5" s="79" t="s">
        <v>56</v>
      </c>
      <c r="E5" s="80" t="s">
        <v>64</v>
      </c>
      <c r="F5" s="81" t="s">
        <v>17</v>
      </c>
      <c r="G5" s="82"/>
      <c r="H5" s="83"/>
      <c r="I5" s="82"/>
      <c r="J5" s="83"/>
    </row>
    <row r="6" spans="1:11" s="76" customFormat="1" ht="14.4" customHeight="1" x14ac:dyDescent="0.3">
      <c r="A6" s="17" t="s">
        <v>14</v>
      </c>
      <c r="B6" s="26"/>
      <c r="C6" s="26">
        <v>1700</v>
      </c>
      <c r="D6" s="58">
        <v>0</v>
      </c>
      <c r="E6" s="84">
        <v>1820</v>
      </c>
      <c r="F6" s="85">
        <f t="shared" ref="F6:F7" si="0">D6*E6</f>
        <v>0</v>
      </c>
      <c r="G6" s="86"/>
      <c r="H6" s="20"/>
      <c r="I6" s="87"/>
      <c r="J6" s="20"/>
    </row>
    <row r="7" spans="1:11" ht="14.4" customHeight="1" x14ac:dyDescent="0.3">
      <c r="A7" s="1" t="s">
        <v>16</v>
      </c>
      <c r="B7" s="27"/>
      <c r="C7" s="27">
        <v>1700</v>
      </c>
      <c r="D7" s="58">
        <v>0</v>
      </c>
      <c r="E7" s="88">
        <v>190</v>
      </c>
      <c r="F7" s="89">
        <f t="shared" si="0"/>
        <v>0</v>
      </c>
      <c r="G7" s="86"/>
      <c r="H7" s="46"/>
      <c r="I7" s="87"/>
      <c r="J7" s="20"/>
      <c r="K7" s="76"/>
    </row>
    <row r="8" spans="1:11" ht="14.4" customHeight="1" thickBot="1" x14ac:dyDescent="0.35">
      <c r="A8" s="6" t="s">
        <v>15</v>
      </c>
      <c r="B8" s="25"/>
      <c r="C8" s="25">
        <v>1700</v>
      </c>
      <c r="D8" s="59">
        <v>0</v>
      </c>
      <c r="E8" s="90">
        <v>190</v>
      </c>
      <c r="F8" s="91">
        <f>D8*E8</f>
        <v>0</v>
      </c>
      <c r="G8" s="86"/>
      <c r="H8" s="46"/>
      <c r="I8" s="87"/>
      <c r="J8" s="20"/>
    </row>
    <row r="9" spans="1:11" ht="14.4" customHeight="1" thickBot="1" x14ac:dyDescent="0.35">
      <c r="A9" s="42" t="s">
        <v>24</v>
      </c>
      <c r="B9" s="43"/>
      <c r="C9" s="43"/>
      <c r="D9" s="44"/>
      <c r="E9" s="92">
        <f>SUM(E6:E8)</f>
        <v>2200</v>
      </c>
      <c r="F9" s="93">
        <f>SUM(F6:F8)</f>
        <v>0</v>
      </c>
      <c r="G9" s="94"/>
      <c r="H9" s="95"/>
      <c r="I9" s="96"/>
      <c r="J9" s="97"/>
    </row>
    <row r="10" spans="1:11" ht="14.4" customHeight="1" thickBot="1" x14ac:dyDescent="0.35">
      <c r="A10" s="5"/>
      <c r="B10" s="20"/>
      <c r="C10" s="20"/>
      <c r="D10" s="98"/>
      <c r="E10" s="87"/>
      <c r="F10" s="99"/>
      <c r="G10" s="86"/>
      <c r="H10" s="46"/>
      <c r="I10" s="87"/>
    </row>
    <row r="11" spans="1:11" s="76" customFormat="1" ht="30" customHeight="1" thickBot="1" x14ac:dyDescent="0.35">
      <c r="A11" s="100" t="s">
        <v>33</v>
      </c>
      <c r="B11" s="66" t="s">
        <v>54</v>
      </c>
      <c r="C11" s="101" t="s">
        <v>55</v>
      </c>
      <c r="D11" s="102"/>
      <c r="E11" s="103"/>
      <c r="F11" s="104"/>
      <c r="G11" s="105"/>
      <c r="H11" s="106" t="s">
        <v>56</v>
      </c>
      <c r="I11" s="65" t="s">
        <v>64</v>
      </c>
      <c r="J11" s="107" t="s">
        <v>17</v>
      </c>
    </row>
    <row r="12" spans="1:11" ht="14.4" customHeight="1" x14ac:dyDescent="0.3">
      <c r="A12" s="9" t="s">
        <v>19</v>
      </c>
      <c r="B12" s="26"/>
      <c r="C12" s="26">
        <v>1700</v>
      </c>
      <c r="D12" s="108"/>
      <c r="E12" s="109"/>
      <c r="F12" s="86"/>
      <c r="G12" s="110"/>
      <c r="H12" s="58">
        <v>0</v>
      </c>
      <c r="I12" s="111">
        <v>372</v>
      </c>
      <c r="J12" s="112">
        <f>H12*I12</f>
        <v>0</v>
      </c>
    </row>
    <row r="13" spans="1:11" ht="14.4" customHeight="1" x14ac:dyDescent="0.3">
      <c r="A13" s="10" t="s">
        <v>20</v>
      </c>
      <c r="B13" s="27"/>
      <c r="C13" s="27">
        <v>1700</v>
      </c>
      <c r="D13" s="108"/>
      <c r="E13" s="109"/>
      <c r="F13" s="86"/>
      <c r="G13" s="86"/>
      <c r="H13" s="58">
        <v>0</v>
      </c>
      <c r="I13" s="113">
        <v>14</v>
      </c>
      <c r="J13" s="114">
        <f t="shared" ref="J13:J14" si="1">H13*I13</f>
        <v>0</v>
      </c>
    </row>
    <row r="14" spans="1:11" ht="14.4" customHeight="1" thickBot="1" x14ac:dyDescent="0.35">
      <c r="A14" s="18" t="s">
        <v>21</v>
      </c>
      <c r="B14" s="57"/>
      <c r="C14" s="57">
        <v>1700</v>
      </c>
      <c r="D14" s="108"/>
      <c r="E14" s="109"/>
      <c r="F14" s="86"/>
      <c r="G14" s="110"/>
      <c r="H14" s="59">
        <v>0</v>
      </c>
      <c r="I14" s="115">
        <v>14</v>
      </c>
      <c r="J14" s="51">
        <f t="shared" si="1"/>
        <v>0</v>
      </c>
    </row>
    <row r="15" spans="1:11" ht="14.4" customHeight="1" thickBot="1" x14ac:dyDescent="0.35">
      <c r="A15" s="12"/>
      <c r="B15" s="21"/>
      <c r="C15" s="21"/>
      <c r="D15" s="45"/>
      <c r="E15" s="96"/>
      <c r="F15" s="94"/>
      <c r="G15" s="94"/>
      <c r="H15" s="116"/>
      <c r="I15" s="92">
        <f>SUM(I12:I14)</f>
        <v>400</v>
      </c>
      <c r="J15" s="117">
        <f>SUM(J12:J14)</f>
        <v>0</v>
      </c>
    </row>
    <row r="16" spans="1:11" ht="14.4" customHeight="1" thickBot="1" x14ac:dyDescent="0.35">
      <c r="A16" s="13"/>
      <c r="B16" s="22"/>
      <c r="C16" s="22"/>
      <c r="D16" s="108"/>
      <c r="E16" s="109"/>
      <c r="F16" s="99"/>
      <c r="G16" s="86"/>
      <c r="H16" s="46"/>
      <c r="I16" s="109"/>
    </row>
    <row r="17" spans="1:11" ht="33.6" customHeight="1" thickBot="1" x14ac:dyDescent="0.35">
      <c r="A17" s="118" t="s">
        <v>25</v>
      </c>
      <c r="B17" s="78" t="s">
        <v>46</v>
      </c>
      <c r="C17" s="78" t="s">
        <v>47</v>
      </c>
      <c r="D17" s="119" t="s">
        <v>48</v>
      </c>
      <c r="E17" s="65" t="s">
        <v>62</v>
      </c>
      <c r="F17" s="120" t="s">
        <v>17</v>
      </c>
      <c r="G17" s="121"/>
      <c r="H17" s="122" t="s">
        <v>48</v>
      </c>
      <c r="I17" s="123" t="s">
        <v>62</v>
      </c>
      <c r="J17" s="124" t="s">
        <v>17</v>
      </c>
    </row>
    <row r="18" spans="1:11" ht="14.4" customHeight="1" x14ac:dyDescent="0.3">
      <c r="A18" s="1" t="s">
        <v>58</v>
      </c>
      <c r="B18" s="19"/>
      <c r="C18" s="19">
        <v>10</v>
      </c>
      <c r="D18" s="58">
        <v>0</v>
      </c>
      <c r="E18" s="125">
        <v>6000</v>
      </c>
      <c r="F18" s="126">
        <f>D18*E18</f>
        <v>0</v>
      </c>
      <c r="G18" s="127"/>
      <c r="H18" s="56">
        <f>D18</f>
        <v>0</v>
      </c>
      <c r="I18" s="128">
        <v>2000</v>
      </c>
      <c r="J18" s="129">
        <f>H18*I18</f>
        <v>0</v>
      </c>
    </row>
    <row r="19" spans="1:11" ht="14.4" customHeight="1" x14ac:dyDescent="0.3">
      <c r="A19" s="1" t="s">
        <v>59</v>
      </c>
      <c r="B19" s="19"/>
      <c r="C19" s="19">
        <v>10</v>
      </c>
      <c r="D19" s="58">
        <v>0</v>
      </c>
      <c r="E19" s="125">
        <v>35000</v>
      </c>
      <c r="F19" s="126">
        <f>D19*E19</f>
        <v>0</v>
      </c>
      <c r="G19" s="127"/>
      <c r="H19" s="54">
        <f t="shared" ref="H19:H21" si="2">D19</f>
        <v>0</v>
      </c>
      <c r="I19" s="130">
        <v>18000</v>
      </c>
      <c r="J19" s="114">
        <f t="shared" ref="J19:J21" si="3">H19*I19</f>
        <v>0</v>
      </c>
    </row>
    <row r="20" spans="1:11" ht="14.4" customHeight="1" x14ac:dyDescent="0.3">
      <c r="A20" s="47" t="s">
        <v>60</v>
      </c>
      <c r="B20" s="19"/>
      <c r="C20" s="19">
        <v>10</v>
      </c>
      <c r="D20" s="58">
        <v>0</v>
      </c>
      <c r="E20" s="131"/>
      <c r="F20" s="126"/>
      <c r="G20" s="127"/>
      <c r="H20" s="54">
        <f t="shared" si="2"/>
        <v>0</v>
      </c>
      <c r="I20" s="130">
        <v>5000</v>
      </c>
      <c r="J20" s="114">
        <f t="shared" si="3"/>
        <v>0</v>
      </c>
    </row>
    <row r="21" spans="1:11" ht="14.4" customHeight="1" thickBot="1" x14ac:dyDescent="0.35">
      <c r="A21" s="47" t="s">
        <v>61</v>
      </c>
      <c r="B21" s="51"/>
      <c r="C21" s="51">
        <v>10</v>
      </c>
      <c r="D21" s="58">
        <v>0</v>
      </c>
      <c r="E21" s="132"/>
      <c r="F21" s="133"/>
      <c r="G21" s="127"/>
      <c r="H21" s="55">
        <f t="shared" si="2"/>
        <v>0</v>
      </c>
      <c r="I21" s="134">
        <v>25000</v>
      </c>
      <c r="J21" s="114">
        <f t="shared" si="3"/>
        <v>0</v>
      </c>
    </row>
    <row r="22" spans="1:11" ht="14.4" customHeight="1" thickBot="1" x14ac:dyDescent="0.35">
      <c r="A22" s="33" t="s">
        <v>25</v>
      </c>
      <c r="B22" s="48"/>
      <c r="C22" s="48"/>
      <c r="D22" s="48"/>
      <c r="E22" s="49"/>
      <c r="F22" s="50">
        <f>SUM(F18:F19)</f>
        <v>0</v>
      </c>
      <c r="G22" s="14"/>
      <c r="H22" s="21"/>
      <c r="I22" s="53"/>
      <c r="J22" s="135">
        <f>SUM(J18:J21)</f>
        <v>0</v>
      </c>
    </row>
    <row r="23" spans="1:11" ht="14.4" customHeight="1" thickBot="1" x14ac:dyDescent="0.35">
      <c r="A23" s="2"/>
      <c r="B23" s="23"/>
      <c r="C23" s="23"/>
      <c r="D23" s="108"/>
      <c r="E23" s="136"/>
      <c r="F23" s="137"/>
      <c r="G23" s="137"/>
      <c r="H23" s="138"/>
      <c r="I23" s="136"/>
      <c r="K23" s="139"/>
    </row>
    <row r="24" spans="1:11" ht="33" customHeight="1" thickBot="1" x14ac:dyDescent="0.35">
      <c r="A24" s="140" t="s">
        <v>26</v>
      </c>
      <c r="B24" s="78" t="s">
        <v>49</v>
      </c>
      <c r="C24" s="78" t="s">
        <v>50</v>
      </c>
      <c r="D24" s="119" t="s">
        <v>51</v>
      </c>
      <c r="E24" s="65" t="s">
        <v>63</v>
      </c>
      <c r="F24" s="120" t="s">
        <v>17</v>
      </c>
      <c r="G24" s="121"/>
      <c r="H24" s="106" t="s">
        <v>51</v>
      </c>
      <c r="I24" s="65" t="s">
        <v>63</v>
      </c>
      <c r="J24" s="141" t="s">
        <v>17</v>
      </c>
    </row>
    <row r="25" spans="1:11" ht="14.4" customHeight="1" x14ac:dyDescent="0.3">
      <c r="A25" s="1" t="s">
        <v>12</v>
      </c>
      <c r="B25" s="19">
        <v>1</v>
      </c>
      <c r="C25" s="19">
        <v>5</v>
      </c>
      <c r="D25" s="59">
        <v>0</v>
      </c>
      <c r="E25" s="142">
        <v>50000</v>
      </c>
      <c r="F25" s="143">
        <f>D25*E25</f>
        <v>0</v>
      </c>
      <c r="G25" s="144"/>
      <c r="H25" s="29">
        <f t="shared" ref="H25:H26" si="4">D25</f>
        <v>0</v>
      </c>
      <c r="I25" s="145">
        <v>10000</v>
      </c>
      <c r="J25" s="146">
        <f t="shared" ref="J25:J26" si="5">H25*I25</f>
        <v>0</v>
      </c>
    </row>
    <row r="26" spans="1:11" ht="14.4" customHeight="1" thickBot="1" x14ac:dyDescent="0.35">
      <c r="A26" s="3" t="s">
        <v>13</v>
      </c>
      <c r="B26" s="24">
        <v>1</v>
      </c>
      <c r="C26" s="24">
        <v>5</v>
      </c>
      <c r="D26" s="59">
        <v>0</v>
      </c>
      <c r="E26" s="147">
        <v>50000</v>
      </c>
      <c r="F26" s="148">
        <f>D26*E26</f>
        <v>0</v>
      </c>
      <c r="G26" s="144"/>
      <c r="H26" s="30">
        <f t="shared" si="4"/>
        <v>0</v>
      </c>
      <c r="I26" s="149">
        <v>10000</v>
      </c>
      <c r="J26" s="146">
        <f t="shared" si="5"/>
        <v>0</v>
      </c>
    </row>
    <row r="27" spans="1:11" ht="14.4" customHeight="1" thickBot="1" x14ac:dyDescent="0.35">
      <c r="A27" s="33" t="s">
        <v>26</v>
      </c>
      <c r="B27" s="34"/>
      <c r="C27" s="34"/>
      <c r="D27" s="34"/>
      <c r="E27" s="35"/>
      <c r="F27" s="4">
        <f>SUM(F25:F26)</f>
        <v>0</v>
      </c>
      <c r="G27" s="14"/>
      <c r="H27" s="21"/>
      <c r="I27" s="14"/>
      <c r="J27" s="117">
        <f>SUM(J25:J26)</f>
        <v>0</v>
      </c>
    </row>
    <row r="28" spans="1:11" ht="14.4" customHeight="1" thickBot="1" x14ac:dyDescent="0.35">
      <c r="A28" s="2"/>
      <c r="B28" s="23"/>
      <c r="C28" s="23"/>
      <c r="D28" s="108"/>
      <c r="E28" s="136"/>
      <c r="F28" s="150"/>
      <c r="G28" s="137"/>
      <c r="H28" s="138"/>
      <c r="I28" s="136"/>
    </row>
    <row r="29" spans="1:11" s="156" customFormat="1" ht="28.2" customHeight="1" thickBot="1" x14ac:dyDescent="0.35">
      <c r="A29" s="151" t="s">
        <v>35</v>
      </c>
      <c r="B29" s="152" t="s">
        <v>52</v>
      </c>
      <c r="C29" s="153" t="s">
        <v>53</v>
      </c>
      <c r="D29" s="119" t="s">
        <v>17</v>
      </c>
      <c r="E29" s="154" t="s">
        <v>2</v>
      </c>
      <c r="F29" s="154" t="s">
        <v>17</v>
      </c>
      <c r="G29" s="82"/>
      <c r="H29" s="75"/>
      <c r="I29" s="70"/>
      <c r="J29" s="155"/>
    </row>
    <row r="30" spans="1:11" ht="14.4" customHeight="1" thickBot="1" x14ac:dyDescent="0.35">
      <c r="A30" s="157" t="s">
        <v>36</v>
      </c>
      <c r="B30" s="158"/>
      <c r="C30" s="159">
        <v>50000</v>
      </c>
      <c r="D30" s="59">
        <v>0</v>
      </c>
      <c r="E30" s="160">
        <v>1</v>
      </c>
      <c r="F30" s="161">
        <f t="shared" ref="F30" si="6">D30*E30</f>
        <v>0</v>
      </c>
      <c r="G30" s="137"/>
      <c r="H30" s="138"/>
      <c r="I30" s="162"/>
    </row>
    <row r="31" spans="1:11" s="139" customFormat="1" ht="14.4" customHeight="1" thickBot="1" x14ac:dyDescent="0.35">
      <c r="A31" s="33" t="s">
        <v>10</v>
      </c>
      <c r="B31" s="34"/>
      <c r="C31" s="34"/>
      <c r="D31" s="34"/>
      <c r="E31" s="34"/>
      <c r="F31" s="163">
        <f>SUM(F30:F30)</f>
        <v>0</v>
      </c>
      <c r="G31" s="164"/>
      <c r="H31" s="165"/>
      <c r="I31" s="164"/>
      <c r="J31" s="138"/>
    </row>
    <row r="32" spans="1:11" s="170" customFormat="1" ht="14.4" customHeight="1" thickBot="1" x14ac:dyDescent="0.35">
      <c r="A32" s="166"/>
      <c r="B32" s="167"/>
      <c r="C32" s="167"/>
      <c r="D32" s="168"/>
      <c r="E32" s="166"/>
      <c r="F32" s="166"/>
      <c r="G32" s="2"/>
      <c r="H32" s="167"/>
      <c r="I32" s="166"/>
      <c r="J32" s="169"/>
    </row>
    <row r="33" spans="1:10" s="176" customFormat="1" ht="41.4" customHeight="1" thickBot="1" x14ac:dyDescent="0.35">
      <c r="A33" s="171" t="s">
        <v>34</v>
      </c>
      <c r="B33" s="152" t="s">
        <v>54</v>
      </c>
      <c r="C33" s="153" t="s">
        <v>55</v>
      </c>
      <c r="D33" s="172" t="s">
        <v>56</v>
      </c>
      <c r="E33" s="123" t="s">
        <v>64</v>
      </c>
      <c r="F33" s="173" t="s">
        <v>17</v>
      </c>
      <c r="G33" s="174"/>
      <c r="H33" s="106" t="s">
        <v>56</v>
      </c>
      <c r="I33" s="65" t="s">
        <v>65</v>
      </c>
      <c r="J33" s="175" t="s">
        <v>17</v>
      </c>
    </row>
    <row r="34" spans="1:10" ht="14.4" customHeight="1" thickBot="1" x14ac:dyDescent="0.35">
      <c r="A34" s="177" t="s">
        <v>39</v>
      </c>
      <c r="B34" s="178"/>
      <c r="C34" s="178">
        <v>20</v>
      </c>
      <c r="D34" s="59">
        <v>0</v>
      </c>
      <c r="E34" s="179">
        <f>E9</f>
        <v>2200</v>
      </c>
      <c r="F34" s="180">
        <f>D34*E34*48</f>
        <v>0</v>
      </c>
      <c r="G34" s="181"/>
      <c r="H34" s="30">
        <f>D34</f>
        <v>0</v>
      </c>
      <c r="I34" s="182">
        <v>2600</v>
      </c>
      <c r="J34" s="24">
        <f>(H34*E34*36)+(H34*$II$15*36)</f>
        <v>0</v>
      </c>
    </row>
    <row r="35" spans="1:10" ht="14.4" customHeight="1" thickBot="1" x14ac:dyDescent="0.35">
      <c r="A35" s="183" t="s">
        <v>38</v>
      </c>
      <c r="B35" s="184"/>
      <c r="C35" s="184">
        <v>10</v>
      </c>
      <c r="D35" s="59">
        <v>0</v>
      </c>
      <c r="E35" s="185">
        <v>2200</v>
      </c>
      <c r="F35" s="186">
        <f>D35*E35*48</f>
        <v>0</v>
      </c>
      <c r="G35" s="187"/>
      <c r="H35" s="52">
        <f t="shared" ref="H35" si="7">D35</f>
        <v>0</v>
      </c>
      <c r="I35" s="188">
        <v>2600</v>
      </c>
      <c r="J35" s="24">
        <f>(H35*E35*36)+(H35*$II$15*36)</f>
        <v>0</v>
      </c>
    </row>
    <row r="36" spans="1:10" ht="14.4" customHeight="1" thickBot="1" x14ac:dyDescent="0.35">
      <c r="A36" s="33" t="s">
        <v>6</v>
      </c>
      <c r="B36" s="34"/>
      <c r="C36" s="34"/>
      <c r="D36" s="34"/>
      <c r="E36" s="35"/>
      <c r="F36" s="189">
        <f>SUM(F34:F35)</f>
        <v>0</v>
      </c>
      <c r="G36" s="8"/>
      <c r="H36" s="21"/>
      <c r="I36" s="15"/>
      <c r="J36" s="117">
        <f>SUM(J34:J35)</f>
        <v>0</v>
      </c>
    </row>
    <row r="37" spans="1:10" s="170" customFormat="1" ht="14.4" customHeight="1" thickBot="1" x14ac:dyDescent="0.35">
      <c r="A37" s="166"/>
      <c r="B37" s="190"/>
      <c r="C37" s="190"/>
      <c r="D37" s="168"/>
      <c r="E37" s="166"/>
      <c r="F37" s="166"/>
      <c r="G37" s="2"/>
      <c r="H37" s="20"/>
      <c r="I37" s="2"/>
      <c r="J37" s="169"/>
    </row>
    <row r="38" spans="1:10" ht="30.6" customHeight="1" thickBot="1" x14ac:dyDescent="0.35">
      <c r="A38" s="151" t="s">
        <v>29</v>
      </c>
      <c r="B38" s="78" t="s">
        <v>31</v>
      </c>
      <c r="C38" s="78" t="s">
        <v>32</v>
      </c>
      <c r="D38" s="119" t="s">
        <v>1</v>
      </c>
      <c r="E38" s="154" t="s">
        <v>2</v>
      </c>
      <c r="F38" s="120" t="s">
        <v>17</v>
      </c>
      <c r="G38" s="104"/>
      <c r="H38" s="21"/>
      <c r="I38" s="12"/>
    </row>
    <row r="39" spans="1:10" ht="14.4" customHeight="1" x14ac:dyDescent="0.3">
      <c r="A39" s="191" t="s">
        <v>8</v>
      </c>
      <c r="B39" s="158"/>
      <c r="C39" s="192">
        <v>1000</v>
      </c>
      <c r="D39" s="59">
        <v>0</v>
      </c>
      <c r="E39" s="193">
        <v>1</v>
      </c>
      <c r="F39" s="194">
        <f>E39*D39</f>
        <v>0</v>
      </c>
      <c r="G39" s="195"/>
      <c r="H39" s="196"/>
      <c r="I39" s="197"/>
    </row>
    <row r="40" spans="1:10" ht="14.4" customHeight="1" x14ac:dyDescent="0.3">
      <c r="A40" s="47" t="s">
        <v>9</v>
      </c>
      <c r="B40" s="198"/>
      <c r="C40" s="199">
        <v>250</v>
      </c>
      <c r="D40" s="59">
        <v>0</v>
      </c>
      <c r="E40" s="200">
        <v>1</v>
      </c>
      <c r="F40" s="201">
        <f t="shared" ref="F40:F44" si="8">E40*D40</f>
        <v>0</v>
      </c>
      <c r="G40" s="195"/>
      <c r="H40" s="196"/>
      <c r="I40" s="197"/>
    </row>
    <row r="41" spans="1:10" ht="14.4" customHeight="1" x14ac:dyDescent="0.3">
      <c r="A41" s="47" t="s">
        <v>3</v>
      </c>
      <c r="B41" s="202"/>
      <c r="C41" s="203">
        <v>250</v>
      </c>
      <c r="D41" s="59">
        <v>0</v>
      </c>
      <c r="E41" s="200">
        <v>1</v>
      </c>
      <c r="F41" s="201">
        <f t="shared" si="8"/>
        <v>0</v>
      </c>
      <c r="G41" s="195"/>
      <c r="H41" s="196"/>
      <c r="I41" s="197"/>
    </row>
    <row r="42" spans="1:10" ht="14.4" customHeight="1" x14ac:dyDescent="0.3">
      <c r="A42" s="47" t="s">
        <v>30</v>
      </c>
      <c r="B42" s="198"/>
      <c r="C42" s="203">
        <v>100</v>
      </c>
      <c r="D42" s="59">
        <v>0</v>
      </c>
      <c r="E42" s="204">
        <v>1</v>
      </c>
      <c r="F42" s="201">
        <f t="shared" si="8"/>
        <v>0</v>
      </c>
      <c r="G42" s="195"/>
      <c r="H42" s="196"/>
      <c r="I42" s="197"/>
    </row>
    <row r="43" spans="1:10" ht="14.4" customHeight="1" x14ac:dyDescent="0.3">
      <c r="A43" s="1" t="s">
        <v>5</v>
      </c>
      <c r="B43" s="202"/>
      <c r="C43" s="205">
        <v>250</v>
      </c>
      <c r="D43" s="59">
        <v>0</v>
      </c>
      <c r="E43" s="206">
        <v>1</v>
      </c>
      <c r="F43" s="207">
        <f t="shared" si="8"/>
        <v>0</v>
      </c>
      <c r="G43" s="195"/>
      <c r="H43" s="196"/>
      <c r="I43" s="197"/>
    </row>
    <row r="44" spans="1:10" ht="14.4" customHeight="1" thickBot="1" x14ac:dyDescent="0.35">
      <c r="A44" s="208" t="s">
        <v>4</v>
      </c>
      <c r="B44" s="209"/>
      <c r="C44" s="210">
        <v>100</v>
      </c>
      <c r="D44" s="60">
        <v>0</v>
      </c>
      <c r="E44" s="211">
        <v>1</v>
      </c>
      <c r="F44" s="212">
        <f t="shared" si="8"/>
        <v>0</v>
      </c>
      <c r="G44" s="195"/>
      <c r="H44" s="196"/>
      <c r="I44" s="197"/>
    </row>
    <row r="45" spans="1:10" ht="14.4" customHeight="1" x14ac:dyDescent="0.3">
      <c r="A45" s="12"/>
      <c r="B45" s="21"/>
      <c r="C45" s="21"/>
      <c r="D45" s="45"/>
      <c r="E45" s="12"/>
      <c r="F45" s="213"/>
      <c r="G45" s="213"/>
      <c r="H45" s="97"/>
      <c r="I45" s="213"/>
      <c r="J45" s="214"/>
    </row>
    <row r="46" spans="1:10" ht="14.4" customHeight="1" thickBot="1" x14ac:dyDescent="0.35">
      <c r="A46" s="2"/>
      <c r="B46" s="20"/>
      <c r="C46" s="20"/>
      <c r="D46" s="98"/>
      <c r="E46" s="2"/>
      <c r="F46" s="2"/>
      <c r="G46" s="2"/>
      <c r="H46" s="20"/>
      <c r="I46" s="2"/>
      <c r="J46" s="214"/>
    </row>
    <row r="47" spans="1:10" ht="14.4" customHeight="1" thickBot="1" x14ac:dyDescent="0.35">
      <c r="A47" s="2"/>
      <c r="B47" s="20"/>
      <c r="C47" s="20"/>
      <c r="D47" s="33" t="str">
        <f>A9</f>
        <v>Bestaande Verzamelcontainers</v>
      </c>
      <c r="E47" s="215"/>
      <c r="F47" s="16">
        <f>F9</f>
        <v>0</v>
      </c>
      <c r="G47" s="216"/>
      <c r="H47" s="138"/>
      <c r="I47" s="216"/>
      <c r="J47" s="214"/>
    </row>
    <row r="48" spans="1:10" ht="14.4" customHeight="1" x14ac:dyDescent="0.3">
      <c r="A48" s="2"/>
      <c r="B48" s="20"/>
      <c r="C48" s="20"/>
      <c r="D48" s="217" t="str">
        <f>A22</f>
        <v>Afvalpassen</v>
      </c>
      <c r="E48" s="218"/>
      <c r="F48" s="219">
        <f>F22</f>
        <v>0</v>
      </c>
      <c r="G48" s="216"/>
      <c r="H48" s="138"/>
      <c r="I48" s="216"/>
    </row>
    <row r="49" spans="1:10" ht="14.4" customHeight="1" x14ac:dyDescent="0.3">
      <c r="A49" s="2"/>
      <c r="B49" s="20"/>
      <c r="C49" s="20"/>
      <c r="D49" s="220" t="str">
        <f>A27</f>
        <v>Mailpacks</v>
      </c>
      <c r="E49" s="221"/>
      <c r="F49" s="222">
        <f>F27</f>
        <v>0</v>
      </c>
      <c r="G49" s="216"/>
      <c r="H49" s="138"/>
      <c r="I49" s="216"/>
    </row>
    <row r="50" spans="1:10" ht="14.4" customHeight="1" x14ac:dyDescent="0.3">
      <c r="A50" s="2"/>
      <c r="B50" s="20"/>
      <c r="C50" s="20"/>
      <c r="D50" s="220" t="str">
        <f>A31</f>
        <v>Implementatie</v>
      </c>
      <c r="E50" s="221"/>
      <c r="F50" s="223">
        <f>F31</f>
        <v>0</v>
      </c>
      <c r="G50" s="216"/>
      <c r="H50" s="138"/>
      <c r="I50" s="216"/>
    </row>
    <row r="51" spans="1:10" ht="33" customHeight="1" thickBot="1" x14ac:dyDescent="0.5">
      <c r="A51" s="2"/>
      <c r="B51" s="20"/>
      <c r="C51" s="20"/>
      <c r="D51" s="224" t="str">
        <f>A33</f>
        <v>Gebruik en onderhoud per geleverde en gemonteerde Toegangscontroller</v>
      </c>
      <c r="E51" s="225"/>
      <c r="F51" s="226">
        <f>F36</f>
        <v>0</v>
      </c>
      <c r="G51" s="216"/>
      <c r="H51" s="169"/>
      <c r="I51" s="227"/>
    </row>
    <row r="52" spans="1:10" ht="14.4" customHeight="1" thickBot="1" x14ac:dyDescent="0.35">
      <c r="A52" s="13"/>
      <c r="B52" s="228"/>
      <c r="C52" s="228"/>
      <c r="D52" s="229" t="s">
        <v>18</v>
      </c>
      <c r="E52" s="230"/>
      <c r="F52" s="16">
        <f>SUM(F47:F51)</f>
        <v>0</v>
      </c>
      <c r="G52" s="8"/>
      <c r="H52" s="31" t="s">
        <v>57</v>
      </c>
      <c r="I52" s="32"/>
      <c r="J52" s="231">
        <f>J15+J27+J36</f>
        <v>0</v>
      </c>
    </row>
    <row r="53" spans="1:10" ht="14.4" customHeight="1" x14ac:dyDescent="0.3">
      <c r="A53" s="2"/>
      <c r="B53" s="20"/>
      <c r="C53" s="20"/>
      <c r="D53" s="98"/>
      <c r="E53" s="2"/>
      <c r="F53" s="232"/>
      <c r="G53" s="2"/>
      <c r="H53" s="20"/>
      <c r="I53" s="2"/>
    </row>
    <row r="54" spans="1:10" ht="14.4" customHeight="1" x14ac:dyDescent="0.3">
      <c r="A54" s="2"/>
      <c r="B54" s="20"/>
      <c r="C54" s="20"/>
      <c r="D54" s="98"/>
      <c r="E54" s="2"/>
      <c r="F54" s="2"/>
      <c r="G54" s="2"/>
      <c r="H54" s="20"/>
      <c r="I54" s="2"/>
    </row>
    <row r="55" spans="1:10" ht="14.4" customHeight="1" x14ac:dyDescent="0.3">
      <c r="A55" s="233" t="s">
        <v>11</v>
      </c>
      <c r="B55" s="234"/>
      <c r="C55" s="234"/>
      <c r="D55" s="98"/>
      <c r="E55" s="2"/>
      <c r="F55" s="2"/>
      <c r="G55" s="2"/>
      <c r="H55" s="20"/>
      <c r="I55" s="2"/>
    </row>
    <row r="56" spans="1:10" ht="14.4" customHeight="1" x14ac:dyDescent="0.3">
      <c r="A56" s="166" t="s">
        <v>37</v>
      </c>
      <c r="B56" s="167"/>
      <c r="C56" s="167"/>
      <c r="D56" s="98"/>
      <c r="E56" s="2"/>
      <c r="F56" s="2"/>
      <c r="G56" s="2"/>
      <c r="H56" s="20"/>
      <c r="I56" s="2"/>
    </row>
    <row r="57" spans="1:10" ht="14.4" customHeight="1" x14ac:dyDescent="0.3">
      <c r="A57" s="166" t="s">
        <v>7</v>
      </c>
      <c r="B57" s="167"/>
      <c r="C57" s="167"/>
      <c r="D57" s="98"/>
      <c r="E57" s="2"/>
      <c r="F57" s="2"/>
      <c r="G57" s="2"/>
      <c r="H57" s="20"/>
      <c r="I57" s="2"/>
    </row>
    <row r="58" spans="1:10" ht="14.4" customHeight="1" x14ac:dyDescent="0.3">
      <c r="A58" s="235" t="s">
        <v>41</v>
      </c>
      <c r="B58" s="236"/>
      <c r="C58" s="236"/>
      <c r="D58" s="237"/>
      <c r="E58" s="235"/>
      <c r="F58" s="235"/>
      <c r="G58" s="238"/>
      <c r="H58" s="239"/>
      <c r="I58" s="238"/>
    </row>
    <row r="59" spans="1:10" ht="14.4" customHeight="1" x14ac:dyDescent="0.3">
      <c r="A59" s="240" t="s">
        <v>42</v>
      </c>
      <c r="B59" s="240"/>
      <c r="C59" s="240"/>
      <c r="D59" s="240"/>
      <c r="E59" s="240"/>
      <c r="F59" s="240"/>
      <c r="G59" s="238"/>
      <c r="H59" s="239"/>
      <c r="I59" s="238"/>
    </row>
    <row r="60" spans="1:10" ht="17.399999999999999" customHeight="1" x14ac:dyDescent="0.3">
      <c r="A60" s="240" t="s">
        <v>43</v>
      </c>
      <c r="B60" s="240"/>
      <c r="C60" s="240"/>
      <c r="D60" s="240"/>
      <c r="E60" s="240"/>
      <c r="F60" s="240"/>
      <c r="G60" s="238"/>
      <c r="H60" s="239"/>
      <c r="I60" s="238"/>
    </row>
    <row r="61" spans="1:10" ht="17.399999999999999" customHeight="1" x14ac:dyDescent="0.3">
      <c r="A61" s="241" t="s">
        <v>45</v>
      </c>
      <c r="B61" s="241"/>
      <c r="C61" s="241"/>
      <c r="D61" s="237"/>
      <c r="E61" s="235"/>
      <c r="F61" s="235"/>
      <c r="G61" s="238"/>
      <c r="H61" s="239"/>
      <c r="I61" s="238"/>
    </row>
    <row r="62" spans="1:10" ht="17.399999999999999" customHeight="1" x14ac:dyDescent="0.3">
      <c r="A62" s="235" t="s">
        <v>44</v>
      </c>
      <c r="B62" s="235"/>
      <c r="C62" s="235"/>
      <c r="D62" s="237"/>
      <c r="E62" s="235"/>
      <c r="F62" s="235"/>
      <c r="G62" s="238"/>
      <c r="H62" s="239"/>
      <c r="I62" s="238"/>
    </row>
    <row r="63" spans="1:10" ht="14.4" customHeight="1" x14ac:dyDescent="0.3">
      <c r="A63" s="235" t="s">
        <v>66</v>
      </c>
      <c r="B63" s="236"/>
      <c r="C63" s="236"/>
      <c r="D63" s="237"/>
      <c r="E63" s="235"/>
      <c r="F63" s="235"/>
      <c r="G63" s="238"/>
      <c r="H63" s="239"/>
      <c r="I63" s="238"/>
    </row>
    <row r="64" spans="1:10" ht="14.4" customHeight="1" x14ac:dyDescent="0.3">
      <c r="H64" s="214"/>
      <c r="I64" s="76"/>
    </row>
    <row r="65" spans="1:9" s="61" customFormat="1" ht="14.4" customHeight="1" x14ac:dyDescent="0.3">
      <c r="A65" s="157"/>
      <c r="B65" s="242"/>
      <c r="C65" s="242"/>
      <c r="D65" s="243"/>
      <c r="E65" s="62"/>
      <c r="F65" s="62"/>
      <c r="G65" s="139"/>
      <c r="H65" s="214"/>
      <c r="I65" s="76"/>
    </row>
  </sheetData>
  <sheetProtection algorithmName="SHA-512" hashValue="UTsrbvYrqTKZdF4z4iK7E9yZub+DRr+MAYMuhOQNHcpfoUPV6qQI02H0rwd9gLlAQc9nExVn2U9dwl2ie5HubA==" saltValue="YOOvzVURQTv+L+kHM3mz2A==" spinCount="100000" sheet="1" objects="1" scenarios="1"/>
  <mergeCells count="18">
    <mergeCell ref="D50:E50"/>
    <mergeCell ref="D51:E51"/>
    <mergeCell ref="D52:E52"/>
    <mergeCell ref="H52:I52"/>
    <mergeCell ref="A59:F59"/>
    <mergeCell ref="A60:F60"/>
    <mergeCell ref="A27:E27"/>
    <mergeCell ref="A31:E31"/>
    <mergeCell ref="A36:E36"/>
    <mergeCell ref="D47:E47"/>
    <mergeCell ref="D48:E48"/>
    <mergeCell ref="D49:E49"/>
    <mergeCell ref="A1:F1"/>
    <mergeCell ref="A2:F2"/>
    <mergeCell ref="D3:F3"/>
    <mergeCell ref="H3:J3"/>
    <mergeCell ref="A9:D9"/>
    <mergeCell ref="A22:E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66C41FE06484793F79620BB9E4D54" ma:contentTypeVersion="4" ma:contentTypeDescription="Create a new document." ma:contentTypeScope="" ma:versionID="d6bfaaf32cfd8396d7d485c2df9b4f76">
  <xsd:schema xmlns:xsd="http://www.w3.org/2001/XMLSchema" xmlns:xs="http://www.w3.org/2001/XMLSchema" xmlns:p="http://schemas.microsoft.com/office/2006/metadata/properties" xmlns:ns2="44941a22-c369-470f-91f9-3087c2b5e4da" targetNamespace="http://schemas.microsoft.com/office/2006/metadata/properties" ma:root="true" ma:fieldsID="6ef64e0e81e724429a13512b80787929" ns2:_="">
    <xsd:import namespace="44941a22-c369-470f-91f9-3087c2b5e4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41a22-c369-470f-91f9-3087c2b5e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77BA99-E0B4-4885-AB5C-39BFC72B4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41a22-c369-470f-91f9-3087c2b5e4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31D0BA-A0B1-4660-86AE-A57F9D88CF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642C91-758F-495A-A316-503F83EC4120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6A39299-5C81-42C1-9051-FAFF35FAB535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4941a22-c369-470f-91f9-3087c2b5e4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Lievers, Tico</dc:creator>
  <cp:lastModifiedBy>Ronald Vroom</cp:lastModifiedBy>
  <dcterms:created xsi:type="dcterms:W3CDTF">2018-12-27T14:04:02Z</dcterms:created>
  <dcterms:modified xsi:type="dcterms:W3CDTF">2022-07-04T16:22:22Z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0x01010096366C41FE06484793F79620BB9E4D54</vt:lpwstr>
  </property>
</Properties>
</file>