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Aanbesteding RWS en OM\Aanbesteding\Nota van Inlichtingen\NvI 5\"/>
    </mc:Choice>
  </mc:AlternateContent>
  <xr:revisionPtr revIDLastSave="0" documentId="8_{9896572E-F53E-40C4-B01B-E064C118F1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verige voorwaarden" sheetId="12" r:id="rId1"/>
    <sheet name="regio Noord Oost" sheetId="6" r:id="rId2"/>
    <sheet name="regio Zuid Oost" sheetId="10" r:id="rId3"/>
    <sheet name="regio Randstad" sheetId="11" r:id="rId4"/>
  </sheets>
  <definedNames>
    <definedName name="_xlnm.Print_Area" localSheetId="1">'regio Noord Oost'!$B$1:$M$54</definedName>
    <definedName name="_xlnm.Print_Area" localSheetId="3">'regio Randstad'!$B$1:$M$57</definedName>
    <definedName name="_xlnm.Print_Area" localSheetId="2">'regio Zuid Oost'!$B$1:$M$57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1" l="1"/>
  <c r="K20" i="11"/>
  <c r="G20" i="11"/>
  <c r="L20" i="10"/>
  <c r="K20" i="10"/>
  <c r="G20" i="10"/>
  <c r="L20" i="6"/>
  <c r="K20" i="6"/>
  <c r="G20" i="6"/>
  <c r="G47" i="10"/>
  <c r="G47" i="11"/>
  <c r="G36" i="11" l="1"/>
  <c r="G36" i="10"/>
  <c r="G36" i="6"/>
  <c r="K21" i="6" l="1"/>
  <c r="K19" i="6"/>
  <c r="G23" i="6"/>
  <c r="G22" i="6"/>
  <c r="G21" i="6"/>
  <c r="G19" i="6"/>
  <c r="L19" i="6" l="1"/>
  <c r="L21" i="6"/>
  <c r="G30" i="10"/>
  <c r="G30" i="11"/>
  <c r="G30" i="6"/>
  <c r="G29" i="6"/>
  <c r="K53" i="11" l="1"/>
  <c r="H51" i="11"/>
  <c r="G44" i="11"/>
  <c r="G43" i="11"/>
  <c r="G42" i="11"/>
  <c r="G39" i="11"/>
  <c r="G33" i="11"/>
  <c r="G29" i="11"/>
  <c r="G28" i="11"/>
  <c r="G27" i="11"/>
  <c r="G26" i="11"/>
  <c r="K23" i="11"/>
  <c r="G23" i="11"/>
  <c r="K22" i="11"/>
  <c r="G22" i="11"/>
  <c r="K21" i="11"/>
  <c r="G21" i="11"/>
  <c r="K19" i="11"/>
  <c r="G19" i="11"/>
  <c r="K53" i="10"/>
  <c r="H51" i="10"/>
  <c r="G44" i="10"/>
  <c r="G43" i="10"/>
  <c r="G42" i="10"/>
  <c r="G39" i="10"/>
  <c r="G33" i="10"/>
  <c r="G29" i="10"/>
  <c r="G28" i="10"/>
  <c r="G27" i="10"/>
  <c r="G26" i="10"/>
  <c r="K23" i="10"/>
  <c r="G23" i="10"/>
  <c r="K22" i="10"/>
  <c r="G22" i="10"/>
  <c r="K21" i="10"/>
  <c r="G21" i="10"/>
  <c r="K19" i="10"/>
  <c r="G19" i="10"/>
  <c r="G28" i="6"/>
  <c r="G27" i="6"/>
  <c r="G26" i="6"/>
  <c r="L19" i="11" l="1"/>
  <c r="L21" i="11"/>
  <c r="G49" i="11"/>
  <c r="G49" i="10"/>
  <c r="L21" i="10"/>
  <c r="L19" i="10"/>
  <c r="L22" i="11"/>
  <c r="L23" i="11"/>
  <c r="L23" i="10"/>
  <c r="L22" i="10"/>
  <c r="L24" i="11" l="1"/>
  <c r="G51" i="11" s="1"/>
  <c r="L24" i="10"/>
  <c r="G51" i="10" s="1"/>
  <c r="H48" i="6" l="1"/>
  <c r="K50" i="6" l="1"/>
  <c r="G44" i="6" l="1"/>
  <c r="G43" i="6"/>
  <c r="G42" i="6"/>
  <c r="G39" i="6"/>
  <c r="G33" i="6"/>
  <c r="K23" i="6"/>
  <c r="K22" i="6"/>
  <c r="G46" i="6" l="1"/>
  <c r="L22" i="6"/>
  <c r="L23" i="6"/>
  <c r="L24" i="6" l="1"/>
  <c r="G48" i="6" s="1"/>
</calcChain>
</file>

<file path=xl/sharedStrings.xml><?xml version="1.0" encoding="utf-8"?>
<sst xmlns="http://schemas.openxmlformats.org/spreadsheetml/2006/main" count="257" uniqueCount="78">
  <si>
    <t>in te vullen cellen door Inschrijver</t>
  </si>
  <si>
    <t>formulevelden</t>
  </si>
  <si>
    <t>prijs die als input voor de gunningsprocedure gebruikt wordt.</t>
  </si>
  <si>
    <t>Type Dienstverlening</t>
  </si>
  <si>
    <t>Basistarief  per uur (ex. btw)</t>
  </si>
  <si>
    <t>Aantal fictieve 
uren per jaar</t>
  </si>
  <si>
    <t>Subtotaal</t>
  </si>
  <si>
    <t xml:space="preserve">Plustarief per uur (ex. btw) </t>
  </si>
  <si>
    <t>Aantal fictieve
uren per jaar</t>
  </si>
  <si>
    <t>Totaalbedrag kosten inzet dienst</t>
  </si>
  <si>
    <t>Type dienstverlening</t>
  </si>
  <si>
    <t>Tarief (ex. btw.) per aansluiting gehele contractperiode (eenmalig)</t>
  </si>
  <si>
    <t>Aantal aansluitingen fictief</t>
  </si>
  <si>
    <t>Totaalbedrag</t>
  </si>
  <si>
    <t xml:space="preserve">Aansluiting PAC </t>
  </si>
  <si>
    <t>Tarief (ex. btw.) per jaar</t>
  </si>
  <si>
    <t>Aantal abonnementen fictief</t>
  </si>
  <si>
    <t xml:space="preserve">FICTIEVE TOTAALPRIJS: </t>
  </si>
  <si>
    <t>uitgangspunten aantallen/hoeveelheden bepaald door RBO</t>
  </si>
  <si>
    <t>Overige toelichting:</t>
  </si>
  <si>
    <t>-      Alle groene cellen dienen te worden ingevuld in verband met de vergelijkbaarheid van de Inschrijvingen. Indien niet alle groene cellen ingevuld zijn, wordt de inschrijving terzijde gelegd.</t>
  </si>
  <si>
    <t>Subtotaal:</t>
  </si>
  <si>
    <t>prijzenblad voor Perceel:</t>
  </si>
  <si>
    <t>Inschrijver:</t>
  </si>
  <si>
    <t>Naam:</t>
  </si>
  <si>
    <t>Handtekening:</t>
  </si>
  <si>
    <t>Datum:</t>
  </si>
  <si>
    <t>Regio Noord Oost</t>
  </si>
  <si>
    <t>Perceel:</t>
  </si>
  <si>
    <t>Regio Zuid Oost</t>
  </si>
  <si>
    <t>Regio Randstad</t>
  </si>
  <si>
    <t>Basistarief</t>
  </si>
  <si>
    <t>Plustarief</t>
  </si>
  <si>
    <t>Abonnement per contractjaar, per pand
alarmopvolging (Alop)</t>
  </si>
  <si>
    <t>Abonnement per contractjaar, per aansluiting PAC</t>
  </si>
  <si>
    <t>Bovengrens tarief (ex. btw)</t>
  </si>
  <si>
    <t>Abonnement PAC</t>
  </si>
  <si>
    <t>Mobiele surveillance structureel</t>
  </si>
  <si>
    <t>Mobiele Surveillance incidenteel</t>
  </si>
  <si>
    <t>Aantal fictieve
incidenten per jaar</t>
  </si>
  <si>
    <t>Toelichting en instructie voor de in te vullen prijsopgavetabel.</t>
  </si>
  <si>
    <t>-      Alle prijzen zijn in euro's en exclusief btw.</t>
  </si>
  <si>
    <t>-      Tarieven moeten in 2 decimalen nauwkeurig worden opgegeven.</t>
  </si>
  <si>
    <t>Bijlage 7: Prijsopgavetabel</t>
  </si>
  <si>
    <t>N.B. alle tarieven zijn inclusief eventuele verschuivingstoeslagen</t>
  </si>
  <si>
    <t>Fictief bedrag</t>
  </si>
  <si>
    <t>Inzet Toezichtcentrale</t>
  </si>
  <si>
    <t>Opslagpercentage per jaar</t>
  </si>
  <si>
    <t>Aansluiting PAC AT4:DP4</t>
  </si>
  <si>
    <t>Aansluiting  PAC AT3:DP3</t>
  </si>
  <si>
    <t>Aansluiting PAC AT2:SP2/DP1</t>
  </si>
  <si>
    <t>Spyke Toezichtcentrale</t>
  </si>
  <si>
    <t>-      m.b.t. Spyke Toezichtcentrale (rij 45 en 46): hier dient Inschrijver een opslagpercentage in te vullen dat meegenomen wordt in onderstaand prijsmodel</t>
  </si>
  <si>
    <r>
      <t xml:space="preserve">-      De tarieven mogen niet hoger zijn dan de opgegeven </t>
    </r>
    <r>
      <rPr>
        <sz val="10"/>
        <rFont val="Verdana"/>
        <family val="2"/>
      </rPr>
      <t>maximale</t>
    </r>
    <r>
      <rPr>
        <sz val="10"/>
        <color rgb="FF000000"/>
        <rFont val="Verdana"/>
        <family val="2"/>
      </rPr>
      <t xml:space="preserve"> tarieven (bovengrenzen).Indien één of meer tariever hoger zijn dan de maximale tarieven (bovengrenzen) wordt de inschrijving terzijde gelegd.</t>
    </r>
  </si>
  <si>
    <t>maximale tarieven (bovengrenzen) bepaald door RBO</t>
  </si>
  <si>
    <t>Receptionist/Host(ess) dienstverlening</t>
  </si>
  <si>
    <t>Coördinatie  Beveiliging (Teamleider)</t>
  </si>
  <si>
    <t>Meldkamerdienstverlening (Centralist)</t>
  </si>
  <si>
    <t>Evenementenbeveiliging</t>
  </si>
  <si>
    <t>Beveiliging met behulp van honden</t>
  </si>
  <si>
    <t>Brandwacht dienstverlening</t>
  </si>
  <si>
    <t>Persoonsbegeleiding</t>
  </si>
  <si>
    <t>Overige voorwaarden</t>
  </si>
  <si>
    <t>-      Deze prijsopgavetabel is uitsluitend bedoeld voor bepaling van de prijs van de aanbieding en biedt geen garantie voor daadwerkelijke afname.</t>
  </si>
  <si>
    <t>Deze prijsopgavetabel is uitsluitend bedoeld voor bepaling van de prijs van de aanbieding en biedt geen garantie voor daadwerkelijke afname.</t>
  </si>
  <si>
    <t>Alle groene cellen dienen te worden ingevuld in verband met de vergelijkbaarheid van de Inschrijvingen. Indien niet alle groene cellen ingevuld zijn, wordt de inschrijving terzijde gelegd.</t>
  </si>
  <si>
    <t>Alle prijzen zijn in euro's en exclusief btw.</t>
  </si>
  <si>
    <t>Tarieven moeten in 2 decimalen nauwkeurig worden opgegeven.</t>
  </si>
  <si>
    <r>
      <t xml:space="preserve">De tarieven mogen niet hoger zijn dan de opgegeven </t>
    </r>
    <r>
      <rPr>
        <sz val="9"/>
        <rFont val="Verdana"/>
        <family val="2"/>
      </rPr>
      <t>maximale</t>
    </r>
    <r>
      <rPr>
        <sz val="9"/>
        <color rgb="FF000000"/>
        <rFont val="Verdana"/>
        <family val="2"/>
      </rPr>
      <t xml:space="preserve"> tarieven (bovengrenzen). Indien één of meer tariever hoger zijn dan de maximale tarieven (bovengrenzen) wordt de inschrijving terzijde gelegd.</t>
    </r>
  </si>
  <si>
    <t>m.b.t. Spyke Toezichtcentrale (rij 45 en 46): hier dient Inschrijver een opslagpercentage in te vullen dat meegenomen wordt in onderstaand prijsmodel.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</si>
  <si>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het innemen van een realistische positie, wordt verstoord. Een Inschrijving is in ieder geval doch niet uitsluitend manipulatief en/ of irreëel als:
- één of meer tarieven worden aangeboden die op zichzelf beschouwd niet marktconform en/of niet realistisch zijn;
- de tarieven niet een in de branche gebruikelijke opbouw/samenhang hebben;
- één of meerdere tarieven de gehanteerde formule frustreren;
- sprake is van negatieve of nultarieven.
Een irreële of manipulatieve Inschrijving is ongeldig en wordt terzijde gelegd.</t>
  </si>
  <si>
    <t>a) Basistarief: werkdagen tussen 07:00 – 18:00 uur (aanvraag ≥ 30 kalenderdagen)</t>
  </si>
  <si>
    <t>b) Plustarief:  avond, nacht, weekend, feestdagen, adhoc (aanvraag &lt; 30 kalenderdagen)</t>
  </si>
  <si>
    <t>c) All-in tarief; werkdagen, avond, nacht, weekend, feestdagen, adhoc (aanvraag &lt; 30 kalenderdagen)</t>
  </si>
  <si>
    <t>Objectbeveiliging</t>
  </si>
  <si>
    <t>Objectbeveiliging aspirant</t>
  </si>
  <si>
    <t>All-In tarief per uur  (ex. btw)</t>
  </si>
  <si>
    <t>All-In tarief per uur (ex.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</si>
</sst>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11"/>
      <name val="Calibri"/>
      <family val="2"/>
      <scheme val="minor"/>
    </font>
    <font>
      <sz val="9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1"/>
      <name val="Calibri"/>
      <family val="2"/>
      <scheme val="minor"/>
    </font>
    <font>
      <b/>
      <sz val="10"/>
      <color rgb="FFFF0000"/>
      <name val="Verdana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16"/>
      <color rgb="FFFF0000"/>
      <name val="Calibri"/>
      <family val="2"/>
      <scheme val="minor"/>
    </font>
    <font>
      <sz val="9"/>
      <color theme="1"/>
      <name val="Symbol"/>
      <family val="1"/>
      <charset val="2"/>
    </font>
    <font>
      <sz val="9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AFCBA"/>
        <bgColor indexed="64"/>
      </patternFill>
    </fill>
    <fill>
      <patternFill patternType="solid">
        <fgColor theme="1" tint="0.3499862666707357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2" borderId="4" xfId="0" applyFill="1" applyBorder="1"/>
    <xf numFmtId="44" fontId="0" fillId="3" borderId="4" xfId="1" applyFont="1" applyFill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 indent="2"/>
    </xf>
    <xf numFmtId="0" fontId="8" fillId="4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10" fillId="0" borderId="0" xfId="0" applyFont="1"/>
    <xf numFmtId="0" fontId="8" fillId="0" borderId="0" xfId="0" quotePrefix="1" applyFont="1"/>
    <xf numFmtId="0" fontId="11" fillId="0" borderId="0" xfId="0" quotePrefix="1" applyFont="1" applyAlignment="1">
      <alignment vertical="center"/>
    </xf>
    <xf numFmtId="0" fontId="11" fillId="0" borderId="0" xfId="0" quotePrefix="1" applyFont="1" applyFill="1" applyAlignment="1">
      <alignment vertical="center"/>
    </xf>
    <xf numFmtId="0" fontId="0" fillId="0" borderId="6" xfId="0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8" fillId="7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44" fontId="0" fillId="3" borderId="14" xfId="1" applyFont="1" applyFill="1" applyBorder="1"/>
    <xf numFmtId="0" fontId="0" fillId="0" borderId="11" xfId="0" applyBorder="1"/>
    <xf numFmtId="44" fontId="0" fillId="3" borderId="13" xfId="1" applyFont="1" applyFill="1" applyBorder="1"/>
    <xf numFmtId="44" fontId="0" fillId="3" borderId="10" xfId="1" applyFont="1" applyFill="1" applyBorder="1"/>
    <xf numFmtId="0" fontId="0" fillId="2" borderId="12" xfId="0" applyFill="1" applyBorder="1"/>
    <xf numFmtId="44" fontId="0" fillId="3" borderId="7" xfId="1" applyFont="1" applyFill="1" applyBorder="1"/>
    <xf numFmtId="0" fontId="0" fillId="2" borderId="16" xfId="0" applyFill="1" applyBorder="1"/>
    <xf numFmtId="44" fontId="0" fillId="3" borderId="16" xfId="1" applyFont="1" applyFill="1" applyBorder="1"/>
    <xf numFmtId="44" fontId="0" fillId="3" borderId="17" xfId="1" applyFont="1" applyFill="1" applyBorder="1"/>
    <xf numFmtId="44" fontId="0" fillId="4" borderId="7" xfId="0" applyNumberFormat="1" applyFill="1" applyBorder="1"/>
    <xf numFmtId="0" fontId="4" fillId="0" borderId="0" xfId="0" applyFont="1" applyBorder="1" applyAlignment="1">
      <alignment horizontal="right"/>
    </xf>
    <xf numFmtId="44" fontId="0" fillId="6" borderId="4" xfId="0" applyNumberFormat="1" applyFill="1" applyBorder="1"/>
    <xf numFmtId="44" fontId="0" fillId="6" borderId="5" xfId="0" applyNumberFormat="1" applyFill="1" applyBorder="1"/>
    <xf numFmtId="44" fontId="0" fillId="6" borderId="12" xfId="0" applyNumberFormat="1" applyFill="1" applyBorder="1"/>
    <xf numFmtId="0" fontId="0" fillId="0" borderId="0" xfId="0" applyFill="1"/>
    <xf numFmtId="0" fontId="6" fillId="5" borderId="0" xfId="0" applyFont="1" applyFill="1" applyAlignment="1">
      <alignment horizontal="right"/>
    </xf>
    <xf numFmtId="0" fontId="6" fillId="5" borderId="0" xfId="0" applyFont="1" applyFill="1"/>
    <xf numFmtId="0" fontId="0" fillId="0" borderId="19" xfId="0" applyBorder="1"/>
    <xf numFmtId="0" fontId="0" fillId="0" borderId="20" xfId="0" applyBorder="1" applyAlignment="1">
      <alignment horizontal="right"/>
    </xf>
    <xf numFmtId="0" fontId="13" fillId="0" borderId="0" xfId="0" applyFont="1" applyFill="1"/>
    <xf numFmtId="0" fontId="14" fillId="0" borderId="0" xfId="0" applyFont="1" applyFill="1"/>
    <xf numFmtId="0" fontId="4" fillId="0" borderId="9" xfId="0" applyFont="1" applyFill="1" applyBorder="1"/>
    <xf numFmtId="0" fontId="4" fillId="0" borderId="11" xfId="0" applyFont="1" applyFill="1" applyBorder="1"/>
    <xf numFmtId="0" fontId="15" fillId="0" borderId="0" xfId="0" applyFont="1" applyFill="1"/>
    <xf numFmtId="44" fontId="0" fillId="8" borderId="16" xfId="0" applyNumberFormat="1" applyFill="1" applyBorder="1"/>
    <xf numFmtId="44" fontId="0" fillId="8" borderId="4" xfId="0" applyNumberFormat="1" applyFill="1" applyBorder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0" quotePrefix="1" applyFont="1"/>
    <xf numFmtId="44" fontId="0" fillId="7" borderId="16" xfId="0" applyNumberFormat="1" applyFill="1" applyBorder="1" applyProtection="1">
      <protection locked="0"/>
    </xf>
    <xf numFmtId="44" fontId="0" fillId="7" borderId="4" xfId="0" applyNumberFormat="1" applyFill="1" applyBorder="1" applyProtection="1">
      <protection locked="0"/>
    </xf>
    <xf numFmtId="44" fontId="0" fillId="7" borderId="0" xfId="0" applyNumberFormat="1" applyFill="1" applyBorder="1" applyProtection="1">
      <protection locked="0"/>
    </xf>
    <xf numFmtId="44" fontId="0" fillId="7" borderId="12" xfId="0" applyNumberFormat="1" applyFill="1" applyBorder="1" applyProtection="1">
      <protection locked="0"/>
    </xf>
    <xf numFmtId="44" fontId="0" fillId="7" borderId="18" xfId="0" applyNumberFormat="1" applyFill="1" applyBorder="1" applyProtection="1">
      <protection locked="0"/>
    </xf>
    <xf numFmtId="0" fontId="5" fillId="0" borderId="23" xfId="0" applyFont="1" applyFill="1" applyBorder="1" applyAlignment="1">
      <alignment vertical="center" wrapText="1"/>
    </xf>
    <xf numFmtId="44" fontId="0" fillId="6" borderId="24" xfId="0" applyNumberFormat="1" applyFill="1" applyBorder="1"/>
    <xf numFmtId="0" fontId="0" fillId="2" borderId="24" xfId="0" applyFill="1" applyBorder="1"/>
    <xf numFmtId="44" fontId="0" fillId="0" borderId="0" xfId="0" applyNumberFormat="1" applyFill="1" applyBorder="1" applyProtection="1">
      <protection locked="0"/>
    </xf>
    <xf numFmtId="0" fontId="5" fillId="0" borderId="2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0" fillId="0" borderId="0" xfId="0" applyNumberFormat="1" applyFill="1" applyBorder="1"/>
    <xf numFmtId="0" fontId="0" fillId="0" borderId="0" xfId="0" applyFill="1" applyBorder="1"/>
    <xf numFmtId="44" fontId="0" fillId="0" borderId="0" xfId="1" applyFont="1" applyFill="1" applyBorder="1"/>
    <xf numFmtId="44" fontId="0" fillId="8" borderId="24" xfId="0" applyNumberFormat="1" applyFill="1" applyBorder="1"/>
    <xf numFmtId="44" fontId="0" fillId="3" borderId="26" xfId="1" applyFont="1" applyFill="1" applyBorder="1"/>
    <xf numFmtId="44" fontId="0" fillId="3" borderId="12" xfId="1" applyFont="1" applyFill="1" applyBorder="1"/>
    <xf numFmtId="0" fontId="5" fillId="0" borderId="11" xfId="0" applyFont="1" applyFill="1" applyBorder="1" applyAlignment="1">
      <alignment vertical="center" wrapText="1"/>
    </xf>
    <xf numFmtId="44" fontId="0" fillId="7" borderId="27" xfId="0" applyNumberFormat="1" applyFill="1" applyBorder="1" applyProtection="1">
      <protection locked="0"/>
    </xf>
    <xf numFmtId="0" fontId="4" fillId="0" borderId="28" xfId="0" applyFont="1" applyBorder="1" applyAlignment="1">
      <alignment wrapText="1"/>
    </xf>
    <xf numFmtId="44" fontId="4" fillId="6" borderId="18" xfId="0" applyNumberFormat="1" applyFont="1" applyFill="1" applyBorder="1"/>
    <xf numFmtId="0" fontId="0" fillId="2" borderId="18" xfId="0" applyFill="1" applyBorder="1"/>
    <xf numFmtId="44" fontId="0" fillId="3" borderId="29" xfId="1" applyFont="1" applyFill="1" applyBorder="1"/>
    <xf numFmtId="0" fontId="4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left" vertical="top" wrapText="1"/>
    </xf>
    <xf numFmtId="164" fontId="4" fillId="0" borderId="3" xfId="0" applyNumberFormat="1" applyFont="1" applyBorder="1" applyAlignment="1">
      <alignment vertical="top" wrapText="1"/>
    </xf>
    <xf numFmtId="0" fontId="4" fillId="0" borderId="28" xfId="0" applyFont="1" applyBorder="1"/>
    <xf numFmtId="0" fontId="12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4" fillId="0" borderId="8" xfId="0" applyFont="1" applyFill="1" applyBorder="1"/>
    <xf numFmtId="0" fontId="0" fillId="2" borderId="5" xfId="0" applyFill="1" applyBorder="1"/>
    <xf numFmtId="44" fontId="0" fillId="3" borderId="30" xfId="1" applyFont="1" applyFill="1" applyBorder="1"/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4" fontId="0" fillId="7" borderId="2" xfId="0" applyNumberFormat="1" applyFill="1" applyBorder="1" applyProtection="1">
      <protection locked="0"/>
    </xf>
    <xf numFmtId="44" fontId="0" fillId="6" borderId="2" xfId="0" applyNumberFormat="1" applyFill="1" applyBorder="1"/>
    <xf numFmtId="0" fontId="0" fillId="2" borderId="2" xfId="0" applyFill="1" applyBorder="1"/>
    <xf numFmtId="44" fontId="0" fillId="3" borderId="3" xfId="1" applyFont="1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2" borderId="12" xfId="0" quotePrefix="1" applyFill="1" applyBorder="1"/>
    <xf numFmtId="0" fontId="12" fillId="0" borderId="31" xfId="0" applyFont="1" applyBorder="1" applyAlignment="1">
      <alignment horizontal="center" vertical="center" wrapText="1"/>
    </xf>
    <xf numFmtId="0" fontId="0" fillId="0" borderId="4" xfId="0" applyBorder="1"/>
    <xf numFmtId="9" fontId="0" fillId="7" borderId="4" xfId="0" applyNumberFormat="1" applyFill="1" applyBorder="1" applyProtection="1">
      <protection locked="0"/>
    </xf>
    <xf numFmtId="0" fontId="18" fillId="0" borderId="0" xfId="0" applyFont="1" applyAlignment="1">
      <alignment horizontal="left" vertical="center" indent="5"/>
    </xf>
    <xf numFmtId="0" fontId="2" fillId="0" borderId="4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4" xfId="0" quotePrefix="1" applyFont="1" applyBorder="1" applyAlignment="1">
      <alignment wrapText="1"/>
    </xf>
    <xf numFmtId="0" fontId="19" fillId="0" borderId="4" xfId="0" quotePrefix="1" applyFont="1" applyBorder="1" applyAlignment="1">
      <alignment vertical="center" wrapText="1"/>
    </xf>
    <xf numFmtId="0" fontId="19" fillId="0" borderId="4" xfId="0" quotePrefix="1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0" xfId="0" applyFont="1" applyFill="1" applyAlignment="1">
      <alignment horizontal="left" vertical="center" indent="2"/>
    </xf>
    <xf numFmtId="0" fontId="0" fillId="0" borderId="8" xfId="0" applyFill="1" applyBorder="1"/>
    <xf numFmtId="44" fontId="0" fillId="7" borderId="5" xfId="0" applyNumberFormat="1" applyFill="1" applyBorder="1" applyProtection="1">
      <protection locked="0"/>
    </xf>
    <xf numFmtId="44" fontId="0" fillId="8" borderId="5" xfId="0" applyNumberFormat="1" applyFill="1" applyBorder="1"/>
    <xf numFmtId="44" fontId="4" fillId="2" borderId="4" xfId="0" applyNumberFormat="1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19" xfId="0" applyFill="1" applyBorder="1" applyAlignment="1" applyProtection="1">
      <alignment horizontal="left"/>
      <protection locked="0"/>
    </xf>
    <xf numFmtId="0" fontId="0" fillId="7" borderId="20" xfId="0" applyFill="1" applyBorder="1" applyAlignment="1" applyProtection="1">
      <alignment horizontal="left"/>
      <protection locked="0"/>
    </xf>
    <xf numFmtId="0" fontId="7" fillId="0" borderId="19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33"/>
      <color rgb="FFCCFFFF"/>
      <color rgb="FFBAFCBA"/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8"/>
  <sheetViews>
    <sheetView tabSelected="1" workbookViewId="0"/>
  </sheetViews>
  <sheetFormatPr defaultColWidth="9.109375" defaultRowHeight="11.4" x14ac:dyDescent="0.2"/>
  <cols>
    <col min="1" max="1" width="9.109375" style="103"/>
    <col min="2" max="2" width="94.44140625" style="104" customWidth="1"/>
    <col min="3" max="16384" width="9.109375" style="103"/>
  </cols>
  <sheetData>
    <row r="1" spans="2:2" ht="21.75" customHeight="1" x14ac:dyDescent="0.2">
      <c r="B1" s="102" t="s">
        <v>62</v>
      </c>
    </row>
    <row r="2" spans="2:2" ht="147" customHeight="1" x14ac:dyDescent="0.2">
      <c r="B2" s="108" t="s">
        <v>70</v>
      </c>
    </row>
    <row r="3" spans="2:2" ht="24" customHeight="1" x14ac:dyDescent="0.2">
      <c r="B3" s="105" t="s">
        <v>64</v>
      </c>
    </row>
    <row r="4" spans="2:2" ht="22.8" x14ac:dyDescent="0.2">
      <c r="B4" s="106" t="s">
        <v>65</v>
      </c>
    </row>
    <row r="5" spans="2:2" x14ac:dyDescent="0.2">
      <c r="B5" s="106" t="s">
        <v>66</v>
      </c>
    </row>
    <row r="6" spans="2:2" x14ac:dyDescent="0.2">
      <c r="B6" s="107" t="s">
        <v>67</v>
      </c>
    </row>
    <row r="7" spans="2:2" ht="22.8" x14ac:dyDescent="0.2">
      <c r="B7" s="107" t="s">
        <v>68</v>
      </c>
    </row>
    <row r="8" spans="2:2" ht="22.8" x14ac:dyDescent="0.2">
      <c r="B8" s="107" t="s">
        <v>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54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40</v>
      </c>
      <c r="C1" s="10"/>
      <c r="D1" s="10"/>
      <c r="E1" s="53" t="s">
        <v>28</v>
      </c>
      <c r="F1" s="54" t="s">
        <v>27</v>
      </c>
      <c r="J1" s="54" t="s">
        <v>43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63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41</v>
      </c>
      <c r="C5" s="10"/>
      <c r="D5" s="10"/>
      <c r="E5" s="10"/>
      <c r="F5" s="10"/>
    </row>
    <row r="6" spans="2:12" x14ac:dyDescent="0.3">
      <c r="B6" s="17" t="s">
        <v>42</v>
      </c>
      <c r="C6" s="10"/>
      <c r="D6" s="10"/>
      <c r="E6" s="10"/>
      <c r="F6" s="10"/>
    </row>
    <row r="7" spans="2:12" x14ac:dyDescent="0.3">
      <c r="B7" s="17" t="s">
        <v>53</v>
      </c>
      <c r="C7" s="10"/>
      <c r="D7" s="10"/>
      <c r="E7" s="10"/>
      <c r="F7" s="10"/>
    </row>
    <row r="8" spans="2:12" x14ac:dyDescent="0.3">
      <c r="B8" s="17"/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54</v>
      </c>
      <c r="C11" s="13"/>
      <c r="D11" s="13"/>
      <c r="E11" s="10"/>
      <c r="F11" s="109" t="s">
        <v>71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72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73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44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4" t="s">
        <v>31</v>
      </c>
      <c r="E17" s="115"/>
      <c r="F17" s="115"/>
      <c r="G17" s="115"/>
      <c r="H17" s="114" t="s">
        <v>32</v>
      </c>
      <c r="I17" s="115"/>
      <c r="J17" s="115"/>
      <c r="K17" s="116"/>
      <c r="M17" s="95"/>
    </row>
    <row r="18" spans="2:13" ht="29.4" thickBot="1" x14ac:dyDescent="0.35">
      <c r="C18" s="25" t="s">
        <v>3</v>
      </c>
      <c r="D18" s="18" t="s">
        <v>4</v>
      </c>
      <c r="E18" s="18" t="s">
        <v>35</v>
      </c>
      <c r="F18" s="1" t="s">
        <v>5</v>
      </c>
      <c r="G18" s="1" t="s">
        <v>6</v>
      </c>
      <c r="H18" s="1" t="s">
        <v>7</v>
      </c>
      <c r="I18" s="18" t="s">
        <v>35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74</v>
      </c>
      <c r="D19" s="56"/>
      <c r="E19" s="51"/>
      <c r="F19" s="33">
        <v>6400</v>
      </c>
      <c r="G19" s="34">
        <f>D19*F19</f>
        <v>0</v>
      </c>
      <c r="H19" s="56"/>
      <c r="I19" s="51"/>
      <c r="J19" s="33">
        <v>7380</v>
      </c>
      <c r="K19" s="34">
        <f>H19*J19</f>
        <v>0</v>
      </c>
      <c r="L19" s="35">
        <f>G19+K19</f>
        <v>0</v>
      </c>
    </row>
    <row r="20" spans="2:13" x14ac:dyDescent="0.3">
      <c r="B20">
        <v>2</v>
      </c>
      <c r="C20" s="110" t="s">
        <v>75</v>
      </c>
      <c r="D20" s="111"/>
      <c r="E20" s="112"/>
      <c r="F20" s="87">
        <v>500</v>
      </c>
      <c r="G20" s="4">
        <f>D20*F20</f>
        <v>0</v>
      </c>
      <c r="H20" s="111"/>
      <c r="I20" s="112"/>
      <c r="J20" s="87">
        <v>0</v>
      </c>
      <c r="K20" s="4">
        <f>H20*J20</f>
        <v>0</v>
      </c>
      <c r="L20" s="30">
        <f>G20+K20</f>
        <v>0</v>
      </c>
    </row>
    <row r="21" spans="2:13" x14ac:dyDescent="0.3">
      <c r="B21">
        <v>3</v>
      </c>
      <c r="C21" s="26" t="s">
        <v>55</v>
      </c>
      <c r="D21" s="57"/>
      <c r="E21" s="52"/>
      <c r="F21" s="3">
        <v>18050</v>
      </c>
      <c r="G21" s="4">
        <f>D21*F21</f>
        <v>0</v>
      </c>
      <c r="H21" s="57"/>
      <c r="I21" s="52"/>
      <c r="J21" s="3">
        <v>130</v>
      </c>
      <c r="K21" s="4">
        <f>H21*J21</f>
        <v>0</v>
      </c>
      <c r="L21" s="30">
        <f>G21+K21</f>
        <v>0</v>
      </c>
    </row>
    <row r="22" spans="2:13" x14ac:dyDescent="0.3">
      <c r="B22">
        <v>4</v>
      </c>
      <c r="C22" s="26" t="s">
        <v>57</v>
      </c>
      <c r="D22" s="57"/>
      <c r="E22" s="38">
        <v>55</v>
      </c>
      <c r="F22" s="3">
        <v>50</v>
      </c>
      <c r="G22" s="4">
        <f>D22*F22</f>
        <v>0</v>
      </c>
      <c r="H22" s="57"/>
      <c r="I22" s="38">
        <v>78</v>
      </c>
      <c r="J22" s="3">
        <v>0</v>
      </c>
      <c r="K22" s="4">
        <f t="shared" ref="K22:K23" si="0">H22*J22</f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56</v>
      </c>
      <c r="D23" s="59"/>
      <c r="E23" s="40">
        <v>55</v>
      </c>
      <c r="F23" s="31">
        <v>110</v>
      </c>
      <c r="G23" s="72">
        <f>D23*F23</f>
        <v>0</v>
      </c>
      <c r="H23" s="59"/>
      <c r="I23" s="40">
        <v>78</v>
      </c>
      <c r="J23" s="97">
        <v>0</v>
      </c>
      <c r="K23" s="72">
        <f t="shared" si="0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29.4" thickBot="1" x14ac:dyDescent="0.35">
      <c r="C25" s="25" t="s">
        <v>10</v>
      </c>
      <c r="D25" s="20" t="s">
        <v>76</v>
      </c>
      <c r="E25" s="18" t="s">
        <v>35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37</v>
      </c>
      <c r="D26" s="56"/>
      <c r="E26" s="70"/>
      <c r="F26" s="63">
        <v>2930</v>
      </c>
      <c r="G26" s="27">
        <f>D26*F26</f>
        <v>0</v>
      </c>
      <c r="M26" s="69"/>
    </row>
    <row r="27" spans="2:13" x14ac:dyDescent="0.3">
      <c r="B27">
        <v>7</v>
      </c>
      <c r="C27" s="61" t="s">
        <v>58</v>
      </c>
      <c r="D27" s="57"/>
      <c r="E27" s="62">
        <v>46</v>
      </c>
      <c r="F27" s="63">
        <v>100</v>
      </c>
      <c r="G27" s="27">
        <f>D27*F27</f>
        <v>0</v>
      </c>
      <c r="M27" s="69"/>
    </row>
    <row r="28" spans="2:13" x14ac:dyDescent="0.3">
      <c r="B28">
        <v>8</v>
      </c>
      <c r="C28" s="61" t="s">
        <v>59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60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61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77</v>
      </c>
      <c r="E32" s="18" t="s">
        <v>35</v>
      </c>
      <c r="F32" s="20" t="s">
        <v>39</v>
      </c>
      <c r="G32" s="2" t="s">
        <v>9</v>
      </c>
      <c r="I32" s="50"/>
      <c r="J32" s="47"/>
      <c r="K32" s="47"/>
    </row>
    <row r="33" spans="2:8" ht="15" thickBot="1" x14ac:dyDescent="0.35">
      <c r="B33">
        <v>11</v>
      </c>
      <c r="C33" s="90" t="s">
        <v>38</v>
      </c>
      <c r="D33" s="91"/>
      <c r="E33" s="92">
        <v>98</v>
      </c>
      <c r="F33" s="93">
        <v>240</v>
      </c>
      <c r="G33" s="94">
        <f>D33*F33</f>
        <v>0</v>
      </c>
    </row>
    <row r="34" spans="2:8" ht="13.5" customHeight="1" thickBot="1" x14ac:dyDescent="0.35">
      <c r="C34" s="66"/>
      <c r="D34" s="64"/>
      <c r="E34" s="67"/>
      <c r="F34" s="68"/>
      <c r="G34" s="69"/>
    </row>
    <row r="35" spans="2:8" ht="58.2" thickBot="1" x14ac:dyDescent="0.35">
      <c r="C35" s="83" t="s">
        <v>14</v>
      </c>
      <c r="D35" s="84" t="s">
        <v>11</v>
      </c>
      <c r="E35" s="18" t="s">
        <v>35</v>
      </c>
      <c r="F35" s="80" t="s">
        <v>12</v>
      </c>
      <c r="G35" s="85" t="s">
        <v>13</v>
      </c>
    </row>
    <row r="36" spans="2:8" ht="21.6" thickBot="1" x14ac:dyDescent="0.45">
      <c r="B36">
        <v>12</v>
      </c>
      <c r="C36" s="82" t="s">
        <v>14</v>
      </c>
      <c r="D36" s="60"/>
      <c r="E36" s="76">
        <v>260</v>
      </c>
      <c r="F36" s="77">
        <v>43</v>
      </c>
      <c r="G36" s="78">
        <f>D36*F36/4</f>
        <v>0</v>
      </c>
      <c r="H36" s="55"/>
    </row>
    <row r="37" spans="2:8" ht="15" thickBot="1" x14ac:dyDescent="0.35">
      <c r="C37" s="9"/>
      <c r="D37" s="9"/>
      <c r="E37" s="8"/>
      <c r="F37" s="8"/>
    </row>
    <row r="38" spans="2:8" ht="38.25" customHeight="1" thickBot="1" x14ac:dyDescent="0.35">
      <c r="C38" s="25" t="s">
        <v>36</v>
      </c>
      <c r="D38" s="79" t="s">
        <v>15</v>
      </c>
      <c r="E38" s="18" t="s">
        <v>35</v>
      </c>
      <c r="F38" s="80" t="s">
        <v>16</v>
      </c>
      <c r="G38" s="81" t="s">
        <v>13</v>
      </c>
    </row>
    <row r="39" spans="2:8" ht="30.6" thickBot="1" x14ac:dyDescent="0.45">
      <c r="B39">
        <v>13</v>
      </c>
      <c r="C39" s="75" t="s">
        <v>33</v>
      </c>
      <c r="D39" s="60"/>
      <c r="E39" s="76">
        <v>260</v>
      </c>
      <c r="F39" s="77">
        <v>43</v>
      </c>
      <c r="G39" s="78">
        <f>D39*F39</f>
        <v>0</v>
      </c>
      <c r="H39" s="55"/>
    </row>
    <row r="40" spans="2:8" ht="15" thickBot="1" x14ac:dyDescent="0.35">
      <c r="C40" s="8"/>
      <c r="D40" s="9"/>
      <c r="E40" s="9"/>
      <c r="F40" s="9"/>
    </row>
    <row r="41" spans="2:8" ht="45" customHeight="1" thickBot="1" x14ac:dyDescent="0.35">
      <c r="C41" s="89" t="s">
        <v>34</v>
      </c>
      <c r="D41" s="79" t="s">
        <v>15</v>
      </c>
      <c r="E41" s="18" t="s">
        <v>35</v>
      </c>
      <c r="F41" s="80" t="s">
        <v>16</v>
      </c>
      <c r="G41" s="81" t="s">
        <v>13</v>
      </c>
    </row>
    <row r="42" spans="2:8" ht="21" x14ac:dyDescent="0.4">
      <c r="B42">
        <v>14</v>
      </c>
      <c r="C42" s="86" t="s">
        <v>50</v>
      </c>
      <c r="D42" s="58"/>
      <c r="E42" s="39">
        <v>260</v>
      </c>
      <c r="F42" s="87"/>
      <c r="G42" s="88">
        <f>D42*F42</f>
        <v>0</v>
      </c>
      <c r="H42" s="55"/>
    </row>
    <row r="43" spans="2:8" x14ac:dyDescent="0.3">
      <c r="B43">
        <v>15</v>
      </c>
      <c r="C43" s="48" t="s">
        <v>49</v>
      </c>
      <c r="D43" s="57"/>
      <c r="E43" s="38">
        <v>260</v>
      </c>
      <c r="F43" s="3">
        <v>43</v>
      </c>
      <c r="G43" s="30">
        <f t="shared" ref="G43:G44" si="1">D43*F43</f>
        <v>0</v>
      </c>
    </row>
    <row r="44" spans="2:8" ht="15" thickBot="1" x14ac:dyDescent="0.35">
      <c r="B44">
        <v>16</v>
      </c>
      <c r="C44" s="49" t="s">
        <v>48</v>
      </c>
      <c r="D44" s="60"/>
      <c r="E44" s="40">
        <v>390</v>
      </c>
      <c r="F44" s="31"/>
      <c r="G44" s="29">
        <f t="shared" si="1"/>
        <v>0</v>
      </c>
    </row>
    <row r="45" spans="2:8" ht="15" thickBot="1" x14ac:dyDescent="0.35">
      <c r="C45" s="8"/>
    </row>
    <row r="46" spans="2:8" ht="15" thickBot="1" x14ac:dyDescent="0.35">
      <c r="B46" s="5"/>
      <c r="D46" s="24"/>
      <c r="E46" s="24"/>
      <c r="F46" s="37" t="s">
        <v>21</v>
      </c>
      <c r="G46" s="32">
        <f>G26+G27+G28+G29+G30+G33+G36+G39+G42+G43+G44</f>
        <v>0</v>
      </c>
    </row>
    <row r="47" spans="2:8" ht="15" thickBot="1" x14ac:dyDescent="0.35">
      <c r="B47" s="101"/>
      <c r="C47" s="8"/>
    </row>
    <row r="48" spans="2:8" ht="15" thickBot="1" x14ac:dyDescent="0.35">
      <c r="B48" s="101"/>
      <c r="D48" s="24"/>
      <c r="E48" s="24"/>
      <c r="F48" s="37" t="s">
        <v>17</v>
      </c>
      <c r="G48" s="36">
        <f>G46+L24</f>
        <v>0</v>
      </c>
      <c r="H48" t="str">
        <f>+F1</f>
        <v>Regio Noord Oost</v>
      </c>
    </row>
    <row r="49" spans="2:12" ht="6.75" customHeight="1" x14ac:dyDescent="0.3">
      <c r="B49" s="101"/>
    </row>
    <row r="50" spans="2:12" ht="21" customHeight="1" x14ac:dyDescent="0.3">
      <c r="I50" s="44"/>
      <c r="J50" s="45" t="s">
        <v>22</v>
      </c>
      <c r="K50" s="119" t="str">
        <f>+F1</f>
        <v>Regio Noord Oost</v>
      </c>
      <c r="L50" s="120"/>
    </row>
    <row r="51" spans="2:12" ht="21" customHeight="1" x14ac:dyDescent="0.3">
      <c r="I51" s="44"/>
      <c r="J51" s="45" t="s">
        <v>23</v>
      </c>
      <c r="K51" s="117"/>
      <c r="L51" s="118"/>
    </row>
    <row r="52" spans="2:12" ht="21" customHeight="1" x14ac:dyDescent="0.3">
      <c r="I52" s="44"/>
      <c r="J52" s="45" t="s">
        <v>24</v>
      </c>
      <c r="K52" s="117"/>
      <c r="L52" s="118"/>
    </row>
    <row r="53" spans="2:12" ht="21" customHeight="1" x14ac:dyDescent="0.3">
      <c r="I53" s="44"/>
      <c r="J53" s="45" t="s">
        <v>25</v>
      </c>
      <c r="K53" s="117"/>
      <c r="L53" s="118"/>
    </row>
    <row r="54" spans="2:12" ht="21" customHeight="1" x14ac:dyDescent="0.3">
      <c r="I54" s="44"/>
      <c r="J54" s="45" t="s">
        <v>26</v>
      </c>
      <c r="K54" s="117"/>
      <c r="L54" s="118"/>
    </row>
  </sheetData>
  <sheetProtection sheet="1" objects="1" scenarios="1"/>
  <mergeCells count="7">
    <mergeCell ref="D17:G17"/>
    <mergeCell ref="H17:K17"/>
    <mergeCell ref="K54:L54"/>
    <mergeCell ref="K53:L53"/>
    <mergeCell ref="K52:L52"/>
    <mergeCell ref="K51:L51"/>
    <mergeCell ref="K50:L50"/>
  </mergeCells>
  <conditionalFormatting sqref="D29:D30 D33:D34">
    <cfRule type="cellIs" dxfId="29" priority="28" operator="greaterThan">
      <formula>$E29</formula>
    </cfRule>
  </conditionalFormatting>
  <conditionalFormatting sqref="D36">
    <cfRule type="cellIs" dxfId="28" priority="26" operator="greaterThan">
      <formula>$E36</formula>
    </cfRule>
  </conditionalFormatting>
  <conditionalFormatting sqref="D39">
    <cfRule type="cellIs" dxfId="27" priority="25" operator="greaterThan">
      <formula>$E39</formula>
    </cfRule>
  </conditionalFormatting>
  <conditionalFormatting sqref="D42:D44">
    <cfRule type="cellIs" dxfId="26" priority="24" operator="greaterThan">
      <formula>$E42</formula>
    </cfRule>
  </conditionalFormatting>
  <conditionalFormatting sqref="D23">
    <cfRule type="cellIs" dxfId="25" priority="18" operator="greaterThan">
      <formula>$E$23</formula>
    </cfRule>
  </conditionalFormatting>
  <conditionalFormatting sqref="D22">
    <cfRule type="cellIs" dxfId="24" priority="20" operator="greaterThan">
      <formula>$E$22</formula>
    </cfRule>
  </conditionalFormatting>
  <conditionalFormatting sqref="H22">
    <cfRule type="cellIs" dxfId="23" priority="15" operator="greaterThan">
      <formula>$I$22</formula>
    </cfRule>
  </conditionalFormatting>
  <conditionalFormatting sqref="H23">
    <cfRule type="cellIs" dxfId="22" priority="13" operator="greaterThan">
      <formula>$I$23</formula>
    </cfRule>
  </conditionalFormatting>
  <conditionalFormatting sqref="D27">
    <cfRule type="cellIs" dxfId="21" priority="3" operator="greaterThan">
      <formula>$E27</formula>
    </cfRule>
  </conditionalFormatting>
  <conditionalFormatting sqref="D28">
    <cfRule type="cellIs" dxfId="2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57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40</v>
      </c>
      <c r="C1" s="10"/>
      <c r="D1" s="10"/>
      <c r="E1" s="53" t="s">
        <v>28</v>
      </c>
      <c r="F1" s="54" t="s">
        <v>29</v>
      </c>
      <c r="J1" s="54" t="s">
        <v>43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63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41</v>
      </c>
      <c r="C5" s="10"/>
      <c r="D5" s="10"/>
      <c r="E5" s="10"/>
      <c r="F5" s="10"/>
    </row>
    <row r="6" spans="2:12" x14ac:dyDescent="0.3">
      <c r="B6" s="17" t="s">
        <v>42</v>
      </c>
      <c r="C6" s="10"/>
      <c r="D6" s="10"/>
      <c r="E6" s="10"/>
      <c r="F6" s="10"/>
    </row>
    <row r="7" spans="2:12" x14ac:dyDescent="0.3">
      <c r="B7" s="17" t="s">
        <v>53</v>
      </c>
      <c r="C7" s="10"/>
      <c r="D7" s="10"/>
      <c r="E7" s="10"/>
      <c r="F7" s="10"/>
    </row>
    <row r="8" spans="2:12" x14ac:dyDescent="0.3">
      <c r="B8" s="17" t="s">
        <v>52</v>
      </c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54</v>
      </c>
      <c r="C11" s="13"/>
      <c r="D11" s="13"/>
      <c r="E11" s="10"/>
      <c r="F11" s="109" t="s">
        <v>71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72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73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44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4" t="s">
        <v>31</v>
      </c>
      <c r="E17" s="115"/>
      <c r="F17" s="115"/>
      <c r="G17" s="115"/>
      <c r="H17" s="114" t="s">
        <v>32</v>
      </c>
      <c r="I17" s="115"/>
      <c r="J17" s="115"/>
      <c r="K17" s="116"/>
      <c r="M17" s="95"/>
    </row>
    <row r="18" spans="2:13" ht="29.4" thickBot="1" x14ac:dyDescent="0.35">
      <c r="C18" s="25" t="s">
        <v>3</v>
      </c>
      <c r="D18" s="18" t="s">
        <v>4</v>
      </c>
      <c r="E18" s="18" t="s">
        <v>35</v>
      </c>
      <c r="F18" s="1" t="s">
        <v>5</v>
      </c>
      <c r="G18" s="1" t="s">
        <v>6</v>
      </c>
      <c r="H18" s="1" t="s">
        <v>7</v>
      </c>
      <c r="I18" s="18" t="s">
        <v>35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74</v>
      </c>
      <c r="D19" s="56"/>
      <c r="E19" s="51"/>
      <c r="F19" s="3">
        <v>30420</v>
      </c>
      <c r="G19" s="34">
        <f t="shared" ref="G19:G23" si="0">D19*F19</f>
        <v>0</v>
      </c>
      <c r="H19" s="56"/>
      <c r="I19" s="51"/>
      <c r="J19" s="33">
        <v>4810</v>
      </c>
      <c r="K19" s="34">
        <f t="shared" ref="K19:K23" si="1">H19*J19</f>
        <v>0</v>
      </c>
      <c r="L19" s="35">
        <f>G19+K19</f>
        <v>0</v>
      </c>
    </row>
    <row r="20" spans="2:13" x14ac:dyDescent="0.3">
      <c r="B20">
        <v>2</v>
      </c>
      <c r="C20" s="110" t="s">
        <v>75</v>
      </c>
      <c r="D20" s="111"/>
      <c r="E20" s="112"/>
      <c r="F20" s="3">
        <v>1000</v>
      </c>
      <c r="G20" s="4">
        <f t="shared" si="0"/>
        <v>0</v>
      </c>
      <c r="H20" s="111"/>
      <c r="I20" s="112"/>
      <c r="J20" s="87">
        <v>0</v>
      </c>
      <c r="K20" s="4">
        <f t="shared" si="1"/>
        <v>0</v>
      </c>
      <c r="L20" s="30">
        <f>G20+K20</f>
        <v>0</v>
      </c>
    </row>
    <row r="21" spans="2:13" x14ac:dyDescent="0.3">
      <c r="B21">
        <v>3</v>
      </c>
      <c r="C21" s="26" t="s">
        <v>55</v>
      </c>
      <c r="D21" s="57"/>
      <c r="E21" s="52"/>
      <c r="F21" s="3">
        <v>20540</v>
      </c>
      <c r="G21" s="4">
        <f t="shared" si="0"/>
        <v>0</v>
      </c>
      <c r="H21" s="57"/>
      <c r="I21" s="52"/>
      <c r="J21" s="3">
        <v>0</v>
      </c>
      <c r="K21" s="4">
        <f t="shared" si="1"/>
        <v>0</v>
      </c>
      <c r="L21" s="30">
        <f>G21+K21</f>
        <v>0</v>
      </c>
    </row>
    <row r="22" spans="2:13" x14ac:dyDescent="0.3">
      <c r="B22">
        <v>4</v>
      </c>
      <c r="C22" s="26" t="s">
        <v>57</v>
      </c>
      <c r="D22" s="57"/>
      <c r="E22" s="38">
        <v>55</v>
      </c>
      <c r="F22" s="3">
        <v>50</v>
      </c>
      <c r="G22" s="4">
        <f t="shared" si="0"/>
        <v>0</v>
      </c>
      <c r="H22" s="57"/>
      <c r="I22" s="38">
        <v>78</v>
      </c>
      <c r="J22" s="3">
        <v>0</v>
      </c>
      <c r="K22" s="4">
        <f t="shared" si="1"/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56</v>
      </c>
      <c r="D23" s="59"/>
      <c r="E23" s="40">
        <v>55</v>
      </c>
      <c r="F23" s="31">
        <v>160</v>
      </c>
      <c r="G23" s="72">
        <f t="shared" si="0"/>
        <v>0</v>
      </c>
      <c r="H23" s="59"/>
      <c r="I23" s="40">
        <v>78</v>
      </c>
      <c r="J23" s="31">
        <v>0</v>
      </c>
      <c r="K23" s="72">
        <f t="shared" si="1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29.4" thickBot="1" x14ac:dyDescent="0.35">
      <c r="C25" s="25" t="s">
        <v>10</v>
      </c>
      <c r="D25" s="20" t="s">
        <v>76</v>
      </c>
      <c r="E25" s="18" t="s">
        <v>35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37</v>
      </c>
      <c r="D26" s="56"/>
      <c r="E26" s="70"/>
      <c r="F26" s="63">
        <v>3220</v>
      </c>
      <c r="G26" s="27">
        <f>D26*F26</f>
        <v>0</v>
      </c>
      <c r="M26" s="69"/>
    </row>
    <row r="27" spans="2:13" x14ac:dyDescent="0.3">
      <c r="B27">
        <v>7</v>
      </c>
      <c r="C27" s="61" t="s">
        <v>58</v>
      </c>
      <c r="D27" s="57"/>
      <c r="E27" s="62">
        <v>46</v>
      </c>
      <c r="F27" s="63">
        <v>100</v>
      </c>
      <c r="G27" s="27">
        <f>D27*F27</f>
        <v>0</v>
      </c>
      <c r="M27" s="69"/>
    </row>
    <row r="28" spans="2:13" x14ac:dyDescent="0.3">
      <c r="B28">
        <v>8</v>
      </c>
      <c r="C28" s="61" t="s">
        <v>59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60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61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77</v>
      </c>
      <c r="E32" s="18" t="s">
        <v>35</v>
      </c>
      <c r="F32" s="20" t="s">
        <v>39</v>
      </c>
      <c r="G32" s="2" t="s">
        <v>9</v>
      </c>
      <c r="I32" s="50"/>
      <c r="J32" s="47"/>
      <c r="K32" s="47"/>
    </row>
    <row r="33" spans="2:10" ht="15" thickBot="1" x14ac:dyDescent="0.35">
      <c r="B33">
        <v>11</v>
      </c>
      <c r="C33" s="90" t="s">
        <v>38</v>
      </c>
      <c r="D33" s="91"/>
      <c r="E33" s="92">
        <v>98</v>
      </c>
      <c r="F33" s="93">
        <v>530</v>
      </c>
      <c r="G33" s="94">
        <f>D33*F33</f>
        <v>0</v>
      </c>
    </row>
    <row r="34" spans="2:10" ht="13.5" customHeight="1" thickBot="1" x14ac:dyDescent="0.35">
      <c r="C34" s="66"/>
      <c r="D34" s="64"/>
      <c r="E34" s="67"/>
      <c r="F34" s="68"/>
      <c r="G34" s="69"/>
    </row>
    <row r="35" spans="2:10" ht="78.75" customHeight="1" thickBot="1" x14ac:dyDescent="0.35">
      <c r="C35" s="83" t="s">
        <v>14</v>
      </c>
      <c r="D35" s="84" t="s">
        <v>11</v>
      </c>
      <c r="E35" s="18" t="s">
        <v>35</v>
      </c>
      <c r="F35" s="80" t="s">
        <v>12</v>
      </c>
      <c r="G35" s="85" t="s">
        <v>13</v>
      </c>
    </row>
    <row r="36" spans="2:10" ht="21.6" thickBot="1" x14ac:dyDescent="0.45">
      <c r="B36">
        <v>12</v>
      </c>
      <c r="C36" s="82" t="s">
        <v>14</v>
      </c>
      <c r="D36" s="60"/>
      <c r="E36" s="76">
        <v>260</v>
      </c>
      <c r="F36" s="77">
        <v>98</v>
      </c>
      <c r="G36" s="78">
        <f>D36*F36/4</f>
        <v>0</v>
      </c>
      <c r="H36" s="55"/>
    </row>
    <row r="37" spans="2:10" ht="15" thickBot="1" x14ac:dyDescent="0.35">
      <c r="C37" s="9"/>
      <c r="D37" s="9"/>
      <c r="E37" s="8"/>
      <c r="F37" s="8"/>
    </row>
    <row r="38" spans="2:10" ht="38.25" customHeight="1" thickBot="1" x14ac:dyDescent="0.35">
      <c r="C38" s="25" t="s">
        <v>36</v>
      </c>
      <c r="D38" s="79" t="s">
        <v>15</v>
      </c>
      <c r="E38" s="18" t="s">
        <v>35</v>
      </c>
      <c r="F38" s="80" t="s">
        <v>16</v>
      </c>
      <c r="G38" s="81" t="s">
        <v>13</v>
      </c>
    </row>
    <row r="39" spans="2:10" ht="30.6" thickBot="1" x14ac:dyDescent="0.45">
      <c r="B39">
        <v>13</v>
      </c>
      <c r="C39" s="75" t="s">
        <v>33</v>
      </c>
      <c r="D39" s="60"/>
      <c r="E39" s="76">
        <v>260</v>
      </c>
      <c r="F39" s="77">
        <v>98</v>
      </c>
      <c r="G39" s="78">
        <f>D39*F39</f>
        <v>0</v>
      </c>
      <c r="H39" s="55"/>
    </row>
    <row r="40" spans="2:10" ht="15" thickBot="1" x14ac:dyDescent="0.35">
      <c r="C40" s="8"/>
      <c r="D40" s="9"/>
      <c r="E40" s="9"/>
      <c r="F40" s="9"/>
    </row>
    <row r="41" spans="2:10" ht="45" customHeight="1" thickBot="1" x14ac:dyDescent="0.35">
      <c r="C41" s="89" t="s">
        <v>34</v>
      </c>
      <c r="D41" s="79" t="s">
        <v>15</v>
      </c>
      <c r="E41" s="18" t="s">
        <v>35</v>
      </c>
      <c r="F41" s="80" t="s">
        <v>16</v>
      </c>
      <c r="G41" s="81" t="s">
        <v>13</v>
      </c>
    </row>
    <row r="42" spans="2:10" ht="21" x14ac:dyDescent="0.4">
      <c r="B42">
        <v>14</v>
      </c>
      <c r="C42" s="86" t="s">
        <v>50</v>
      </c>
      <c r="D42" s="58"/>
      <c r="E42" s="39">
        <v>260</v>
      </c>
      <c r="F42" s="3"/>
      <c r="G42" s="30">
        <f>D42*F42</f>
        <v>0</v>
      </c>
      <c r="H42" s="55"/>
    </row>
    <row r="43" spans="2:10" x14ac:dyDescent="0.3">
      <c r="B43">
        <v>15</v>
      </c>
      <c r="C43" s="48" t="s">
        <v>49</v>
      </c>
      <c r="D43" s="57"/>
      <c r="E43" s="38">
        <v>260</v>
      </c>
      <c r="F43" s="3">
        <v>98</v>
      </c>
      <c r="G43" s="30">
        <f t="shared" ref="G43:G44" si="2">D43*F43</f>
        <v>0</v>
      </c>
    </row>
    <row r="44" spans="2:10" ht="15" thickBot="1" x14ac:dyDescent="0.35">
      <c r="B44">
        <v>16</v>
      </c>
      <c r="C44" s="49" t="s">
        <v>48</v>
      </c>
      <c r="D44" s="60"/>
      <c r="E44" s="40">
        <v>390</v>
      </c>
      <c r="F44" s="31"/>
      <c r="G44" s="29">
        <f t="shared" si="2"/>
        <v>0</v>
      </c>
    </row>
    <row r="45" spans="2:10" ht="15" thickBot="1" x14ac:dyDescent="0.35">
      <c r="C45" s="8"/>
    </row>
    <row r="46" spans="2:10" ht="29.4" thickBot="1" x14ac:dyDescent="0.35">
      <c r="C46" s="98" t="s">
        <v>51</v>
      </c>
      <c r="D46" s="79" t="s">
        <v>47</v>
      </c>
      <c r="E46" s="18"/>
      <c r="F46" s="80" t="s">
        <v>45</v>
      </c>
      <c r="G46" s="81" t="s">
        <v>13</v>
      </c>
    </row>
    <row r="47" spans="2:10" ht="15" thickBot="1" x14ac:dyDescent="0.35">
      <c r="C47" s="99" t="s">
        <v>46</v>
      </c>
      <c r="D47" s="100"/>
      <c r="E47" s="70"/>
      <c r="F47" s="113">
        <v>85000</v>
      </c>
      <c r="G47" s="29">
        <f>(D47)*F47</f>
        <v>0</v>
      </c>
      <c r="H47" s="9"/>
      <c r="I47" s="9"/>
      <c r="J47" s="9"/>
    </row>
    <row r="48" spans="2:10" ht="15" thickBot="1" x14ac:dyDescent="0.35">
      <c r="C48" s="8"/>
    </row>
    <row r="49" spans="3:12" ht="15" thickBot="1" x14ac:dyDescent="0.35">
      <c r="D49" s="24"/>
      <c r="E49" s="24"/>
      <c r="F49" s="37" t="s">
        <v>21</v>
      </c>
      <c r="G49" s="32">
        <f>G26+G27+G28+G29+G30+G33+G36+G39+G42+G43+G44+G47</f>
        <v>0</v>
      </c>
    </row>
    <row r="50" spans="3:12" ht="15" thickBot="1" x14ac:dyDescent="0.35">
      <c r="C50" s="8"/>
    </row>
    <row r="51" spans="3:12" ht="15" thickBot="1" x14ac:dyDescent="0.35">
      <c r="D51" s="24"/>
      <c r="E51" s="24"/>
      <c r="F51" s="37" t="s">
        <v>17</v>
      </c>
      <c r="G51" s="36">
        <f>G49+L24</f>
        <v>0</v>
      </c>
      <c r="H51" t="str">
        <f>+F1</f>
        <v>Regio Zuid Oost</v>
      </c>
    </row>
    <row r="52" spans="3:12" ht="6.75" customHeight="1" x14ac:dyDescent="0.3"/>
    <row r="53" spans="3:12" ht="21" customHeight="1" x14ac:dyDescent="0.3">
      <c r="I53" s="44"/>
      <c r="J53" s="45" t="s">
        <v>22</v>
      </c>
      <c r="K53" s="119" t="str">
        <f>+F1</f>
        <v>Regio Zuid Oost</v>
      </c>
      <c r="L53" s="120"/>
    </row>
    <row r="54" spans="3:12" ht="21" customHeight="1" x14ac:dyDescent="0.3">
      <c r="I54" s="44"/>
      <c r="J54" s="45" t="s">
        <v>23</v>
      </c>
      <c r="K54" s="117"/>
      <c r="L54" s="118"/>
    </row>
    <row r="55" spans="3:12" ht="21" customHeight="1" x14ac:dyDescent="0.3">
      <c r="I55" s="44"/>
      <c r="J55" s="45" t="s">
        <v>24</v>
      </c>
      <c r="K55" s="117"/>
      <c r="L55" s="118"/>
    </row>
    <row r="56" spans="3:12" ht="21" customHeight="1" x14ac:dyDescent="0.3">
      <c r="I56" s="44"/>
      <c r="J56" s="45" t="s">
        <v>25</v>
      </c>
      <c r="K56" s="117"/>
      <c r="L56" s="118"/>
    </row>
    <row r="57" spans="3:12" ht="21" customHeight="1" x14ac:dyDescent="0.3">
      <c r="I57" s="44"/>
      <c r="J57" s="45" t="s">
        <v>26</v>
      </c>
      <c r="K57" s="117"/>
      <c r="L57" s="118"/>
    </row>
  </sheetData>
  <sheetProtection sheet="1" objects="1" scenarios="1"/>
  <mergeCells count="7">
    <mergeCell ref="K56:L56"/>
    <mergeCell ref="K57:L57"/>
    <mergeCell ref="D17:G17"/>
    <mergeCell ref="H17:K17"/>
    <mergeCell ref="K53:L53"/>
    <mergeCell ref="K54:L54"/>
    <mergeCell ref="K55:L55"/>
  </mergeCells>
  <conditionalFormatting sqref="D29:D30 D33:D34">
    <cfRule type="cellIs" dxfId="19" priority="14" operator="greaterThan">
      <formula>$E29</formula>
    </cfRule>
  </conditionalFormatting>
  <conditionalFormatting sqref="D36">
    <cfRule type="cellIs" dxfId="18" priority="12" operator="greaterThan">
      <formula>$E36</formula>
    </cfRule>
  </conditionalFormatting>
  <conditionalFormatting sqref="D39">
    <cfRule type="cellIs" dxfId="17" priority="11" operator="greaterThan">
      <formula>$E39</formula>
    </cfRule>
  </conditionalFormatting>
  <conditionalFormatting sqref="D42:D44">
    <cfRule type="cellIs" dxfId="16" priority="10" operator="greaterThan">
      <formula>$E42</formula>
    </cfRule>
  </conditionalFormatting>
  <conditionalFormatting sqref="D23">
    <cfRule type="cellIs" dxfId="15" priority="8" operator="greaterThan">
      <formula>$E$23</formula>
    </cfRule>
  </conditionalFormatting>
  <conditionalFormatting sqref="D22">
    <cfRule type="cellIs" dxfId="14" priority="9" operator="greaterThan">
      <formula>$E$22</formula>
    </cfRule>
  </conditionalFormatting>
  <conditionalFormatting sqref="H22">
    <cfRule type="cellIs" dxfId="13" priority="7" operator="greaterThan">
      <formula>$I$22</formula>
    </cfRule>
  </conditionalFormatting>
  <conditionalFormatting sqref="H23">
    <cfRule type="cellIs" dxfId="12" priority="6" operator="greaterThan">
      <formula>$I$23</formula>
    </cfRule>
  </conditionalFormatting>
  <conditionalFormatting sqref="D27">
    <cfRule type="cellIs" dxfId="11" priority="3" operator="greaterThan">
      <formula>$E27</formula>
    </cfRule>
  </conditionalFormatting>
  <conditionalFormatting sqref="D28">
    <cfRule type="cellIs" dxfId="1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57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40</v>
      </c>
      <c r="C1" s="10"/>
      <c r="D1" s="10"/>
      <c r="E1" s="53" t="s">
        <v>28</v>
      </c>
      <c r="F1" s="54" t="s">
        <v>30</v>
      </c>
      <c r="J1" s="54" t="s">
        <v>43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63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41</v>
      </c>
      <c r="C5" s="10"/>
      <c r="D5" s="10"/>
      <c r="E5" s="10"/>
      <c r="F5" s="10"/>
    </row>
    <row r="6" spans="2:12" x14ac:dyDescent="0.3">
      <c r="B6" s="17" t="s">
        <v>42</v>
      </c>
      <c r="C6" s="10"/>
      <c r="D6" s="10"/>
      <c r="E6" s="10"/>
      <c r="F6" s="10"/>
    </row>
    <row r="7" spans="2:12" x14ac:dyDescent="0.3">
      <c r="B7" s="17" t="s">
        <v>53</v>
      </c>
      <c r="C7" s="10"/>
      <c r="D7" s="10"/>
      <c r="E7" s="10"/>
      <c r="F7" s="10"/>
    </row>
    <row r="8" spans="2:12" x14ac:dyDescent="0.3">
      <c r="B8" s="17" t="s">
        <v>52</v>
      </c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54</v>
      </c>
      <c r="C11" s="13"/>
      <c r="D11" s="13"/>
      <c r="E11" s="10"/>
      <c r="F11" s="109" t="s">
        <v>71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72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73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44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4" t="s">
        <v>31</v>
      </c>
      <c r="E17" s="115"/>
      <c r="F17" s="115"/>
      <c r="G17" s="115"/>
      <c r="H17" s="114" t="s">
        <v>32</v>
      </c>
      <c r="I17" s="115"/>
      <c r="J17" s="115"/>
      <c r="K17" s="116"/>
      <c r="M17" s="95"/>
    </row>
    <row r="18" spans="2:13" ht="29.4" thickBot="1" x14ac:dyDescent="0.35">
      <c r="C18" s="25" t="s">
        <v>3</v>
      </c>
      <c r="D18" s="18" t="s">
        <v>4</v>
      </c>
      <c r="E18" s="18" t="s">
        <v>35</v>
      </c>
      <c r="F18" s="1" t="s">
        <v>5</v>
      </c>
      <c r="G18" s="1" t="s">
        <v>6</v>
      </c>
      <c r="H18" s="1" t="s">
        <v>7</v>
      </c>
      <c r="I18" s="18" t="s">
        <v>35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74</v>
      </c>
      <c r="D19" s="56"/>
      <c r="E19" s="51"/>
      <c r="F19" s="33">
        <v>46800</v>
      </c>
      <c r="G19" s="34">
        <f t="shared" ref="G19:G23" si="0">D19*F19</f>
        <v>0</v>
      </c>
      <c r="H19" s="56"/>
      <c r="I19" s="51"/>
      <c r="J19" s="33">
        <v>28970</v>
      </c>
      <c r="K19" s="34">
        <f t="shared" ref="K19:K23" si="1">H19*J19</f>
        <v>0</v>
      </c>
      <c r="L19" s="35">
        <f>G19+K19</f>
        <v>0</v>
      </c>
    </row>
    <row r="20" spans="2:13" x14ac:dyDescent="0.3">
      <c r="B20">
        <v>2</v>
      </c>
      <c r="C20" s="110" t="s">
        <v>75</v>
      </c>
      <c r="D20" s="111"/>
      <c r="E20" s="112"/>
      <c r="F20" s="87">
        <v>1500</v>
      </c>
      <c r="G20" s="4">
        <f t="shared" si="0"/>
        <v>0</v>
      </c>
      <c r="H20" s="111"/>
      <c r="I20" s="112"/>
      <c r="J20" s="87">
        <v>0</v>
      </c>
      <c r="K20" s="4">
        <f t="shared" si="1"/>
        <v>0</v>
      </c>
      <c r="L20" s="30">
        <f>G20+K20</f>
        <v>0</v>
      </c>
    </row>
    <row r="21" spans="2:13" x14ac:dyDescent="0.3">
      <c r="B21">
        <v>3</v>
      </c>
      <c r="C21" s="26" t="s">
        <v>55</v>
      </c>
      <c r="D21" s="57"/>
      <c r="E21" s="52"/>
      <c r="F21" s="3">
        <v>43240</v>
      </c>
      <c r="G21" s="4">
        <f t="shared" si="0"/>
        <v>0</v>
      </c>
      <c r="H21" s="57"/>
      <c r="I21" s="52"/>
      <c r="J21" s="3">
        <v>910</v>
      </c>
      <c r="K21" s="4">
        <f t="shared" si="1"/>
        <v>0</v>
      </c>
      <c r="L21" s="30">
        <f>G21+K21</f>
        <v>0</v>
      </c>
    </row>
    <row r="22" spans="2:13" x14ac:dyDescent="0.3">
      <c r="B22">
        <v>4</v>
      </c>
      <c r="C22" s="26" t="s">
        <v>57</v>
      </c>
      <c r="D22" s="57"/>
      <c r="E22" s="38">
        <v>55</v>
      </c>
      <c r="F22" s="3">
        <v>100</v>
      </c>
      <c r="G22" s="4">
        <f t="shared" si="0"/>
        <v>0</v>
      </c>
      <c r="H22" s="57"/>
      <c r="I22" s="38">
        <v>78</v>
      </c>
      <c r="J22" s="3">
        <v>0</v>
      </c>
      <c r="K22" s="4">
        <f t="shared" si="1"/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56</v>
      </c>
      <c r="D23" s="59"/>
      <c r="E23" s="40">
        <v>55</v>
      </c>
      <c r="F23" s="31">
        <v>160</v>
      </c>
      <c r="G23" s="72">
        <f t="shared" si="0"/>
        <v>0</v>
      </c>
      <c r="H23" s="59"/>
      <c r="I23" s="40">
        <v>78</v>
      </c>
      <c r="J23" s="31">
        <v>0</v>
      </c>
      <c r="K23" s="72">
        <f t="shared" si="1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29.4" thickBot="1" x14ac:dyDescent="0.35">
      <c r="C25" s="25" t="s">
        <v>10</v>
      </c>
      <c r="D25" s="20" t="s">
        <v>76</v>
      </c>
      <c r="E25" s="18" t="s">
        <v>35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37</v>
      </c>
      <c r="D26" s="57"/>
      <c r="E26" s="70"/>
      <c r="F26" s="63">
        <v>2660</v>
      </c>
      <c r="G26" s="27">
        <f>D26*F26</f>
        <v>0</v>
      </c>
      <c r="M26" s="69"/>
    </row>
    <row r="27" spans="2:13" x14ac:dyDescent="0.3">
      <c r="B27">
        <v>7</v>
      </c>
      <c r="C27" s="61" t="s">
        <v>58</v>
      </c>
      <c r="D27" s="57"/>
      <c r="E27" s="62">
        <v>46</v>
      </c>
      <c r="F27" s="63">
        <v>500</v>
      </c>
      <c r="G27" s="27">
        <f>D27*F27</f>
        <v>0</v>
      </c>
      <c r="M27" s="69"/>
    </row>
    <row r="28" spans="2:13" x14ac:dyDescent="0.3">
      <c r="B28">
        <v>8</v>
      </c>
      <c r="C28" s="61" t="s">
        <v>59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60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61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77</v>
      </c>
      <c r="E32" s="18" t="s">
        <v>35</v>
      </c>
      <c r="F32" s="20" t="s">
        <v>39</v>
      </c>
      <c r="G32" s="2" t="s">
        <v>9</v>
      </c>
      <c r="I32" s="50"/>
      <c r="J32" s="47"/>
      <c r="K32" s="47"/>
    </row>
    <row r="33" spans="2:10" ht="15" thickBot="1" x14ac:dyDescent="0.35">
      <c r="B33">
        <v>11</v>
      </c>
      <c r="C33" s="90" t="s">
        <v>38</v>
      </c>
      <c r="D33" s="91"/>
      <c r="E33" s="92">
        <v>98</v>
      </c>
      <c r="F33" s="93">
        <v>300</v>
      </c>
      <c r="G33" s="94">
        <f>D33*F33</f>
        <v>0</v>
      </c>
    </row>
    <row r="34" spans="2:10" ht="13.5" customHeight="1" thickBot="1" x14ac:dyDescent="0.35">
      <c r="C34" s="66"/>
      <c r="D34" s="64"/>
      <c r="E34" s="67"/>
      <c r="F34" s="68"/>
      <c r="G34" s="69"/>
    </row>
    <row r="35" spans="2:10" ht="58.2" thickBot="1" x14ac:dyDescent="0.35">
      <c r="C35" s="83" t="s">
        <v>14</v>
      </c>
      <c r="D35" s="84" t="s">
        <v>11</v>
      </c>
      <c r="E35" s="18" t="s">
        <v>35</v>
      </c>
      <c r="F35" s="80" t="s">
        <v>12</v>
      </c>
      <c r="G35" s="85" t="s">
        <v>13</v>
      </c>
    </row>
    <row r="36" spans="2:10" ht="21.6" thickBot="1" x14ac:dyDescent="0.45">
      <c r="B36">
        <v>12</v>
      </c>
      <c r="C36" s="82" t="s">
        <v>14</v>
      </c>
      <c r="D36" s="60"/>
      <c r="E36" s="76">
        <v>260</v>
      </c>
      <c r="F36" s="77">
        <v>86</v>
      </c>
      <c r="G36" s="78">
        <f>D36*F36/4</f>
        <v>0</v>
      </c>
      <c r="H36" s="55"/>
    </row>
    <row r="37" spans="2:10" ht="15" thickBot="1" x14ac:dyDescent="0.35">
      <c r="C37" s="9"/>
      <c r="D37" s="9"/>
      <c r="E37" s="8"/>
      <c r="F37" s="8"/>
    </row>
    <row r="38" spans="2:10" ht="38.25" customHeight="1" thickBot="1" x14ac:dyDescent="0.35">
      <c r="C38" s="25" t="s">
        <v>36</v>
      </c>
      <c r="D38" s="79" t="s">
        <v>15</v>
      </c>
      <c r="E38" s="18" t="s">
        <v>35</v>
      </c>
      <c r="F38" s="80" t="s">
        <v>16</v>
      </c>
      <c r="G38" s="81" t="s">
        <v>13</v>
      </c>
    </row>
    <row r="39" spans="2:10" ht="30.6" thickBot="1" x14ac:dyDescent="0.45">
      <c r="B39">
        <v>13</v>
      </c>
      <c r="C39" s="75" t="s">
        <v>33</v>
      </c>
      <c r="D39" s="60"/>
      <c r="E39" s="76">
        <v>260</v>
      </c>
      <c r="F39" s="77">
        <v>86</v>
      </c>
      <c r="G39" s="78">
        <f>D39*F39</f>
        <v>0</v>
      </c>
      <c r="H39" s="55"/>
    </row>
    <row r="40" spans="2:10" ht="15" thickBot="1" x14ac:dyDescent="0.35">
      <c r="C40" s="8"/>
      <c r="D40" s="9"/>
      <c r="E40" s="9"/>
      <c r="F40" s="9"/>
    </row>
    <row r="41" spans="2:10" ht="45" customHeight="1" thickBot="1" x14ac:dyDescent="0.35">
      <c r="C41" s="89" t="s">
        <v>34</v>
      </c>
      <c r="D41" s="79" t="s">
        <v>15</v>
      </c>
      <c r="E41" s="18" t="s">
        <v>35</v>
      </c>
      <c r="F41" s="80" t="s">
        <v>16</v>
      </c>
      <c r="G41" s="81" t="s">
        <v>13</v>
      </c>
    </row>
    <row r="42" spans="2:10" ht="21" x14ac:dyDescent="0.4">
      <c r="B42">
        <v>14</v>
      </c>
      <c r="C42" s="86" t="s">
        <v>50</v>
      </c>
      <c r="D42" s="58"/>
      <c r="E42" s="39">
        <v>260</v>
      </c>
      <c r="F42" s="3"/>
      <c r="G42" s="30">
        <f>D42*F42</f>
        <v>0</v>
      </c>
      <c r="H42" s="55"/>
    </row>
    <row r="43" spans="2:10" x14ac:dyDescent="0.3">
      <c r="B43">
        <v>15</v>
      </c>
      <c r="C43" s="48" t="s">
        <v>49</v>
      </c>
      <c r="D43" s="57"/>
      <c r="E43" s="38">
        <v>260</v>
      </c>
      <c r="F43" s="3">
        <v>86</v>
      </c>
      <c r="G43" s="30">
        <f t="shared" ref="G43:G44" si="2">D43*F43</f>
        <v>0</v>
      </c>
    </row>
    <row r="44" spans="2:10" ht="15" thickBot="1" x14ac:dyDescent="0.35">
      <c r="B44">
        <v>16</v>
      </c>
      <c r="C44" s="49" t="s">
        <v>48</v>
      </c>
      <c r="D44" s="60"/>
      <c r="E44" s="40">
        <v>390</v>
      </c>
      <c r="F44" s="31"/>
      <c r="G44" s="29">
        <f t="shared" si="2"/>
        <v>0</v>
      </c>
    </row>
    <row r="45" spans="2:10" ht="15" thickBot="1" x14ac:dyDescent="0.35">
      <c r="C45" s="8"/>
    </row>
    <row r="46" spans="2:10" ht="45" customHeight="1" thickBot="1" x14ac:dyDescent="0.35">
      <c r="C46" s="98" t="s">
        <v>51</v>
      </c>
      <c r="D46" s="79" t="s">
        <v>47</v>
      </c>
      <c r="E46" s="18"/>
      <c r="F46" s="80" t="s">
        <v>45</v>
      </c>
      <c r="G46" s="81" t="s">
        <v>13</v>
      </c>
    </row>
    <row r="47" spans="2:10" ht="15" thickBot="1" x14ac:dyDescent="0.35">
      <c r="C47" s="99" t="s">
        <v>46</v>
      </c>
      <c r="D47" s="100"/>
      <c r="E47" s="70"/>
      <c r="F47" s="113">
        <v>165000</v>
      </c>
      <c r="G47" s="29">
        <f>(D47)*F47</f>
        <v>0</v>
      </c>
      <c r="H47" s="9"/>
      <c r="I47" s="9"/>
      <c r="J47" s="9"/>
    </row>
    <row r="48" spans="2:10" ht="15" thickBot="1" x14ac:dyDescent="0.35">
      <c r="C48" s="8"/>
    </row>
    <row r="49" spans="3:12" ht="15" thickBot="1" x14ac:dyDescent="0.35">
      <c r="D49" s="24"/>
      <c r="E49" s="24"/>
      <c r="F49" s="37" t="s">
        <v>21</v>
      </c>
      <c r="G49" s="32">
        <f>G26+G27+G28+G29+G30+G33+G36+G39+G42+G43+G44+G47</f>
        <v>0</v>
      </c>
    </row>
    <row r="50" spans="3:12" ht="15" thickBot="1" x14ac:dyDescent="0.35">
      <c r="C50" s="8"/>
    </row>
    <row r="51" spans="3:12" ht="15" thickBot="1" x14ac:dyDescent="0.35">
      <c r="D51" s="24"/>
      <c r="E51" s="24"/>
      <c r="F51" s="37" t="s">
        <v>17</v>
      </c>
      <c r="G51" s="36">
        <f>G49+L24</f>
        <v>0</v>
      </c>
      <c r="H51" t="str">
        <f>+F1</f>
        <v>Regio Randstad</v>
      </c>
    </row>
    <row r="52" spans="3:12" ht="6.75" customHeight="1" x14ac:dyDescent="0.3"/>
    <row r="53" spans="3:12" ht="21" customHeight="1" x14ac:dyDescent="0.3">
      <c r="I53" s="44"/>
      <c r="J53" s="45" t="s">
        <v>22</v>
      </c>
      <c r="K53" s="119" t="str">
        <f>+F1</f>
        <v>Regio Randstad</v>
      </c>
      <c r="L53" s="120"/>
    </row>
    <row r="54" spans="3:12" ht="21" customHeight="1" x14ac:dyDescent="0.3">
      <c r="I54" s="44"/>
      <c r="J54" s="45" t="s">
        <v>23</v>
      </c>
      <c r="K54" s="117"/>
      <c r="L54" s="118"/>
    </row>
    <row r="55" spans="3:12" ht="21" customHeight="1" x14ac:dyDescent="0.3">
      <c r="I55" s="44"/>
      <c r="J55" s="45" t="s">
        <v>24</v>
      </c>
      <c r="K55" s="117"/>
      <c r="L55" s="118"/>
    </row>
    <row r="56" spans="3:12" ht="21" customHeight="1" x14ac:dyDescent="0.3">
      <c r="I56" s="44"/>
      <c r="J56" s="45" t="s">
        <v>25</v>
      </c>
      <c r="K56" s="117"/>
      <c r="L56" s="118"/>
    </row>
    <row r="57" spans="3:12" ht="21" customHeight="1" x14ac:dyDescent="0.3">
      <c r="I57" s="44"/>
      <c r="J57" s="45" t="s">
        <v>26</v>
      </c>
      <c r="K57" s="117"/>
      <c r="L57" s="118"/>
    </row>
  </sheetData>
  <sheetProtection sheet="1" objects="1" scenarios="1"/>
  <mergeCells count="7">
    <mergeCell ref="K56:L56"/>
    <mergeCell ref="K57:L57"/>
    <mergeCell ref="D17:G17"/>
    <mergeCell ref="H17:K17"/>
    <mergeCell ref="K53:L53"/>
    <mergeCell ref="K54:L54"/>
    <mergeCell ref="K55:L55"/>
  </mergeCells>
  <conditionalFormatting sqref="D29:D30 D33:D34">
    <cfRule type="cellIs" dxfId="9" priority="14" operator="greaterThan">
      <formula>$E29</formula>
    </cfRule>
  </conditionalFormatting>
  <conditionalFormatting sqref="D36">
    <cfRule type="cellIs" dxfId="8" priority="12" operator="greaterThan">
      <formula>$E36</formula>
    </cfRule>
  </conditionalFormatting>
  <conditionalFormatting sqref="D39">
    <cfRule type="cellIs" dxfId="7" priority="11" operator="greaterThan">
      <formula>$E39</formula>
    </cfRule>
  </conditionalFormatting>
  <conditionalFormatting sqref="D42:D44">
    <cfRule type="cellIs" dxfId="6" priority="10" operator="greaterThan">
      <formula>$E42</formula>
    </cfRule>
  </conditionalFormatting>
  <conditionalFormatting sqref="D23">
    <cfRule type="cellIs" dxfId="5" priority="8" operator="greaterThan">
      <formula>$E$23</formula>
    </cfRule>
  </conditionalFormatting>
  <conditionalFormatting sqref="D22">
    <cfRule type="cellIs" dxfId="4" priority="9" operator="greaterThan">
      <formula>$E$22</formula>
    </cfRule>
  </conditionalFormatting>
  <conditionalFormatting sqref="H22">
    <cfRule type="cellIs" dxfId="3" priority="7" operator="greaterThan">
      <formula>$I$22</formula>
    </cfRule>
  </conditionalFormatting>
  <conditionalFormatting sqref="H23">
    <cfRule type="cellIs" dxfId="2" priority="6" operator="greaterThan">
      <formula>$I$23</formula>
    </cfRule>
  </conditionalFormatting>
  <conditionalFormatting sqref="D27">
    <cfRule type="cellIs" dxfId="1" priority="3" operator="greaterThan">
      <formula>$E27</formula>
    </cfRule>
  </conditionalFormatting>
  <conditionalFormatting sqref="D28">
    <cfRule type="cellIs" dxfId="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Overige voorwaarden</vt:lpstr>
      <vt:lpstr>regio Noord Oost</vt:lpstr>
      <vt:lpstr>regio Zuid Oost</vt:lpstr>
      <vt:lpstr>regio Randstad</vt:lpstr>
      <vt:lpstr>'regio Noord Oost'!Afdrukbereik</vt:lpstr>
      <vt:lpstr>'regio Randstad'!Afdrukbereik</vt:lpstr>
      <vt:lpstr>'regio Zuid Oost'!Afdrukbereik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Lissenburg</dc:creator>
  <cp:lastModifiedBy>Laken, Eric</cp:lastModifiedBy>
  <cp:lastPrinted>2017-09-15T10:16:29Z</cp:lastPrinted>
  <dcterms:created xsi:type="dcterms:W3CDTF">2017-02-17T10:21:47Z</dcterms:created>
  <dcterms:modified xsi:type="dcterms:W3CDTF">2022-09-19T14:50:04Z</dcterms:modified>
</cp:coreProperties>
</file>