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vo\IUC\07 Categorie Management\Catering en Warme Dranken\02. Aanbestedingen\2.2 Warme Drankenautomaten\WDA - FMH1 202202009\3. Nota's van Inlichtingen\"/>
    </mc:Choice>
  </mc:AlternateContent>
  <xr:revisionPtr revIDLastSave="0" documentId="8_{15BD1B3E-6286-4979-835D-0535736485C5}" xr6:coauthVersionLast="47" xr6:coauthVersionMax="47" xr10:uidLastSave="{00000000-0000-0000-0000-000000000000}"/>
  <bookViews>
    <workbookView xWindow="-120" yWindow="-120" windowWidth="51840" windowHeight="21240" activeTab="3" xr2:uid="{F2F65293-642F-4270-BD62-48C4808F34CE}"/>
  </bookViews>
  <sheets>
    <sheet name="Grammage en Tevredenheidscijfer" sheetId="19" r:id="rId1"/>
    <sheet name="Aantallen per locatie" sheetId="13" r:id="rId2"/>
    <sheet name="Aantallen Totaal" sheetId="16" r:id="rId3"/>
    <sheet name="Verrekenprijzen locaties FMH" sheetId="18" r:id="rId4"/>
    <sheet name="Verrekenprijzen locaties overig" sheetId="12" r:id="rId5"/>
    <sheet name="TOTAALPRIJS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2" l="1"/>
  <c r="H22" i="12"/>
  <c r="H21" i="12"/>
  <c r="H20" i="12"/>
  <c r="H19" i="12"/>
  <c r="H23" i="12" s="1"/>
  <c r="G22" i="12"/>
  <c r="G21" i="12"/>
  <c r="G20" i="12"/>
  <c r="D22" i="12"/>
  <c r="D21" i="12"/>
  <c r="I21" i="12" s="1"/>
  <c r="D20" i="12"/>
  <c r="I20" i="12" s="1"/>
  <c r="D19" i="12"/>
  <c r="I19" i="12" s="1"/>
  <c r="H21" i="18"/>
  <c r="H22" i="18"/>
  <c r="H19" i="18"/>
  <c r="H23" i="18" s="1"/>
  <c r="H20" i="18"/>
  <c r="G21" i="18"/>
  <c r="G22" i="18"/>
  <c r="G20" i="18"/>
  <c r="D19" i="18"/>
  <c r="I19" i="18" s="1"/>
  <c r="D22" i="18"/>
  <c r="I22" i="18" s="1"/>
  <c r="D21" i="18"/>
  <c r="I21" i="18" s="1"/>
  <c r="D20" i="18"/>
  <c r="I20" i="18" s="1"/>
  <c r="D12" i="18"/>
  <c r="D3" i="18"/>
  <c r="D4" i="18"/>
  <c r="E9" i="16"/>
  <c r="D9" i="16"/>
  <c r="C9" i="16"/>
  <c r="B9" i="16"/>
  <c r="E10" i="16"/>
  <c r="D10" i="16"/>
  <c r="C10" i="16"/>
  <c r="B10" i="16"/>
  <c r="E12" i="16"/>
  <c r="E11" i="16"/>
  <c r="D12" i="16"/>
  <c r="D11" i="16"/>
  <c r="C12" i="16"/>
  <c r="C11" i="16"/>
  <c r="B12" i="16"/>
  <c r="B11" i="16"/>
  <c r="I23" i="12" l="1"/>
  <c r="I23" i="18"/>
  <c r="D26" i="18"/>
  <c r="H16" i="18"/>
  <c r="F15" i="18"/>
  <c r="I15" i="18" s="1"/>
  <c r="D15" i="18"/>
  <c r="G15" i="18" s="1"/>
  <c r="J15" i="18" s="1"/>
  <c r="F14" i="18"/>
  <c r="I14" i="18" s="1"/>
  <c r="D14" i="18"/>
  <c r="G14" i="18" s="1"/>
  <c r="J14" i="18" s="1"/>
  <c r="F13" i="18"/>
  <c r="I13" i="18" s="1"/>
  <c r="D13" i="18"/>
  <c r="G13" i="18" s="1"/>
  <c r="J13" i="18" s="1"/>
  <c r="F12" i="18"/>
  <c r="I12" i="18" s="1"/>
  <c r="G12" i="18"/>
  <c r="J12" i="18" s="1"/>
  <c r="F11" i="18"/>
  <c r="I11" i="18" s="1"/>
  <c r="D11" i="18"/>
  <c r="G11" i="18" s="1"/>
  <c r="J11" i="18" s="1"/>
  <c r="J16" i="18" s="1"/>
  <c r="H8" i="18"/>
  <c r="F7" i="18"/>
  <c r="I7" i="18" s="1"/>
  <c r="D7" i="18"/>
  <c r="G7" i="18" s="1"/>
  <c r="J7" i="18" s="1"/>
  <c r="F6" i="18"/>
  <c r="I6" i="18" s="1"/>
  <c r="D6" i="18"/>
  <c r="G6" i="18" s="1"/>
  <c r="J6" i="18" s="1"/>
  <c r="F5" i="18"/>
  <c r="I5" i="18" s="1"/>
  <c r="D5" i="18"/>
  <c r="G5" i="18" s="1"/>
  <c r="J5" i="18" s="1"/>
  <c r="F4" i="18"/>
  <c r="I4" i="18" s="1"/>
  <c r="G4" i="18"/>
  <c r="J4" i="18" s="1"/>
  <c r="F3" i="18"/>
  <c r="I3" i="18" s="1"/>
  <c r="I8" i="18" s="1"/>
  <c r="G3" i="18"/>
  <c r="J3" i="18" s="1"/>
  <c r="E13" i="16"/>
  <c r="E26" i="12" s="1"/>
  <c r="B13" i="16"/>
  <c r="K8" i="12" s="1"/>
  <c r="C13" i="16"/>
  <c r="K16" i="12" s="1"/>
  <c r="D13" i="16"/>
  <c r="D26" i="12"/>
  <c r="E5" i="16"/>
  <c r="E4" i="16"/>
  <c r="E3" i="16"/>
  <c r="E2" i="16"/>
  <c r="D5" i="16"/>
  <c r="D4" i="16"/>
  <c r="D3" i="16"/>
  <c r="D2" i="16"/>
  <c r="C5" i="16"/>
  <c r="C4" i="16"/>
  <c r="C3" i="16"/>
  <c r="C2" i="16"/>
  <c r="B5" i="16"/>
  <c r="B4" i="16"/>
  <c r="B3" i="16"/>
  <c r="B2" i="16"/>
  <c r="J8" i="18" l="1"/>
  <c r="I16" i="18"/>
  <c r="E6" i="16"/>
  <c r="D15" i="12"/>
  <c r="G15" i="12" s="1"/>
  <c r="J15" i="12" s="1"/>
  <c r="H16" i="12"/>
  <c r="H8" i="12"/>
  <c r="D14" i="12"/>
  <c r="G14" i="12" s="1"/>
  <c r="J14" i="12" s="1"/>
  <c r="D13" i="12"/>
  <c r="G13" i="12" s="1"/>
  <c r="J13" i="12" s="1"/>
  <c r="F15" i="12"/>
  <c r="I15" i="12" s="1"/>
  <c r="F14" i="12"/>
  <c r="I14" i="12" s="1"/>
  <c r="F13" i="12"/>
  <c r="I13" i="12" s="1"/>
  <c r="F12" i="12"/>
  <c r="I12" i="12" s="1"/>
  <c r="D12" i="12"/>
  <c r="G12" i="12" s="1"/>
  <c r="J12" i="12" s="1"/>
  <c r="F11" i="12"/>
  <c r="I11" i="12" s="1"/>
  <c r="D11" i="12"/>
  <c r="G11" i="12" s="1"/>
  <c r="J11" i="12" s="1"/>
  <c r="F7" i="12"/>
  <c r="I7" i="12" s="1"/>
  <c r="D7" i="12"/>
  <c r="G7" i="12" s="1"/>
  <c r="J7" i="12" s="1"/>
  <c r="F6" i="12"/>
  <c r="I6" i="12" s="1"/>
  <c r="D6" i="12"/>
  <c r="G6" i="12" s="1"/>
  <c r="J6" i="12" s="1"/>
  <c r="F5" i="12"/>
  <c r="I5" i="12" s="1"/>
  <c r="D5" i="12"/>
  <c r="G5" i="12" s="1"/>
  <c r="J5" i="12" s="1"/>
  <c r="F4" i="12"/>
  <c r="I4" i="12" s="1"/>
  <c r="D4" i="12"/>
  <c r="G4" i="12" s="1"/>
  <c r="J4" i="12" s="1"/>
  <c r="F3" i="12"/>
  <c r="I3" i="12" s="1"/>
  <c r="I8" i="12" s="1"/>
  <c r="D3" i="12"/>
  <c r="G3" i="12" s="1"/>
  <c r="J3" i="12" s="1"/>
  <c r="J8" i="12" s="1"/>
  <c r="J16" i="12" l="1"/>
  <c r="F26" i="12"/>
  <c r="F27" i="12" s="1"/>
  <c r="C14" i="14" s="1"/>
  <c r="E26" i="18"/>
  <c r="G26" i="12"/>
  <c r="G27" i="12" s="1"/>
  <c r="D14" i="14" s="1"/>
  <c r="I16" i="12"/>
  <c r="D6" i="16"/>
  <c r="B6" i="16"/>
  <c r="C6" i="16"/>
  <c r="M16" i="12" l="1"/>
  <c r="D12" i="14" s="1"/>
  <c r="K16" i="18"/>
  <c r="C13" i="14"/>
  <c r="F26" i="18"/>
  <c r="F27" i="18" s="1"/>
  <c r="C6" i="14" s="1"/>
  <c r="G26" i="18"/>
  <c r="G27" i="18" s="1"/>
  <c r="D6" i="14" s="1"/>
  <c r="M8" i="12"/>
  <c r="D11" i="14" s="1"/>
  <c r="K8" i="18"/>
  <c r="L16" i="12"/>
  <c r="C12" i="14" s="1"/>
  <c r="L8" i="12"/>
  <c r="C11" i="14" s="1"/>
  <c r="M8" i="18" l="1"/>
  <c r="D3" i="14" s="1"/>
  <c r="L8" i="18"/>
  <c r="C3" i="14" s="1"/>
  <c r="D5" i="14"/>
  <c r="C5" i="14"/>
  <c r="L16" i="18"/>
  <c r="C4" i="14" s="1"/>
  <c r="M16" i="18"/>
  <c r="D4" i="14" s="1"/>
  <c r="D13" i="14"/>
  <c r="D15" i="14" s="1"/>
  <c r="D20" i="14" s="1"/>
  <c r="G20" i="14" s="1"/>
  <c r="C15" i="14"/>
  <c r="C20" i="14" s="1"/>
  <c r="F20" i="14" s="1"/>
  <c r="D7" i="14" l="1"/>
  <c r="D19" i="14" s="1"/>
  <c r="C7" i="14"/>
  <c r="C19" i="14" s="1"/>
  <c r="C21" i="14" l="1"/>
  <c r="F19" i="14"/>
  <c r="F21" i="14" s="1"/>
  <c r="F23" i="14" s="1"/>
  <c r="D21" i="14"/>
  <c r="G19" i="14"/>
  <c r="G21" i="14" s="1"/>
</calcChain>
</file>

<file path=xl/sharedStrings.xml><?xml version="1.0" encoding="utf-8"?>
<sst xmlns="http://schemas.openxmlformats.org/spreadsheetml/2006/main" count="240" uniqueCount="108">
  <si>
    <t>Verwacht aantal plaatsingen:</t>
  </si>
  <si>
    <t>Opmerkingen</t>
  </si>
  <si>
    <t xml:space="preserve">Warme drankenautomaten type 1 
(Standaard, met warm en koud water) </t>
  </si>
  <si>
    <t>Warme drankenautomaten type 2 
(Luxe, met vloeibare houdbare melk, zonder watertappunt)</t>
  </si>
  <si>
    <t>Waterbars met heet water uitgifte</t>
  </si>
  <si>
    <t>* dit is een geschat aantal. Het exacte aantal wordt tijdens de schouw vastgesteld</t>
  </si>
  <si>
    <t>Warme drankenautomaten type 1       (zie ook eis A.1 en eis WW.1)</t>
  </si>
  <si>
    <t>BTW %</t>
  </si>
  <si>
    <t>Totaalprijs exclusief BTW</t>
  </si>
  <si>
    <t>Totaalprijs inclusief BTW</t>
  </si>
  <si>
    <t>Weging</t>
  </si>
  <si>
    <r>
      <t xml:space="preserve">Staffel 1 (geldt bij gemiddeld aantal consumpties per machine per maand van </t>
    </r>
    <r>
      <rPr>
        <b/>
        <sz val="9"/>
        <color rgb="FF000000"/>
        <rFont val="Verdana"/>
        <family val="2"/>
      </rPr>
      <t>0-500</t>
    </r>
    <r>
      <rPr>
        <sz val="9"/>
        <color indexed="8"/>
        <rFont val="Verdana"/>
        <family val="2"/>
      </rPr>
      <t xml:space="preserve">; er wordt vermenigvuldigd met </t>
    </r>
    <r>
      <rPr>
        <b/>
        <sz val="9"/>
        <color rgb="FF000000"/>
        <rFont val="Verdana"/>
        <family val="2"/>
      </rPr>
      <t>500</t>
    </r>
    <r>
      <rPr>
        <sz val="9"/>
        <color indexed="8"/>
        <rFont val="Verdana"/>
        <family val="2"/>
      </rPr>
      <t>)</t>
    </r>
  </si>
  <si>
    <r>
      <t xml:space="preserve">Staffel 2 (geldt bij gemiddeld aantal consumpties per machine per maand van </t>
    </r>
    <r>
      <rPr>
        <b/>
        <sz val="9"/>
        <color rgb="FF000000"/>
        <rFont val="Verdana"/>
        <family val="2"/>
      </rPr>
      <t>&gt;=500 en &lt;750</t>
    </r>
    <r>
      <rPr>
        <sz val="9"/>
        <color indexed="8"/>
        <rFont val="Verdana"/>
        <family val="2"/>
      </rPr>
      <t xml:space="preserve">; er wordt vermenigvuldigd met </t>
    </r>
    <r>
      <rPr>
        <b/>
        <sz val="9"/>
        <color rgb="FF000000"/>
        <rFont val="Verdana"/>
        <family val="2"/>
      </rPr>
      <t>625</t>
    </r>
    <r>
      <rPr>
        <sz val="9"/>
        <color indexed="8"/>
        <rFont val="Verdana"/>
        <family val="2"/>
      </rPr>
      <t>)</t>
    </r>
  </si>
  <si>
    <r>
      <t>Staffel 3 (geldt bij gemiddeld aantal consumpties per machine per maand van</t>
    </r>
    <r>
      <rPr>
        <b/>
        <sz val="9"/>
        <color rgb="FF000000"/>
        <rFont val="Verdana"/>
        <family val="2"/>
      </rPr>
      <t>&gt;=750 en &lt;1.000;</t>
    </r>
    <r>
      <rPr>
        <sz val="9"/>
        <color indexed="8"/>
        <rFont val="Verdana"/>
        <family val="2"/>
      </rPr>
      <t xml:space="preserve"> er wordt vermenigvuldigd met </t>
    </r>
    <r>
      <rPr>
        <b/>
        <sz val="9"/>
        <color rgb="FF000000"/>
        <rFont val="Verdana"/>
        <family val="2"/>
      </rPr>
      <t>875</t>
    </r>
    <r>
      <rPr>
        <sz val="9"/>
        <color indexed="8"/>
        <rFont val="Verdana"/>
        <family val="2"/>
      </rPr>
      <t xml:space="preserve"> )</t>
    </r>
  </si>
  <si>
    <r>
      <t xml:space="preserve">Staffel 4 (geldt bij gemiddeld aantal consumpties per machine per maand van </t>
    </r>
    <r>
      <rPr>
        <b/>
        <sz val="9"/>
        <color rgb="FF000000"/>
        <rFont val="Verdana"/>
        <family val="2"/>
      </rPr>
      <t>&gt;=1.000 en &lt;1.250</t>
    </r>
    <r>
      <rPr>
        <sz val="9"/>
        <color indexed="8"/>
        <rFont val="Verdana"/>
        <family val="2"/>
      </rPr>
      <t xml:space="preserve">; er wordt vermenigvuldigd </t>
    </r>
    <r>
      <rPr>
        <b/>
        <sz val="9"/>
        <color rgb="FF000000"/>
        <rFont val="Verdana"/>
        <family val="2"/>
      </rPr>
      <t>1.125</t>
    </r>
    <r>
      <rPr>
        <sz val="9"/>
        <color indexed="8"/>
        <rFont val="Verdana"/>
        <family val="2"/>
      </rPr>
      <t>)</t>
    </r>
  </si>
  <si>
    <r>
      <t xml:space="preserve">Staffel 5 (geldt bij gemiddeld aantal consumpties per machine per maand van </t>
    </r>
    <r>
      <rPr>
        <b/>
        <sz val="9"/>
        <color rgb="FF000000"/>
        <rFont val="Verdana"/>
        <family val="2"/>
      </rPr>
      <t>&gt;=1.250</t>
    </r>
    <r>
      <rPr>
        <sz val="9"/>
        <color indexed="8"/>
        <rFont val="Verdana"/>
        <family val="2"/>
      </rPr>
      <t xml:space="preserve">; er wordt vermenigvuldigd </t>
    </r>
    <r>
      <rPr>
        <b/>
        <sz val="9"/>
        <color rgb="FF000000"/>
        <rFont val="Verdana"/>
        <family val="2"/>
      </rPr>
      <t>1.500</t>
    </r>
    <r>
      <rPr>
        <sz val="9"/>
        <color indexed="8"/>
        <rFont val="Verdana"/>
        <family val="2"/>
      </rPr>
      <t>)</t>
    </r>
  </si>
  <si>
    <t>Totaal voor beoordeling</t>
  </si>
  <si>
    <t>Warme drankenautomaten type 2       (zie ook eis A.1 en eis WW.1)</t>
  </si>
  <si>
    <t>t.b.v. Directie CIBG</t>
  </si>
  <si>
    <t>Onderkasten t.b.v. warme dranken automaat (type 1 en 2)</t>
  </si>
  <si>
    <t>FMH B73</t>
  </si>
  <si>
    <t>FMH Min OCW</t>
  </si>
  <si>
    <t>FMH RIVM</t>
  </si>
  <si>
    <t>FMH Beatrixpark</t>
  </si>
  <si>
    <t>RCE</t>
  </si>
  <si>
    <t>Totaal</t>
  </si>
  <si>
    <t>Weging Staffel</t>
  </si>
  <si>
    <t>Onderkasten t.b.v. warme dranken automaat (type 1 en 2)*</t>
  </si>
  <si>
    <t>Warme en koude drankenvoorzieningen:                              FHM, locatie Ministerie EZK LNV – B73</t>
  </si>
  <si>
    <t>Warme en koude drankenvoorzieningen:                              FHM, locatie Ministerie van OCW - Hoftoren, Rijnstraat 50 Den Haag</t>
  </si>
  <si>
    <t>Warme en koude drankenvoorzieningen:                              FHM, locatie RIVM, Signaalrood 15, Zoetermeer</t>
  </si>
  <si>
    <t xml:space="preserve">Warme en koude drankenvoorzieningen:                              FHM, locatie Beatrixpark, Wilhelmina van Pruisenweg 52, Den Haag </t>
  </si>
  <si>
    <t>Warme en koude drankenvoorzieningen:                              Ministerie van Algemene Zaken, Buitenhof 34,  Den Haag</t>
  </si>
  <si>
    <t>Warme en koude drankenvoorzieningen:                              Nationaal Archief, Prins Willem-Alexanderhof 20 Den Haag</t>
  </si>
  <si>
    <t>Warme en koude drankenvoorzieningen:                              Rijks Cultureel Erfgoed (RCE) Smallepad 5 Amersfoort</t>
  </si>
  <si>
    <t>Totaal aantal automaten type 2 (zie tabblad 'Aantallen TOTAAL)</t>
  </si>
  <si>
    <t>Totaal aantal automaten type 1 (zie tabblad 'Aantallen TOTAAL)</t>
  </si>
  <si>
    <t xml:space="preserve">Per stuk </t>
  </si>
  <si>
    <t>Totaal aantal  onderkasten t.b.v. warme dranken automaat type 1 en type 2 (zie tabblad 'Aantallen TOTAAL)</t>
  </si>
  <si>
    <t xml:space="preserve">Warme drankenautomaten type 1 (Standaard, met warm en koud water) </t>
  </si>
  <si>
    <t>Warme drankenautomaten type 2 (Luxe, met vloeibare houdbare melk, zonder watertappunt)</t>
  </si>
  <si>
    <t>Locaties FMH</t>
  </si>
  <si>
    <t>Totaal locaties FMH</t>
  </si>
  <si>
    <t>Totaal locaties overige deelnemers</t>
  </si>
  <si>
    <t>TOTAAL:</t>
  </si>
  <si>
    <t>Locaties overige deelnemers:</t>
  </si>
  <si>
    <t>Locaties FMH:</t>
  </si>
  <si>
    <t>AANTALLEN PER LOCATIE (betreft 7 locaties in totaal):</t>
  </si>
  <si>
    <t>Bijlage 3A</t>
  </si>
  <si>
    <t>De gele cellen dienen ingevuld te worden door Inschrijver</t>
  </si>
  <si>
    <t>Aangeboden koffiedosering mild (in grammen)</t>
  </si>
  <si>
    <t>Aangeboden koffiedosering pittig (in grammen)</t>
  </si>
  <si>
    <t>WDA Type 1</t>
  </si>
  <si>
    <t>WDA type 2</t>
  </si>
  <si>
    <t>IUC 202202009</t>
  </si>
  <si>
    <t>Europese aanbesteding volgens de openbare procedure voor de verwerving van Warme Drankenautomaten FMH1
t.b.v. FMHaaglanden, Rijks Cultureel Erfgoed, Nationaal Archief, Ministerie van Algemene Zaken</t>
  </si>
  <si>
    <t>Waterbar met heet water uitgifte</t>
  </si>
  <si>
    <t>Warme en koude drankenvoorzieningen:                              Ministerie van Algemene Zaken, Binnenhof 19,  Den Haag</t>
  </si>
  <si>
    <t>Min. AZ Buitenhof 34</t>
  </si>
  <si>
    <t>Min. AZ Binnenhof 19</t>
  </si>
  <si>
    <t>Totaal FMH + overige deelnemers:</t>
  </si>
  <si>
    <r>
      <t xml:space="preserve">Gemiddeld aantal consumpties per machine </t>
    </r>
    <r>
      <rPr>
        <b/>
        <i/>
        <sz val="9"/>
        <rFont val="Verdana"/>
        <family val="2"/>
      </rPr>
      <t>per maand</t>
    </r>
  </si>
  <si>
    <r>
      <t>Meerprijs per onderkast</t>
    </r>
    <r>
      <rPr>
        <b/>
        <i/>
        <sz val="9"/>
        <rFont val="Verdana"/>
        <family val="2"/>
      </rPr>
      <t xml:space="preserve"> per maand</t>
    </r>
    <r>
      <rPr>
        <i/>
        <sz val="9"/>
        <rFont val="Verdana"/>
        <family val="2"/>
      </rPr>
      <t xml:space="preserve"> incl. BTW</t>
    </r>
  </si>
  <si>
    <r>
      <t xml:space="preserve">Totaalprijs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exclusief BTW</t>
    </r>
  </si>
  <si>
    <r>
      <t xml:space="preserve">Totaalprijs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inclusief BTW</t>
    </r>
  </si>
  <si>
    <r>
      <t>Meerprijs per onderkast</t>
    </r>
    <r>
      <rPr>
        <b/>
        <sz val="9"/>
        <rFont val="Verdana"/>
        <family val="2"/>
      </rPr>
      <t xml:space="preserve"> per maand</t>
    </r>
    <r>
      <rPr>
        <sz val="9"/>
        <rFont val="Verdana"/>
        <family val="2"/>
      </rPr>
      <t xml:space="preserve"> excl. BTW</t>
    </r>
  </si>
  <si>
    <r>
      <t xml:space="preserve">Gewogen totaalprijs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exclusief BTW</t>
    </r>
  </si>
  <si>
    <r>
      <t xml:space="preserve">Gewogen totaalprijs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inclusief BTW</t>
    </r>
  </si>
  <si>
    <r>
      <t xml:space="preserve">Gewogen totaalprijs per automaat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excl BTW</t>
    </r>
  </si>
  <si>
    <r>
      <t xml:space="preserve">Gewogen totaalprijs per automaat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incl BTW</t>
    </r>
  </si>
  <si>
    <r>
      <t xml:space="preserve">Totaalprijzen </t>
    </r>
    <r>
      <rPr>
        <b/>
        <u/>
        <sz val="11"/>
        <color theme="1"/>
        <rFont val="Calibri"/>
        <family val="2"/>
        <scheme val="minor"/>
      </rPr>
      <t>per maand</t>
    </r>
    <r>
      <rPr>
        <b/>
        <sz val="11"/>
        <color theme="1"/>
        <rFont val="Calibri"/>
        <family val="2"/>
        <scheme val="minor"/>
      </rPr>
      <t xml:space="preserve"> exclusief BTW 
(zie tabblad 'Verrekenprijzen locaties FMH')</t>
    </r>
  </si>
  <si>
    <r>
      <t xml:space="preserve">Totaalprijzen </t>
    </r>
    <r>
      <rPr>
        <b/>
        <u/>
        <sz val="11"/>
        <color theme="1"/>
        <rFont val="Calibri"/>
        <family val="2"/>
        <scheme val="minor"/>
      </rPr>
      <t>per maand</t>
    </r>
    <r>
      <rPr>
        <b/>
        <sz val="11"/>
        <color theme="1"/>
        <rFont val="Calibri"/>
        <family val="2"/>
        <scheme val="minor"/>
      </rPr>
      <t xml:space="preserve"> inclusief BTW 
(zie tabblad 'Verrekenprijzen locaties FMH')</t>
    </r>
  </si>
  <si>
    <r>
      <t xml:space="preserve">Totaalprijzen </t>
    </r>
    <r>
      <rPr>
        <b/>
        <u/>
        <sz val="11"/>
        <color theme="1"/>
        <rFont val="Calibri"/>
        <family val="2"/>
        <scheme val="minor"/>
      </rPr>
      <t>per maand</t>
    </r>
    <r>
      <rPr>
        <b/>
        <sz val="11"/>
        <color theme="1"/>
        <rFont val="Calibri"/>
        <family val="2"/>
        <scheme val="minor"/>
      </rPr>
      <t xml:space="preserve"> exclusief BTW 
(zie tabblad 'Verrekenprijzen locaties overig')</t>
    </r>
  </si>
  <si>
    <r>
      <t xml:space="preserve">Totaalprijzen </t>
    </r>
    <r>
      <rPr>
        <b/>
        <u/>
        <sz val="11"/>
        <color theme="1"/>
        <rFont val="Calibri"/>
        <family val="2"/>
        <scheme val="minor"/>
      </rPr>
      <t>per maand</t>
    </r>
    <r>
      <rPr>
        <b/>
        <sz val="11"/>
        <color theme="1"/>
        <rFont val="Calibri"/>
        <family val="2"/>
        <scheme val="minor"/>
      </rPr>
      <t xml:space="preserve"> inclusief BTW 
(zie tabblad 'Verrekenprijzen locaties overig')</t>
    </r>
  </si>
  <si>
    <t>Maximale looptijd in maanden</t>
  </si>
  <si>
    <r>
      <t xml:space="preserve">INSCHRIJFPRIJS
(exclusief BTW):
</t>
    </r>
    <r>
      <rPr>
        <b/>
        <i/>
        <sz val="9"/>
        <rFont val="Verdana"/>
        <family val="2"/>
      </rPr>
      <t>in te vullen in bijlage 3 Inschrijvingsbiljet</t>
    </r>
  </si>
  <si>
    <r>
      <t xml:space="preserve">Totaalprijzen </t>
    </r>
    <r>
      <rPr>
        <b/>
        <u/>
        <sz val="11"/>
        <color theme="1"/>
        <rFont val="Calibri"/>
        <family val="2"/>
        <scheme val="minor"/>
      </rPr>
      <t>per maand</t>
    </r>
    <r>
      <rPr>
        <b/>
        <sz val="11"/>
        <color theme="1"/>
        <rFont val="Calibri"/>
        <family val="2"/>
        <scheme val="minor"/>
      </rPr>
      <t xml:space="preserve"> exclusief BTW 
</t>
    </r>
  </si>
  <si>
    <r>
      <t xml:space="preserve">Totaalprijzen </t>
    </r>
    <r>
      <rPr>
        <b/>
        <u/>
        <sz val="11"/>
        <color theme="1"/>
        <rFont val="Calibri"/>
        <family val="2"/>
        <scheme val="minor"/>
      </rPr>
      <t>per maand</t>
    </r>
    <r>
      <rPr>
        <b/>
        <sz val="11"/>
        <color theme="1"/>
        <rFont val="Calibri"/>
        <family val="2"/>
        <scheme val="minor"/>
      </rPr>
      <t xml:space="preserve"> inclusief BTW 
</t>
    </r>
  </si>
  <si>
    <r>
      <t xml:space="preserve">Totaalprijzen 
</t>
    </r>
    <r>
      <rPr>
        <b/>
        <u/>
        <sz val="11"/>
        <color theme="1"/>
        <rFont val="Calibri"/>
        <family val="2"/>
        <scheme val="minor"/>
      </rPr>
      <t>berekend over de maximale looptijd</t>
    </r>
    <r>
      <rPr>
        <b/>
        <sz val="11"/>
        <color theme="1"/>
        <rFont val="Calibri"/>
        <family val="2"/>
        <scheme val="minor"/>
      </rPr>
      <t xml:space="preserve"> 
exclusief BTW 
</t>
    </r>
  </si>
  <si>
    <r>
      <t xml:space="preserve">Totaalprijzen 
</t>
    </r>
    <r>
      <rPr>
        <b/>
        <u/>
        <sz val="11"/>
        <color theme="1"/>
        <rFont val="Calibri"/>
        <family val="2"/>
        <scheme val="minor"/>
      </rPr>
      <t>berekend over de maximale looptijd</t>
    </r>
    <r>
      <rPr>
        <b/>
        <sz val="11"/>
        <color theme="1"/>
        <rFont val="Calibri"/>
        <family val="2"/>
        <scheme val="minor"/>
      </rPr>
      <t xml:space="preserve"> 
inclusief BTW 
</t>
    </r>
  </si>
  <si>
    <t>Inschrijver dient hier de optimale koffiedosering in grammen in te vullen. De minimale koffiedosering is genoemd in bijlage 2 van het Beschrijvend document, eis 3A.</t>
  </si>
  <si>
    <t>Locaties overige deelnemende diensten</t>
  </si>
  <si>
    <t>Nationaal Archief</t>
  </si>
  <si>
    <r>
      <t xml:space="preserve">Vaste integrale verrekenprijs incl. BTW (prijs </t>
    </r>
    <r>
      <rPr>
        <i/>
        <u/>
        <sz val="9"/>
        <rFont val="Verdana"/>
        <family val="2"/>
      </rPr>
      <t>per consumptie</t>
    </r>
    <r>
      <rPr>
        <i/>
        <sz val="9"/>
        <rFont val="Verdana"/>
        <family val="2"/>
      </rPr>
      <t>)</t>
    </r>
  </si>
  <si>
    <r>
      <t>Vaste integrale verrekenprijs excl. BTW (prijs</t>
    </r>
    <r>
      <rPr>
        <i/>
        <u/>
        <sz val="9"/>
        <rFont val="Verdana"/>
        <family val="2"/>
      </rPr>
      <t xml:space="preserve"> per consumptie</t>
    </r>
    <r>
      <rPr>
        <i/>
        <sz val="9"/>
        <rFont val="Verdana"/>
        <family val="2"/>
      </rPr>
      <t>)</t>
    </r>
  </si>
  <si>
    <t>btw %</t>
  </si>
  <si>
    <r>
      <t xml:space="preserve">Totaalprijs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exclusief btw</t>
    </r>
  </si>
  <si>
    <r>
      <t xml:space="preserve">Totaalprijs </t>
    </r>
    <r>
      <rPr>
        <b/>
        <i/>
        <sz val="9"/>
        <rFont val="Verdana"/>
        <family val="2"/>
      </rPr>
      <t>per maand</t>
    </r>
    <r>
      <rPr>
        <i/>
        <sz val="9"/>
        <rFont val="Verdana"/>
        <family val="2"/>
      </rPr>
      <t xml:space="preserve"> inclusief btw</t>
    </r>
  </si>
  <si>
    <r>
      <t>Vaste integrale verrekenprijs incl. btw (</t>
    </r>
    <r>
      <rPr>
        <b/>
        <i/>
        <sz val="9"/>
        <rFont val="Verdana"/>
        <family val="2"/>
      </rPr>
      <t>prijs per comsumptie</t>
    </r>
    <r>
      <rPr>
        <i/>
        <sz val="9"/>
        <rFont val="Verdana"/>
        <family val="2"/>
      </rPr>
      <t>)</t>
    </r>
  </si>
  <si>
    <r>
      <t>Vaste integrale verrekenprijs excl. btw (</t>
    </r>
    <r>
      <rPr>
        <b/>
        <i/>
        <sz val="9"/>
        <rFont val="Verdana"/>
        <family val="2"/>
      </rPr>
      <t>prijs</t>
    </r>
    <r>
      <rPr>
        <b/>
        <i/>
        <u val="singleAccounting"/>
        <sz val="9"/>
        <rFont val="Verdana"/>
        <family val="2"/>
      </rPr>
      <t xml:space="preserve"> </t>
    </r>
    <r>
      <rPr>
        <b/>
        <i/>
        <u/>
        <sz val="9"/>
        <rFont val="Verdana"/>
        <family val="2"/>
      </rPr>
      <t>per comnsumptie</t>
    </r>
    <r>
      <rPr>
        <i/>
        <sz val="9"/>
        <rFont val="Verdana"/>
        <family val="2"/>
      </rPr>
      <t>)</t>
    </r>
  </si>
  <si>
    <r>
      <t xml:space="preserve">Gewogen totaalprijs per automaat </t>
    </r>
    <r>
      <rPr>
        <b/>
        <i/>
        <sz val="9"/>
        <rFont val="Verdana"/>
        <family val="2"/>
      </rPr>
      <t>per maand excl btw</t>
    </r>
  </si>
  <si>
    <r>
      <t xml:space="preserve">Gewogen totaalprijs per automaat </t>
    </r>
    <r>
      <rPr>
        <b/>
        <i/>
        <sz val="9"/>
        <rFont val="Verdana"/>
        <family val="2"/>
      </rPr>
      <t>per maand incl btw</t>
    </r>
  </si>
  <si>
    <r>
      <t xml:space="preserve">Gewogen totaalprijs </t>
    </r>
    <r>
      <rPr>
        <b/>
        <i/>
        <sz val="9"/>
        <rFont val="Verdana"/>
        <family val="2"/>
      </rPr>
      <t>per maand exclusief btw</t>
    </r>
  </si>
  <si>
    <r>
      <t xml:space="preserve">Gewogen totaalprijs </t>
    </r>
    <r>
      <rPr>
        <b/>
        <i/>
        <sz val="9"/>
        <rFont val="Verdana"/>
        <family val="2"/>
      </rPr>
      <t>per maand inclusief btw</t>
    </r>
  </si>
  <si>
    <r>
      <t xml:space="preserve">Totaalprijs </t>
    </r>
    <r>
      <rPr>
        <b/>
        <i/>
        <sz val="9"/>
        <rFont val="Verdana"/>
        <family val="2"/>
      </rPr>
      <t>per maand exclusief btw</t>
    </r>
  </si>
  <si>
    <r>
      <t xml:space="preserve">Totaalprijs </t>
    </r>
    <r>
      <rPr>
        <b/>
        <i/>
        <sz val="9"/>
        <rFont val="Verdana"/>
        <family val="2"/>
      </rPr>
      <t>per maand inclusief btw</t>
    </r>
  </si>
  <si>
    <r>
      <t xml:space="preserve">Meerprijs per onderkast </t>
    </r>
    <r>
      <rPr>
        <b/>
        <i/>
        <sz val="9"/>
        <rFont val="Verdana"/>
        <family val="2"/>
      </rPr>
      <t>per maand excl. btw</t>
    </r>
  </si>
  <si>
    <r>
      <t>Meerprijs per onderkast</t>
    </r>
    <r>
      <rPr>
        <b/>
        <i/>
        <sz val="9"/>
        <rFont val="Verdana"/>
        <family val="2"/>
      </rPr>
      <t xml:space="preserve"> </t>
    </r>
    <r>
      <rPr>
        <i/>
        <sz val="9"/>
        <rFont val="Verdana"/>
        <family val="2"/>
      </rPr>
      <t>per maand incl. btw</t>
    </r>
  </si>
  <si>
    <r>
      <t xml:space="preserve">Vaste integrale verrekenprijs per eenheid </t>
    </r>
    <r>
      <rPr>
        <b/>
        <i/>
        <sz val="9"/>
        <rFont val="Verdana"/>
        <family val="2"/>
      </rPr>
      <t>excl. btw</t>
    </r>
  </si>
  <si>
    <r>
      <t>Vaste integrale verrekenprijs per eenheid</t>
    </r>
    <r>
      <rPr>
        <b/>
        <i/>
        <sz val="9"/>
        <rFont val="Verdana"/>
        <family val="2"/>
      </rPr>
      <t xml:space="preserve"> incl. btw</t>
    </r>
  </si>
  <si>
    <t>Eenheid</t>
  </si>
  <si>
    <r>
      <t xml:space="preserve">Waterbar met heet water uitgifte (op basis van 500 waterconsumpties per maand per waterbar) </t>
    </r>
    <r>
      <rPr>
        <b/>
        <sz val="9"/>
        <color rgb="FF000000"/>
        <rFont val="Verdana"/>
        <family val="2"/>
      </rPr>
      <t>Prijs per maand</t>
    </r>
  </si>
  <si>
    <t>Aantal waterbarren</t>
  </si>
  <si>
    <t xml:space="preserve">Aantal eenheden per machine per maand </t>
  </si>
  <si>
    <t>Totaal aantal eenheden (zie tabblad 'Aantallen TOTAAL)</t>
  </si>
  <si>
    <t>Thee: één eenheid betreft 25 consumpties</t>
  </si>
  <si>
    <t>CO2:  één eenheid betreft 25 consumpties</t>
  </si>
  <si>
    <t>Smaakmakers:  één eenheid betreft 25 consumpties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</si>
</sst>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2]\ * #,##0.00_-;_-[$€-2]\ * #,##0.00\-;_-[$€-2]\ * &quot;-&quot;??_-;_-@_-"/>
    <numFmt numFmtId="165" formatCode="#,##0_ ;\-#,##0\ "/>
    <numFmt numFmtId="166" formatCode="_(&quot;€&quot;* #,##0.00_);_(&quot;€&quot;* \(#,##0.00\);_(&quot;€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10"/>
      <name val="Trebuchet MS"/>
      <family val="2"/>
    </font>
    <font>
      <b/>
      <u/>
      <sz val="9"/>
      <name val="Verdana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sz val="9"/>
      <color indexed="8"/>
      <name val="Verdana"/>
      <family val="2"/>
    </font>
    <font>
      <sz val="10"/>
      <color rgb="FFFF0000"/>
      <name val="Trebuchet MS"/>
      <family val="2"/>
    </font>
    <font>
      <b/>
      <sz val="9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u/>
      <sz val="9"/>
      <name val="Verdana"/>
      <family val="2"/>
    </font>
    <font>
      <b/>
      <i/>
      <u val="singleAccounting"/>
      <sz val="9"/>
      <name val="Verdana"/>
      <family val="2"/>
    </font>
    <font>
      <b/>
      <i/>
      <u/>
      <sz val="9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3" fillId="3" borderId="0" xfId="0" applyFont="1" applyFill="1" applyAlignment="1">
      <alignment vertical="center"/>
    </xf>
    <xf numFmtId="164" fontId="4" fillId="3" borderId="0" xfId="0" applyNumberFormat="1" applyFont="1" applyFill="1"/>
    <xf numFmtId="164" fontId="4" fillId="4" borderId="0" xfId="0" applyNumberFormat="1" applyFont="1" applyFill="1"/>
    <xf numFmtId="164" fontId="3" fillId="3" borderId="2" xfId="1" applyNumberFormat="1" applyFont="1" applyFill="1" applyBorder="1"/>
    <xf numFmtId="0" fontId="3" fillId="3" borderId="2" xfId="0" applyFont="1" applyFill="1" applyBorder="1" applyAlignment="1">
      <alignment horizontal="center"/>
    </xf>
    <xf numFmtId="9" fontId="4" fillId="3" borderId="0" xfId="2" applyFont="1" applyFill="1"/>
    <xf numFmtId="0" fontId="6" fillId="5" borderId="3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top" wrapText="1"/>
    </xf>
    <xf numFmtId="164" fontId="3" fillId="6" borderId="4" xfId="1" applyNumberFormat="1" applyFont="1" applyFill="1" applyBorder="1" applyProtection="1">
      <protection locked="0"/>
    </xf>
    <xf numFmtId="9" fontId="3" fillId="7" borderId="4" xfId="2" applyFont="1" applyFill="1" applyBorder="1" applyAlignment="1" applyProtection="1">
      <alignment horizontal="center"/>
      <protection locked="0"/>
    </xf>
    <xf numFmtId="164" fontId="3" fillId="8" borderId="4" xfId="1" applyNumberFormat="1" applyFont="1" applyFill="1" applyBorder="1" applyAlignment="1">
      <alignment vertical="center"/>
    </xf>
    <xf numFmtId="165" fontId="9" fillId="4" borderId="4" xfId="0" applyNumberFormat="1" applyFont="1" applyFill="1" applyBorder="1"/>
    <xf numFmtId="164" fontId="3" fillId="8" borderId="6" xfId="1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top"/>
    </xf>
    <xf numFmtId="0" fontId="6" fillId="5" borderId="4" xfId="0" applyFont="1" applyFill="1" applyBorder="1" applyAlignment="1">
      <alignment vertical="top" wrapText="1"/>
    </xf>
    <xf numFmtId="164" fontId="6" fillId="5" borderId="4" xfId="1" applyNumberFormat="1" applyFont="1" applyFill="1" applyBorder="1" applyAlignment="1">
      <alignment horizontal="center" vertical="top" wrapText="1"/>
    </xf>
    <xf numFmtId="0" fontId="0" fillId="0" borderId="8" xfId="0" applyBorder="1"/>
    <xf numFmtId="0" fontId="8" fillId="9" borderId="4" xfId="0" applyFont="1" applyFill="1" applyBorder="1" applyAlignment="1">
      <alignment vertical="top" wrapText="1"/>
    </xf>
    <xf numFmtId="0" fontId="8" fillId="9" borderId="5" xfId="0" applyFont="1" applyFill="1" applyBorder="1" applyAlignment="1">
      <alignment vertical="top" wrapText="1"/>
    </xf>
    <xf numFmtId="9" fontId="3" fillId="8" borderId="4" xfId="2" applyFont="1" applyFill="1" applyBorder="1" applyAlignment="1">
      <alignment vertical="center"/>
    </xf>
    <xf numFmtId="9" fontId="3" fillId="8" borderId="6" xfId="2" applyFont="1" applyFill="1" applyBorder="1" applyAlignment="1">
      <alignment vertical="center"/>
    </xf>
    <xf numFmtId="9" fontId="3" fillId="8" borderId="7" xfId="2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top" wrapText="1"/>
    </xf>
    <xf numFmtId="0" fontId="13" fillId="11" borderId="14" xfId="0" applyFont="1" applyFill="1" applyBorder="1"/>
    <xf numFmtId="0" fontId="13" fillId="11" borderId="15" xfId="0" applyFont="1" applyFill="1" applyBorder="1"/>
    <xf numFmtId="0" fontId="13" fillId="11" borderId="7" xfId="0" applyFont="1" applyFill="1" applyBorder="1"/>
    <xf numFmtId="0" fontId="11" fillId="11" borderId="17" xfId="0" applyFont="1" applyFill="1" applyBorder="1"/>
    <xf numFmtId="0" fontId="6" fillId="5" borderId="1" xfId="0" applyFont="1" applyFill="1" applyBorder="1" applyAlignment="1">
      <alignment vertical="top" wrapText="1"/>
    </xf>
    <xf numFmtId="0" fontId="11" fillId="9" borderId="3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top"/>
    </xf>
    <xf numFmtId="41" fontId="0" fillId="10" borderId="18" xfId="1" applyNumberFormat="1" applyFont="1" applyFill="1" applyBorder="1"/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0" fillId="0" borderId="12" xfId="0" applyBorder="1"/>
    <xf numFmtId="0" fontId="0" fillId="0" borderId="0" xfId="0" applyBorder="1"/>
    <xf numFmtId="0" fontId="11" fillId="11" borderId="13" xfId="0" applyFont="1" applyFill="1" applyBorder="1" applyAlignment="1">
      <alignment wrapText="1"/>
    </xf>
    <xf numFmtId="0" fontId="11" fillId="11" borderId="16" xfId="0" applyFont="1" applyFill="1" applyBorder="1" applyAlignment="1">
      <alignment wrapText="1"/>
    </xf>
    <xf numFmtId="0" fontId="11" fillId="11" borderId="17" xfId="0" applyFont="1" applyFill="1" applyBorder="1" applyAlignment="1">
      <alignment wrapText="1"/>
    </xf>
    <xf numFmtId="41" fontId="0" fillId="12" borderId="13" xfId="1" applyNumberFormat="1" applyFont="1" applyFill="1" applyBorder="1"/>
    <xf numFmtId="41" fontId="0" fillId="12" borderId="16" xfId="1" applyNumberFormat="1" applyFont="1" applyFill="1" applyBorder="1"/>
    <xf numFmtId="41" fontId="0" fillId="12" borderId="17" xfId="1" applyNumberFormat="1" applyFont="1" applyFill="1" applyBorder="1"/>
    <xf numFmtId="0" fontId="13" fillId="13" borderId="7" xfId="0" applyFont="1" applyFill="1" applyBorder="1"/>
    <xf numFmtId="1" fontId="3" fillId="14" borderId="4" xfId="3" applyNumberFormat="1" applyFont="1" applyFill="1" applyBorder="1" applyAlignment="1">
      <alignment vertical="center"/>
    </xf>
    <xf numFmtId="165" fontId="3" fillId="14" borderId="4" xfId="3" applyNumberFormat="1" applyFont="1" applyFill="1" applyBorder="1" applyAlignment="1">
      <alignment vertical="center"/>
    </xf>
    <xf numFmtId="9" fontId="3" fillId="8" borderId="8" xfId="2" applyFont="1" applyFill="1" applyBorder="1" applyAlignment="1">
      <alignment vertical="center"/>
    </xf>
    <xf numFmtId="9" fontId="3" fillId="8" borderId="19" xfId="2" applyFont="1" applyFill="1" applyBorder="1" applyAlignment="1">
      <alignment vertical="center"/>
    </xf>
    <xf numFmtId="44" fontId="3" fillId="8" borderId="4" xfId="2" applyNumberFormat="1" applyFont="1" applyFill="1" applyBorder="1" applyAlignment="1">
      <alignment vertical="center"/>
    </xf>
    <xf numFmtId="0" fontId="6" fillId="5" borderId="20" xfId="0" applyFont="1" applyFill="1" applyBorder="1" applyAlignment="1">
      <alignment horizontal="center" vertical="top" wrapText="1"/>
    </xf>
    <xf numFmtId="0" fontId="0" fillId="14" borderId="4" xfId="0" applyFill="1" applyBorder="1"/>
    <xf numFmtId="44" fontId="3" fillId="8" borderId="6" xfId="2" applyNumberFormat="1" applyFont="1" applyFill="1" applyBorder="1" applyAlignment="1">
      <alignment vertical="center"/>
    </xf>
    <xf numFmtId="44" fontId="3" fillId="8" borderId="7" xfId="2" applyNumberFormat="1" applyFont="1" applyFill="1" applyBorder="1" applyAlignment="1">
      <alignment vertical="center"/>
    </xf>
    <xf numFmtId="1" fontId="3" fillId="14" borderId="6" xfId="3" applyNumberFormat="1" applyFont="1" applyFill="1" applyBorder="1" applyAlignment="1">
      <alignment vertical="center"/>
    </xf>
    <xf numFmtId="0" fontId="0" fillId="14" borderId="6" xfId="0" applyFill="1" applyBorder="1"/>
    <xf numFmtId="164" fontId="3" fillId="8" borderId="19" xfId="1" applyNumberFormat="1" applyFont="1" applyFill="1" applyBorder="1" applyAlignment="1">
      <alignment vertical="center"/>
    </xf>
    <xf numFmtId="1" fontId="3" fillId="8" borderId="6" xfId="3" applyNumberFormat="1" applyFont="1" applyFill="1" applyBorder="1" applyAlignment="1">
      <alignment vertical="center"/>
    </xf>
    <xf numFmtId="9" fontId="3" fillId="15" borderId="11" xfId="2" applyFont="1" applyFill="1" applyBorder="1" applyAlignment="1">
      <alignment vertical="center"/>
    </xf>
    <xf numFmtId="0" fontId="7" fillId="5" borderId="4" xfId="2" applyNumberFormat="1" applyFont="1" applyFill="1" applyBorder="1" applyAlignment="1">
      <alignment horizontal="center" vertical="top" wrapText="1"/>
    </xf>
    <xf numFmtId="0" fontId="7" fillId="5" borderId="3" xfId="2" applyNumberFormat="1" applyFont="1" applyFill="1" applyBorder="1" applyAlignment="1">
      <alignment horizontal="center" vertical="top" wrapText="1"/>
    </xf>
    <xf numFmtId="165" fontId="3" fillId="14" borderId="6" xfId="3" applyNumberFormat="1" applyFont="1" applyFill="1" applyBorder="1" applyAlignment="1">
      <alignment vertical="center"/>
    </xf>
    <xf numFmtId="44" fontId="0" fillId="16" borderId="7" xfId="0" applyNumberFormat="1" applyFill="1" applyBorder="1" applyAlignment="1">
      <alignment vertical="center"/>
    </xf>
    <xf numFmtId="165" fontId="3" fillId="8" borderId="7" xfId="2" applyNumberFormat="1" applyFont="1" applyFill="1" applyBorder="1" applyAlignment="1">
      <alignment vertical="center"/>
    </xf>
    <xf numFmtId="0" fontId="11" fillId="11" borderId="14" xfId="0" applyFont="1" applyFill="1" applyBorder="1" applyAlignment="1">
      <alignment vertical="center" wrapText="1"/>
    </xf>
    <xf numFmtId="0" fontId="11" fillId="11" borderId="15" xfId="0" applyFont="1" applyFill="1" applyBorder="1" applyAlignment="1">
      <alignment vertical="center" wrapText="1"/>
    </xf>
    <xf numFmtId="0" fontId="11" fillId="11" borderId="7" xfId="0" applyFont="1" applyFill="1" applyBorder="1" applyAlignment="1">
      <alignment vertical="center" wrapText="1"/>
    </xf>
    <xf numFmtId="0" fontId="14" fillId="0" borderId="0" xfId="0" applyFont="1"/>
    <xf numFmtId="0" fontId="14" fillId="0" borderId="7" xfId="0" applyFont="1" applyBorder="1" applyAlignment="1">
      <alignment vertical="center"/>
    </xf>
    <xf numFmtId="0" fontId="13" fillId="0" borderId="7" xfId="0" applyFont="1" applyFill="1" applyBorder="1"/>
    <xf numFmtId="0" fontId="15" fillId="0" borderId="0" xfId="0" applyFont="1"/>
    <xf numFmtId="0" fontId="15" fillId="0" borderId="0" xfId="0" applyFont="1" applyAlignment="1">
      <alignment wrapText="1"/>
    </xf>
    <xf numFmtId="164" fontId="3" fillId="8" borderId="10" xfId="1" applyNumberFormat="1" applyFont="1" applyFill="1" applyBorder="1" applyAlignment="1">
      <alignment vertical="center"/>
    </xf>
    <xf numFmtId="164" fontId="3" fillId="16" borderId="7" xfId="1" applyNumberFormat="1" applyFont="1" applyFill="1" applyBorder="1" applyAlignment="1">
      <alignment vertical="center"/>
    </xf>
    <xf numFmtId="0" fontId="11" fillId="17" borderId="6" xfId="0" applyFont="1" applyFill="1" applyBorder="1"/>
    <xf numFmtId="0" fontId="0" fillId="17" borderId="20" xfId="0" applyFill="1" applyBorder="1"/>
    <xf numFmtId="0" fontId="0" fillId="0" borderId="4" xfId="0" applyBorder="1"/>
    <xf numFmtId="0" fontId="11" fillId="18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7" borderId="4" xfId="0" applyFill="1" applyBorder="1"/>
    <xf numFmtId="0" fontId="0" fillId="0" borderId="4" xfId="0" applyBorder="1" applyAlignment="1">
      <alignment horizontal="right"/>
    </xf>
    <xf numFmtId="0" fontId="0" fillId="17" borderId="3" xfId="0" applyFill="1" applyBorder="1" applyAlignment="1">
      <alignment wrapText="1"/>
    </xf>
    <xf numFmtId="0" fontId="0" fillId="17" borderId="3" xfId="0" applyFill="1" applyBorder="1" applyAlignment="1">
      <alignment vertical="top"/>
    </xf>
    <xf numFmtId="41" fontId="16" fillId="10" borderId="18" xfId="1" applyNumberFormat="1" applyFont="1" applyFill="1" applyBorder="1"/>
    <xf numFmtId="0" fontId="2" fillId="19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4" fontId="11" fillId="3" borderId="0" xfId="1" applyFont="1" applyFill="1" applyBorder="1" applyAlignment="1">
      <alignment vertical="center"/>
    </xf>
    <xf numFmtId="0" fontId="13" fillId="0" borderId="7" xfId="0" applyFont="1" applyFill="1" applyBorder="1" applyAlignment="1">
      <alignment horizontal="right"/>
    </xf>
    <xf numFmtId="0" fontId="0" fillId="3" borderId="0" xfId="0" applyFill="1" applyBorder="1" applyAlignment="1">
      <alignment wrapText="1"/>
    </xf>
    <xf numFmtId="0" fontId="11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11" fillId="11" borderId="22" xfId="0" applyFont="1" applyFill="1" applyBorder="1" applyAlignment="1">
      <alignment vertical="center" wrapText="1"/>
    </xf>
    <xf numFmtId="44" fontId="0" fillId="3" borderId="0" xfId="1" applyFont="1" applyFill="1" applyBorder="1"/>
    <xf numFmtId="0" fontId="13" fillId="3" borderId="0" xfId="0" applyFont="1" applyFill="1" applyBorder="1"/>
    <xf numFmtId="0" fontId="17" fillId="20" borderId="7" xfId="0" applyFont="1" applyFill="1" applyBorder="1" applyAlignment="1">
      <alignment vertical="top" wrapText="1"/>
    </xf>
    <xf numFmtId="0" fontId="11" fillId="11" borderId="21" xfId="0" applyFont="1" applyFill="1" applyBorder="1" applyAlignment="1">
      <alignment vertical="top" wrapText="1"/>
    </xf>
    <xf numFmtId="0" fontId="11" fillId="11" borderId="7" xfId="0" applyFont="1" applyFill="1" applyBorder="1" applyAlignment="1">
      <alignment vertical="top" wrapText="1"/>
    </xf>
    <xf numFmtId="0" fontId="11" fillId="11" borderId="22" xfId="0" applyFont="1" applyFill="1" applyBorder="1" applyAlignment="1">
      <alignment vertical="top" wrapText="1"/>
    </xf>
    <xf numFmtId="0" fontId="11" fillId="21" borderId="7" xfId="0" applyFont="1" applyFill="1" applyBorder="1"/>
    <xf numFmtId="0" fontId="0" fillId="9" borderId="5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17" fillId="9" borderId="3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/>
    </xf>
    <xf numFmtId="0" fontId="18" fillId="18" borderId="4" xfId="0" applyFont="1" applyFill="1" applyBorder="1" applyAlignment="1">
      <alignment vertical="top" wrapText="1"/>
    </xf>
    <xf numFmtId="0" fontId="19" fillId="11" borderId="15" xfId="0" applyFont="1" applyFill="1" applyBorder="1"/>
    <xf numFmtId="41" fontId="18" fillId="10" borderId="18" xfId="1" applyNumberFormat="1" applyFont="1" applyFill="1" applyBorder="1"/>
    <xf numFmtId="166" fontId="0" fillId="7" borderId="4" xfId="0" applyNumberFormat="1" applyFill="1" applyBorder="1" applyAlignment="1" applyProtection="1">
      <alignment vertical="top" wrapText="1"/>
      <protection locked="0"/>
    </xf>
    <xf numFmtId="0" fontId="0" fillId="7" borderId="4" xfId="0" applyFill="1" applyBorder="1" applyAlignment="1" applyProtection="1">
      <alignment vertical="top" wrapText="1"/>
      <protection locked="0"/>
    </xf>
    <xf numFmtId="44" fontId="0" fillId="10" borderId="18" xfId="1" applyFont="1" applyFill="1" applyBorder="1" applyAlignment="1" applyProtection="1">
      <alignment vertical="center"/>
    </xf>
    <xf numFmtId="44" fontId="0" fillId="10" borderId="23" xfId="1" applyFont="1" applyFill="1" applyBorder="1" applyAlignment="1" applyProtection="1">
      <alignment vertical="center"/>
    </xf>
    <xf numFmtId="44" fontId="0" fillId="10" borderId="24" xfId="1" applyFont="1" applyFill="1" applyBorder="1" applyAlignment="1" applyProtection="1">
      <alignment vertical="center"/>
    </xf>
    <xf numFmtId="44" fontId="0" fillId="16" borderId="7" xfId="1" applyFont="1" applyFill="1" applyBorder="1" applyProtection="1"/>
    <xf numFmtId="44" fontId="0" fillId="16" borderId="25" xfId="1" applyFont="1" applyFill="1" applyBorder="1" applyProtection="1"/>
    <xf numFmtId="44" fontId="0" fillId="10" borderId="7" xfId="1" applyFont="1" applyFill="1" applyBorder="1" applyProtection="1"/>
    <xf numFmtId="44" fontId="0" fillId="10" borderId="11" xfId="1" applyFont="1" applyFill="1" applyBorder="1" applyProtection="1"/>
    <xf numFmtId="44" fontId="11" fillId="16" borderId="7" xfId="1" applyFont="1" applyFill="1" applyBorder="1" applyProtection="1"/>
    <xf numFmtId="44" fontId="11" fillId="16" borderId="10" xfId="1" applyFont="1" applyFill="1" applyBorder="1" applyProtection="1"/>
    <xf numFmtId="44" fontId="0" fillId="10" borderId="22" xfId="1" applyFont="1" applyFill="1" applyBorder="1" applyProtection="1"/>
    <xf numFmtId="44" fontId="0" fillId="10" borderId="10" xfId="1" applyFont="1" applyFill="1" applyBorder="1" applyProtection="1"/>
    <xf numFmtId="44" fontId="11" fillId="19" borderId="7" xfId="1" applyFont="1" applyFill="1" applyBorder="1" applyProtection="1"/>
    <xf numFmtId="44" fontId="11" fillId="19" borderId="7" xfId="0" applyNumberFormat="1" applyFont="1" applyFill="1" applyBorder="1" applyAlignment="1" applyProtection="1">
      <alignment vertical="center"/>
    </xf>
    <xf numFmtId="0" fontId="8" fillId="9" borderId="5" xfId="0" applyFont="1" applyFill="1" applyBorder="1" applyAlignment="1">
      <alignment vertical="center" wrapText="1"/>
    </xf>
    <xf numFmtId="164" fontId="3" fillId="6" borderId="4" xfId="1" applyNumberFormat="1" applyFont="1" applyFill="1" applyBorder="1" applyAlignment="1" applyProtection="1">
      <alignment vertical="center"/>
      <protection locked="0"/>
    </xf>
    <xf numFmtId="9" fontId="3" fillId="7" borderId="4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vertical="center" wrapText="1"/>
    </xf>
    <xf numFmtId="165" fontId="9" fillId="4" borderId="4" xfId="0" applyNumberFormat="1" applyFont="1" applyFill="1" applyBorder="1" applyAlignment="1">
      <alignment vertical="center"/>
    </xf>
    <xf numFmtId="0" fontId="0" fillId="14" borderId="4" xfId="0" applyFill="1" applyBorder="1" applyAlignment="1">
      <alignment vertical="center"/>
    </xf>
    <xf numFmtId="0" fontId="0" fillId="14" borderId="6" xfId="0" applyFill="1" applyBorder="1" applyAlignment="1">
      <alignment vertical="center"/>
    </xf>
    <xf numFmtId="0" fontId="0" fillId="9" borderId="5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6" fillId="5" borderId="5" xfId="0" applyFont="1" applyFill="1" applyBorder="1" applyAlignment="1">
      <alignment horizontal="center" vertical="top" wrapText="1"/>
    </xf>
    <xf numFmtId="0" fontId="6" fillId="5" borderId="11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0" fillId="9" borderId="5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1AC9-DB54-4EB8-848D-36FF7EAB31F9}">
  <dimension ref="A1:D14"/>
  <sheetViews>
    <sheetView workbookViewId="0"/>
  </sheetViews>
  <sheetFormatPr defaultRowHeight="15" x14ac:dyDescent="0.25"/>
  <cols>
    <col min="1" max="1" width="86.28515625" customWidth="1"/>
    <col min="2" max="2" width="45" customWidth="1"/>
    <col min="3" max="3" width="27.140625" customWidth="1"/>
    <col min="4" max="4" width="27.7109375" customWidth="1"/>
  </cols>
  <sheetData>
    <row r="1" spans="1:4" x14ac:dyDescent="0.25">
      <c r="A1" s="80" t="s">
        <v>48</v>
      </c>
    </row>
    <row r="2" spans="1:4" x14ac:dyDescent="0.25">
      <c r="A2" s="81"/>
    </row>
    <row r="3" spans="1:4" ht="45" customHeight="1" x14ac:dyDescent="0.25">
      <c r="A3" s="88" t="s">
        <v>55</v>
      </c>
    </row>
    <row r="4" spans="1:4" ht="30" x14ac:dyDescent="0.25">
      <c r="A4" s="89" t="s">
        <v>54</v>
      </c>
      <c r="B4" s="82"/>
      <c r="C4" s="83" t="s">
        <v>50</v>
      </c>
      <c r="D4" s="83" t="s">
        <v>51</v>
      </c>
    </row>
    <row r="5" spans="1:4" x14ac:dyDescent="0.25">
      <c r="B5" s="87" t="s">
        <v>52</v>
      </c>
      <c r="C5" s="114"/>
      <c r="D5" s="115"/>
    </row>
    <row r="6" spans="1:4" x14ac:dyDescent="0.25">
      <c r="B6" s="87"/>
      <c r="C6" s="84"/>
      <c r="D6" s="84"/>
    </row>
    <row r="7" spans="1:4" x14ac:dyDescent="0.25">
      <c r="B7" s="87" t="s">
        <v>53</v>
      </c>
      <c r="C7" s="114"/>
      <c r="D7" s="115"/>
    </row>
    <row r="9" spans="1:4" ht="30" x14ac:dyDescent="0.25">
      <c r="A9" s="111" t="s">
        <v>80</v>
      </c>
    </row>
    <row r="10" spans="1:4" x14ac:dyDescent="0.25">
      <c r="A10" s="85"/>
    </row>
    <row r="14" spans="1:4" x14ac:dyDescent="0.25">
      <c r="A14" s="86" t="s">
        <v>49</v>
      </c>
    </row>
  </sheetData>
  <sheetProtection algorithmName="SHA-512" hashValue="kkZ6S8NO2An6BhMe5w7aMHOhQeDSoLC85qzRQZEtjRPRqGBPzuKJP2eGHCxL+4u1c0bjdnWMQ7Ewh/c2c6MMfQ==" saltValue="wjiH05VhRYpRk5Od9EuCy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F71"/>
  <sheetViews>
    <sheetView topLeftCell="A13" workbookViewId="0"/>
  </sheetViews>
  <sheetFormatPr defaultRowHeight="15" x14ac:dyDescent="0.25"/>
  <cols>
    <col min="1" max="1" width="55.5703125" customWidth="1"/>
    <col min="2" max="2" width="23" customWidth="1"/>
    <col min="3" max="3" width="21.7109375" customWidth="1"/>
    <col min="5" max="5" width="26.85546875" customWidth="1"/>
  </cols>
  <sheetData>
    <row r="1" spans="1:5" x14ac:dyDescent="0.25">
      <c r="A1" s="73" t="s">
        <v>47</v>
      </c>
    </row>
    <row r="3" spans="1:5" ht="15.75" thickBot="1" x14ac:dyDescent="0.3">
      <c r="A3" s="31" t="s">
        <v>28</v>
      </c>
      <c r="B3" s="32"/>
    </row>
    <row r="4" spans="1:5" ht="27" customHeight="1" x14ac:dyDescent="0.25">
      <c r="A4" s="42"/>
      <c r="B4" s="8" t="s">
        <v>0</v>
      </c>
      <c r="C4" s="141" t="s">
        <v>1</v>
      </c>
      <c r="D4" s="142"/>
      <c r="E4" s="143"/>
    </row>
    <row r="5" spans="1:5" ht="28.5" customHeight="1" x14ac:dyDescent="0.25">
      <c r="A5" s="15" t="s">
        <v>2</v>
      </c>
      <c r="B5" s="29">
        <v>41</v>
      </c>
      <c r="C5" s="144"/>
      <c r="D5" s="145"/>
      <c r="E5" s="146"/>
    </row>
    <row r="6" spans="1:5" ht="28.5" customHeight="1" x14ac:dyDescent="0.25">
      <c r="A6" s="15" t="s">
        <v>3</v>
      </c>
      <c r="B6" s="30">
        <v>8</v>
      </c>
      <c r="C6" s="138"/>
      <c r="D6" s="139"/>
      <c r="E6" s="140"/>
    </row>
    <row r="7" spans="1:5" ht="17.25" customHeight="1" x14ac:dyDescent="0.25">
      <c r="A7" s="15" t="s">
        <v>4</v>
      </c>
      <c r="B7" s="30">
        <v>10</v>
      </c>
      <c r="C7" s="106"/>
      <c r="D7" s="107"/>
      <c r="E7" s="108"/>
    </row>
    <row r="8" spans="1:5" ht="18.75" customHeight="1" x14ac:dyDescent="0.25">
      <c r="A8" s="15" t="s">
        <v>27</v>
      </c>
      <c r="B8" s="30">
        <v>1</v>
      </c>
      <c r="C8" s="138"/>
      <c r="D8" s="139"/>
      <c r="E8" s="140"/>
    </row>
    <row r="9" spans="1:5" x14ac:dyDescent="0.25">
      <c r="A9" s="33" t="s">
        <v>5</v>
      </c>
      <c r="B9" s="43"/>
    </row>
    <row r="10" spans="1:5" x14ac:dyDescent="0.25">
      <c r="A10" s="33"/>
      <c r="B10" s="43"/>
    </row>
    <row r="11" spans="1:5" x14ac:dyDescent="0.25">
      <c r="A11" s="33"/>
    </row>
    <row r="12" spans="1:5" ht="15.75" thickBot="1" x14ac:dyDescent="0.3">
      <c r="A12" s="31" t="s">
        <v>29</v>
      </c>
      <c r="B12" s="32"/>
    </row>
    <row r="13" spans="1:5" ht="22.5" x14ac:dyDescent="0.25">
      <c r="A13" s="42"/>
      <c r="B13" s="8" t="s">
        <v>0</v>
      </c>
      <c r="C13" s="141" t="s">
        <v>1</v>
      </c>
      <c r="D13" s="142"/>
      <c r="E13" s="143"/>
    </row>
    <row r="14" spans="1:5" ht="27.75" customHeight="1" x14ac:dyDescent="0.25">
      <c r="A14" s="15" t="s">
        <v>2</v>
      </c>
      <c r="B14" s="29">
        <v>29</v>
      </c>
      <c r="C14" s="144"/>
      <c r="D14" s="145"/>
      <c r="E14" s="146"/>
    </row>
    <row r="15" spans="1:5" ht="30" customHeight="1" x14ac:dyDescent="0.25">
      <c r="A15" s="15" t="s">
        <v>3</v>
      </c>
      <c r="B15" s="30">
        <v>1</v>
      </c>
      <c r="C15" s="138" t="s">
        <v>18</v>
      </c>
      <c r="D15" s="139"/>
      <c r="E15" s="140"/>
    </row>
    <row r="16" spans="1:5" x14ac:dyDescent="0.25">
      <c r="A16" s="15" t="s">
        <v>56</v>
      </c>
      <c r="B16" s="30">
        <v>10</v>
      </c>
      <c r="C16" s="106"/>
      <c r="D16" s="107"/>
      <c r="E16" s="108"/>
    </row>
    <row r="17" spans="1:6" x14ac:dyDescent="0.25">
      <c r="A17" s="15" t="s">
        <v>27</v>
      </c>
      <c r="B17" s="30">
        <v>4</v>
      </c>
      <c r="C17" s="138"/>
      <c r="D17" s="139"/>
      <c r="E17" s="140"/>
    </row>
    <row r="18" spans="1:6" ht="15.75" x14ac:dyDescent="0.3">
      <c r="A18" s="33" t="s">
        <v>5</v>
      </c>
      <c r="B18" s="38"/>
      <c r="C18" s="39"/>
      <c r="D18" s="41"/>
      <c r="E18" s="2"/>
    </row>
    <row r="19" spans="1:6" ht="15.75" x14ac:dyDescent="0.3">
      <c r="A19" s="33"/>
      <c r="B19" s="38"/>
      <c r="C19" s="39"/>
      <c r="D19" s="41"/>
      <c r="E19" s="2"/>
    </row>
    <row r="21" spans="1:6" ht="15.75" thickBot="1" x14ac:dyDescent="0.3">
      <c r="A21" s="31" t="s">
        <v>30</v>
      </c>
      <c r="B21" s="32"/>
    </row>
    <row r="22" spans="1:6" ht="23.25" thickBot="1" x14ac:dyDescent="0.3">
      <c r="A22" s="17"/>
      <c r="B22" s="8" t="s">
        <v>0</v>
      </c>
      <c r="C22" s="141" t="s">
        <v>1</v>
      </c>
      <c r="D22" s="142"/>
      <c r="E22" s="143"/>
    </row>
    <row r="23" spans="1:6" ht="29.25" customHeight="1" x14ac:dyDescent="0.25">
      <c r="A23" s="7" t="s">
        <v>2</v>
      </c>
      <c r="B23" s="29">
        <v>2</v>
      </c>
      <c r="C23" s="144"/>
      <c r="D23" s="145"/>
      <c r="E23" s="146"/>
    </row>
    <row r="24" spans="1:6" ht="30.75" customHeight="1" x14ac:dyDescent="0.25">
      <c r="A24" s="7" t="s">
        <v>3</v>
      </c>
      <c r="B24" s="30">
        <v>0</v>
      </c>
      <c r="C24" s="138"/>
      <c r="D24" s="139"/>
      <c r="E24" s="140"/>
    </row>
    <row r="25" spans="1:6" x14ac:dyDescent="0.25">
      <c r="A25" s="7" t="s">
        <v>4</v>
      </c>
      <c r="B25" s="30">
        <v>2</v>
      </c>
      <c r="C25" s="106"/>
      <c r="D25" s="107"/>
      <c r="E25" s="108"/>
    </row>
    <row r="26" spans="1:6" ht="18.75" customHeight="1" x14ac:dyDescent="0.25">
      <c r="A26" s="28" t="s">
        <v>19</v>
      </c>
      <c r="B26" s="30">
        <v>0</v>
      </c>
      <c r="C26" s="138"/>
      <c r="D26" s="139"/>
      <c r="E26" s="140"/>
    </row>
    <row r="27" spans="1:6" x14ac:dyDescent="0.25">
      <c r="A27" s="35"/>
      <c r="B27" s="36"/>
      <c r="C27" s="36"/>
      <c r="D27" s="36"/>
      <c r="E27" s="36"/>
      <c r="F27" s="37"/>
    </row>
    <row r="28" spans="1:6" x14ac:dyDescent="0.25">
      <c r="A28" s="35"/>
      <c r="B28" s="36"/>
      <c r="C28" s="36"/>
      <c r="D28" s="36"/>
      <c r="E28" s="36"/>
      <c r="F28" s="37"/>
    </row>
    <row r="30" spans="1:6" ht="15.75" thickBot="1" x14ac:dyDescent="0.3">
      <c r="A30" s="31" t="s">
        <v>31</v>
      </c>
      <c r="B30" s="32"/>
    </row>
    <row r="31" spans="1:6" ht="26.25" customHeight="1" thickBot="1" x14ac:dyDescent="0.3">
      <c r="A31" s="17"/>
      <c r="B31" s="15" t="s">
        <v>0</v>
      </c>
      <c r="C31" s="141" t="s">
        <v>1</v>
      </c>
      <c r="D31" s="142"/>
      <c r="E31" s="143"/>
    </row>
    <row r="32" spans="1:6" ht="31.5" customHeight="1" x14ac:dyDescent="0.25">
      <c r="A32" s="7" t="s">
        <v>2</v>
      </c>
      <c r="B32" s="29">
        <v>26</v>
      </c>
      <c r="C32" s="144"/>
      <c r="D32" s="145"/>
      <c r="E32" s="146"/>
    </row>
    <row r="33" spans="1:6" ht="27.75" customHeight="1" x14ac:dyDescent="0.25">
      <c r="A33" s="7" t="s">
        <v>3</v>
      </c>
      <c r="B33" s="30">
        <v>0</v>
      </c>
      <c r="C33" s="138"/>
      <c r="D33" s="139"/>
      <c r="E33" s="140"/>
    </row>
    <row r="34" spans="1:6" x14ac:dyDescent="0.25">
      <c r="A34" s="7" t="s">
        <v>56</v>
      </c>
      <c r="B34" s="30">
        <v>7</v>
      </c>
      <c r="C34" s="106"/>
      <c r="D34" s="107"/>
      <c r="E34" s="108"/>
    </row>
    <row r="35" spans="1:6" ht="21.75" customHeight="1" x14ac:dyDescent="0.25">
      <c r="A35" s="28" t="s">
        <v>19</v>
      </c>
      <c r="B35" s="30">
        <v>0</v>
      </c>
      <c r="C35" s="138"/>
      <c r="D35" s="139"/>
      <c r="E35" s="140"/>
    </row>
    <row r="36" spans="1:6" x14ac:dyDescent="0.25">
      <c r="A36" s="35"/>
      <c r="B36" s="36"/>
      <c r="C36" s="36"/>
      <c r="D36" s="36"/>
      <c r="E36" s="36"/>
      <c r="F36" s="37"/>
    </row>
    <row r="37" spans="1:6" x14ac:dyDescent="0.25">
      <c r="A37" s="35"/>
      <c r="B37" s="36"/>
      <c r="C37" s="36"/>
      <c r="D37" s="36"/>
      <c r="E37" s="36"/>
      <c r="F37" s="37"/>
    </row>
    <row r="38" spans="1:6" x14ac:dyDescent="0.25">
      <c r="A38" s="35"/>
      <c r="B38" s="36"/>
      <c r="C38" s="36"/>
      <c r="D38" s="36"/>
      <c r="E38" s="36"/>
      <c r="F38" s="37"/>
    </row>
    <row r="39" spans="1:6" ht="15.75" thickBot="1" x14ac:dyDescent="0.3">
      <c r="A39" s="31" t="s">
        <v>57</v>
      </c>
      <c r="B39" s="32"/>
      <c r="F39" s="37"/>
    </row>
    <row r="40" spans="1:6" ht="23.25" thickBot="1" x14ac:dyDescent="0.3">
      <c r="A40" s="17"/>
      <c r="B40" s="15" t="s">
        <v>0</v>
      </c>
      <c r="C40" s="141" t="s">
        <v>1</v>
      </c>
      <c r="D40" s="142"/>
      <c r="E40" s="143"/>
      <c r="F40" s="37"/>
    </row>
    <row r="41" spans="1:6" ht="22.5" x14ac:dyDescent="0.25">
      <c r="A41" s="7" t="s">
        <v>2</v>
      </c>
      <c r="B41" s="109">
        <v>9</v>
      </c>
      <c r="C41" s="138"/>
      <c r="D41" s="139"/>
      <c r="E41" s="140"/>
      <c r="F41" s="37"/>
    </row>
    <row r="42" spans="1:6" ht="22.5" x14ac:dyDescent="0.25">
      <c r="A42" s="7" t="s">
        <v>3</v>
      </c>
      <c r="B42" s="110"/>
      <c r="C42" s="138"/>
      <c r="D42" s="139"/>
      <c r="E42" s="140"/>
      <c r="F42" s="37"/>
    </row>
    <row r="43" spans="1:6" x14ac:dyDescent="0.25">
      <c r="A43" s="7" t="s">
        <v>56</v>
      </c>
      <c r="B43" s="110">
        <v>1</v>
      </c>
      <c r="C43" s="106"/>
      <c r="D43" s="107"/>
      <c r="E43" s="108"/>
      <c r="F43" s="37"/>
    </row>
    <row r="44" spans="1:6" x14ac:dyDescent="0.25">
      <c r="A44" s="28" t="s">
        <v>19</v>
      </c>
      <c r="B44" s="30"/>
      <c r="C44" s="138"/>
      <c r="D44" s="139"/>
      <c r="E44" s="140"/>
      <c r="F44" s="37"/>
    </row>
    <row r="45" spans="1:6" x14ac:dyDescent="0.25">
      <c r="A45" s="35"/>
      <c r="B45" s="36"/>
      <c r="C45" s="36"/>
      <c r="D45" s="36"/>
      <c r="E45" s="36"/>
      <c r="F45" s="37"/>
    </row>
    <row r="46" spans="1:6" x14ac:dyDescent="0.25">
      <c r="A46" s="35"/>
      <c r="B46" s="36"/>
      <c r="C46" s="36"/>
      <c r="D46" s="36"/>
      <c r="E46" s="36"/>
      <c r="F46" s="37"/>
    </row>
    <row r="48" spans="1:6" ht="15.75" thickBot="1" x14ac:dyDescent="0.3">
      <c r="A48" s="31" t="s">
        <v>32</v>
      </c>
      <c r="B48" s="32"/>
    </row>
    <row r="49" spans="1:5" ht="23.25" thickBot="1" x14ac:dyDescent="0.3">
      <c r="A49" s="17"/>
      <c r="B49" s="15" t="s">
        <v>0</v>
      </c>
      <c r="C49" s="141" t="s">
        <v>1</v>
      </c>
      <c r="D49" s="142"/>
      <c r="E49" s="143"/>
    </row>
    <row r="50" spans="1:5" ht="30" customHeight="1" x14ac:dyDescent="0.25">
      <c r="A50" s="7" t="s">
        <v>2</v>
      </c>
      <c r="B50" s="29">
        <v>7</v>
      </c>
      <c r="C50" s="138"/>
      <c r="D50" s="139"/>
      <c r="E50" s="140"/>
    </row>
    <row r="51" spans="1:5" ht="30.75" customHeight="1" x14ac:dyDescent="0.25">
      <c r="A51" s="7" t="s">
        <v>3</v>
      </c>
      <c r="B51" s="30">
        <v>1</v>
      </c>
      <c r="C51" s="138"/>
      <c r="D51" s="139"/>
      <c r="E51" s="140"/>
    </row>
    <row r="52" spans="1:5" x14ac:dyDescent="0.25">
      <c r="A52" s="7" t="s">
        <v>56</v>
      </c>
      <c r="B52" s="30"/>
      <c r="C52" s="106"/>
      <c r="D52" s="107"/>
      <c r="E52" s="108"/>
    </row>
    <row r="53" spans="1:5" x14ac:dyDescent="0.25">
      <c r="A53" s="28" t="s">
        <v>19</v>
      </c>
      <c r="B53" s="30"/>
      <c r="C53" s="138"/>
      <c r="D53" s="139"/>
      <c r="E53" s="140"/>
    </row>
    <row r="54" spans="1:5" x14ac:dyDescent="0.25">
      <c r="A54" s="35"/>
      <c r="B54" s="40"/>
      <c r="C54" s="36"/>
      <c r="D54" s="36"/>
      <c r="E54" s="36"/>
    </row>
    <row r="55" spans="1:5" x14ac:dyDescent="0.25">
      <c r="A55" s="35"/>
      <c r="B55" s="40"/>
      <c r="C55" s="36"/>
      <c r="D55" s="36"/>
      <c r="E55" s="36"/>
    </row>
    <row r="57" spans="1:5" ht="15.75" thickBot="1" x14ac:dyDescent="0.3">
      <c r="A57" s="31" t="s">
        <v>33</v>
      </c>
      <c r="B57" s="32"/>
    </row>
    <row r="58" spans="1:5" ht="33.75" customHeight="1" thickBot="1" x14ac:dyDescent="0.3">
      <c r="A58" s="17"/>
      <c r="B58" s="15" t="s">
        <v>0</v>
      </c>
      <c r="C58" s="141" t="s">
        <v>1</v>
      </c>
      <c r="D58" s="142"/>
      <c r="E58" s="143"/>
    </row>
    <row r="59" spans="1:5" ht="27.75" customHeight="1" x14ac:dyDescent="0.25">
      <c r="A59" s="7" t="s">
        <v>2</v>
      </c>
      <c r="B59" s="29">
        <v>10</v>
      </c>
      <c r="C59" s="138"/>
      <c r="D59" s="139"/>
      <c r="E59" s="140"/>
    </row>
    <row r="60" spans="1:5" ht="30" customHeight="1" x14ac:dyDescent="0.25">
      <c r="A60" s="7" t="s">
        <v>3</v>
      </c>
      <c r="B60" s="30"/>
      <c r="C60" s="138"/>
      <c r="D60" s="139"/>
      <c r="E60" s="140"/>
    </row>
    <row r="61" spans="1:5" x14ac:dyDescent="0.25">
      <c r="A61" s="7" t="s">
        <v>56</v>
      </c>
      <c r="B61" s="30"/>
      <c r="C61" s="106"/>
      <c r="D61" s="107"/>
      <c r="E61" s="108"/>
    </row>
    <row r="62" spans="1:5" x14ac:dyDescent="0.25">
      <c r="A62" s="28" t="s">
        <v>19</v>
      </c>
      <c r="B62" s="30"/>
      <c r="C62" s="138"/>
      <c r="D62" s="139"/>
      <c r="E62" s="140"/>
    </row>
    <row r="63" spans="1:5" x14ac:dyDescent="0.25">
      <c r="A63" s="35"/>
      <c r="B63" s="40"/>
      <c r="C63" s="36"/>
      <c r="D63" s="36"/>
      <c r="E63" s="36"/>
    </row>
    <row r="64" spans="1:5" x14ac:dyDescent="0.25">
      <c r="A64" s="35"/>
      <c r="B64" s="40"/>
      <c r="C64" s="36"/>
      <c r="D64" s="36"/>
      <c r="E64" s="36"/>
    </row>
    <row r="66" spans="1:5" ht="15.75" thickBot="1" x14ac:dyDescent="0.3">
      <c r="A66" s="31" t="s">
        <v>34</v>
      </c>
      <c r="B66" s="32"/>
    </row>
    <row r="67" spans="1:5" ht="23.25" thickBot="1" x14ac:dyDescent="0.3">
      <c r="A67" s="17"/>
      <c r="B67" s="15" t="s">
        <v>0</v>
      </c>
      <c r="C67" s="141" t="s">
        <v>1</v>
      </c>
      <c r="D67" s="142"/>
      <c r="E67" s="143"/>
    </row>
    <row r="68" spans="1:5" ht="27" customHeight="1" x14ac:dyDescent="0.25">
      <c r="A68" s="7" t="s">
        <v>2</v>
      </c>
      <c r="B68" s="29"/>
      <c r="C68" s="138"/>
      <c r="D68" s="139"/>
      <c r="E68" s="140"/>
    </row>
    <row r="69" spans="1:5" ht="26.25" customHeight="1" x14ac:dyDescent="0.25">
      <c r="A69" s="7" t="s">
        <v>3</v>
      </c>
      <c r="B69" s="30">
        <v>7</v>
      </c>
      <c r="C69" s="138"/>
      <c r="D69" s="139"/>
      <c r="E69" s="140"/>
    </row>
    <row r="70" spans="1:5" x14ac:dyDescent="0.25">
      <c r="A70" s="7" t="s">
        <v>56</v>
      </c>
      <c r="B70" s="30"/>
      <c r="C70" s="106"/>
      <c r="D70" s="107"/>
      <c r="E70" s="108"/>
    </row>
    <row r="71" spans="1:5" x14ac:dyDescent="0.25">
      <c r="A71" s="28" t="s">
        <v>19</v>
      </c>
      <c r="B71" s="30"/>
      <c r="C71" s="138"/>
      <c r="D71" s="139"/>
      <c r="E71" s="140"/>
    </row>
  </sheetData>
  <sheetProtection algorithmName="SHA-512" hashValue="TMo9EyUzv7cLA2oYd/LhFYqYCmrOrNxbpf/wgqO/AEaH9xOCUt2v2MztvSve4i7iqrgpmND7iwE8FUFUIRUnrQ==" saltValue="ZqGCi0LSHrFJVeWirMMlNA==" spinCount="100000" sheet="1" objects="1" scenarios="1"/>
  <mergeCells count="32">
    <mergeCell ref="C8:E8"/>
    <mergeCell ref="C4:E4"/>
    <mergeCell ref="C5:E5"/>
    <mergeCell ref="C6:E6"/>
    <mergeCell ref="C17:E17"/>
    <mergeCell ref="C13:E13"/>
    <mergeCell ref="C14:E14"/>
    <mergeCell ref="C15:E15"/>
    <mergeCell ref="C26:E26"/>
    <mergeCell ref="C22:E22"/>
    <mergeCell ref="C23:E23"/>
    <mergeCell ref="C24:E24"/>
    <mergeCell ref="C35:E35"/>
    <mergeCell ref="C31:E31"/>
    <mergeCell ref="C32:E32"/>
    <mergeCell ref="C33:E33"/>
    <mergeCell ref="C71:E71"/>
    <mergeCell ref="C67:E67"/>
    <mergeCell ref="C68:E68"/>
    <mergeCell ref="C69:E69"/>
    <mergeCell ref="C40:E40"/>
    <mergeCell ref="C41:E41"/>
    <mergeCell ref="C42:E42"/>
    <mergeCell ref="C44:E44"/>
    <mergeCell ref="C53:E53"/>
    <mergeCell ref="C49:E49"/>
    <mergeCell ref="C50:E50"/>
    <mergeCell ref="C51:E51"/>
    <mergeCell ref="C62:E62"/>
    <mergeCell ref="C58:E58"/>
    <mergeCell ref="C59:E59"/>
    <mergeCell ref="C60:E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5866-4DAA-4547-865E-67F37F086351}">
  <sheetPr codeName="Blad3"/>
  <dimension ref="A1:E15"/>
  <sheetViews>
    <sheetView workbookViewId="0"/>
  </sheetViews>
  <sheetFormatPr defaultRowHeight="15" x14ac:dyDescent="0.25"/>
  <cols>
    <col min="1" max="1" width="21.28515625" customWidth="1"/>
    <col min="2" max="2" width="35" customWidth="1"/>
    <col min="3" max="3" width="59" customWidth="1"/>
    <col min="4" max="4" width="32.42578125" customWidth="1"/>
    <col min="5" max="5" width="30.7109375" customWidth="1"/>
  </cols>
  <sheetData>
    <row r="1" spans="1:5" ht="54" customHeight="1" thickBot="1" x14ac:dyDescent="0.3">
      <c r="A1" s="76" t="s">
        <v>41</v>
      </c>
      <c r="B1" s="44" t="s">
        <v>2</v>
      </c>
      <c r="C1" s="45" t="s">
        <v>3</v>
      </c>
      <c r="D1" s="27" t="s">
        <v>56</v>
      </c>
      <c r="E1" s="46" t="s">
        <v>27</v>
      </c>
    </row>
    <row r="2" spans="1:5" x14ac:dyDescent="0.25">
      <c r="A2" s="24" t="s">
        <v>20</v>
      </c>
      <c r="B2" s="34">
        <f>'Aantallen per locatie'!B5</f>
        <v>41</v>
      </c>
      <c r="C2" s="34">
        <f>'Aantallen per locatie'!B6</f>
        <v>8</v>
      </c>
      <c r="D2" s="34">
        <f>'Aantallen per locatie'!B7</f>
        <v>10</v>
      </c>
      <c r="E2" s="34">
        <f>'Aantallen per locatie'!B8</f>
        <v>1</v>
      </c>
    </row>
    <row r="3" spans="1:5" x14ac:dyDescent="0.25">
      <c r="A3" s="25" t="s">
        <v>21</v>
      </c>
      <c r="B3" s="34">
        <f>'Aantallen per locatie'!B14</f>
        <v>29</v>
      </c>
      <c r="C3" s="34">
        <f>'Aantallen per locatie'!B15</f>
        <v>1</v>
      </c>
      <c r="D3" s="34">
        <f>'Aantallen per locatie'!B16</f>
        <v>10</v>
      </c>
      <c r="E3" s="34">
        <f>'Aantallen per locatie'!B17</f>
        <v>4</v>
      </c>
    </row>
    <row r="4" spans="1:5" x14ac:dyDescent="0.25">
      <c r="A4" s="25" t="s">
        <v>22</v>
      </c>
      <c r="B4" s="34">
        <f>'Aantallen per locatie'!B23</f>
        <v>2</v>
      </c>
      <c r="C4" s="34">
        <f>'Aantallen per locatie'!B24</f>
        <v>0</v>
      </c>
      <c r="D4" s="34">
        <f>'Aantallen per locatie'!B25</f>
        <v>2</v>
      </c>
      <c r="E4" s="34">
        <f>'Aantallen per locatie'!B26</f>
        <v>0</v>
      </c>
    </row>
    <row r="5" spans="1:5" ht="15.75" thickBot="1" x14ac:dyDescent="0.3">
      <c r="A5" s="25" t="s">
        <v>23</v>
      </c>
      <c r="B5" s="34">
        <f>'Aantallen per locatie'!B32</f>
        <v>26</v>
      </c>
      <c r="C5" s="34">
        <f>'Aantallen per locatie'!B33</f>
        <v>0</v>
      </c>
      <c r="D5" s="34">
        <f>'Aantallen per locatie'!B34</f>
        <v>7</v>
      </c>
      <c r="E5" s="34">
        <f>'Aantallen per locatie'!B35</f>
        <v>0</v>
      </c>
    </row>
    <row r="6" spans="1:5" ht="15.75" thickBot="1" x14ac:dyDescent="0.3">
      <c r="A6" s="50" t="s">
        <v>25</v>
      </c>
      <c r="B6" s="47">
        <f>SUM(B2:B5)</f>
        <v>98</v>
      </c>
      <c r="C6" s="48">
        <f>SUM(C2:C5)</f>
        <v>9</v>
      </c>
      <c r="D6" s="49">
        <f>SUM(D2:D5)</f>
        <v>29</v>
      </c>
      <c r="E6" s="49">
        <f>SUM(E2:E5)</f>
        <v>5</v>
      </c>
    </row>
    <row r="7" spans="1:5" ht="15.75" thickBot="1" x14ac:dyDescent="0.3"/>
    <row r="8" spans="1:5" ht="45.75" thickBot="1" x14ac:dyDescent="0.3">
      <c r="A8" s="77" t="s">
        <v>81</v>
      </c>
      <c r="B8" s="44" t="s">
        <v>2</v>
      </c>
      <c r="C8" s="45" t="s">
        <v>3</v>
      </c>
      <c r="D8" s="27" t="s">
        <v>4</v>
      </c>
      <c r="E8" s="46" t="s">
        <v>27</v>
      </c>
    </row>
    <row r="9" spans="1:5" x14ac:dyDescent="0.25">
      <c r="A9" s="112" t="s">
        <v>59</v>
      </c>
      <c r="B9" s="113">
        <f>'Aantallen per locatie'!B41</f>
        <v>9</v>
      </c>
      <c r="C9" s="90">
        <f>'Aantallen per locatie'!B42</f>
        <v>0</v>
      </c>
      <c r="D9" s="113">
        <f>'Aantallen per locatie'!B43</f>
        <v>1</v>
      </c>
      <c r="E9" s="90">
        <f>'Aantallen per locatie'!B44</f>
        <v>0</v>
      </c>
    </row>
    <row r="10" spans="1:5" x14ac:dyDescent="0.25">
      <c r="A10" s="25" t="s">
        <v>58</v>
      </c>
      <c r="B10" s="34">
        <f>'Aantallen per locatie'!B50</f>
        <v>7</v>
      </c>
      <c r="C10" s="34">
        <f>'Aantallen per locatie'!B51</f>
        <v>1</v>
      </c>
      <c r="D10" s="34">
        <f>'Aantallen per locatie'!B52</f>
        <v>0</v>
      </c>
      <c r="E10" s="34">
        <f>'Aantallen per locatie'!B53</f>
        <v>0</v>
      </c>
    </row>
    <row r="11" spans="1:5" x14ac:dyDescent="0.25">
      <c r="A11" s="25" t="s">
        <v>82</v>
      </c>
      <c r="B11" s="34">
        <f>'Aantallen per locatie'!B59</f>
        <v>10</v>
      </c>
      <c r="C11" s="34">
        <f>'Aantallen per locatie'!B60</f>
        <v>0</v>
      </c>
      <c r="D11" s="34">
        <f>'Aantallen per locatie'!B61</f>
        <v>0</v>
      </c>
      <c r="E11" s="34">
        <f>'Aantallen per locatie'!B62</f>
        <v>0</v>
      </c>
    </row>
    <row r="12" spans="1:5" ht="15.75" thickBot="1" x14ac:dyDescent="0.3">
      <c r="A12" s="25" t="s">
        <v>24</v>
      </c>
      <c r="B12" s="34">
        <f>'Aantallen per locatie'!B68</f>
        <v>0</v>
      </c>
      <c r="C12" s="34">
        <f>'Aantallen per locatie'!B69</f>
        <v>7</v>
      </c>
      <c r="D12" s="34">
        <f>'Aantallen per locatie'!B70</f>
        <v>0</v>
      </c>
      <c r="E12" s="34">
        <f>'Aantallen per locatie'!B71</f>
        <v>0</v>
      </c>
    </row>
    <row r="13" spans="1:5" ht="15.75" thickBot="1" x14ac:dyDescent="0.3">
      <c r="A13" s="50" t="s">
        <v>25</v>
      </c>
      <c r="B13" s="47">
        <f>SUM(B9:B12)</f>
        <v>26</v>
      </c>
      <c r="C13" s="48">
        <f>SUM(C9:C12)</f>
        <v>8</v>
      </c>
      <c r="D13" s="49">
        <f>SUM(D9:D12)</f>
        <v>1</v>
      </c>
      <c r="E13" s="49">
        <f>SUM(E9:E12)</f>
        <v>0</v>
      </c>
    </row>
    <row r="15" spans="1:5" x14ac:dyDescent="0.25">
      <c r="B15" t="s">
        <v>5</v>
      </c>
    </row>
  </sheetData>
  <sheetProtection algorithmName="SHA-512" hashValue="eIO9R9ONChwFD/mzCspXk+VrT0+NcKSJAwVndF0sZDdUXqQnzpzRr6L71CL0390oNLBfYdXo3JelERx+rWVxQA==" saltValue="GajTNUKlROpIZ0Koog7T9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6E15-5A73-4F63-A95B-7E0A4D4F217F}">
  <dimension ref="A1:M29"/>
  <sheetViews>
    <sheetView tabSelected="1" workbookViewId="0">
      <selection activeCell="B13" sqref="B13"/>
    </sheetView>
  </sheetViews>
  <sheetFormatPr defaultRowHeight="15" x14ac:dyDescent="0.25"/>
  <cols>
    <col min="1" max="1" width="67" customWidth="1"/>
    <col min="2" max="2" width="14" customWidth="1"/>
    <col min="3" max="3" width="9.28515625" customWidth="1"/>
    <col min="4" max="4" width="13.7109375" customWidth="1"/>
    <col min="5" max="5" width="15.28515625" customWidth="1"/>
    <col min="6" max="6" width="13.5703125" customWidth="1"/>
    <col min="7" max="7" width="13" customWidth="1"/>
    <col min="8" max="8" width="15.7109375" customWidth="1"/>
    <col min="9" max="10" width="15.42578125" customWidth="1"/>
    <col min="11" max="11" width="11.28515625" customWidth="1"/>
    <col min="12" max="12" width="18.7109375" customWidth="1"/>
    <col min="13" max="13" width="18.140625" customWidth="1"/>
  </cols>
  <sheetData>
    <row r="1" spans="1:13" ht="15.75" x14ac:dyDescent="0.3">
      <c r="B1" s="4"/>
      <c r="C1" s="5"/>
      <c r="D1" s="1"/>
      <c r="E1" s="2"/>
      <c r="F1" s="2"/>
      <c r="G1" s="6"/>
      <c r="H1" s="3"/>
      <c r="I1" s="3"/>
      <c r="J1" s="3"/>
      <c r="K1" s="3"/>
    </row>
    <row r="2" spans="1:13" ht="90.75" customHeight="1" x14ac:dyDescent="0.25">
      <c r="A2" s="15" t="s">
        <v>6</v>
      </c>
      <c r="B2" s="8" t="s">
        <v>89</v>
      </c>
      <c r="C2" s="66" t="s">
        <v>85</v>
      </c>
      <c r="D2" s="8" t="s">
        <v>88</v>
      </c>
      <c r="E2" s="8" t="s">
        <v>61</v>
      </c>
      <c r="F2" s="8" t="s">
        <v>86</v>
      </c>
      <c r="G2" s="8" t="s">
        <v>87</v>
      </c>
      <c r="H2" s="8" t="s">
        <v>26</v>
      </c>
      <c r="I2" s="8" t="s">
        <v>90</v>
      </c>
      <c r="J2" s="8" t="s">
        <v>91</v>
      </c>
      <c r="K2" s="8" t="s">
        <v>36</v>
      </c>
      <c r="L2" s="8" t="s">
        <v>92</v>
      </c>
      <c r="M2" s="8" t="s">
        <v>93</v>
      </c>
    </row>
    <row r="3" spans="1:13" ht="24.95" customHeight="1" x14ac:dyDescent="0.3">
      <c r="A3" s="18" t="s">
        <v>11</v>
      </c>
      <c r="B3" s="9"/>
      <c r="C3" s="10"/>
      <c r="D3" s="11">
        <f>B3*(1+C3)</f>
        <v>0</v>
      </c>
      <c r="E3" s="12">
        <v>500</v>
      </c>
      <c r="F3" s="11">
        <f>B3*E3</f>
        <v>0</v>
      </c>
      <c r="G3" s="11">
        <f>D3*E3</f>
        <v>0</v>
      </c>
      <c r="H3" s="20">
        <v>0.2</v>
      </c>
      <c r="I3" s="55">
        <f>+F3*H3</f>
        <v>0</v>
      </c>
      <c r="J3" s="55">
        <f>+G3*H3</f>
        <v>0</v>
      </c>
      <c r="K3" s="51"/>
      <c r="L3" s="57"/>
      <c r="M3" s="57"/>
    </row>
    <row r="4" spans="1:13" ht="24.95" customHeight="1" x14ac:dyDescent="0.3">
      <c r="A4" s="18" t="s">
        <v>12</v>
      </c>
      <c r="B4" s="9"/>
      <c r="C4" s="10"/>
      <c r="D4" s="11">
        <f>B4*(1+C4)</f>
        <v>0</v>
      </c>
      <c r="E4" s="12">
        <v>625</v>
      </c>
      <c r="F4" s="11">
        <f t="shared" ref="F4:F7" si="0">B4*E4</f>
        <v>0</v>
      </c>
      <c r="G4" s="11">
        <f t="shared" ref="G4:G7" si="1">D4*E4</f>
        <v>0</v>
      </c>
      <c r="H4" s="20">
        <v>0.25</v>
      </c>
      <c r="I4" s="55">
        <f t="shared" ref="I4:I7" si="2">+F4*H4</f>
        <v>0</v>
      </c>
      <c r="J4" s="55">
        <f t="shared" ref="J4:J7" si="3">+G4*H4</f>
        <v>0</v>
      </c>
      <c r="K4" s="51"/>
      <c r="L4" s="57"/>
      <c r="M4" s="57"/>
    </row>
    <row r="5" spans="1:13" ht="24.95" customHeight="1" x14ac:dyDescent="0.3">
      <c r="A5" s="18" t="s">
        <v>13</v>
      </c>
      <c r="B5" s="9"/>
      <c r="C5" s="10"/>
      <c r="D5" s="11">
        <f>B5*(1+C5)</f>
        <v>0</v>
      </c>
      <c r="E5" s="12">
        <v>875</v>
      </c>
      <c r="F5" s="11">
        <f t="shared" si="0"/>
        <v>0</v>
      </c>
      <c r="G5" s="11">
        <f t="shared" si="1"/>
        <v>0</v>
      </c>
      <c r="H5" s="20">
        <v>0.3</v>
      </c>
      <c r="I5" s="55">
        <f t="shared" si="2"/>
        <v>0</v>
      </c>
      <c r="J5" s="55">
        <f t="shared" si="3"/>
        <v>0</v>
      </c>
      <c r="K5" s="51"/>
      <c r="L5" s="57"/>
      <c r="M5" s="57"/>
    </row>
    <row r="6" spans="1:13" ht="24.95" customHeight="1" x14ac:dyDescent="0.3">
      <c r="A6" s="18" t="s">
        <v>14</v>
      </c>
      <c r="B6" s="9"/>
      <c r="C6" s="10"/>
      <c r="D6" s="11">
        <f>B6*(1+C6)</f>
        <v>0</v>
      </c>
      <c r="E6" s="12">
        <v>1125</v>
      </c>
      <c r="F6" s="11">
        <f t="shared" si="0"/>
        <v>0</v>
      </c>
      <c r="G6" s="11">
        <f t="shared" si="1"/>
        <v>0</v>
      </c>
      <c r="H6" s="20">
        <v>0.15</v>
      </c>
      <c r="I6" s="55">
        <f t="shared" si="2"/>
        <v>0</v>
      </c>
      <c r="J6" s="55">
        <f t="shared" si="3"/>
        <v>0</v>
      </c>
      <c r="K6" s="51"/>
      <c r="L6" s="57"/>
      <c r="M6" s="57"/>
    </row>
    <row r="7" spans="1:13" ht="24.95" customHeight="1" thickBot="1" x14ac:dyDescent="0.35">
      <c r="A7" s="18" t="s">
        <v>15</v>
      </c>
      <c r="B7" s="9"/>
      <c r="C7" s="10"/>
      <c r="D7" s="11">
        <f>B7*(1+C7)</f>
        <v>0</v>
      </c>
      <c r="E7" s="12">
        <v>1500</v>
      </c>
      <c r="F7" s="11">
        <f t="shared" si="0"/>
        <v>0</v>
      </c>
      <c r="G7" s="13">
        <f t="shared" si="1"/>
        <v>0</v>
      </c>
      <c r="H7" s="21">
        <v>0.1</v>
      </c>
      <c r="I7" s="58">
        <f t="shared" si="2"/>
        <v>0</v>
      </c>
      <c r="J7" s="55">
        <f t="shared" si="3"/>
        <v>0</v>
      </c>
      <c r="K7" s="60"/>
      <c r="L7" s="61"/>
      <c r="M7" s="61"/>
    </row>
    <row r="8" spans="1:13" ht="23.25" thickBot="1" x14ac:dyDescent="0.3">
      <c r="G8" s="23" t="s">
        <v>16</v>
      </c>
      <c r="H8" s="22">
        <f>SUM(H3:H7)</f>
        <v>1</v>
      </c>
      <c r="I8" s="59">
        <f>+SUM(I3:I7)</f>
        <v>0</v>
      </c>
      <c r="J8" s="59">
        <f>+SUM(J3:J7)</f>
        <v>0</v>
      </c>
      <c r="K8" s="69">
        <f>'Aantallen Totaal'!B6</f>
        <v>98</v>
      </c>
      <c r="L8" s="68">
        <f>+I8*K8</f>
        <v>0</v>
      </c>
      <c r="M8" s="59">
        <f>+J8*K8</f>
        <v>0</v>
      </c>
    </row>
    <row r="10" spans="1:13" ht="93" customHeight="1" x14ac:dyDescent="0.25">
      <c r="A10" s="15" t="s">
        <v>17</v>
      </c>
      <c r="B10" s="8" t="s">
        <v>89</v>
      </c>
      <c r="C10" s="66" t="s">
        <v>85</v>
      </c>
      <c r="D10" s="8" t="s">
        <v>88</v>
      </c>
      <c r="E10" s="8" t="s">
        <v>61</v>
      </c>
      <c r="F10" s="8" t="s">
        <v>86</v>
      </c>
      <c r="G10" s="8" t="s">
        <v>87</v>
      </c>
      <c r="H10" s="8" t="s">
        <v>26</v>
      </c>
      <c r="I10" s="8" t="s">
        <v>90</v>
      </c>
      <c r="J10" s="8" t="s">
        <v>91</v>
      </c>
      <c r="K10" s="8" t="s">
        <v>36</v>
      </c>
      <c r="L10" s="8" t="s">
        <v>92</v>
      </c>
      <c r="M10" s="8" t="s">
        <v>93</v>
      </c>
    </row>
    <row r="11" spans="1:13" ht="24.95" customHeight="1" x14ac:dyDescent="0.25">
      <c r="A11" s="134" t="s">
        <v>11</v>
      </c>
      <c r="B11" s="130"/>
      <c r="C11" s="131"/>
      <c r="D11" s="11">
        <f>B11*(1+C11)</f>
        <v>0</v>
      </c>
      <c r="E11" s="135">
        <v>500</v>
      </c>
      <c r="F11" s="11">
        <f>B11*E11</f>
        <v>0</v>
      </c>
      <c r="G11" s="11">
        <f>D11*E11</f>
        <v>0</v>
      </c>
      <c r="H11" s="20">
        <v>0.2</v>
      </c>
      <c r="I11" s="55">
        <f t="shared" ref="I11:I15" si="4">+F11*H11</f>
        <v>0</v>
      </c>
      <c r="J11" s="55">
        <f>+G11*H11</f>
        <v>0</v>
      </c>
      <c r="K11" s="52"/>
      <c r="L11" s="136"/>
      <c r="M11" s="136"/>
    </row>
    <row r="12" spans="1:13" ht="24.95" customHeight="1" x14ac:dyDescent="0.25">
      <c r="A12" s="134" t="s">
        <v>12</v>
      </c>
      <c r="B12" s="130"/>
      <c r="C12" s="131"/>
      <c r="D12" s="11">
        <f>B12*(1+C12)</f>
        <v>0</v>
      </c>
      <c r="E12" s="135">
        <v>625</v>
      </c>
      <c r="F12" s="11">
        <f t="shared" ref="F12:F15" si="5">B12*E12</f>
        <v>0</v>
      </c>
      <c r="G12" s="11">
        <f t="shared" ref="G12:G15" si="6">D12*E12</f>
        <v>0</v>
      </c>
      <c r="H12" s="20">
        <v>0.25</v>
      </c>
      <c r="I12" s="55">
        <f t="shared" si="4"/>
        <v>0</v>
      </c>
      <c r="J12" s="55">
        <f t="shared" ref="J12:J15" si="7">+G12*H12</f>
        <v>0</v>
      </c>
      <c r="K12" s="52"/>
      <c r="L12" s="136"/>
      <c r="M12" s="136"/>
    </row>
    <row r="13" spans="1:13" ht="24.95" customHeight="1" x14ac:dyDescent="0.25">
      <c r="A13" s="134" t="s">
        <v>13</v>
      </c>
      <c r="B13" s="130"/>
      <c r="C13" s="131"/>
      <c r="D13" s="13">
        <f>B13*(1+C13)</f>
        <v>0</v>
      </c>
      <c r="E13" s="135">
        <v>875</v>
      </c>
      <c r="F13" s="11">
        <f t="shared" si="5"/>
        <v>0</v>
      </c>
      <c r="G13" s="11">
        <f t="shared" si="6"/>
        <v>0</v>
      </c>
      <c r="H13" s="20">
        <v>0.3</v>
      </c>
      <c r="I13" s="55">
        <f t="shared" si="4"/>
        <v>0</v>
      </c>
      <c r="J13" s="55">
        <f t="shared" si="7"/>
        <v>0</v>
      </c>
      <c r="K13" s="52"/>
      <c r="L13" s="136"/>
      <c r="M13" s="136"/>
    </row>
    <row r="14" spans="1:13" ht="24.95" customHeight="1" x14ac:dyDescent="0.25">
      <c r="A14" s="134" t="s">
        <v>14</v>
      </c>
      <c r="B14" s="130"/>
      <c r="C14" s="131"/>
      <c r="D14" s="13">
        <f t="shared" ref="D14" si="8">B14*(1+C14)</f>
        <v>0</v>
      </c>
      <c r="E14" s="135">
        <v>1125</v>
      </c>
      <c r="F14" s="11">
        <f t="shared" si="5"/>
        <v>0</v>
      </c>
      <c r="G14" s="11">
        <f t="shared" si="6"/>
        <v>0</v>
      </c>
      <c r="H14" s="20">
        <v>0.15</v>
      </c>
      <c r="I14" s="55">
        <f t="shared" si="4"/>
        <v>0</v>
      </c>
      <c r="J14" s="55">
        <f t="shared" si="7"/>
        <v>0</v>
      </c>
      <c r="K14" s="52"/>
      <c r="L14" s="136"/>
      <c r="M14" s="136"/>
    </row>
    <row r="15" spans="1:13" ht="24.95" customHeight="1" thickBot="1" x14ac:dyDescent="0.3">
      <c r="A15" s="134" t="s">
        <v>15</v>
      </c>
      <c r="B15" s="130"/>
      <c r="C15" s="131"/>
      <c r="D15" s="11">
        <f>B15*(1+C15)</f>
        <v>0</v>
      </c>
      <c r="E15" s="135">
        <v>1500</v>
      </c>
      <c r="F15" s="11">
        <f t="shared" si="5"/>
        <v>0</v>
      </c>
      <c r="G15" s="13">
        <f t="shared" si="6"/>
        <v>0</v>
      </c>
      <c r="H15" s="54">
        <v>0.1</v>
      </c>
      <c r="I15" s="55">
        <f t="shared" si="4"/>
        <v>0</v>
      </c>
      <c r="J15" s="55">
        <f t="shared" si="7"/>
        <v>0</v>
      </c>
      <c r="K15" s="67"/>
      <c r="L15" s="137"/>
      <c r="M15" s="137"/>
    </row>
    <row r="16" spans="1:13" ht="23.25" thickBot="1" x14ac:dyDescent="0.3">
      <c r="A16" s="132"/>
      <c r="B16" s="132"/>
      <c r="C16" s="132"/>
      <c r="D16" s="132"/>
      <c r="E16" s="132"/>
      <c r="F16" s="132"/>
      <c r="G16" s="133" t="s">
        <v>16</v>
      </c>
      <c r="H16" s="53">
        <f>SUM(H11:H15)</f>
        <v>1</v>
      </c>
      <c r="I16" s="59">
        <f>+SUM(I11:I15)</f>
        <v>0</v>
      </c>
      <c r="J16" s="59">
        <f>+SUM(J11:J15)</f>
        <v>0</v>
      </c>
      <c r="K16" s="69">
        <f>'Aantallen Totaal'!C6</f>
        <v>9</v>
      </c>
      <c r="L16" s="68">
        <f>+I16*K16</f>
        <v>0</v>
      </c>
      <c r="M16" s="59">
        <f>+J16*K16</f>
        <v>0</v>
      </c>
    </row>
    <row r="18" spans="1:10" ht="56.25" x14ac:dyDescent="0.25">
      <c r="A18" s="14" t="s">
        <v>100</v>
      </c>
      <c r="B18" s="8" t="s">
        <v>98</v>
      </c>
      <c r="C18" s="65" t="s">
        <v>85</v>
      </c>
      <c r="D18" s="8" t="s">
        <v>99</v>
      </c>
      <c r="E18" s="8" t="s">
        <v>103</v>
      </c>
      <c r="F18" s="56" t="s">
        <v>102</v>
      </c>
      <c r="G18" s="8" t="s">
        <v>104</v>
      </c>
      <c r="H18" s="8" t="s">
        <v>94</v>
      </c>
      <c r="I18" s="8" t="s">
        <v>95</v>
      </c>
    </row>
    <row r="19" spans="1:10" ht="35.1" customHeight="1" x14ac:dyDescent="0.25">
      <c r="A19" s="129" t="s">
        <v>101</v>
      </c>
      <c r="B19" s="130"/>
      <c r="C19" s="131"/>
      <c r="D19" s="11">
        <f>B19*(1+C19)</f>
        <v>0</v>
      </c>
      <c r="E19" s="64"/>
      <c r="F19" s="63">
        <v>29</v>
      </c>
      <c r="G19" s="63">
        <v>29</v>
      </c>
      <c r="H19" s="62">
        <f>B19*G19</f>
        <v>0</v>
      </c>
      <c r="I19" s="11">
        <f>+D19*G19</f>
        <v>0</v>
      </c>
      <c r="J19" s="43"/>
    </row>
    <row r="20" spans="1:10" ht="35.1" customHeight="1" x14ac:dyDescent="0.25">
      <c r="A20" s="129" t="s">
        <v>105</v>
      </c>
      <c r="B20" s="130"/>
      <c r="C20" s="131"/>
      <c r="D20" s="11">
        <f t="shared" ref="D20:D22" si="9">B20*(1+C20)</f>
        <v>0</v>
      </c>
      <c r="E20" s="63">
        <v>6</v>
      </c>
      <c r="F20" s="63">
        <v>29</v>
      </c>
      <c r="G20" s="63">
        <f>E20*F20</f>
        <v>174</v>
      </c>
      <c r="H20" s="62">
        <f>B20*G20</f>
        <v>0</v>
      </c>
      <c r="I20" s="11">
        <f>+D20*G20</f>
        <v>0</v>
      </c>
      <c r="J20" s="43"/>
    </row>
    <row r="21" spans="1:10" ht="35.1" customHeight="1" x14ac:dyDescent="0.25">
      <c r="A21" s="129" t="s">
        <v>106</v>
      </c>
      <c r="B21" s="130"/>
      <c r="C21" s="131"/>
      <c r="D21" s="11">
        <f t="shared" si="9"/>
        <v>0</v>
      </c>
      <c r="E21" s="63">
        <v>5</v>
      </c>
      <c r="F21" s="63">
        <v>29</v>
      </c>
      <c r="G21" s="63">
        <f t="shared" ref="G21:G22" si="10">E21*F21</f>
        <v>145</v>
      </c>
      <c r="H21" s="62">
        <f t="shared" ref="H21:H22" si="11">B21*G21</f>
        <v>0</v>
      </c>
      <c r="I21" s="11">
        <f t="shared" ref="I21:I22" si="12">+D21*G21</f>
        <v>0</v>
      </c>
      <c r="J21" s="43"/>
    </row>
    <row r="22" spans="1:10" ht="35.1" customHeight="1" thickBot="1" x14ac:dyDescent="0.3">
      <c r="A22" s="129" t="s">
        <v>107</v>
      </c>
      <c r="B22" s="130"/>
      <c r="C22" s="131"/>
      <c r="D22" s="11">
        <f t="shared" si="9"/>
        <v>0</v>
      </c>
      <c r="E22" s="63">
        <v>8</v>
      </c>
      <c r="F22" s="63">
        <v>29</v>
      </c>
      <c r="G22" s="63">
        <f t="shared" si="10"/>
        <v>232</v>
      </c>
      <c r="H22" s="62">
        <f t="shared" si="11"/>
        <v>0</v>
      </c>
      <c r="I22" s="11">
        <f t="shared" si="12"/>
        <v>0</v>
      </c>
      <c r="J22" s="43"/>
    </row>
    <row r="23" spans="1:10" ht="35.1" customHeight="1" thickBot="1" x14ac:dyDescent="0.3">
      <c r="A23" s="132"/>
      <c r="B23" s="132"/>
      <c r="C23" s="132"/>
      <c r="D23" s="133" t="s">
        <v>16</v>
      </c>
      <c r="E23" s="64"/>
      <c r="F23" s="64"/>
      <c r="G23" s="64"/>
      <c r="H23" s="79">
        <f>SUM(H19:H22)</f>
        <v>0</v>
      </c>
      <c r="I23" s="78">
        <f>SUM(I19:I22)</f>
        <v>0</v>
      </c>
      <c r="J23" s="43"/>
    </row>
    <row r="25" spans="1:10" ht="101.25" x14ac:dyDescent="0.25">
      <c r="A25" s="14" t="s">
        <v>27</v>
      </c>
      <c r="B25" s="8" t="s">
        <v>96</v>
      </c>
      <c r="C25" s="65" t="s">
        <v>85</v>
      </c>
      <c r="D25" s="16" t="s">
        <v>97</v>
      </c>
      <c r="E25" s="8" t="s">
        <v>38</v>
      </c>
      <c r="F25" s="8" t="s">
        <v>94</v>
      </c>
      <c r="G25" s="8" t="s">
        <v>95</v>
      </c>
    </row>
    <row r="26" spans="1:10" ht="15.75" thickBot="1" x14ac:dyDescent="0.3">
      <c r="A26" s="129" t="s">
        <v>37</v>
      </c>
      <c r="B26" s="130"/>
      <c r="C26" s="131"/>
      <c r="D26" s="11">
        <f>B26*(1+C26)</f>
        <v>0</v>
      </c>
      <c r="E26" s="63">
        <f>'Aantallen Totaal'!E6</f>
        <v>5</v>
      </c>
      <c r="F26" s="62">
        <f>B26*E26</f>
        <v>0</v>
      </c>
      <c r="G26" s="11">
        <f>+D26*E26</f>
        <v>0</v>
      </c>
    </row>
    <row r="27" spans="1:10" ht="23.25" thickBot="1" x14ac:dyDescent="0.3">
      <c r="A27" s="132"/>
      <c r="B27" s="132"/>
      <c r="C27" s="132"/>
      <c r="D27" s="133" t="s">
        <v>16</v>
      </c>
      <c r="E27" s="64"/>
      <c r="F27" s="79">
        <f>F26</f>
        <v>0</v>
      </c>
      <c r="G27" s="78">
        <f>G26</f>
        <v>0</v>
      </c>
    </row>
    <row r="29" spans="1:10" x14ac:dyDescent="0.25">
      <c r="A29" s="33" t="s">
        <v>5</v>
      </c>
    </row>
  </sheetData>
  <sheetProtection algorithmName="SHA-512" hashValue="PBOTiJ9e/LE4qzlGfgHz3c5K1ixLs1BDP272a2Xv1vmbCEnufSaEocdedPrBshCj4h/HPYBxxFJ/RcXMD+Gi7w==" saltValue="SkNsfmlpU5wLjvuCNVzfQw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M29"/>
  <sheetViews>
    <sheetView workbookViewId="0">
      <selection activeCell="A20" sqref="A20:A22"/>
    </sheetView>
  </sheetViews>
  <sheetFormatPr defaultRowHeight="15" x14ac:dyDescent="0.25"/>
  <cols>
    <col min="1" max="1" width="67" customWidth="1"/>
    <col min="2" max="2" width="16.85546875" customWidth="1"/>
    <col min="3" max="3" width="9.28515625" customWidth="1"/>
    <col min="4" max="4" width="13.7109375" customWidth="1"/>
    <col min="5" max="5" width="15.28515625" customWidth="1"/>
    <col min="6" max="6" width="15.140625" customWidth="1"/>
    <col min="7" max="7" width="13" customWidth="1"/>
    <col min="8" max="8" width="15.7109375" customWidth="1"/>
    <col min="9" max="10" width="15.42578125" customWidth="1"/>
    <col min="11" max="11" width="11.28515625" customWidth="1"/>
    <col min="12" max="12" width="18.7109375" customWidth="1"/>
    <col min="13" max="13" width="18.140625" customWidth="1"/>
  </cols>
  <sheetData>
    <row r="1" spans="1:13" ht="15.75" x14ac:dyDescent="0.3">
      <c r="B1" s="4"/>
      <c r="C1" s="5"/>
      <c r="D1" s="1"/>
      <c r="E1" s="2"/>
      <c r="F1" s="2"/>
      <c r="G1" s="6"/>
      <c r="H1" s="3"/>
      <c r="I1" s="3"/>
      <c r="J1" s="3"/>
      <c r="K1" s="3"/>
    </row>
    <row r="2" spans="1:13" ht="90.75" customHeight="1" x14ac:dyDescent="0.25">
      <c r="A2" s="15" t="s">
        <v>6</v>
      </c>
      <c r="B2" s="8" t="s">
        <v>89</v>
      </c>
      <c r="C2" s="66" t="s">
        <v>85</v>
      </c>
      <c r="D2" s="8" t="s">
        <v>88</v>
      </c>
      <c r="E2" s="8" t="s">
        <v>61</v>
      </c>
      <c r="F2" s="8" t="s">
        <v>86</v>
      </c>
      <c r="G2" s="8" t="s">
        <v>87</v>
      </c>
      <c r="H2" s="8" t="s">
        <v>26</v>
      </c>
      <c r="I2" s="8" t="s">
        <v>90</v>
      </c>
      <c r="J2" s="8" t="s">
        <v>91</v>
      </c>
      <c r="K2" s="8" t="s">
        <v>36</v>
      </c>
      <c r="L2" s="8" t="s">
        <v>92</v>
      </c>
      <c r="M2" s="8" t="s">
        <v>93</v>
      </c>
    </row>
    <row r="3" spans="1:13" ht="24.95" customHeight="1" x14ac:dyDescent="0.3">
      <c r="A3" s="18" t="s">
        <v>11</v>
      </c>
      <c r="B3" s="9"/>
      <c r="C3" s="10"/>
      <c r="D3" s="11">
        <f>B3*(1+C3)</f>
        <v>0</v>
      </c>
      <c r="E3" s="12">
        <v>500</v>
      </c>
      <c r="F3" s="11">
        <f>B3*E3</f>
        <v>0</v>
      </c>
      <c r="G3" s="11">
        <f>D3*E3</f>
        <v>0</v>
      </c>
      <c r="H3" s="20">
        <v>0.2</v>
      </c>
      <c r="I3" s="55">
        <f>+F3*H3</f>
        <v>0</v>
      </c>
      <c r="J3" s="55">
        <f>+G3*H3</f>
        <v>0</v>
      </c>
      <c r="K3" s="51"/>
      <c r="L3" s="57"/>
      <c r="M3" s="57"/>
    </row>
    <row r="4" spans="1:13" ht="24.95" customHeight="1" x14ac:dyDescent="0.3">
      <c r="A4" s="18" t="s">
        <v>12</v>
      </c>
      <c r="B4" s="9"/>
      <c r="C4" s="10"/>
      <c r="D4" s="11">
        <f>B4*(1+C4)</f>
        <v>0</v>
      </c>
      <c r="E4" s="12">
        <v>625</v>
      </c>
      <c r="F4" s="11">
        <f t="shared" ref="F4:F7" si="0">B4*E4</f>
        <v>0</v>
      </c>
      <c r="G4" s="11">
        <f t="shared" ref="G4:G7" si="1">D4*E4</f>
        <v>0</v>
      </c>
      <c r="H4" s="20">
        <v>0.25</v>
      </c>
      <c r="I4" s="55">
        <f t="shared" ref="I4:I7" si="2">+F4*H4</f>
        <v>0</v>
      </c>
      <c r="J4" s="55">
        <f t="shared" ref="J4:J7" si="3">+G4*H4</f>
        <v>0</v>
      </c>
      <c r="K4" s="51"/>
      <c r="L4" s="57"/>
      <c r="M4" s="57"/>
    </row>
    <row r="5" spans="1:13" ht="24.95" customHeight="1" x14ac:dyDescent="0.3">
      <c r="A5" s="18" t="s">
        <v>13</v>
      </c>
      <c r="B5" s="9"/>
      <c r="C5" s="10"/>
      <c r="D5" s="11">
        <f>B5*(1+C5)</f>
        <v>0</v>
      </c>
      <c r="E5" s="12">
        <v>875</v>
      </c>
      <c r="F5" s="11">
        <f t="shared" si="0"/>
        <v>0</v>
      </c>
      <c r="G5" s="11">
        <f t="shared" si="1"/>
        <v>0</v>
      </c>
      <c r="H5" s="20">
        <v>0.3</v>
      </c>
      <c r="I5" s="55">
        <f t="shared" si="2"/>
        <v>0</v>
      </c>
      <c r="J5" s="55">
        <f t="shared" si="3"/>
        <v>0</v>
      </c>
      <c r="K5" s="51"/>
      <c r="L5" s="57"/>
      <c r="M5" s="57"/>
    </row>
    <row r="6" spans="1:13" ht="24.95" customHeight="1" x14ac:dyDescent="0.3">
      <c r="A6" s="18" t="s">
        <v>14</v>
      </c>
      <c r="B6" s="9"/>
      <c r="C6" s="10"/>
      <c r="D6" s="11">
        <f>B6*(1+C6)</f>
        <v>0</v>
      </c>
      <c r="E6" s="12">
        <v>1125</v>
      </c>
      <c r="F6" s="11">
        <f t="shared" si="0"/>
        <v>0</v>
      </c>
      <c r="G6" s="11">
        <f t="shared" si="1"/>
        <v>0</v>
      </c>
      <c r="H6" s="20">
        <v>0.15</v>
      </c>
      <c r="I6" s="55">
        <f t="shared" si="2"/>
        <v>0</v>
      </c>
      <c r="J6" s="55">
        <f t="shared" si="3"/>
        <v>0</v>
      </c>
      <c r="K6" s="51"/>
      <c r="L6" s="57"/>
      <c r="M6" s="57"/>
    </row>
    <row r="7" spans="1:13" ht="24.95" customHeight="1" thickBot="1" x14ac:dyDescent="0.35">
      <c r="A7" s="18" t="s">
        <v>15</v>
      </c>
      <c r="B7" s="9"/>
      <c r="C7" s="10"/>
      <c r="D7" s="11">
        <f>B7*(1+C7)</f>
        <v>0</v>
      </c>
      <c r="E7" s="12">
        <v>1500</v>
      </c>
      <c r="F7" s="11">
        <f t="shared" si="0"/>
        <v>0</v>
      </c>
      <c r="G7" s="13">
        <f t="shared" si="1"/>
        <v>0</v>
      </c>
      <c r="H7" s="21">
        <v>0.1</v>
      </c>
      <c r="I7" s="58">
        <f t="shared" si="2"/>
        <v>0</v>
      </c>
      <c r="J7" s="55">
        <f t="shared" si="3"/>
        <v>0</v>
      </c>
      <c r="K7" s="60"/>
      <c r="L7" s="61"/>
      <c r="M7" s="61"/>
    </row>
    <row r="8" spans="1:13" ht="23.25" thickBot="1" x14ac:dyDescent="0.3">
      <c r="G8" s="23" t="s">
        <v>16</v>
      </c>
      <c r="H8" s="22">
        <f>SUM(H3:H7)</f>
        <v>1</v>
      </c>
      <c r="I8" s="59">
        <f>+SUM(I3:I7)</f>
        <v>0</v>
      </c>
      <c r="J8" s="59">
        <f>+SUM(J3:J7)</f>
        <v>0</v>
      </c>
      <c r="K8" s="69">
        <f>'Aantallen Totaal'!B13</f>
        <v>26</v>
      </c>
      <c r="L8" s="68">
        <f>+I8*K8</f>
        <v>0</v>
      </c>
      <c r="M8" s="59">
        <f>+J8*K8</f>
        <v>0</v>
      </c>
    </row>
    <row r="10" spans="1:13" ht="81" customHeight="1" x14ac:dyDescent="0.25">
      <c r="A10" s="15" t="s">
        <v>17</v>
      </c>
      <c r="B10" s="8" t="s">
        <v>84</v>
      </c>
      <c r="C10" s="66" t="s">
        <v>7</v>
      </c>
      <c r="D10" s="8" t="s">
        <v>83</v>
      </c>
      <c r="E10" s="8" t="s">
        <v>61</v>
      </c>
      <c r="F10" s="8" t="s">
        <v>8</v>
      </c>
      <c r="G10" s="8" t="s">
        <v>9</v>
      </c>
      <c r="H10" s="8" t="s">
        <v>10</v>
      </c>
      <c r="I10" s="8" t="s">
        <v>68</v>
      </c>
      <c r="J10" s="8" t="s">
        <v>69</v>
      </c>
      <c r="K10" s="8" t="s">
        <v>35</v>
      </c>
      <c r="L10" s="8" t="s">
        <v>66</v>
      </c>
      <c r="M10" s="8" t="s">
        <v>67</v>
      </c>
    </row>
    <row r="11" spans="1:13" ht="24.95" customHeight="1" x14ac:dyDescent="0.3">
      <c r="A11" s="18" t="s">
        <v>11</v>
      </c>
      <c r="B11" s="9"/>
      <c r="C11" s="10"/>
      <c r="D11" s="11">
        <f>B11*(1+C11)</f>
        <v>0</v>
      </c>
      <c r="E11" s="12">
        <v>500</v>
      </c>
      <c r="F11" s="11">
        <f>B11*E11</f>
        <v>0</v>
      </c>
      <c r="G11" s="11">
        <f>D11*E11</f>
        <v>0</v>
      </c>
      <c r="H11" s="20">
        <v>0.2</v>
      </c>
      <c r="I11" s="55">
        <f t="shared" ref="I11:I15" si="4">+F11*H11</f>
        <v>0</v>
      </c>
      <c r="J11" s="55">
        <f>+G11*H11</f>
        <v>0</v>
      </c>
      <c r="K11" s="52"/>
      <c r="L11" s="57"/>
      <c r="M11" s="57"/>
    </row>
    <row r="12" spans="1:13" ht="24.95" customHeight="1" x14ac:dyDescent="0.3">
      <c r="A12" s="18" t="s">
        <v>12</v>
      </c>
      <c r="B12" s="9"/>
      <c r="C12" s="10"/>
      <c r="D12" s="11">
        <f>B12*(1+C12)</f>
        <v>0</v>
      </c>
      <c r="E12" s="12">
        <v>625</v>
      </c>
      <c r="F12" s="11">
        <f t="shared" ref="F12:F15" si="5">B12*E12</f>
        <v>0</v>
      </c>
      <c r="G12" s="11">
        <f t="shared" ref="G12:G15" si="6">D12*E12</f>
        <v>0</v>
      </c>
      <c r="H12" s="20">
        <v>0.25</v>
      </c>
      <c r="I12" s="55">
        <f t="shared" si="4"/>
        <v>0</v>
      </c>
      <c r="J12" s="55">
        <f t="shared" ref="J12:J15" si="7">+G12*H12</f>
        <v>0</v>
      </c>
      <c r="K12" s="52"/>
      <c r="L12" s="57"/>
      <c r="M12" s="57"/>
    </row>
    <row r="13" spans="1:13" ht="24.95" customHeight="1" x14ac:dyDescent="0.3">
      <c r="A13" s="18" t="s">
        <v>13</v>
      </c>
      <c r="B13" s="9"/>
      <c r="C13" s="10"/>
      <c r="D13" s="13">
        <f>B13*(1+C13)</f>
        <v>0</v>
      </c>
      <c r="E13" s="12">
        <v>875</v>
      </c>
      <c r="F13" s="11">
        <f t="shared" si="5"/>
        <v>0</v>
      </c>
      <c r="G13" s="11">
        <f t="shared" si="6"/>
        <v>0</v>
      </c>
      <c r="H13" s="20">
        <v>0.3</v>
      </c>
      <c r="I13" s="55">
        <f t="shared" si="4"/>
        <v>0</v>
      </c>
      <c r="J13" s="55">
        <f t="shared" si="7"/>
        <v>0</v>
      </c>
      <c r="K13" s="52"/>
      <c r="L13" s="57"/>
      <c r="M13" s="57"/>
    </row>
    <row r="14" spans="1:13" ht="24.95" customHeight="1" x14ac:dyDescent="0.3">
      <c r="A14" s="18" t="s">
        <v>14</v>
      </c>
      <c r="B14" s="9"/>
      <c r="C14" s="10"/>
      <c r="D14" s="13">
        <f t="shared" ref="D14" si="8">B14*(1+C14)</f>
        <v>0</v>
      </c>
      <c r="E14" s="12">
        <v>1125</v>
      </c>
      <c r="F14" s="11">
        <f t="shared" si="5"/>
        <v>0</v>
      </c>
      <c r="G14" s="11">
        <f t="shared" si="6"/>
        <v>0</v>
      </c>
      <c r="H14" s="20">
        <v>0.15</v>
      </c>
      <c r="I14" s="55">
        <f t="shared" si="4"/>
        <v>0</v>
      </c>
      <c r="J14" s="55">
        <f t="shared" si="7"/>
        <v>0</v>
      </c>
      <c r="K14" s="52"/>
      <c r="L14" s="57"/>
      <c r="M14" s="57"/>
    </row>
    <row r="15" spans="1:13" ht="24.95" customHeight="1" thickBot="1" x14ac:dyDescent="0.35">
      <c r="A15" s="18" t="s">
        <v>15</v>
      </c>
      <c r="B15" s="9"/>
      <c r="C15" s="10"/>
      <c r="D15" s="11">
        <f>B15*(1+C15)</f>
        <v>0</v>
      </c>
      <c r="E15" s="12">
        <v>1500</v>
      </c>
      <c r="F15" s="11">
        <f t="shared" si="5"/>
        <v>0</v>
      </c>
      <c r="G15" s="13">
        <f t="shared" si="6"/>
        <v>0</v>
      </c>
      <c r="H15" s="54">
        <v>0.1</v>
      </c>
      <c r="I15" s="55">
        <f t="shared" si="4"/>
        <v>0</v>
      </c>
      <c r="J15" s="55">
        <f t="shared" si="7"/>
        <v>0</v>
      </c>
      <c r="K15" s="67"/>
      <c r="L15" s="61"/>
      <c r="M15" s="61"/>
    </row>
    <row r="16" spans="1:13" ht="23.25" thickBot="1" x14ac:dyDescent="0.3">
      <c r="G16" s="23" t="s">
        <v>16</v>
      </c>
      <c r="H16" s="53">
        <f>SUM(H11:H15)</f>
        <v>1</v>
      </c>
      <c r="I16" s="59">
        <f>+SUM(I11:I15)</f>
        <v>0</v>
      </c>
      <c r="J16" s="59">
        <f>+SUM(J11:J15)</f>
        <v>0</v>
      </c>
      <c r="K16" s="69">
        <f>'Aantallen Totaal'!C13</f>
        <v>8</v>
      </c>
      <c r="L16" s="68">
        <f>+I16*K16</f>
        <v>0</v>
      </c>
      <c r="M16" s="59">
        <f>+J16*K16</f>
        <v>0</v>
      </c>
    </row>
    <row r="18" spans="1:9" ht="56.25" x14ac:dyDescent="0.25">
      <c r="A18" s="14" t="s">
        <v>100</v>
      </c>
      <c r="B18" s="8" t="s">
        <v>98</v>
      </c>
      <c r="C18" s="65" t="s">
        <v>85</v>
      </c>
      <c r="D18" s="8" t="s">
        <v>99</v>
      </c>
      <c r="E18" s="8" t="s">
        <v>103</v>
      </c>
      <c r="F18" s="56" t="s">
        <v>102</v>
      </c>
      <c r="G18" s="8" t="s">
        <v>104</v>
      </c>
      <c r="H18" s="8" t="s">
        <v>94</v>
      </c>
      <c r="I18" s="8" t="s">
        <v>95</v>
      </c>
    </row>
    <row r="19" spans="1:9" ht="35.1" customHeight="1" x14ac:dyDescent="0.25">
      <c r="A19" s="129" t="s">
        <v>101</v>
      </c>
      <c r="B19" s="130"/>
      <c r="C19" s="131"/>
      <c r="D19" s="11">
        <f>B19*(1+C19)</f>
        <v>0</v>
      </c>
      <c r="E19" s="64"/>
      <c r="F19" s="63">
        <v>1</v>
      </c>
      <c r="G19" s="63">
        <v>1</v>
      </c>
      <c r="H19" s="62">
        <f>B19*G19</f>
        <v>0</v>
      </c>
      <c r="I19" s="11">
        <f>+D19*G19</f>
        <v>0</v>
      </c>
    </row>
    <row r="20" spans="1:9" ht="35.1" customHeight="1" x14ac:dyDescent="0.25">
      <c r="A20" s="129" t="s">
        <v>105</v>
      </c>
      <c r="B20" s="130"/>
      <c r="C20" s="131"/>
      <c r="D20" s="11">
        <f t="shared" ref="D20:D22" si="9">B20*(1+C20)</f>
        <v>0</v>
      </c>
      <c r="E20" s="63">
        <v>6</v>
      </c>
      <c r="F20" s="63">
        <v>1</v>
      </c>
      <c r="G20" s="63">
        <f>E20*F20</f>
        <v>6</v>
      </c>
      <c r="H20" s="62">
        <f>B20*G20</f>
        <v>0</v>
      </c>
      <c r="I20" s="11">
        <f>+D20*G20</f>
        <v>0</v>
      </c>
    </row>
    <row r="21" spans="1:9" ht="35.1" customHeight="1" x14ac:dyDescent="0.25">
      <c r="A21" s="129" t="s">
        <v>106</v>
      </c>
      <c r="B21" s="130"/>
      <c r="C21" s="131"/>
      <c r="D21" s="11">
        <f t="shared" si="9"/>
        <v>0</v>
      </c>
      <c r="E21" s="63">
        <v>5</v>
      </c>
      <c r="F21" s="63">
        <v>1</v>
      </c>
      <c r="G21" s="63">
        <f t="shared" ref="G21:G22" si="10">E21*F21</f>
        <v>5</v>
      </c>
      <c r="H21" s="62">
        <f t="shared" ref="H21:H22" si="11">B21*G21</f>
        <v>0</v>
      </c>
      <c r="I21" s="11">
        <f t="shared" ref="I21:I22" si="12">+D21*G21</f>
        <v>0</v>
      </c>
    </row>
    <row r="22" spans="1:9" ht="35.1" customHeight="1" thickBot="1" x14ac:dyDescent="0.3">
      <c r="A22" s="129" t="s">
        <v>107</v>
      </c>
      <c r="B22" s="130"/>
      <c r="C22" s="131"/>
      <c r="D22" s="11">
        <f t="shared" si="9"/>
        <v>0</v>
      </c>
      <c r="E22" s="63">
        <v>8</v>
      </c>
      <c r="F22" s="63">
        <v>1</v>
      </c>
      <c r="G22" s="63">
        <f t="shared" si="10"/>
        <v>8</v>
      </c>
      <c r="H22" s="62">
        <f t="shared" si="11"/>
        <v>0</v>
      </c>
      <c r="I22" s="11">
        <f t="shared" si="12"/>
        <v>0</v>
      </c>
    </row>
    <row r="23" spans="1:9" ht="35.1" customHeight="1" thickBot="1" x14ac:dyDescent="0.3">
      <c r="A23" s="132"/>
      <c r="B23" s="132"/>
      <c r="C23" s="132"/>
      <c r="D23" s="133" t="s">
        <v>16</v>
      </c>
      <c r="E23" s="64"/>
      <c r="F23" s="64"/>
      <c r="G23" s="64"/>
      <c r="H23" s="79">
        <f>SUM(H19:H22)</f>
        <v>0</v>
      </c>
      <c r="I23" s="78">
        <f>SUM(I19:I22)</f>
        <v>0</v>
      </c>
    </row>
    <row r="25" spans="1:9" ht="101.25" x14ac:dyDescent="0.25">
      <c r="A25" s="14" t="s">
        <v>27</v>
      </c>
      <c r="B25" s="8" t="s">
        <v>65</v>
      </c>
      <c r="C25" s="65" t="s">
        <v>7</v>
      </c>
      <c r="D25" s="8" t="s">
        <v>62</v>
      </c>
      <c r="E25" s="8" t="s">
        <v>38</v>
      </c>
      <c r="F25" s="8" t="s">
        <v>63</v>
      </c>
      <c r="G25" s="8" t="s">
        <v>64</v>
      </c>
    </row>
    <row r="26" spans="1:9" ht="15.75" thickBot="1" x14ac:dyDescent="0.3">
      <c r="A26" s="19" t="s">
        <v>37</v>
      </c>
      <c r="B26" s="9"/>
      <c r="C26" s="10"/>
      <c r="D26" s="11">
        <f>B26*(1+C26)</f>
        <v>0</v>
      </c>
      <c r="E26" s="63">
        <f>'Aantallen Totaal'!E13</f>
        <v>0</v>
      </c>
      <c r="F26" s="62">
        <f>B26*E26</f>
        <v>0</v>
      </c>
      <c r="G26" s="11">
        <f>+D26*E26</f>
        <v>0</v>
      </c>
    </row>
    <row r="27" spans="1:9" ht="23.25" thickBot="1" x14ac:dyDescent="0.3">
      <c r="D27" s="23" t="s">
        <v>16</v>
      </c>
      <c r="E27" s="64"/>
      <c r="F27" s="79">
        <f>F26</f>
        <v>0</v>
      </c>
      <c r="G27" s="78">
        <f>G26</f>
        <v>0</v>
      </c>
    </row>
    <row r="29" spans="1:9" x14ac:dyDescent="0.25">
      <c r="A29" s="33" t="s">
        <v>5</v>
      </c>
    </row>
  </sheetData>
  <sheetProtection algorithmName="SHA-512" hashValue="4fykaNpMZYWY6iNZP9M9n1KaQ8R4Wzm5bbTDBkc9xIqK1A+9ZjqZLeppvUBEzcSLi5iXIlupnDThjahRt/dGmg==" saltValue="BjD0j5otwdCEWoxaoXDut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5"/>
  <dimension ref="A1:G23"/>
  <sheetViews>
    <sheetView workbookViewId="0"/>
  </sheetViews>
  <sheetFormatPr defaultRowHeight="15" x14ac:dyDescent="0.25"/>
  <cols>
    <col min="1" max="1" width="1.28515625" customWidth="1"/>
    <col min="2" max="2" width="35.140625" customWidth="1"/>
    <col min="3" max="3" width="22.42578125" customWidth="1"/>
    <col min="4" max="4" width="22.28515625" customWidth="1"/>
    <col min="5" max="5" width="19.5703125" customWidth="1"/>
    <col min="6" max="6" width="34" customWidth="1"/>
    <col min="7" max="7" width="33.7109375" customWidth="1"/>
  </cols>
  <sheetData>
    <row r="1" spans="1:7" ht="15.75" thickBot="1" x14ac:dyDescent="0.3"/>
    <row r="2" spans="1:7" ht="77.25" customHeight="1" thickBot="1" x14ac:dyDescent="0.3">
      <c r="B2" s="74" t="s">
        <v>46</v>
      </c>
      <c r="C2" s="72" t="s">
        <v>70</v>
      </c>
      <c r="D2" s="72" t="s">
        <v>71</v>
      </c>
      <c r="E2" s="95"/>
      <c r="F2" s="96"/>
      <c r="G2" s="96"/>
    </row>
    <row r="3" spans="1:7" ht="48.75" customHeight="1" x14ac:dyDescent="0.25">
      <c r="B3" s="70" t="s">
        <v>39</v>
      </c>
      <c r="C3" s="116">
        <f>'Verrekenprijzen locaties FMH'!L8</f>
        <v>0</v>
      </c>
      <c r="D3" s="117">
        <f>'Verrekenprijzen locaties FMH'!M8</f>
        <v>0</v>
      </c>
      <c r="E3" s="97"/>
      <c r="F3" s="97"/>
      <c r="G3" s="97"/>
    </row>
    <row r="4" spans="1:7" ht="59.25" customHeight="1" x14ac:dyDescent="0.25">
      <c r="B4" s="71" t="s">
        <v>40</v>
      </c>
      <c r="C4" s="116">
        <f>'Verrekenprijzen locaties FMH'!L16</f>
        <v>0</v>
      </c>
      <c r="D4" s="117">
        <f>'Verrekenprijzen locaties FMH'!M16</f>
        <v>0</v>
      </c>
      <c r="E4" s="97"/>
      <c r="F4" s="97"/>
      <c r="G4" s="97"/>
    </row>
    <row r="5" spans="1:7" ht="30.75" customHeight="1" x14ac:dyDescent="0.25">
      <c r="B5" s="71" t="s">
        <v>4</v>
      </c>
      <c r="C5" s="116">
        <f>'Verrekenprijzen locaties FMH'!H23</f>
        <v>0</v>
      </c>
      <c r="D5" s="117">
        <f>'Verrekenprijzen locaties FMH'!I23</f>
        <v>0</v>
      </c>
      <c r="E5" s="97"/>
      <c r="F5" s="97"/>
      <c r="G5" s="97"/>
    </row>
    <row r="6" spans="1:7" ht="48.75" customHeight="1" thickBot="1" x14ac:dyDescent="0.3">
      <c r="B6" s="71" t="s">
        <v>19</v>
      </c>
      <c r="C6" s="116">
        <f>'Verrekenprijzen locaties FMH'!F27</f>
        <v>0</v>
      </c>
      <c r="D6" s="118">
        <f>'Verrekenprijzen locaties FMH'!G27</f>
        <v>0</v>
      </c>
      <c r="E6" s="97"/>
      <c r="F6" s="97"/>
      <c r="G6" s="97"/>
    </row>
    <row r="7" spans="1:7" ht="20.100000000000001" customHeight="1" thickBot="1" x14ac:dyDescent="0.3">
      <c r="B7" s="26" t="s">
        <v>42</v>
      </c>
      <c r="C7" s="119">
        <f>SUM(C3:C6)</f>
        <v>0</v>
      </c>
      <c r="D7" s="120">
        <f>SUM(D3:D6)</f>
        <v>0</v>
      </c>
      <c r="E7" s="97"/>
      <c r="F7" s="97"/>
      <c r="G7" s="97"/>
    </row>
    <row r="8" spans="1:7" ht="20.100000000000001" customHeight="1" x14ac:dyDescent="0.25">
      <c r="A8" s="97"/>
      <c r="B8" s="100"/>
      <c r="C8" s="99"/>
      <c r="D8" s="99"/>
      <c r="E8" s="97"/>
      <c r="F8" s="97"/>
      <c r="G8" s="97"/>
    </row>
    <row r="9" spans="1:7" ht="15.75" thickBot="1" x14ac:dyDescent="0.3">
      <c r="A9" s="97"/>
      <c r="B9" s="97"/>
      <c r="C9" s="97"/>
      <c r="D9" s="97"/>
      <c r="E9" s="97"/>
      <c r="F9" s="97"/>
      <c r="G9" s="97"/>
    </row>
    <row r="10" spans="1:7" ht="86.25" customHeight="1" thickBot="1" x14ac:dyDescent="0.3">
      <c r="B10" s="74" t="s">
        <v>45</v>
      </c>
      <c r="C10" s="72" t="s">
        <v>72</v>
      </c>
      <c r="D10" s="98" t="s">
        <v>73</v>
      </c>
      <c r="E10" s="95"/>
      <c r="F10" s="96"/>
      <c r="G10" s="96"/>
    </row>
    <row r="11" spans="1:7" ht="45" x14ac:dyDescent="0.25">
      <c r="B11" s="70" t="s">
        <v>39</v>
      </c>
      <c r="C11" s="116">
        <f>'Verrekenprijzen locaties overig'!L8</f>
        <v>0</v>
      </c>
      <c r="D11" s="117">
        <f>'Verrekenprijzen locaties overig'!M8</f>
        <v>0</v>
      </c>
      <c r="E11" s="97"/>
      <c r="F11" s="97"/>
      <c r="G11" s="97"/>
    </row>
    <row r="12" spans="1:7" ht="51.75" customHeight="1" x14ac:dyDescent="0.25">
      <c r="B12" s="71" t="s">
        <v>40</v>
      </c>
      <c r="C12" s="116">
        <f>'Verrekenprijzen locaties overig'!L16</f>
        <v>0</v>
      </c>
      <c r="D12" s="117">
        <f>'Verrekenprijzen locaties overig'!M16</f>
        <v>0</v>
      </c>
      <c r="E12" s="97"/>
      <c r="F12" s="97"/>
      <c r="G12" s="97"/>
    </row>
    <row r="13" spans="1:7" x14ac:dyDescent="0.25">
      <c r="B13" s="71" t="s">
        <v>4</v>
      </c>
      <c r="C13" s="116">
        <f>'Verrekenprijzen locaties overig'!H23</f>
        <v>0</v>
      </c>
      <c r="D13" s="117">
        <f>'Verrekenprijzen locaties overig'!I23</f>
        <v>0</v>
      </c>
      <c r="E13" s="97"/>
      <c r="F13" s="97"/>
      <c r="G13" s="97"/>
    </row>
    <row r="14" spans="1:7" ht="30.75" thickBot="1" x14ac:dyDescent="0.3">
      <c r="B14" s="71" t="s">
        <v>19</v>
      </c>
      <c r="C14" s="116">
        <f>'Verrekenprijzen locaties overig'!F27</f>
        <v>0</v>
      </c>
      <c r="D14" s="118">
        <f>'Verrekenprijzen locaties overig'!G27</f>
        <v>0</v>
      </c>
      <c r="E14" s="97"/>
      <c r="F14" s="97"/>
      <c r="G14" s="97"/>
    </row>
    <row r="15" spans="1:7" ht="15.75" thickBot="1" x14ac:dyDescent="0.3">
      <c r="B15" s="26" t="s">
        <v>43</v>
      </c>
      <c r="C15" s="119">
        <f>SUM(C11:C14)</f>
        <v>0</v>
      </c>
      <c r="D15" s="120">
        <f>SUM(D11:D14)</f>
        <v>0</v>
      </c>
      <c r="E15" s="97"/>
      <c r="F15" s="97"/>
      <c r="G15" s="97"/>
    </row>
    <row r="16" spans="1:7" x14ac:dyDescent="0.25">
      <c r="B16" s="100"/>
      <c r="C16" s="99"/>
      <c r="D16" s="99"/>
      <c r="E16" s="97"/>
      <c r="F16" s="97"/>
      <c r="G16" s="97"/>
    </row>
    <row r="17" spans="2:7" ht="15.75" thickBot="1" x14ac:dyDescent="0.3"/>
    <row r="18" spans="2:7" ht="51" customHeight="1" thickBot="1" x14ac:dyDescent="0.3">
      <c r="B18" s="73" t="s">
        <v>44</v>
      </c>
      <c r="C18" s="103" t="s">
        <v>76</v>
      </c>
      <c r="D18" s="104" t="s">
        <v>77</v>
      </c>
      <c r="E18" s="101" t="s">
        <v>74</v>
      </c>
      <c r="F18" s="102" t="s">
        <v>78</v>
      </c>
      <c r="G18" s="102" t="s">
        <v>79</v>
      </c>
    </row>
    <row r="19" spans="2:7" ht="15.75" thickBot="1" x14ac:dyDescent="0.3">
      <c r="B19" s="75" t="s">
        <v>42</v>
      </c>
      <c r="C19" s="121">
        <f>C7</f>
        <v>0</v>
      </c>
      <c r="D19" s="122">
        <f>D7</f>
        <v>0</v>
      </c>
      <c r="E19" s="105">
        <v>54</v>
      </c>
      <c r="F19" s="125">
        <f>+C19*E19</f>
        <v>0</v>
      </c>
      <c r="G19" s="126">
        <f>+D19*E19</f>
        <v>0</v>
      </c>
    </row>
    <row r="20" spans="2:7" ht="15.75" thickBot="1" x14ac:dyDescent="0.3">
      <c r="B20" s="75" t="s">
        <v>43</v>
      </c>
      <c r="C20" s="121">
        <f>C15</f>
        <v>0</v>
      </c>
      <c r="D20" s="122">
        <f>D15</f>
        <v>0</v>
      </c>
      <c r="E20" s="105">
        <v>96</v>
      </c>
      <c r="F20" s="125">
        <f>+C20*E20</f>
        <v>0</v>
      </c>
      <c r="G20" s="126">
        <f>+D20*E20</f>
        <v>0</v>
      </c>
    </row>
    <row r="21" spans="2:7" ht="15.75" thickBot="1" x14ac:dyDescent="0.3">
      <c r="B21" s="94" t="s">
        <v>60</v>
      </c>
      <c r="C21" s="123">
        <f>+SUM(C19:C20)</f>
        <v>0</v>
      </c>
      <c r="D21" s="124">
        <f>+SUM(D19:D20)</f>
        <v>0</v>
      </c>
      <c r="F21" s="127">
        <f>+SUM(F19:F20)</f>
        <v>0</v>
      </c>
      <c r="G21" s="124">
        <f>+SUM(G19:G20)</f>
        <v>0</v>
      </c>
    </row>
    <row r="22" spans="2:7" ht="15.75" thickBot="1" x14ac:dyDescent="0.3">
      <c r="B22" s="43"/>
    </row>
    <row r="23" spans="2:7" ht="84.75" customHeight="1" thickBot="1" x14ac:dyDescent="0.3">
      <c r="B23" s="92"/>
      <c r="C23" s="93"/>
      <c r="E23" s="91" t="s">
        <v>75</v>
      </c>
      <c r="F23" s="128">
        <f>+F21</f>
        <v>0</v>
      </c>
    </row>
  </sheetData>
  <sheetProtection algorithmName="SHA-512" hashValue="sqbkswImjnvqiiMJ1Upg/6RakU3m9YEX1+b3m0xK1YyreIlyhDadY2DDpQO3l/CqsZimmcgMGLkXdVr0TwWeqA==" saltValue="ncWLvcTaYV3fUbc1AJDOnw==" spinCount="100000" sheet="1"/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5861CDD125D4D82D9B5E2424E9E9F" ma:contentTypeVersion="0" ma:contentTypeDescription="Een nieuw document maken." ma:contentTypeScope="" ma:versionID="33c2638c617324b4fa34fbf0c7d5dd9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60CD02-DC26-4F7E-B82D-FB7A5D9FF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92294C-DCA9-482C-AB6C-9B03B98256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7C243-545F-4ADF-A98B-81D01913CDF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Grammage en Tevredenheidscijfer</vt:lpstr>
      <vt:lpstr>Aantallen per locatie</vt:lpstr>
      <vt:lpstr>Aantallen Totaal</vt:lpstr>
      <vt:lpstr>Verrekenprijzen locaties FMH</vt:lpstr>
      <vt:lpstr>Verrekenprijzen locaties overig</vt:lpstr>
      <vt:lpstr>TOTAALPRIJS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Delmeer, R. (Rick)</dc:creator>
  <cp:keywords/>
  <dc:description/>
  <cp:lastModifiedBy>Delmeer, R. (Rick)</cp:lastModifiedBy>
  <dcterms:created xsi:type="dcterms:W3CDTF">2022-10-14T11:25:44Z</dcterms:created>
  <dcterms:modified xsi:type="dcterms:W3CDTF">2023-01-25T14:32:10Z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2022-10-14T11:25:44Z</vt:lpwstr>
  </property>
  <property fmtid="{D5CDD505-2E9C-101B-9397-08002B2CF9AE}" pid="4" name="MSIP_Label_acd88dc2-102c-473d-aa45-6161565a3617_Method">
    <vt:lpwstr>Standard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afb66d23-323d-4ed2-90f6-1b919ceb7432</vt:lpwstr>
  </property>
  <property fmtid="{D5CDD505-2E9C-101B-9397-08002B2CF9AE}" pid="8" name="MSIP_Label_acd88dc2-102c-473d-aa45-6161565a3617_ContentBits">
    <vt:lpwstr>3</vt:lpwstr>
  </property>
  <property fmtid="{D5CDD505-2E9C-101B-9397-08002B2CF9AE}" pid="9" name="ContentTypeId">
    <vt:lpwstr>0x01010005C5861CDD125D4D82D9B5E2424E9E9F</vt:lpwstr>
  </property>
</Properties>
</file>