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ContracteringDoorontwikkelingVMS/Shared Documents/General/Aanbesteding/Bijlagen/"/>
    </mc:Choice>
  </mc:AlternateContent>
  <xr:revisionPtr revIDLastSave="44" documentId="13_ncr:1_{AE736FD6-318A-4144-B155-6C875F9C4638}" xr6:coauthVersionLast="47" xr6:coauthVersionMax="47" xr10:uidLastSave="{60FDAC12-387B-45C8-8CCF-692A567E6A7A}"/>
  <bookViews>
    <workbookView xWindow="-120" yWindow="-120" windowWidth="29040" windowHeight="15840" xr2:uid="{00000000-000D-0000-FFFF-FFFF00000000}"/>
  </bookViews>
  <sheets>
    <sheet name="1. Begroting" sheetId="1" r:id="rId1"/>
    <sheet name="2. Toelichting" sheetId="4" r:id="rId2"/>
  </sheets>
  <definedNames>
    <definedName name="_xlnm.Print_Area" localSheetId="0">'1. Begroting'!$A$1:$J$29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I37" i="1"/>
  <c r="J37" i="1" s="1"/>
  <c r="I36" i="1"/>
  <c r="J36" i="1" s="1"/>
  <c r="G27" i="1"/>
  <c r="I40" i="1"/>
  <c r="J40" i="1" s="1"/>
  <c r="I39" i="1"/>
  <c r="J39" i="1" s="1"/>
  <c r="I38" i="1"/>
  <c r="J38" i="1" s="1"/>
  <c r="I35" i="1"/>
  <c r="J35" i="1" s="1"/>
  <c r="J43" i="1" l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J29" i="1" l="1"/>
  <c r="J46" i="1" s="1"/>
</calcChain>
</file>

<file path=xl/sharedStrings.xml><?xml version="1.0" encoding="utf-8"?>
<sst xmlns="http://schemas.openxmlformats.org/spreadsheetml/2006/main" count="53" uniqueCount="46">
  <si>
    <t>Aanbiedingsbegroting</t>
  </si>
  <si>
    <t>Aanbesteding:</t>
  </si>
  <si>
    <t>Inschrijver:</t>
  </si>
  <si>
    <t>&lt;naam inschrijver&gt;</t>
  </si>
  <si>
    <t>Functie</t>
  </si>
  <si>
    <t xml:space="preserve">Partner </t>
  </si>
  <si>
    <t>Projectleider</t>
  </si>
  <si>
    <t>Uurtarief</t>
  </si>
  <si>
    <t>Prijs</t>
  </si>
  <si>
    <t>Naam teamlid</t>
  </si>
  <si>
    <t>Toelichting:</t>
  </si>
  <si>
    <t>Uurtarieven zijn exclusief BTW en inclusief reis- en verblijfskosten in Nederland, secretariele &amp; administratieve ondersteuning, etc.</t>
  </si>
  <si>
    <t>functie-benaming OG</t>
  </si>
  <si>
    <t>15 +</t>
  </si>
  <si>
    <t>7 +</t>
  </si>
  <si>
    <t>7+</t>
  </si>
  <si>
    <t>3 - 7 jaar</t>
  </si>
  <si>
    <t>0 - 3 jaar</t>
  </si>
  <si>
    <t>Ga bij het invullen uit van 40-urige werkweken voor de fulltime medewerkers. Er mag maximaal 40 uur per week / per fulltime medewerker worden opgevoerd.</t>
  </si>
  <si>
    <t>Inzet</t>
  </si>
  <si>
    <t>Medior business consultant</t>
  </si>
  <si>
    <t>Senior business consultant</t>
  </si>
  <si>
    <t>Junior consultant</t>
  </si>
  <si>
    <t>Toelichting</t>
  </si>
  <si>
    <t>Het aantal geraamde uren voor de opdracht is 1560 uur. U mag het aantal uren naar boven of beneden bijstellen.</t>
  </si>
  <si>
    <t>Het aantal uren dient gelijk te zijn aan 250 uur. U mag dit niet over- of onderschrijden.</t>
  </si>
  <si>
    <t>Aantal jaren werkervaring</t>
  </si>
  <si>
    <r>
      <t>Totaal aantal uur</t>
    </r>
    <r>
      <rPr>
        <b/>
        <vertAlign val="superscript"/>
        <sz val="10"/>
        <color theme="1"/>
        <rFont val="Arial"/>
        <family val="2"/>
      </rPr>
      <t>2</t>
    </r>
  </si>
  <si>
    <t>Aantal uren</t>
  </si>
  <si>
    <r>
      <t>Totaal aantal uur (moet gelijk zijn aan 250)</t>
    </r>
    <r>
      <rPr>
        <b/>
        <vertAlign val="superscript"/>
        <sz val="10"/>
        <color theme="1"/>
        <rFont val="Arial"/>
        <family val="2"/>
      </rPr>
      <t>3</t>
    </r>
  </si>
  <si>
    <r>
      <t xml:space="preserve">Uurtarief </t>
    </r>
    <r>
      <rPr>
        <b/>
        <vertAlign val="superscript"/>
        <sz val="8"/>
        <color theme="1"/>
        <rFont val="Arial"/>
        <family val="2"/>
      </rPr>
      <t>1</t>
    </r>
  </si>
  <si>
    <t>Zie Tab 2 - Toelichting</t>
  </si>
  <si>
    <t>Plafondbedragen:</t>
  </si>
  <si>
    <t xml:space="preserve">Het plafondbedrag voor de totale opdracht is € 550.000,-. Het plafondbedrag mag niet met de inschrijfsom overschreden worden. Wanneer dit wel gebeurt, zal de aanbieding ongeldig verklaard worden op grond van art. 17 lid 1 ARN2016.  </t>
  </si>
  <si>
    <t xml:space="preserve">Het plafondbedrag voor Optie 1 is € 75.000,-. Het plafondbedrag mag niet met de inschrijfsom overschreden worden. Wanneer dit wel gebeurt, zal de aanbieding ongeldig verklaard worden op grond van art. 17 lid 1 ARN2016.  </t>
  </si>
  <si>
    <t xml:space="preserve">Het plafondbedrag voor de hoofdopdracht is € 475.000,-. Het plafondbedrag mag niet met de inschrijfsom overschreden worden. Wanneer dit wel gebeurt, zal de aanbieding ongeldig verklaard worden op grond van art. 17 lid 1 ARN2016.  </t>
  </si>
  <si>
    <t>U dient de Totale inschrijfsom over te nemen op Bijlage 4 - Inschrijvingsformulier</t>
  </si>
  <si>
    <t>Doorontwikkeling Veiligheidsmanagementsyseem TN 372831</t>
  </si>
  <si>
    <t xml:space="preserve">Uurtarieven mogen geen 0 euro zijn. Indien er geen uurtarief of een uurtarief van 0 euro is ingevuld, zal de aanbieding ongeldig worden verklaard op grond van  art. 17 lid 1 ARN2016.  </t>
  </si>
  <si>
    <r>
      <t>Inschrijfsom hoofdopdracht (Excl. BTW)</t>
    </r>
    <r>
      <rPr>
        <b/>
        <vertAlign val="superscript"/>
        <sz val="10"/>
        <color theme="1"/>
        <rFont val="Arial"/>
        <family val="2"/>
      </rPr>
      <t>4</t>
    </r>
  </si>
  <si>
    <r>
      <t>Inschrijfsom optie 1 (Excl. BTW)</t>
    </r>
    <r>
      <rPr>
        <b/>
        <vertAlign val="superscript"/>
        <sz val="10"/>
        <color theme="1"/>
        <rFont val="Arial"/>
        <family val="2"/>
      </rPr>
      <t>4</t>
    </r>
  </si>
  <si>
    <r>
      <t>Totale inschrijfsom incl. opties (Excl. BTW)</t>
    </r>
    <r>
      <rPr>
        <b/>
        <vertAlign val="superscript"/>
        <sz val="10"/>
        <color theme="1"/>
        <rFont val="Arial"/>
        <family val="2"/>
      </rPr>
      <t>4 en 5</t>
    </r>
  </si>
  <si>
    <t>Versiedatum/ -nummer:</t>
  </si>
  <si>
    <t>19-08-2022; versie 1</t>
  </si>
  <si>
    <t>Optie 1:  Adviesuren ten behoeve van implementatie van het resultaat van de opdracht</t>
  </si>
  <si>
    <t>Hoofdopdracht: Ondersteuning en advisering doorontwikkeling VMS en three lines of defence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</si>
</sst>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2" fillId="2" borderId="0" xfId="0" applyFont="1" applyFill="1"/>
    <xf numFmtId="164" fontId="0" fillId="2" borderId="0" xfId="0" applyNumberFormat="1" applyFill="1"/>
    <xf numFmtId="0" fontId="3" fillId="2" borderId="0" xfId="0" applyFont="1" applyFill="1"/>
    <xf numFmtId="0" fontId="4" fillId="2" borderId="0" xfId="0" applyFont="1" applyFill="1"/>
    <xf numFmtId="0" fontId="0" fillId="3" borderId="0" xfId="0" applyFill="1"/>
    <xf numFmtId="0" fontId="2" fillId="2" borderId="1" xfId="0" applyFont="1" applyFill="1" applyBorder="1"/>
    <xf numFmtId="0" fontId="0" fillId="2" borderId="2" xfId="0" applyFill="1" applyBorder="1"/>
    <xf numFmtId="164" fontId="0" fillId="2" borderId="3" xfId="0" applyNumberForma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0" fillId="2" borderId="4" xfId="0" applyFill="1" applyBorder="1"/>
    <xf numFmtId="44" fontId="0" fillId="2" borderId="0" xfId="1" applyFont="1" applyFill="1"/>
    <xf numFmtId="44" fontId="0" fillId="3" borderId="0" xfId="1" applyFont="1" applyFill="1"/>
    <xf numFmtId="0" fontId="0" fillId="3" borderId="0" xfId="0" applyFill="1" applyAlignment="1">
      <alignment horizontal="left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2" fillId="2" borderId="0" xfId="0" applyFont="1" applyFill="1" applyAlignment="1">
      <alignment wrapText="1"/>
    </xf>
    <xf numFmtId="0" fontId="0" fillId="2" borderId="2" xfId="0" applyFill="1" applyBorder="1" applyAlignment="1">
      <alignment wrapText="1"/>
    </xf>
    <xf numFmtId="44" fontId="0" fillId="2" borderId="0" xfId="1" applyFont="1" applyFill="1" applyAlignment="1">
      <alignment horizontal="right"/>
    </xf>
    <xf numFmtId="0" fontId="2" fillId="4" borderId="5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4" xfId="0" applyFill="1" applyBorder="1"/>
    <xf numFmtId="0" fontId="0" fillId="4" borderId="11" xfId="0" applyFill="1" applyBorder="1"/>
    <xf numFmtId="0" fontId="6" fillId="2" borderId="0" xfId="0" applyFont="1" applyFill="1" applyAlignment="1">
      <alignment vertical="top" wrapText="1"/>
    </xf>
    <xf numFmtId="0" fontId="9" fillId="5" borderId="0" xfId="0" applyFont="1" applyFill="1"/>
    <xf numFmtId="0" fontId="9" fillId="5" borderId="0" xfId="0" applyFont="1" applyFill="1" applyAlignment="1">
      <alignment wrapText="1"/>
    </xf>
    <xf numFmtId="0" fontId="0" fillId="2" borderId="0" xfId="0" applyFont="1" applyFill="1"/>
    <xf numFmtId="0" fontId="0" fillId="2" borderId="0" xfId="0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vertical="top" wrapText="1"/>
    </xf>
    <xf numFmtId="0" fontId="6" fillId="2" borderId="7" xfId="0" applyFont="1" applyFill="1" applyBorder="1"/>
    <xf numFmtId="0" fontId="6" fillId="2" borderId="9" xfId="0" applyFont="1" applyFill="1" applyBorder="1" applyAlignment="1">
      <alignment vertical="top" wrapText="1"/>
    </xf>
    <xf numFmtId="0" fontId="0" fillId="2" borderId="9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 applyAlignment="1">
      <alignment horizontal="center"/>
    </xf>
    <xf numFmtId="0" fontId="0" fillId="2" borderId="11" xfId="0" applyFont="1" applyFill="1" applyBorder="1" applyAlignment="1">
      <alignment vertical="top" wrapText="1"/>
    </xf>
    <xf numFmtId="0" fontId="0" fillId="2" borderId="12" xfId="0" applyFill="1" applyBorder="1" applyAlignment="1">
      <alignment horizontal="center"/>
    </xf>
    <xf numFmtId="0" fontId="0" fillId="2" borderId="16" xfId="0" applyFill="1" applyBorder="1"/>
    <xf numFmtId="0" fontId="8" fillId="5" borderId="0" xfId="0" applyFont="1" applyFill="1" applyAlignment="1">
      <alignment vertical="top"/>
    </xf>
    <xf numFmtId="0" fontId="9" fillId="5" borderId="0" xfId="0" applyFont="1" applyFill="1" applyAlignment="1">
      <alignment vertical="top"/>
    </xf>
    <xf numFmtId="0" fontId="6" fillId="2" borderId="9" xfId="0" applyFont="1" applyFill="1" applyBorder="1"/>
    <xf numFmtId="0" fontId="0" fillId="3" borderId="0" xfId="0" applyFill="1" applyAlignment="1">
      <alignment horizontal="left" wrapText="1"/>
    </xf>
    <xf numFmtId="0" fontId="10" fillId="5" borderId="0" xfId="0" applyFont="1" applyFill="1"/>
  </cellXfs>
  <cellStyles count="2">
    <cellStyle name="Standaard" xfId="0" builtinId="0"/>
    <cellStyle name="Valuta" xfId="1" builtinId="4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1</xdr:col>
      <xdr:colOff>1209675</xdr:colOff>
      <xdr:row>2</xdr:row>
      <xdr:rowOff>57150</xdr:rowOff>
    </xdr:to>
    <xdr:pic>
      <xdr:nvPicPr>
        <xdr:cNvPr id="3" name="Afbeelding 2" descr="prorail_rood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33" b="28889"/>
        <a:stretch/>
      </xdr:blipFill>
      <xdr:spPr bwMode="auto">
        <a:xfrm>
          <a:off x="200025" y="123825"/>
          <a:ext cx="1333500" cy="323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51"/>
  <sheetViews>
    <sheetView tabSelected="1" zoomScaleNormal="100" workbookViewId="0">
      <selection activeCell="B6" sqref="B6"/>
    </sheetView>
  </sheetViews>
  <sheetFormatPr defaultColWidth="9.28515625" defaultRowHeight="12.75" x14ac:dyDescent="0.2"/>
  <cols>
    <col min="1" max="1" width="4.7109375" style="1" customWidth="1"/>
    <col min="2" max="2" width="33.5703125" style="1" customWidth="1"/>
    <col min="3" max="3" width="2.5703125" style="1" customWidth="1"/>
    <col min="4" max="4" width="13.5703125" style="16" customWidth="1"/>
    <col min="5" max="5" width="25.28515625" style="1" customWidth="1"/>
    <col min="6" max="6" width="3.28515625" style="1" customWidth="1"/>
    <col min="7" max="7" width="13.5703125" style="1" customWidth="1"/>
    <col min="8" max="8" width="3" style="1" customWidth="1"/>
    <col min="9" max="9" width="11.5703125" style="1" bestFit="1" customWidth="1"/>
    <col min="10" max="10" width="18.28515625" style="1" bestFit="1" customWidth="1"/>
    <col min="11" max="16384" width="9.28515625" style="1"/>
  </cols>
  <sheetData>
    <row r="2" spans="1:21" ht="18" x14ac:dyDescent="0.25">
      <c r="G2" s="5" t="s">
        <v>0</v>
      </c>
      <c r="L2" s="21" t="s">
        <v>10</v>
      </c>
      <c r="M2" s="22"/>
      <c r="N2" s="22"/>
      <c r="O2" s="22"/>
      <c r="P2" s="22"/>
      <c r="Q2" s="22"/>
      <c r="R2" s="22"/>
      <c r="S2" s="22"/>
      <c r="T2" s="22"/>
      <c r="U2" s="23"/>
    </row>
    <row r="3" spans="1:21" x14ac:dyDescent="0.2">
      <c r="L3" s="24"/>
      <c r="M3" s="25"/>
      <c r="N3" s="25"/>
      <c r="O3" s="25"/>
      <c r="P3" s="25"/>
      <c r="Q3" s="25"/>
      <c r="R3" s="25"/>
      <c r="S3" s="25"/>
      <c r="T3" s="25"/>
      <c r="U3" s="26"/>
    </row>
    <row r="4" spans="1:21" x14ac:dyDescent="0.2">
      <c r="B4" s="1" t="s">
        <v>1</v>
      </c>
      <c r="C4" s="2" t="s">
        <v>37</v>
      </c>
      <c r="D4" s="1"/>
      <c r="L4" s="24" t="s">
        <v>31</v>
      </c>
      <c r="M4" s="25"/>
      <c r="N4" s="25"/>
      <c r="O4" s="25"/>
      <c r="P4" s="25"/>
      <c r="Q4" s="25"/>
      <c r="R4" s="25"/>
      <c r="S4" s="25"/>
      <c r="T4" s="25"/>
      <c r="U4" s="26"/>
    </row>
    <row r="5" spans="1:21" x14ac:dyDescent="0.2">
      <c r="B5" s="1" t="s">
        <v>42</v>
      </c>
      <c r="C5" s="33" t="s">
        <v>43</v>
      </c>
      <c r="D5" s="1"/>
      <c r="L5" s="24"/>
      <c r="M5" s="25"/>
      <c r="N5" s="25"/>
      <c r="O5" s="25"/>
      <c r="P5" s="25"/>
      <c r="Q5" s="25"/>
      <c r="R5" s="25"/>
      <c r="S5" s="25"/>
      <c r="T5" s="25"/>
      <c r="U5" s="26"/>
    </row>
    <row r="6" spans="1:21" x14ac:dyDescent="0.2">
      <c r="B6" s="1" t="s">
        <v>2</v>
      </c>
      <c r="C6" s="15" t="s">
        <v>3</v>
      </c>
      <c r="D6" s="15"/>
      <c r="E6" s="15"/>
      <c r="F6" s="15"/>
      <c r="G6" s="15"/>
      <c r="L6" s="24"/>
      <c r="M6" s="25"/>
      <c r="N6" s="25"/>
      <c r="O6" s="25"/>
      <c r="P6" s="25"/>
      <c r="Q6" s="25"/>
      <c r="R6" s="25"/>
      <c r="S6" s="25"/>
      <c r="T6" s="25"/>
      <c r="U6" s="26"/>
    </row>
    <row r="7" spans="1:21" x14ac:dyDescent="0.2">
      <c r="B7" s="12"/>
      <c r="C7" s="12"/>
      <c r="D7" s="17"/>
      <c r="E7" s="12"/>
      <c r="F7" s="12"/>
      <c r="G7" s="12"/>
      <c r="H7" s="12"/>
      <c r="I7" s="12"/>
      <c r="J7" s="12"/>
      <c r="L7" s="27"/>
      <c r="M7" s="28"/>
      <c r="N7" s="28"/>
      <c r="O7" s="28"/>
      <c r="P7" s="28"/>
      <c r="Q7" s="28"/>
      <c r="R7" s="28"/>
      <c r="S7" s="28"/>
      <c r="T7" s="28"/>
      <c r="U7" s="29"/>
    </row>
    <row r="9" spans="1:21" ht="25.5" x14ac:dyDescent="0.2">
      <c r="B9" s="2" t="s">
        <v>4</v>
      </c>
      <c r="C9" s="2"/>
      <c r="D9" s="18" t="s">
        <v>26</v>
      </c>
      <c r="E9" s="18" t="s">
        <v>12</v>
      </c>
      <c r="F9" s="18"/>
      <c r="G9" s="2" t="s">
        <v>30</v>
      </c>
      <c r="I9" s="2"/>
      <c r="J9" s="2"/>
    </row>
    <row r="10" spans="1:21" x14ac:dyDescent="0.2">
      <c r="A10" s="1">
        <v>1</v>
      </c>
      <c r="B10" s="1" t="s">
        <v>5</v>
      </c>
      <c r="D10" s="16" t="s">
        <v>13</v>
      </c>
      <c r="E10" s="14"/>
      <c r="F10" s="18"/>
      <c r="G10" s="14"/>
      <c r="I10" s="20"/>
      <c r="J10" s="3"/>
    </row>
    <row r="11" spans="1:21" x14ac:dyDescent="0.2">
      <c r="A11" s="1">
        <v>2</v>
      </c>
      <c r="B11" s="1" t="s">
        <v>6</v>
      </c>
      <c r="D11" s="16" t="s">
        <v>14</v>
      </c>
      <c r="E11" s="14"/>
      <c r="F11" s="18"/>
      <c r="G11" s="14"/>
      <c r="I11" s="20"/>
      <c r="J11" s="3"/>
    </row>
    <row r="12" spans="1:21" x14ac:dyDescent="0.2">
      <c r="A12" s="1">
        <v>3</v>
      </c>
      <c r="B12" s="1" t="s">
        <v>21</v>
      </c>
      <c r="D12" s="16" t="s">
        <v>15</v>
      </c>
      <c r="E12" s="14"/>
      <c r="F12" s="18"/>
      <c r="G12" s="14"/>
      <c r="I12" s="20"/>
      <c r="J12" s="3"/>
    </row>
    <row r="13" spans="1:21" x14ac:dyDescent="0.2">
      <c r="A13" s="1">
        <v>4</v>
      </c>
      <c r="B13" s="1" t="s">
        <v>20</v>
      </c>
      <c r="D13" s="16" t="s">
        <v>16</v>
      </c>
      <c r="E13" s="14"/>
      <c r="F13" s="18"/>
      <c r="G13" s="14"/>
      <c r="I13" s="20"/>
      <c r="J13" s="3"/>
    </row>
    <row r="14" spans="1:21" x14ac:dyDescent="0.2">
      <c r="A14" s="1">
        <v>5</v>
      </c>
      <c r="B14" s="1" t="s">
        <v>22</v>
      </c>
      <c r="D14" s="16" t="s">
        <v>17</v>
      </c>
      <c r="E14" s="14"/>
      <c r="F14" s="18"/>
      <c r="G14" s="14"/>
      <c r="I14" s="20"/>
      <c r="J14" s="3"/>
    </row>
    <row r="15" spans="1:21" x14ac:dyDescent="0.2">
      <c r="E15" s="16"/>
      <c r="F15" s="16"/>
      <c r="G15" s="16"/>
      <c r="H15" s="16"/>
      <c r="I15" s="20"/>
      <c r="J15" s="3"/>
    </row>
    <row r="16" spans="1:21" ht="15" x14ac:dyDescent="0.25">
      <c r="B16" s="55" t="s">
        <v>45</v>
      </c>
      <c r="C16" s="31"/>
      <c r="D16" s="32"/>
      <c r="E16" s="31"/>
      <c r="F16" s="31"/>
      <c r="G16" s="31"/>
      <c r="H16" s="31"/>
      <c r="I16" s="31"/>
      <c r="J16" s="31"/>
      <c r="L16" s="2"/>
    </row>
    <row r="17" spans="2:16" ht="15" x14ac:dyDescent="0.25">
      <c r="B17" s="4" t="s">
        <v>19</v>
      </c>
    </row>
    <row r="18" spans="2:16" x14ac:dyDescent="0.2">
      <c r="B18" s="2" t="s">
        <v>9</v>
      </c>
      <c r="C18" s="2"/>
      <c r="D18" s="10" t="s">
        <v>4</v>
      </c>
      <c r="E18" s="2"/>
      <c r="F18" s="2"/>
      <c r="G18" s="11" t="s">
        <v>28</v>
      </c>
      <c r="I18" s="11" t="s">
        <v>7</v>
      </c>
      <c r="J18" s="11" t="s">
        <v>8</v>
      </c>
    </row>
    <row r="19" spans="2:16" x14ac:dyDescent="0.2">
      <c r="B19" s="6"/>
      <c r="C19" s="2"/>
      <c r="D19" s="54"/>
      <c r="E19" s="54"/>
      <c r="F19" s="2"/>
      <c r="G19" s="6"/>
      <c r="I19" s="13">
        <f t="shared" ref="I19:I26" si="0">IF(D19="",0,VLOOKUP(D19,$B$10:$J$14,6,FALSE))</f>
        <v>0</v>
      </c>
      <c r="J19" s="13">
        <f>G19*I19</f>
        <v>0</v>
      </c>
    </row>
    <row r="20" spans="2:16" x14ac:dyDescent="0.2">
      <c r="B20" s="6"/>
      <c r="C20" s="2"/>
      <c r="D20" s="54"/>
      <c r="E20" s="54"/>
      <c r="F20" s="2"/>
      <c r="G20" s="6"/>
      <c r="I20" s="13">
        <f t="shared" si="0"/>
        <v>0</v>
      </c>
      <c r="J20" s="13">
        <f t="shared" ref="J20:J26" si="1">G20*I20</f>
        <v>0</v>
      </c>
    </row>
    <row r="21" spans="2:16" x14ac:dyDescent="0.2">
      <c r="B21" s="6"/>
      <c r="C21" s="2"/>
      <c r="D21" s="54"/>
      <c r="E21" s="54"/>
      <c r="F21" s="2"/>
      <c r="G21" s="6"/>
      <c r="I21" s="13">
        <f t="shared" si="0"/>
        <v>0</v>
      </c>
      <c r="J21" s="13">
        <f t="shared" si="1"/>
        <v>0</v>
      </c>
    </row>
    <row r="22" spans="2:16" x14ac:dyDescent="0.2">
      <c r="B22" s="6"/>
      <c r="C22" s="2"/>
      <c r="D22" s="54"/>
      <c r="E22" s="54"/>
      <c r="F22" s="2"/>
      <c r="G22" s="6"/>
      <c r="I22" s="13">
        <f t="shared" si="0"/>
        <v>0</v>
      </c>
      <c r="J22" s="13">
        <f t="shared" si="1"/>
        <v>0</v>
      </c>
    </row>
    <row r="23" spans="2:16" x14ac:dyDescent="0.2">
      <c r="B23" s="6"/>
      <c r="C23" s="2"/>
      <c r="D23" s="54"/>
      <c r="E23" s="54"/>
      <c r="F23" s="2"/>
      <c r="G23" s="6"/>
      <c r="I23" s="13">
        <f t="shared" si="0"/>
        <v>0</v>
      </c>
      <c r="J23" s="13">
        <f t="shared" si="1"/>
        <v>0</v>
      </c>
    </row>
    <row r="24" spans="2:16" x14ac:dyDescent="0.2">
      <c r="B24" s="6"/>
      <c r="C24" s="2"/>
      <c r="D24" s="54"/>
      <c r="E24" s="54"/>
      <c r="F24" s="2"/>
      <c r="G24" s="6"/>
      <c r="I24" s="13">
        <f t="shared" si="0"/>
        <v>0</v>
      </c>
      <c r="J24" s="13">
        <f t="shared" si="1"/>
        <v>0</v>
      </c>
    </row>
    <row r="25" spans="2:16" x14ac:dyDescent="0.2">
      <c r="B25" s="6"/>
      <c r="C25" s="2"/>
      <c r="D25" s="54"/>
      <c r="E25" s="54"/>
      <c r="F25" s="2"/>
      <c r="G25" s="6"/>
      <c r="I25" s="13">
        <f t="shared" si="0"/>
        <v>0</v>
      </c>
      <c r="J25" s="13">
        <f t="shared" si="1"/>
        <v>0</v>
      </c>
    </row>
    <row r="26" spans="2:16" x14ac:dyDescent="0.2">
      <c r="B26" s="6"/>
      <c r="C26" s="2"/>
      <c r="D26" s="54"/>
      <c r="E26" s="54"/>
      <c r="F26" s="2"/>
      <c r="G26" s="6"/>
      <c r="I26" s="13">
        <f t="shared" si="0"/>
        <v>0</v>
      </c>
      <c r="J26" s="13">
        <f t="shared" si="1"/>
        <v>0</v>
      </c>
    </row>
    <row r="27" spans="2:16" ht="14.25" x14ac:dyDescent="0.2">
      <c r="E27" s="11" t="s">
        <v>27</v>
      </c>
      <c r="G27" s="1">
        <f>SUM(G19:G26)</f>
        <v>0</v>
      </c>
      <c r="L27" s="3"/>
    </row>
    <row r="28" spans="2:16" ht="13.5" thickBot="1" x14ac:dyDescent="0.25"/>
    <row r="29" spans="2:16" ht="15" thickBot="1" x14ac:dyDescent="0.25">
      <c r="B29" s="7" t="s">
        <v>39</v>
      </c>
      <c r="C29" s="8"/>
      <c r="D29" s="19"/>
      <c r="E29" s="8"/>
      <c r="F29" s="8"/>
      <c r="G29" s="8"/>
      <c r="H29" s="8"/>
      <c r="I29" s="8"/>
      <c r="J29" s="9">
        <f>SUM(J19:J26)</f>
        <v>0</v>
      </c>
      <c r="L29" s="33"/>
      <c r="M29" s="33"/>
      <c r="N29" s="33"/>
      <c r="O29" s="33"/>
      <c r="P29" s="33"/>
    </row>
    <row r="30" spans="2:16" x14ac:dyDescent="0.2">
      <c r="L30" s="33"/>
      <c r="M30" s="33"/>
      <c r="N30" s="33"/>
      <c r="O30" s="33"/>
      <c r="P30" s="33"/>
    </row>
    <row r="31" spans="2:16" x14ac:dyDescent="0.2">
      <c r="L31" s="33"/>
      <c r="M31" s="33"/>
      <c r="N31" s="33"/>
      <c r="O31" s="33"/>
      <c r="P31" s="33"/>
    </row>
    <row r="32" spans="2:16" ht="15" x14ac:dyDescent="0.25">
      <c r="B32" s="55" t="s">
        <v>44</v>
      </c>
      <c r="C32" s="31"/>
      <c r="D32" s="32"/>
      <c r="E32" s="31"/>
      <c r="F32" s="31"/>
      <c r="G32" s="31"/>
      <c r="H32" s="31"/>
      <c r="I32" s="31"/>
      <c r="J32" s="31"/>
      <c r="L32" s="33"/>
      <c r="M32" s="33"/>
      <c r="N32" s="33"/>
      <c r="O32" s="33"/>
      <c r="P32" s="33"/>
    </row>
    <row r="33" spans="2:16" ht="15" x14ac:dyDescent="0.25">
      <c r="B33" s="4" t="s">
        <v>19</v>
      </c>
      <c r="L33" s="33"/>
      <c r="M33" s="33"/>
      <c r="N33" s="33"/>
      <c r="O33" s="33"/>
      <c r="P33" s="33"/>
    </row>
    <row r="34" spans="2:16" x14ac:dyDescent="0.2">
      <c r="B34" s="2" t="s">
        <v>9</v>
      </c>
      <c r="C34" s="2"/>
      <c r="D34" s="10" t="s">
        <v>4</v>
      </c>
      <c r="E34" s="2"/>
      <c r="F34" s="2"/>
      <c r="G34" s="11" t="s">
        <v>28</v>
      </c>
      <c r="I34" s="11" t="s">
        <v>7</v>
      </c>
      <c r="J34" s="11" t="s">
        <v>8</v>
      </c>
      <c r="L34" s="33"/>
      <c r="M34" s="33"/>
      <c r="N34" s="33"/>
      <c r="O34" s="33"/>
      <c r="P34" s="33"/>
    </row>
    <row r="35" spans="2:16" x14ac:dyDescent="0.2">
      <c r="B35" s="6"/>
      <c r="C35" s="2"/>
      <c r="D35" s="54"/>
      <c r="E35" s="54"/>
      <c r="F35" s="2"/>
      <c r="G35" s="6"/>
      <c r="I35" s="13">
        <f t="shared" ref="I35:I40" si="2">IF(D35="",0,VLOOKUP(D35,$B$10:$J$14,6,FALSE))</f>
        <v>0</v>
      </c>
      <c r="J35" s="13">
        <f>G35*I35</f>
        <v>0</v>
      </c>
      <c r="L35" s="33"/>
      <c r="M35" s="33"/>
      <c r="N35" s="33"/>
      <c r="O35" s="33"/>
      <c r="P35" s="33"/>
    </row>
    <row r="36" spans="2:16" x14ac:dyDescent="0.2">
      <c r="B36" s="6"/>
      <c r="C36" s="2"/>
      <c r="D36" s="54"/>
      <c r="E36" s="54"/>
      <c r="F36" s="2"/>
      <c r="G36" s="6"/>
      <c r="I36" s="13">
        <f t="shared" ref="I36:I37" si="3">IF(D36="",0,VLOOKUP(D36,$B$10:$J$14,6,FALSE))</f>
        <v>0</v>
      </c>
      <c r="J36" s="13">
        <f t="shared" ref="J36:J37" si="4">G36*I36</f>
        <v>0</v>
      </c>
      <c r="L36" s="33"/>
      <c r="M36" s="33"/>
      <c r="N36" s="33"/>
      <c r="O36" s="33"/>
      <c r="P36" s="33"/>
    </row>
    <row r="37" spans="2:16" x14ac:dyDescent="0.2">
      <c r="B37" s="6"/>
      <c r="C37" s="2"/>
      <c r="D37" s="54"/>
      <c r="E37" s="54"/>
      <c r="F37" s="2"/>
      <c r="G37" s="6"/>
      <c r="I37" s="13">
        <f t="shared" si="3"/>
        <v>0</v>
      </c>
      <c r="J37" s="13">
        <f t="shared" si="4"/>
        <v>0</v>
      </c>
      <c r="L37" s="33"/>
      <c r="M37" s="33"/>
      <c r="N37" s="33"/>
      <c r="O37" s="33"/>
      <c r="P37" s="33"/>
    </row>
    <row r="38" spans="2:16" ht="12" customHeight="1" x14ac:dyDescent="0.2">
      <c r="B38" s="6"/>
      <c r="C38" s="2"/>
      <c r="D38" s="54"/>
      <c r="E38" s="54"/>
      <c r="F38" s="2"/>
      <c r="G38" s="6"/>
      <c r="I38" s="13">
        <f t="shared" si="2"/>
        <v>0</v>
      </c>
      <c r="J38" s="13">
        <f>G38*I38</f>
        <v>0</v>
      </c>
      <c r="L38" s="33"/>
      <c r="M38" s="33"/>
      <c r="N38" s="33"/>
      <c r="O38" s="33"/>
      <c r="P38" s="33"/>
    </row>
    <row r="39" spans="2:16" x14ac:dyDescent="0.2">
      <c r="B39" s="6"/>
      <c r="C39" s="2"/>
      <c r="D39" s="54"/>
      <c r="E39" s="54"/>
      <c r="F39" s="2"/>
      <c r="G39" s="6"/>
      <c r="I39" s="13">
        <f t="shared" si="2"/>
        <v>0</v>
      </c>
      <c r="J39" s="13">
        <f>G39*I39</f>
        <v>0</v>
      </c>
      <c r="L39" s="33"/>
      <c r="M39" s="33"/>
      <c r="N39" s="33"/>
      <c r="O39" s="33"/>
      <c r="P39" s="33"/>
    </row>
    <row r="40" spans="2:16" x14ac:dyDescent="0.2">
      <c r="B40" s="6"/>
      <c r="C40" s="2"/>
      <c r="D40" s="54"/>
      <c r="E40" s="54"/>
      <c r="F40" s="2"/>
      <c r="G40" s="6"/>
      <c r="I40" s="13">
        <f t="shared" si="2"/>
        <v>0</v>
      </c>
      <c r="J40" s="13">
        <f>G40*I40</f>
        <v>0</v>
      </c>
      <c r="L40" s="33"/>
      <c r="M40" s="33"/>
      <c r="N40" s="33"/>
      <c r="O40" s="33"/>
      <c r="P40" s="33"/>
    </row>
    <row r="41" spans="2:16" ht="14.25" x14ac:dyDescent="0.2">
      <c r="E41" s="11" t="s">
        <v>29</v>
      </c>
      <c r="G41" s="2">
        <f>SUM(G35:G40)</f>
        <v>0</v>
      </c>
      <c r="L41" s="33"/>
      <c r="M41" s="33"/>
      <c r="N41" s="33"/>
      <c r="O41" s="33"/>
      <c r="P41" s="33"/>
    </row>
    <row r="42" spans="2:16" ht="13.5" thickBot="1" x14ac:dyDescent="0.25">
      <c r="L42" s="33"/>
      <c r="M42" s="33"/>
      <c r="N42" s="33"/>
      <c r="O42" s="33"/>
      <c r="P42" s="33"/>
    </row>
    <row r="43" spans="2:16" ht="15" thickBot="1" x14ac:dyDescent="0.25">
      <c r="B43" s="7" t="s">
        <v>40</v>
      </c>
      <c r="C43" s="8"/>
      <c r="D43" s="19"/>
      <c r="E43" s="8"/>
      <c r="F43" s="8"/>
      <c r="G43" s="8"/>
      <c r="H43" s="8"/>
      <c r="I43" s="8"/>
      <c r="J43" s="9">
        <f>SUM(J35:J40)</f>
        <v>0</v>
      </c>
      <c r="L43" s="33"/>
      <c r="M43" s="33"/>
      <c r="N43" s="33"/>
      <c r="O43" s="33"/>
      <c r="P43" s="33"/>
    </row>
    <row r="44" spans="2:16" x14ac:dyDescent="0.2">
      <c r="L44" s="33"/>
      <c r="M44" s="33"/>
      <c r="N44" s="33"/>
      <c r="O44" s="33"/>
      <c r="P44" s="33"/>
    </row>
    <row r="45" spans="2:16" ht="13.5" thickBot="1" x14ac:dyDescent="0.25">
      <c r="L45" s="33"/>
      <c r="M45" s="33"/>
      <c r="N45" s="33"/>
      <c r="O45" s="33"/>
      <c r="P45" s="33"/>
    </row>
    <row r="46" spans="2:16" s="34" customFormat="1" ht="24.75" customHeight="1" thickBot="1" x14ac:dyDescent="0.25">
      <c r="B46" s="35" t="s">
        <v>41</v>
      </c>
      <c r="C46" s="36"/>
      <c r="D46" s="37"/>
      <c r="E46" s="36"/>
      <c r="F46" s="36"/>
      <c r="G46" s="36"/>
      <c r="H46" s="36"/>
      <c r="I46" s="36"/>
      <c r="J46" s="38">
        <f>J29+J43</f>
        <v>0</v>
      </c>
      <c r="K46" s="39"/>
      <c r="L46" s="39"/>
      <c r="M46" s="39"/>
      <c r="N46" s="39"/>
      <c r="O46" s="39"/>
      <c r="P46" s="39"/>
    </row>
    <row r="47" spans="2:16" x14ac:dyDescent="0.2">
      <c r="L47" s="33"/>
      <c r="M47" s="33"/>
      <c r="N47" s="33"/>
      <c r="O47" s="33"/>
      <c r="P47" s="33"/>
    </row>
    <row r="48" spans="2:16" x14ac:dyDescent="0.2">
      <c r="L48" s="33"/>
      <c r="M48" s="33"/>
      <c r="N48" s="33"/>
      <c r="O48" s="33"/>
      <c r="P48" s="33"/>
    </row>
    <row r="49" spans="12:16" x14ac:dyDescent="0.2">
      <c r="L49" s="33"/>
      <c r="M49" s="33"/>
      <c r="N49" s="33"/>
      <c r="O49" s="33"/>
      <c r="P49" s="33"/>
    </row>
    <row r="50" spans="12:16" x14ac:dyDescent="0.2">
      <c r="L50" s="33"/>
      <c r="M50" s="33"/>
      <c r="N50" s="33"/>
      <c r="O50" s="33"/>
      <c r="P50" s="33"/>
    </row>
    <row r="51" spans="12:16" x14ac:dyDescent="0.2">
      <c r="L51" s="33"/>
      <c r="M51" s="33"/>
      <c r="N51" s="33"/>
      <c r="O51" s="33"/>
      <c r="P51" s="33"/>
    </row>
  </sheetData>
  <mergeCells count="14">
    <mergeCell ref="D35:E35"/>
    <mergeCell ref="D38:E38"/>
    <mergeCell ref="D39:E39"/>
    <mergeCell ref="D40:E40"/>
    <mergeCell ref="D24:E24"/>
    <mergeCell ref="D25:E25"/>
    <mergeCell ref="D26:E26"/>
    <mergeCell ref="D36:E36"/>
    <mergeCell ref="D37:E37"/>
    <mergeCell ref="D23:E23"/>
    <mergeCell ref="D19:E19"/>
    <mergeCell ref="D20:E20"/>
    <mergeCell ref="D21:E21"/>
    <mergeCell ref="D22:E22"/>
  </mergeCells>
  <conditionalFormatting sqref="G41">
    <cfRule type="cellIs" dxfId="3" priority="4" operator="greaterThan">
      <formula>250</formula>
    </cfRule>
  </conditionalFormatting>
  <conditionalFormatting sqref="J29">
    <cfRule type="cellIs" dxfId="2" priority="3" operator="greaterThanOrEqual">
      <formula>475000</formula>
    </cfRule>
  </conditionalFormatting>
  <conditionalFormatting sqref="J43">
    <cfRule type="cellIs" dxfId="1" priority="2" operator="greaterThan">
      <formula>75000</formula>
    </cfRule>
  </conditionalFormatting>
  <conditionalFormatting sqref="J46">
    <cfRule type="cellIs" dxfId="0" priority="1" operator="greaterThan">
      <formula>550000</formula>
    </cfRule>
  </conditionalFormatting>
  <dataValidations xWindow="995" yWindow="700" count="1">
    <dataValidation type="list" allowBlank="1" showInputMessage="1" showErrorMessage="1" sqref="D19:E26 D35:E40" xr:uid="{00000000-0002-0000-0000-000000000000}">
      <formula1>$B$10:$B$14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347C8-DD34-423D-A6D5-EDC364DA0E6A}">
  <dimension ref="A2:J12"/>
  <sheetViews>
    <sheetView workbookViewId="0">
      <selection activeCell="B12" sqref="B12"/>
    </sheetView>
  </sheetViews>
  <sheetFormatPr defaultRowHeight="12.75" x14ac:dyDescent="0.2"/>
  <cols>
    <col min="1" max="1" width="9.140625" style="1"/>
    <col min="2" max="2" width="199.5703125" style="1" bestFit="1" customWidth="1"/>
    <col min="3" max="16384" width="9.140625" style="1"/>
  </cols>
  <sheetData>
    <row r="2" spans="1:10" ht="24.75" customHeight="1" x14ac:dyDescent="0.2">
      <c r="A2" s="51" t="s">
        <v>23</v>
      </c>
      <c r="B2" s="52"/>
    </row>
    <row r="3" spans="1:10" x14ac:dyDescent="0.2">
      <c r="A3" s="44">
        <v>1</v>
      </c>
      <c r="B3" s="41" t="s">
        <v>38</v>
      </c>
      <c r="D3" s="16"/>
    </row>
    <row r="4" spans="1:10" x14ac:dyDescent="0.2">
      <c r="A4" s="45"/>
      <c r="B4" s="42" t="s">
        <v>11</v>
      </c>
      <c r="C4" s="30"/>
      <c r="D4" s="30"/>
      <c r="E4" s="30"/>
      <c r="F4" s="30"/>
      <c r="G4" s="30"/>
      <c r="H4" s="30"/>
      <c r="I4" s="30"/>
      <c r="J4" s="30"/>
    </row>
    <row r="5" spans="1:10" ht="13.5" customHeight="1" x14ac:dyDescent="0.2">
      <c r="A5" s="47"/>
      <c r="B5" s="48" t="s">
        <v>18</v>
      </c>
      <c r="C5" s="40"/>
      <c r="D5" s="40"/>
      <c r="E5" s="40"/>
      <c r="F5" s="40"/>
      <c r="G5" s="40"/>
      <c r="H5" s="40"/>
      <c r="I5" s="40"/>
      <c r="J5" s="40"/>
    </row>
    <row r="6" spans="1:10" x14ac:dyDescent="0.2">
      <c r="A6" s="49">
        <v>2</v>
      </c>
      <c r="B6" s="50" t="s">
        <v>24</v>
      </c>
    </row>
    <row r="7" spans="1:10" x14ac:dyDescent="0.2">
      <c r="A7" s="49">
        <v>3</v>
      </c>
      <c r="B7" s="50" t="s">
        <v>25</v>
      </c>
    </row>
    <row r="8" spans="1:10" x14ac:dyDescent="0.2">
      <c r="A8" s="45">
        <v>4</v>
      </c>
      <c r="B8" s="53" t="s">
        <v>32</v>
      </c>
    </row>
    <row r="9" spans="1:10" x14ac:dyDescent="0.2">
      <c r="A9" s="46"/>
      <c r="B9" s="43" t="s">
        <v>35</v>
      </c>
    </row>
    <row r="10" spans="1:10" x14ac:dyDescent="0.2">
      <c r="A10" s="46"/>
      <c r="B10" s="43" t="s">
        <v>34</v>
      </c>
    </row>
    <row r="11" spans="1:10" x14ac:dyDescent="0.2">
      <c r="A11" s="46"/>
      <c r="B11" s="43" t="s">
        <v>33</v>
      </c>
    </row>
    <row r="12" spans="1:10" x14ac:dyDescent="0.2">
      <c r="A12" s="49">
        <v>5</v>
      </c>
      <c r="B12" s="50" t="s">
        <v>36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7B86FC08FE3E4EBEFBD39FA3680DAF" ma:contentTypeVersion="3" ma:contentTypeDescription="Een nieuw document maken." ma:contentTypeScope="" ma:versionID="f47762eb1d10cd38b826049836db6f94">
  <xsd:schema xmlns:xsd="http://www.w3.org/2001/XMLSchema" xmlns:xs="http://www.w3.org/2001/XMLSchema" xmlns:p="http://schemas.microsoft.com/office/2006/metadata/properties" xmlns:ns2="154debdc-1604-4ce1-935b-6994c156063a" xmlns:ns3="082c42a8-9d96-47fd-a4dc-69755a7c35e5" targetNamespace="http://schemas.microsoft.com/office/2006/metadata/properties" ma:root="true" ma:fieldsID="02d89b7876ae21d30c812d2b13b6c246" ns2:_="" ns3:_="">
    <xsd:import namespace="154debdc-1604-4ce1-935b-6994c156063a"/>
    <xsd:import namespace="082c42a8-9d96-47fd-a4dc-69755a7c35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debdc-1604-4ce1-935b-6994c15606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c42a8-9d96-47fd-a4dc-69755a7c3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54debdc-1604-4ce1-935b-6994c156063a">TS01D2A0C5A-86222120-34</_dlc_DocId>
    <_dlc_DocIdUrl xmlns="154debdc-1604-4ce1-935b-6994c156063a">
      <Url>https://prorailbv.sharepoint.com/teams/ContracteringDoorontwikkelingVMS/_layouts/15/DocIdRedir.aspx?ID=TS01D2A0C5A-86222120-34</Url>
      <Description>TS01D2A0C5A-86222120-34</Description>
    </_dlc_DocIdUrl>
  </documentManagement>
</p:properties>
</file>

<file path=customXml/itemProps1.xml><?xml version="1.0" encoding="utf-8"?>
<ds:datastoreItem xmlns:ds="http://schemas.openxmlformats.org/officeDocument/2006/customXml" ds:itemID="{DEC7D9F6-7FC2-400A-A4D8-9571F407E0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D9AFC-8F6E-4282-9C53-D91C0706E7C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37F939B-514C-4A60-9EC1-0D4D3C74A03B}"/>
</file>

<file path=customXml/itemProps4.xml><?xml version="1.0" encoding="utf-8"?>
<ds:datastoreItem xmlns:ds="http://schemas.openxmlformats.org/officeDocument/2006/customXml" ds:itemID="{3329CFD5-18FA-4825-BA0C-29A3D5C0A6EF}">
  <ds:schemaRefs>
    <ds:schemaRef ds:uri="http://schemas.microsoft.com/office/2006/metadata/properties"/>
    <ds:schemaRef ds:uri="http://schemas.microsoft.com/office/infopath/2007/PartnerControls"/>
    <ds:schemaRef ds:uri="154debdc-1604-4ce1-935b-6994c15606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1. Begroting</vt:lpstr>
      <vt:lpstr>2. Toelichting</vt:lpstr>
      <vt:lpstr>'1. Begroting'!Afdrukbereik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mariska.viester</dc:creator>
  <cp:lastModifiedBy>Laar, M.J. van (Marijke)</cp:lastModifiedBy>
  <dcterms:created xsi:type="dcterms:W3CDTF">2017-07-11T08:28:06Z</dcterms:created>
  <dcterms:modified xsi:type="dcterms:W3CDTF">2022-08-21T09:51:19Z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0x010100057B86FC08FE3E4EBEFBD39FA3680DAF</vt:lpwstr>
  </property>
  <property fmtid="{D5CDD505-2E9C-101B-9397-08002B2CF9AE}" pid="3" name="_dlc_DocIdItemGuid">
    <vt:lpwstr>07ec96dd-942d-4036-9489-26eb9f7c7c68</vt:lpwstr>
  </property>
</Properties>
</file>