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vnlvsvappl005:81/Zaken/Inkoop/1702366/1229565/"/>
    </mc:Choice>
  </mc:AlternateContent>
  <xr:revisionPtr revIDLastSave="0" documentId="13_ncr:1_{C2A7CC08-E26D-4C36-808F-3B9CD3A0631B}" xr6:coauthVersionLast="46" xr6:coauthVersionMax="46" xr10:uidLastSave="{00000000-0000-0000-0000-000000000000}"/>
  <bookViews>
    <workbookView xWindow="28680" yWindow="-120" windowWidth="29040" windowHeight="16440" xr2:uid="{A3A96946-BBFE-470D-8C55-9FAE8AE6E9C2}"/>
  </bookViews>
  <sheets>
    <sheet name="Prijzenblad" sheetId="1" r:id="rId1"/>
    <sheet name="Meerwerklij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3" i="1" l="1"/>
  <c r="D27" i="1" s="1"/>
  <c r="D10" i="1"/>
  <c r="D14" i="1" s="1"/>
  <c r="D30" i="1" l="1"/>
  <c r="D28" i="1"/>
  <c r="D31" i="1" s="1"/>
  <c r="D25" i="1"/>
  <c r="D12" i="1"/>
  <c r="D15" i="1" s="1"/>
</calcChain>
</file>

<file path=xl/sharedStrings.xml><?xml version="1.0" encoding="utf-8"?>
<sst xmlns="http://schemas.openxmlformats.org/spreadsheetml/2006/main" count="137" uniqueCount="109">
  <si>
    <t>Prijs hulpmaterialen (transport, werktuigen etc.) per Wp</t>
  </si>
  <si>
    <t>Prijs componenten (panelen, omvormers, bekabelingen etc) per Wp</t>
  </si>
  <si>
    <t>Prijs loon per Wp</t>
  </si>
  <si>
    <t>Servicekosten per WP per jaar</t>
  </si>
  <si>
    <t>Algemeen</t>
  </si>
  <si>
    <t>Totale kosten onderhoudsfase per Wp per jaar</t>
  </si>
  <si>
    <t>Prijs klantcontact en intake per Wp</t>
  </si>
  <si>
    <t>Management, winst- en risico opslag per Wp</t>
  </si>
  <si>
    <t>Prijs administratie en rapportage per Wp per jaar</t>
  </si>
  <si>
    <t>Management, winst en risico opslag per Wp per jaar</t>
  </si>
  <si>
    <t>Aanlegfase (diensten 1 en 2)</t>
  </si>
  <si>
    <t>Administratie &amp; rapportage</t>
  </si>
  <si>
    <t>Beheer, service &amp; onderhoud</t>
  </si>
  <si>
    <t>BTW</t>
  </si>
  <si>
    <t>Totale kosten aanlegfase per Wp excl. BTW</t>
  </si>
  <si>
    <t>prijs aanleg per WP incl BTW</t>
  </si>
  <si>
    <t>Onderhoudsfase (diensten 3 en 4)</t>
  </si>
  <si>
    <t>Code</t>
  </si>
  <si>
    <t>Maatwerk reden</t>
  </si>
  <si>
    <t>Omschrijving</t>
  </si>
  <si>
    <t>Excl. BTW</t>
  </si>
  <si>
    <t>Incl. BTW</t>
  </si>
  <si>
    <t>SOORT DAK</t>
  </si>
  <si>
    <t>Leien daken, Asbest daken</t>
  </si>
  <si>
    <t>Niet mogelijk</t>
  </si>
  <si>
    <t>Fels daken, zinken daken, shingle daken</t>
  </si>
  <si>
    <t>(mits ondergrond geschikt is)</t>
  </si>
  <si>
    <t>Meerwerk in overleg</t>
  </si>
  <si>
    <t>Overzet daken, Steeldeck daken</t>
  </si>
  <si>
    <t>Zachte daken (isolatie buitenkant)</t>
  </si>
  <si>
    <t>Ronde daken</t>
  </si>
  <si>
    <t>Sedum / groene daken</t>
  </si>
  <si>
    <t>Damwand profiel / sandwich dak</t>
  </si>
  <si>
    <t>Per paneel</t>
  </si>
  <si>
    <t>Golfplaten met stalen/houten gordingen</t>
  </si>
  <si>
    <t>Per Paneel</t>
  </si>
  <si>
    <t>Vastgeschroefde/geklemde pannen</t>
  </si>
  <si>
    <t>Vast gemetselde pannen</t>
  </si>
  <si>
    <t>Dakpannen inslijpen</t>
  </si>
  <si>
    <t>Geschilderde dakpannen</t>
  </si>
  <si>
    <t>(in overleg mogelijk)</t>
  </si>
  <si>
    <t>Latex bewerkte dakpannen</t>
  </si>
  <si>
    <t>Platdak &gt; 5 graden bitumen</t>
  </si>
  <si>
    <t>Oost/West opstelling</t>
  </si>
  <si>
    <t>Totaal</t>
  </si>
  <si>
    <t>Extra Dakvlak</t>
  </si>
  <si>
    <t>Werken boven serre</t>
  </si>
  <si>
    <t>Uitwijksteiger (m.n. bij Franse kap)</t>
  </si>
  <si>
    <t>Verwijderen kiezels</t>
  </si>
  <si>
    <r>
      <t xml:space="preserve">HOOGTE </t>
    </r>
    <r>
      <rPr>
        <b/>
        <i/>
        <u/>
        <sz val="11"/>
        <color rgb="FF000000"/>
        <rFont val="Calibri"/>
        <family val="2"/>
      </rPr>
      <t>(boven 10 mtr niet bouwen)</t>
    </r>
  </si>
  <si>
    <t>Goothoogte &gt; 6 mtr plat dak</t>
  </si>
  <si>
    <t>Verhuislift</t>
  </si>
  <si>
    <t>Goothoogte &gt; 9 mtr schuin/plat dak</t>
  </si>
  <si>
    <t>GRONDKABEL</t>
  </si>
  <si>
    <t>Grondkabel 3x2,5mm2</t>
  </si>
  <si>
    <t>Per meter</t>
  </si>
  <si>
    <t>Grondkabel 3x4mm2</t>
  </si>
  <si>
    <t>Grondkabel 5x2,5mm2</t>
  </si>
  <si>
    <t>Grondkabel 5x4mm2</t>
  </si>
  <si>
    <t>SP graaft zelf niet. Deelnemer moet 60cm diep graven</t>
  </si>
  <si>
    <t>DAKDOORVOER</t>
  </si>
  <si>
    <t>Bij platdak: de klant regelt dit zelf, wel aangeven aan telefoon</t>
  </si>
  <si>
    <t>Aanleg zonnepaneleninstallaties</t>
  </si>
  <si>
    <t>Preventief onderhoud per WP per jaar</t>
  </si>
  <si>
    <t>Reservering correctief onderhoud per Wp per jaar</t>
  </si>
  <si>
    <t>afronden op 2 decimalen</t>
  </si>
  <si>
    <t>Vul de lichtgroene vakken en het tweede tabblad (meerwerklijst) in</t>
  </si>
  <si>
    <t>Voor de gunning moet uitgegaan worden van de volgende fictieve**** aantallen per tranche:</t>
  </si>
  <si>
    <t>**</t>
  </si>
  <si>
    <t>**** aan deze aantallen kunnen geen rechten worden ontleend</t>
  </si>
  <si>
    <r>
      <t xml:space="preserve">prijs onderhoudsfase </t>
    </r>
    <r>
      <rPr>
        <i/>
        <sz val="11"/>
        <color theme="1"/>
        <rFont val="Calibri"/>
        <family val="2"/>
        <scheme val="minor"/>
      </rPr>
      <t>per WP</t>
    </r>
    <r>
      <rPr>
        <sz val="11"/>
        <color theme="1"/>
        <rFont val="Calibri"/>
        <family val="2"/>
        <scheme val="minor"/>
      </rPr>
      <t xml:space="preserve"> per jaar incl BTW</t>
    </r>
  </si>
  <si>
    <t>afronden op 3 decimalen</t>
  </si>
  <si>
    <t>Algemeen: de prijzen per WP voor aanleg en onderhoud doet u gestand voor de hele periode van de overeenkomst. Er vindt geen indexering plaats.</t>
  </si>
  <si>
    <r>
      <rPr>
        <b/>
        <u/>
        <sz val="11"/>
        <color theme="1"/>
        <rFont val="Calibri"/>
        <family val="2"/>
      </rPr>
      <t>METERKAST</t>
    </r>
    <r>
      <rPr>
        <b/>
        <sz val="11"/>
        <color theme="1"/>
        <rFont val="Calibri"/>
        <family val="2"/>
      </rPr>
      <t xml:space="preserve">
</t>
    </r>
  </si>
  <si>
    <t>vervangen hoofdschakelaar (1 fase), voldoende ruimte</t>
  </si>
  <si>
    <t>vervangen hoofdschakelaar (1 fase), onvoldoende ruimte</t>
  </si>
  <si>
    <t>vervangen hoofdschakelaar (3 fase, 4 polig), voldoende ruimte</t>
  </si>
  <si>
    <t>vervangen hoofdschakelaar (3 fase, 4 polig), onvoldoende ruimte</t>
  </si>
  <si>
    <t>1x aardlek automaat 40 amp, 1 fase</t>
  </si>
  <si>
    <t>1x aardlek automaat 40 amp, 3 fase</t>
  </si>
  <si>
    <t>A</t>
  </si>
  <si>
    <t>A1</t>
  </si>
  <si>
    <t>A2</t>
  </si>
  <si>
    <t>A3</t>
  </si>
  <si>
    <t>A4</t>
  </si>
  <si>
    <t>B1</t>
  </si>
  <si>
    <t>B2</t>
  </si>
  <si>
    <t>meterkast aanpassingen basis (maximaal 8 groepen)</t>
  </si>
  <si>
    <t>**Van de maandelijkse onderhoudsvergoeding die de deelnemers via automatische incasso op de projectrekening betalen, betalen wij 65% rechtstreeks uit aan de provider. De overige 35% reserveren wij voor het correctief onderhoud. Dat zetten wij apart op de projectrekening en betalen wij vertraagd uit aan provider conform het overzicht op pagina 48 van de aanbestedingsleidraad.</t>
  </si>
  <si>
    <t>Werving &amp; klantcontact &amp; intake</t>
  </si>
  <si>
    <t xml:space="preserve">Totaal aantal panelen :   750 x 12 = 9.000 panelen </t>
  </si>
  <si>
    <t>Bijlage  Prijzenblad MetGemakZonopjeDak Venlo</t>
  </si>
  <si>
    <t>750 deelnemers en 12 panelen per deelnemer van 350 Wp</t>
  </si>
  <si>
    <t>Totaal aantal Wp :           9.000 x 350 Wp = 3.150.000 Wp</t>
  </si>
  <si>
    <r>
      <t xml:space="preserve">*Voor de </t>
    </r>
    <r>
      <rPr>
        <b/>
        <sz val="10"/>
        <color theme="1"/>
        <rFont val="Calibri"/>
        <family val="2"/>
        <scheme val="minor"/>
      </rPr>
      <t>aanlegfase</t>
    </r>
    <r>
      <rPr>
        <sz val="10"/>
        <color theme="1"/>
        <rFont val="Calibri"/>
        <family val="2"/>
        <scheme val="minor"/>
      </rPr>
      <t xml:space="preserve"> hanteren wij een </t>
    </r>
    <r>
      <rPr>
        <b/>
        <sz val="10"/>
        <color theme="1"/>
        <rFont val="Calibri"/>
        <family val="2"/>
        <scheme val="minor"/>
      </rPr>
      <t>prijsplafond</t>
    </r>
    <r>
      <rPr>
        <sz val="10"/>
        <color theme="1"/>
        <rFont val="Calibri"/>
        <family val="2"/>
        <scheme val="minor"/>
      </rPr>
      <t xml:space="preserve"> van € 3.968.000 incl. BTW voor het totaal. Dat wil zeggen dat het product van uw inschrijfprijs Wp incl BTW x 3.150.000 Wp niet boven de € 3.968.800 mag komen.</t>
    </r>
  </si>
  <si>
    <t xml:space="preserve"> </t>
  </si>
  <si>
    <r>
      <t xml:space="preserve">***Voor de </t>
    </r>
    <r>
      <rPr>
        <b/>
        <sz val="10"/>
        <color theme="1"/>
        <rFont val="Calibri"/>
        <family val="2"/>
        <scheme val="minor"/>
      </rPr>
      <t>onderhoudsfase</t>
    </r>
    <r>
      <rPr>
        <sz val="10"/>
        <color theme="1"/>
        <rFont val="Calibri"/>
        <family val="2"/>
        <scheme val="minor"/>
      </rPr>
      <t xml:space="preserve"> hanteren wij een </t>
    </r>
    <r>
      <rPr>
        <b/>
        <sz val="10"/>
        <color theme="1"/>
        <rFont val="Calibri"/>
        <family val="2"/>
        <scheme val="minor"/>
      </rPr>
      <t>prijsbodem</t>
    </r>
    <r>
      <rPr>
        <sz val="10"/>
        <color theme="1"/>
        <rFont val="Calibri"/>
        <family val="2"/>
        <scheme val="minor"/>
      </rPr>
      <t xml:space="preserve"> van € 4,80 per paneel per jaar. Dat betekent dat het product van uw inschrijfprijs Wp per jaar incl BTW x 350 Wp niet onder de € 4,80 mag komen. De prijsbodem voor de totale opdrachtsom voor de onderhoudsfase is daarmee € 648.000 (€ 4,80 x 9000 panelen x 15 jaar)</t>
    </r>
  </si>
  <si>
    <t>totaal voor een tranche (excl. BTW)</t>
  </si>
  <si>
    <t>totaal voor een tranche (incl. BTW)</t>
  </si>
  <si>
    <t>(plafond: € 3.280.000 excl. BTW)*</t>
  </si>
  <si>
    <t>(plafond: € 3.968.800 incl. BTW)*</t>
  </si>
  <si>
    <r>
      <t xml:space="preserve">prijs </t>
    </r>
    <r>
      <rPr>
        <i/>
        <sz val="11"/>
        <color theme="1"/>
        <rFont val="Calibri"/>
        <family val="2"/>
        <scheme val="minor"/>
      </rPr>
      <t>per paneel</t>
    </r>
    <r>
      <rPr>
        <sz val="11"/>
        <color theme="1"/>
        <rFont val="Calibri"/>
        <family val="2"/>
        <scheme val="minor"/>
      </rPr>
      <t xml:space="preserve"> per jaar (excl. BTW)</t>
    </r>
  </si>
  <si>
    <r>
      <rPr>
        <i/>
        <sz val="11"/>
        <color theme="1"/>
        <rFont val="Calibri"/>
        <family val="2"/>
        <scheme val="minor"/>
      </rPr>
      <t>totale som</t>
    </r>
    <r>
      <rPr>
        <sz val="11"/>
        <color theme="1"/>
        <rFont val="Calibri"/>
        <family val="2"/>
        <scheme val="minor"/>
      </rPr>
      <t xml:space="preserve"> onderhoudsfase voor de looptijd van 15 jaar (excl. BTW)</t>
    </r>
  </si>
  <si>
    <t>(bodem: € 535.537 excl. BTW)***</t>
  </si>
  <si>
    <r>
      <t xml:space="preserve">prijs </t>
    </r>
    <r>
      <rPr>
        <i/>
        <sz val="11"/>
        <color theme="1"/>
        <rFont val="Calibri"/>
        <family val="2"/>
        <scheme val="minor"/>
      </rPr>
      <t>per paneel</t>
    </r>
    <r>
      <rPr>
        <sz val="11"/>
        <color theme="1"/>
        <rFont val="Calibri"/>
        <family val="2"/>
        <scheme val="minor"/>
      </rPr>
      <t xml:space="preserve"> per jaar (incl. BTW)</t>
    </r>
  </si>
  <si>
    <r>
      <rPr>
        <i/>
        <sz val="11"/>
        <color theme="1"/>
        <rFont val="Calibri"/>
        <family val="2"/>
        <scheme val="minor"/>
      </rPr>
      <t>totale som</t>
    </r>
    <r>
      <rPr>
        <sz val="11"/>
        <color theme="1"/>
        <rFont val="Calibri"/>
        <family val="2"/>
        <scheme val="minor"/>
      </rPr>
      <t xml:space="preserve"> onderhoudsfase voor de looptijd van 15 jaar (incl. BTW)</t>
    </r>
  </si>
  <si>
    <t>(bodem: € 3,97 excl. BTW)***</t>
  </si>
  <si>
    <t>(bodem: € 648.000 incl. BTW)***</t>
  </si>
  <si>
    <t>(bodem: € 4,80 incl. BTW)***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</si>
</sst>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\ #,##0.00"/>
    <numFmt numFmtId="165" formatCode="&quot;€&quot;\ #,##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u/>
      <sz val="11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2" borderId="9" xfId="0" applyFont="1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0" fillId="0" borderId="9" xfId="0" applyBorder="1"/>
    <xf numFmtId="0" fontId="0" fillId="0" borderId="5" xfId="0" applyBorder="1"/>
    <xf numFmtId="0" fontId="1" fillId="0" borderId="0" xfId="0" applyFont="1" applyBorder="1"/>
    <xf numFmtId="0" fontId="0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/>
    <xf numFmtId="0" fontId="3" fillId="0" borderId="11" xfId="0" applyFont="1" applyBorder="1"/>
    <xf numFmtId="0" fontId="0" fillId="0" borderId="11" xfId="0" applyBorder="1"/>
    <xf numFmtId="0" fontId="1" fillId="0" borderId="0" xfId="0" applyFont="1" applyFill="1"/>
    <xf numFmtId="0" fontId="5" fillId="0" borderId="0" xfId="0" applyFont="1" applyAlignment="1">
      <alignment vertical="center"/>
    </xf>
    <xf numFmtId="0" fontId="6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8" fillId="5" borderId="4" xfId="0" applyFont="1" applyFill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0" fillId="0" borderId="0" xfId="0" applyFont="1"/>
    <xf numFmtId="0" fontId="0" fillId="0" borderId="0" xfId="0" applyFill="1"/>
    <xf numFmtId="0" fontId="13" fillId="0" borderId="5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4" fillId="0" borderId="0" xfId="0" applyFont="1"/>
    <xf numFmtId="9" fontId="4" fillId="0" borderId="1" xfId="0" applyNumberFormat="1" applyFont="1" applyFill="1" applyBorder="1"/>
    <xf numFmtId="0" fontId="0" fillId="0" borderId="0" xfId="0" applyFill="1" applyBorder="1"/>
    <xf numFmtId="164" fontId="0" fillId="4" borderId="1" xfId="0" applyNumberFormat="1" applyFill="1" applyBorder="1"/>
    <xf numFmtId="164" fontId="4" fillId="4" borderId="1" xfId="0" applyNumberFormat="1" applyFont="1" applyFill="1" applyBorder="1"/>
    <xf numFmtId="164" fontId="0" fillId="4" borderId="2" xfId="0" applyNumberFormat="1" applyFill="1" applyBorder="1"/>
    <xf numFmtId="165" fontId="0" fillId="4" borderId="1" xfId="0" applyNumberFormat="1" applyFill="1" applyBorder="1"/>
    <xf numFmtId="0" fontId="2" fillId="7" borderId="0" xfId="0" applyFont="1" applyFill="1"/>
    <xf numFmtId="0" fontId="6" fillId="0" borderId="14" xfId="0" applyFont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7" fillId="0" borderId="14" xfId="0" applyFont="1" applyBorder="1" applyAlignment="1">
      <alignment horizontal="right" vertical="center" wrapText="1"/>
    </xf>
    <xf numFmtId="164" fontId="0" fillId="4" borderId="0" xfId="0" applyNumberFormat="1" applyFill="1" applyBorder="1"/>
    <xf numFmtId="0" fontId="0" fillId="0" borderId="0" xfId="0" applyAlignment="1">
      <alignment horizontal="center"/>
    </xf>
    <xf numFmtId="164" fontId="0" fillId="0" borderId="0" xfId="0" applyNumberFormat="1" applyFill="1" applyBorder="1"/>
    <xf numFmtId="164" fontId="0" fillId="7" borderId="2" xfId="0" applyNumberFormat="1" applyFill="1" applyBorder="1" applyProtection="1">
      <protection locked="0"/>
    </xf>
    <xf numFmtId="164" fontId="0" fillId="7" borderId="3" xfId="0" applyNumberFormat="1" applyFill="1" applyBorder="1" applyProtection="1">
      <protection locked="0"/>
    </xf>
    <xf numFmtId="165" fontId="0" fillId="7" borderId="2" xfId="0" applyNumberFormat="1" applyFill="1" applyBorder="1" applyProtection="1">
      <protection locked="0"/>
    </xf>
    <xf numFmtId="165" fontId="0" fillId="7" borderId="3" xfId="0" applyNumberFormat="1" applyFill="1" applyBorder="1" applyProtection="1">
      <protection locked="0"/>
    </xf>
    <xf numFmtId="0" fontId="6" fillId="0" borderId="4" xfId="0" applyFont="1" applyBorder="1" applyAlignment="1" applyProtection="1">
      <alignment vertical="center" wrapText="1"/>
      <protection locked="0"/>
    </xf>
    <xf numFmtId="0" fontId="7" fillId="0" borderId="4" xfId="0" applyFont="1" applyBorder="1" applyAlignment="1" applyProtection="1">
      <alignment vertical="center" wrapText="1"/>
      <protection locked="0"/>
    </xf>
    <xf numFmtId="0" fontId="11" fillId="6" borderId="16" xfId="0" applyFont="1" applyFill="1" applyBorder="1" applyAlignment="1">
      <alignment horizontal="left" vertical="center" wrapText="1"/>
    </xf>
    <xf numFmtId="0" fontId="11" fillId="6" borderId="17" xfId="0" applyFont="1" applyFill="1" applyBorder="1" applyAlignment="1">
      <alignment horizontal="left" vertical="center" wrapText="1"/>
    </xf>
    <xf numFmtId="0" fontId="11" fillId="6" borderId="18" xfId="0" applyFont="1" applyFill="1" applyBorder="1" applyAlignment="1">
      <alignment horizontal="left" vertical="center" wrapText="1"/>
    </xf>
    <xf numFmtId="164" fontId="11" fillId="6" borderId="19" xfId="0" applyNumberFormat="1" applyFont="1" applyFill="1" applyBorder="1" applyAlignment="1">
      <alignment horizontal="left" vertical="center" wrapText="1"/>
    </xf>
    <xf numFmtId="164" fontId="11" fillId="6" borderId="20" xfId="0" applyNumberFormat="1" applyFont="1" applyFill="1" applyBorder="1" applyAlignment="1">
      <alignment horizontal="left" vertical="center" wrapText="1"/>
    </xf>
    <xf numFmtId="164" fontId="11" fillId="6" borderId="21" xfId="0" applyNumberFormat="1" applyFont="1" applyFill="1" applyBorder="1" applyAlignment="1">
      <alignment horizontal="left" vertical="center" wrapText="1"/>
    </xf>
    <xf numFmtId="0" fontId="11" fillId="6" borderId="22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11" fillId="6" borderId="23" xfId="0" applyFont="1" applyFill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0" fillId="0" borderId="23" xfId="0" applyBorder="1" applyAlignment="1">
      <alignment wrapText="1"/>
    </xf>
    <xf numFmtId="0" fontId="1" fillId="0" borderId="9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9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1" fillId="3" borderId="0" xfId="0" applyFont="1" applyFill="1" applyBorder="1" applyAlignment="1">
      <alignment horizontal="left"/>
    </xf>
    <xf numFmtId="0" fontId="7" fillId="0" borderId="15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7" fillId="0" borderId="15" xfId="0" applyFont="1" applyBorder="1" applyAlignment="1" applyProtection="1">
      <alignment vertical="center" wrapText="1"/>
      <protection locked="0"/>
    </xf>
    <xf numFmtId="0" fontId="7" fillId="0" borderId="14" xfId="0" applyFont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C98A1-8583-4920-A360-8313ECB589BF}">
  <sheetPr>
    <tabColor rgb="FFFFFF00"/>
  </sheetPr>
  <dimension ref="A1:S43"/>
  <sheetViews>
    <sheetView tabSelected="1" workbookViewId="0">
      <selection activeCell="D7" sqref="D7"/>
    </sheetView>
  </sheetViews>
  <sheetFormatPr defaultRowHeight="15" x14ac:dyDescent="0.25"/>
  <cols>
    <col min="2" max="2" width="43.7109375" customWidth="1"/>
    <col min="3" max="3" width="66.140625" customWidth="1"/>
    <col min="4" max="4" width="17.42578125" customWidth="1"/>
    <col min="5" max="5" width="28.42578125" customWidth="1"/>
    <col min="6" max="9" width="9.140625" customWidth="1"/>
    <col min="11" max="14" width="9.140625" customWidth="1"/>
  </cols>
  <sheetData>
    <row r="1" spans="1:5" ht="15.75" x14ac:dyDescent="0.25">
      <c r="A1" s="1" t="s">
        <v>91</v>
      </c>
      <c r="C1" s="40" t="s">
        <v>66</v>
      </c>
    </row>
    <row r="2" spans="1:5" ht="10.5" customHeight="1" thickBot="1" x14ac:dyDescent="0.3"/>
    <row r="3" spans="1:5" x14ac:dyDescent="0.25">
      <c r="B3" s="5"/>
      <c r="C3" s="6"/>
      <c r="D3" s="6"/>
      <c r="E3" s="7"/>
    </row>
    <row r="4" spans="1:5" s="19" customFormat="1" x14ac:dyDescent="0.25">
      <c r="B4" s="8"/>
      <c r="C4" s="9" t="s">
        <v>10</v>
      </c>
      <c r="D4" s="9"/>
      <c r="E4" s="10"/>
    </row>
    <row r="5" spans="1:5" x14ac:dyDescent="0.25">
      <c r="B5" s="11" t="s">
        <v>89</v>
      </c>
      <c r="C5" s="3" t="s">
        <v>6</v>
      </c>
      <c r="D5" s="47"/>
      <c r="E5" s="12"/>
    </row>
    <row r="6" spans="1:5" x14ac:dyDescent="0.25">
      <c r="B6" s="11" t="s">
        <v>62</v>
      </c>
      <c r="C6" s="3" t="s">
        <v>1</v>
      </c>
      <c r="D6" s="48"/>
      <c r="E6" s="12"/>
    </row>
    <row r="7" spans="1:5" x14ac:dyDescent="0.25">
      <c r="B7" s="11" t="s">
        <v>62</v>
      </c>
      <c r="C7" s="3" t="s">
        <v>0</v>
      </c>
      <c r="D7" s="48"/>
      <c r="E7" s="12"/>
    </row>
    <row r="8" spans="1:5" x14ac:dyDescent="0.25">
      <c r="B8" s="11" t="s">
        <v>62</v>
      </c>
      <c r="C8" s="3" t="s">
        <v>2</v>
      </c>
      <c r="D8" s="48"/>
      <c r="E8" s="12"/>
    </row>
    <row r="9" spans="1:5" x14ac:dyDescent="0.25">
      <c r="B9" s="11" t="s">
        <v>4</v>
      </c>
      <c r="C9" s="3" t="s">
        <v>7</v>
      </c>
      <c r="D9" s="48"/>
      <c r="E9" s="12"/>
    </row>
    <row r="10" spans="1:5" x14ac:dyDescent="0.25">
      <c r="B10" s="11"/>
      <c r="C10" s="13" t="s">
        <v>14</v>
      </c>
      <c r="D10" s="37">
        <f>SUM(D5:D9)</f>
        <v>0</v>
      </c>
      <c r="E10" s="30" t="s">
        <v>65</v>
      </c>
    </row>
    <row r="11" spans="1:5" x14ac:dyDescent="0.25">
      <c r="B11" s="11"/>
      <c r="C11" s="14" t="s">
        <v>13</v>
      </c>
      <c r="D11" s="34">
        <v>0.21</v>
      </c>
      <c r="E11" s="31"/>
    </row>
    <row r="12" spans="1:5" x14ac:dyDescent="0.25">
      <c r="B12" s="11"/>
      <c r="C12" s="15" t="s">
        <v>15</v>
      </c>
      <c r="D12" s="36">
        <f>D10*1.21</f>
        <v>0</v>
      </c>
      <c r="E12" s="31"/>
    </row>
    <row r="13" spans="1:5" x14ac:dyDescent="0.25">
      <c r="B13" s="11"/>
      <c r="C13" s="15"/>
      <c r="D13" s="3"/>
      <c r="E13" s="31"/>
    </row>
    <row r="14" spans="1:5" x14ac:dyDescent="0.25">
      <c r="B14" s="11"/>
      <c r="C14" s="15" t="s">
        <v>97</v>
      </c>
      <c r="D14" s="44">
        <f>D10*3150000</f>
        <v>0</v>
      </c>
      <c r="E14" s="45" t="s">
        <v>99</v>
      </c>
    </row>
    <row r="15" spans="1:5" x14ac:dyDescent="0.25">
      <c r="B15" s="11"/>
      <c r="C15" s="15" t="s">
        <v>98</v>
      </c>
      <c r="D15" s="44">
        <f>D12*3150000</f>
        <v>0</v>
      </c>
      <c r="E15" s="31" t="s">
        <v>100</v>
      </c>
    </row>
    <row r="16" spans="1:5" x14ac:dyDescent="0.25">
      <c r="B16" s="11"/>
      <c r="C16" s="3"/>
      <c r="D16" s="3"/>
      <c r="E16" s="31"/>
    </row>
    <row r="17" spans="2:7" s="19" customFormat="1" x14ac:dyDescent="0.25">
      <c r="B17" s="8"/>
      <c r="C17" s="9" t="s">
        <v>16</v>
      </c>
      <c r="D17" s="9"/>
      <c r="E17" s="32"/>
    </row>
    <row r="18" spans="2:7" x14ac:dyDescent="0.25">
      <c r="B18" s="11" t="s">
        <v>12</v>
      </c>
      <c r="C18" s="3" t="s">
        <v>3</v>
      </c>
      <c r="D18" s="49"/>
      <c r="E18" s="31"/>
      <c r="G18" t="s">
        <v>95</v>
      </c>
    </row>
    <row r="19" spans="2:7" x14ac:dyDescent="0.25">
      <c r="B19" s="11" t="s">
        <v>12</v>
      </c>
      <c r="C19" s="3" t="s">
        <v>63</v>
      </c>
      <c r="D19" s="50"/>
      <c r="E19" s="31"/>
    </row>
    <row r="20" spans="2:7" x14ac:dyDescent="0.25">
      <c r="B20" s="11" t="s">
        <v>12</v>
      </c>
      <c r="C20" s="35" t="s">
        <v>64</v>
      </c>
      <c r="D20" s="50"/>
      <c r="E20" s="31"/>
    </row>
    <row r="21" spans="2:7" x14ac:dyDescent="0.25">
      <c r="B21" s="11" t="s">
        <v>11</v>
      </c>
      <c r="C21" s="3" t="s">
        <v>8</v>
      </c>
      <c r="D21" s="50"/>
      <c r="E21" s="31"/>
    </row>
    <row r="22" spans="2:7" x14ac:dyDescent="0.25">
      <c r="B22" s="11" t="s">
        <v>4</v>
      </c>
      <c r="C22" s="3" t="s">
        <v>9</v>
      </c>
      <c r="D22" s="50"/>
      <c r="E22" s="31"/>
    </row>
    <row r="23" spans="2:7" x14ac:dyDescent="0.25">
      <c r="B23" s="11"/>
      <c r="C23" s="13" t="s">
        <v>5</v>
      </c>
      <c r="D23" s="39">
        <f>SUM(D18:D22)</f>
        <v>0</v>
      </c>
      <c r="E23" s="30" t="s">
        <v>71</v>
      </c>
    </row>
    <row r="24" spans="2:7" x14ac:dyDescent="0.25">
      <c r="B24" s="11"/>
      <c r="C24" s="14" t="s">
        <v>13</v>
      </c>
      <c r="D24" s="34">
        <v>0.21</v>
      </c>
      <c r="E24" s="31"/>
    </row>
    <row r="25" spans="2:7" x14ac:dyDescent="0.25">
      <c r="B25" s="11"/>
      <c r="C25" s="15" t="s">
        <v>70</v>
      </c>
      <c r="D25" s="39">
        <f>D23*1.21</f>
        <v>0</v>
      </c>
      <c r="E25" s="31" t="s">
        <v>68</v>
      </c>
    </row>
    <row r="26" spans="2:7" x14ac:dyDescent="0.25">
      <c r="B26" s="11"/>
      <c r="C26" s="15"/>
      <c r="D26" s="3"/>
      <c r="E26" s="31"/>
    </row>
    <row r="27" spans="2:7" x14ac:dyDescent="0.25">
      <c r="B27" s="11"/>
      <c r="C27" s="15" t="s">
        <v>101</v>
      </c>
      <c r="D27" s="38">
        <f>D23*350</f>
        <v>0</v>
      </c>
      <c r="E27" s="31" t="s">
        <v>106</v>
      </c>
      <c r="F27" s="33"/>
      <c r="G27" t="s">
        <v>95</v>
      </c>
    </row>
    <row r="28" spans="2:7" x14ac:dyDescent="0.25">
      <c r="B28" s="11"/>
      <c r="C28" s="15" t="s">
        <v>102</v>
      </c>
      <c r="D28" s="44">
        <f>D27*750*12*15</f>
        <v>0</v>
      </c>
      <c r="E28" s="31" t="s">
        <v>103</v>
      </c>
      <c r="F28" s="33"/>
      <c r="G28" t="s">
        <v>95</v>
      </c>
    </row>
    <row r="29" spans="2:7" x14ac:dyDescent="0.25">
      <c r="B29" s="11"/>
      <c r="C29" s="15"/>
      <c r="D29" s="46"/>
      <c r="E29" s="31"/>
      <c r="F29" s="33"/>
    </row>
    <row r="30" spans="2:7" x14ac:dyDescent="0.25">
      <c r="B30" s="11"/>
      <c r="C30" s="15" t="s">
        <v>104</v>
      </c>
      <c r="D30" s="44">
        <f>D27*1.21</f>
        <v>0</v>
      </c>
      <c r="E30" s="31" t="s">
        <v>108</v>
      </c>
      <c r="F30" s="33"/>
    </row>
    <row r="31" spans="2:7" x14ac:dyDescent="0.25">
      <c r="B31" s="11"/>
      <c r="C31" s="15" t="s">
        <v>105</v>
      </c>
      <c r="D31" s="44">
        <f>D28*1.21</f>
        <v>0</v>
      </c>
      <c r="E31" s="31" t="s">
        <v>107</v>
      </c>
      <c r="F31" s="33"/>
    </row>
    <row r="32" spans="2:7" x14ac:dyDescent="0.25">
      <c r="B32" s="11"/>
      <c r="C32" s="13"/>
      <c r="D32" s="3"/>
      <c r="E32" s="12"/>
      <c r="F32" s="33"/>
    </row>
    <row r="33" spans="2:19" x14ac:dyDescent="0.25">
      <c r="B33" s="64" t="s">
        <v>67</v>
      </c>
      <c r="C33" s="65"/>
      <c r="D33" s="3"/>
      <c r="E33" s="12"/>
      <c r="H33" t="s">
        <v>95</v>
      </c>
    </row>
    <row r="34" spans="2:19" x14ac:dyDescent="0.25">
      <c r="B34" s="66" t="s">
        <v>92</v>
      </c>
      <c r="C34" s="67"/>
      <c r="D34" s="3"/>
      <c r="E34" s="12"/>
    </row>
    <row r="35" spans="2:19" x14ac:dyDescent="0.25">
      <c r="B35" s="68" t="s">
        <v>90</v>
      </c>
      <c r="C35" s="69"/>
      <c r="D35" s="3"/>
      <c r="E35" s="12"/>
    </row>
    <row r="36" spans="2:19" x14ac:dyDescent="0.25">
      <c r="B36" s="68" t="s">
        <v>93</v>
      </c>
      <c r="C36" s="69"/>
      <c r="D36" s="3"/>
      <c r="E36" s="12"/>
    </row>
    <row r="37" spans="2:19" ht="15.75" thickBot="1" x14ac:dyDescent="0.3">
      <c r="B37" s="16"/>
      <c r="C37" s="17"/>
      <c r="D37" s="18"/>
      <c r="E37" s="4"/>
    </row>
    <row r="38" spans="2:19" x14ac:dyDescent="0.25">
      <c r="C38" s="2"/>
    </row>
    <row r="39" spans="2:19" ht="18.75" customHeight="1" x14ac:dyDescent="0.25">
      <c r="B39" s="56" t="s">
        <v>72</v>
      </c>
      <c r="C39" s="57"/>
      <c r="D39" s="57"/>
      <c r="E39" s="58"/>
    </row>
    <row r="40" spans="2:19" ht="33" customHeight="1" x14ac:dyDescent="0.25">
      <c r="B40" s="59" t="s">
        <v>94</v>
      </c>
      <c r="C40" s="62"/>
      <c r="D40" s="62"/>
      <c r="E40" s="63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</row>
    <row r="41" spans="2:19" ht="48.75" customHeight="1" x14ac:dyDescent="0.25">
      <c r="B41" s="59" t="s">
        <v>88</v>
      </c>
      <c r="C41" s="60"/>
      <c r="D41" s="60"/>
      <c r="E41" s="61"/>
      <c r="F41" s="29"/>
      <c r="K41" s="29"/>
      <c r="L41" s="29"/>
      <c r="M41" s="29"/>
      <c r="N41" s="29"/>
      <c r="O41" s="29"/>
      <c r="P41" s="29"/>
      <c r="Q41" s="29"/>
      <c r="R41" s="29"/>
      <c r="S41" s="29"/>
    </row>
    <row r="42" spans="2:19" ht="41.25" customHeight="1" x14ac:dyDescent="0.25">
      <c r="B42" s="59" t="s">
        <v>96</v>
      </c>
      <c r="C42" s="62"/>
      <c r="D42" s="62"/>
      <c r="E42" s="63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</row>
    <row r="43" spans="2:19" ht="20.25" customHeight="1" x14ac:dyDescent="0.25">
      <c r="B43" s="53" t="s">
        <v>69</v>
      </c>
      <c r="C43" s="54"/>
      <c r="D43" s="54"/>
      <c r="E43" s="55"/>
    </row>
  </sheetData>
  <sheetProtection algorithmName="SHA-512" hashValue="VwTXAQSBlAUEjf0v4ANHjEELWYoh+DSUPB9w87JxlM1cUGm8vAT3IDcYdOtNbFcX0RW5z3Z7QtrwiP26znZyBQ==" saltValue="Ay9+OueKg9efl5uz00s+qg==" spinCount="100000" sheet="1" objects="1" scenarios="1" selectLockedCells="1"/>
  <mergeCells count="9">
    <mergeCell ref="B43:E43"/>
    <mergeCell ref="B39:E39"/>
    <mergeCell ref="B41:E41"/>
    <mergeCell ref="B42:E42"/>
    <mergeCell ref="B33:C33"/>
    <mergeCell ref="B34:C34"/>
    <mergeCell ref="B35:C35"/>
    <mergeCell ref="B36:C36"/>
    <mergeCell ref="B40:E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72449-5095-4353-B875-28BC58E40794}">
  <sheetPr>
    <tabColor rgb="FF00B0F0"/>
  </sheetPr>
  <dimension ref="B2:F54"/>
  <sheetViews>
    <sheetView topLeftCell="A20" workbookViewId="0">
      <selection activeCell="E23" sqref="E23"/>
    </sheetView>
  </sheetViews>
  <sheetFormatPr defaultRowHeight="15" x14ac:dyDescent="0.25"/>
  <cols>
    <col min="3" max="3" width="63" customWidth="1"/>
    <col min="4" max="4" width="22.28515625" customWidth="1"/>
    <col min="5" max="5" width="18.5703125" customWidth="1"/>
    <col min="6" max="6" width="18.7109375" customWidth="1"/>
  </cols>
  <sheetData>
    <row r="2" spans="2:6" ht="16.5" thickBot="1" x14ac:dyDescent="0.3">
      <c r="B2" s="20"/>
    </row>
    <row r="3" spans="2:6" ht="15.75" thickBot="1" x14ac:dyDescent="0.3">
      <c r="B3" s="21" t="s">
        <v>17</v>
      </c>
      <c r="C3" s="22" t="s">
        <v>18</v>
      </c>
      <c r="D3" s="22" t="s">
        <v>19</v>
      </c>
      <c r="E3" s="22" t="s">
        <v>20</v>
      </c>
      <c r="F3" s="22" t="s">
        <v>21</v>
      </c>
    </row>
    <row r="4" spans="2:6" ht="15.75" thickBot="1" x14ac:dyDescent="0.3">
      <c r="B4" s="41"/>
      <c r="C4" s="27"/>
      <c r="D4" s="51"/>
      <c r="E4" s="51"/>
      <c r="F4" s="51"/>
    </row>
    <row r="5" spans="2:6" ht="30.75" thickBot="1" x14ac:dyDescent="0.3">
      <c r="B5" s="41"/>
      <c r="C5" s="42" t="s">
        <v>73</v>
      </c>
      <c r="D5" s="51"/>
      <c r="E5" s="51"/>
      <c r="F5" s="51"/>
    </row>
    <row r="6" spans="2:6" ht="15.75" thickBot="1" x14ac:dyDescent="0.3">
      <c r="B6" s="43" t="s">
        <v>80</v>
      </c>
      <c r="C6" s="24" t="s">
        <v>87</v>
      </c>
      <c r="D6" s="51"/>
      <c r="E6" s="51"/>
      <c r="F6" s="51"/>
    </row>
    <row r="7" spans="2:6" ht="15.75" thickBot="1" x14ac:dyDescent="0.3">
      <c r="B7" s="43" t="s">
        <v>81</v>
      </c>
      <c r="C7" s="24" t="s">
        <v>74</v>
      </c>
      <c r="D7" s="51"/>
      <c r="E7" s="51"/>
      <c r="F7" s="51"/>
    </row>
    <row r="8" spans="2:6" ht="15.75" thickBot="1" x14ac:dyDescent="0.3">
      <c r="B8" s="43" t="s">
        <v>82</v>
      </c>
      <c r="C8" s="24" t="s">
        <v>75</v>
      </c>
      <c r="D8" s="51"/>
      <c r="E8" s="51"/>
      <c r="F8" s="51"/>
    </row>
    <row r="9" spans="2:6" ht="15.75" thickBot="1" x14ac:dyDescent="0.3">
      <c r="B9" s="43" t="s">
        <v>83</v>
      </c>
      <c r="C9" s="24" t="s">
        <v>76</v>
      </c>
      <c r="D9" s="51"/>
      <c r="E9" s="51"/>
      <c r="F9" s="51"/>
    </row>
    <row r="10" spans="2:6" ht="15.75" thickBot="1" x14ac:dyDescent="0.3">
      <c r="B10" s="43" t="s">
        <v>84</v>
      </c>
      <c r="C10" s="24" t="s">
        <v>77</v>
      </c>
      <c r="D10" s="51"/>
      <c r="E10" s="51"/>
      <c r="F10" s="51"/>
    </row>
    <row r="11" spans="2:6" ht="15.75" thickBot="1" x14ac:dyDescent="0.3">
      <c r="B11" s="43" t="s">
        <v>85</v>
      </c>
      <c r="C11" s="24" t="s">
        <v>78</v>
      </c>
      <c r="D11" s="51"/>
      <c r="E11" s="51"/>
      <c r="F11" s="51"/>
    </row>
    <row r="12" spans="2:6" ht="15.75" thickBot="1" x14ac:dyDescent="0.3">
      <c r="B12" s="43" t="s">
        <v>86</v>
      </c>
      <c r="C12" s="24" t="s">
        <v>79</v>
      </c>
      <c r="D12" s="51"/>
      <c r="E12" s="51"/>
      <c r="F12" s="51"/>
    </row>
    <row r="13" spans="2:6" ht="15.75" thickBot="1" x14ac:dyDescent="0.3">
      <c r="B13" s="23"/>
      <c r="C13" s="24"/>
      <c r="D13" s="52"/>
      <c r="E13" s="52"/>
      <c r="F13" s="52"/>
    </row>
    <row r="14" spans="2:6" ht="15.75" thickBot="1" x14ac:dyDescent="0.3">
      <c r="B14" s="23"/>
      <c r="C14" s="25" t="s">
        <v>22</v>
      </c>
      <c r="D14" s="52"/>
      <c r="E14" s="52"/>
      <c r="F14" s="52"/>
    </row>
    <row r="15" spans="2:6" ht="20.100000000000001" customHeight="1" thickBot="1" x14ac:dyDescent="0.3">
      <c r="B15" s="23">
        <v>1</v>
      </c>
      <c r="C15" s="24" t="s">
        <v>23</v>
      </c>
      <c r="D15" s="24" t="s">
        <v>24</v>
      </c>
      <c r="E15" s="52"/>
      <c r="F15" s="52"/>
    </row>
    <row r="16" spans="2:6" ht="20.100000000000001" customHeight="1" x14ac:dyDescent="0.25">
      <c r="B16" s="70">
        <v>2</v>
      </c>
      <c r="C16" s="26" t="s">
        <v>25</v>
      </c>
      <c r="D16" s="70" t="s">
        <v>27</v>
      </c>
      <c r="E16" s="72"/>
      <c r="F16" s="72"/>
    </row>
    <row r="17" spans="2:6" ht="20.100000000000001" customHeight="1" thickBot="1" x14ac:dyDescent="0.3">
      <c r="B17" s="71"/>
      <c r="C17" s="24" t="s">
        <v>26</v>
      </c>
      <c r="D17" s="71"/>
      <c r="E17" s="73"/>
      <c r="F17" s="73"/>
    </row>
    <row r="18" spans="2:6" ht="20.100000000000001" customHeight="1" thickBot="1" x14ac:dyDescent="0.3">
      <c r="B18" s="23">
        <v>3</v>
      </c>
      <c r="C18" s="24" t="s">
        <v>28</v>
      </c>
      <c r="D18" s="24" t="s">
        <v>24</v>
      </c>
      <c r="E18" s="52"/>
      <c r="F18" s="52"/>
    </row>
    <row r="19" spans="2:6" ht="20.100000000000001" customHeight="1" thickBot="1" x14ac:dyDescent="0.3">
      <c r="B19" s="23">
        <v>4</v>
      </c>
      <c r="C19" s="24" t="s">
        <v>29</v>
      </c>
      <c r="D19" s="24" t="s">
        <v>24</v>
      </c>
      <c r="E19" s="52"/>
      <c r="F19" s="52"/>
    </row>
    <row r="20" spans="2:6" ht="20.100000000000001" customHeight="1" thickBot="1" x14ac:dyDescent="0.3">
      <c r="B20" s="23">
        <v>5</v>
      </c>
      <c r="C20" s="24" t="s">
        <v>30</v>
      </c>
      <c r="D20" s="24" t="s">
        <v>24</v>
      </c>
      <c r="E20" s="52"/>
      <c r="F20" s="52"/>
    </row>
    <row r="21" spans="2:6" ht="20.100000000000001" customHeight="1" thickBot="1" x14ac:dyDescent="0.3">
      <c r="B21" s="23">
        <v>6</v>
      </c>
      <c r="C21" s="24" t="s">
        <v>31</v>
      </c>
      <c r="D21" s="24" t="s">
        <v>24</v>
      </c>
      <c r="E21" s="52"/>
      <c r="F21" s="52"/>
    </row>
    <row r="22" spans="2:6" ht="20.100000000000001" customHeight="1" thickBot="1" x14ac:dyDescent="0.3">
      <c r="B22" s="23">
        <v>7</v>
      </c>
      <c r="C22" s="24" t="s">
        <v>32</v>
      </c>
      <c r="D22" s="24" t="s">
        <v>33</v>
      </c>
      <c r="E22" s="52"/>
      <c r="F22" s="52"/>
    </row>
    <row r="23" spans="2:6" ht="20.100000000000001" customHeight="1" thickBot="1" x14ac:dyDescent="0.3">
      <c r="B23" s="23">
        <v>8</v>
      </c>
      <c r="C23" s="24" t="s">
        <v>34</v>
      </c>
      <c r="D23" s="24" t="s">
        <v>35</v>
      </c>
      <c r="E23" s="52"/>
      <c r="F23" s="52"/>
    </row>
    <row r="24" spans="2:6" ht="20.100000000000001" customHeight="1" thickBot="1" x14ac:dyDescent="0.3">
      <c r="B24" s="23">
        <v>9</v>
      </c>
      <c r="C24" s="24" t="s">
        <v>36</v>
      </c>
      <c r="D24" s="24" t="s">
        <v>35</v>
      </c>
      <c r="E24" s="52"/>
      <c r="F24" s="52"/>
    </row>
    <row r="25" spans="2:6" ht="20.100000000000001" customHeight="1" thickBot="1" x14ac:dyDescent="0.3">
      <c r="B25" s="23">
        <v>10</v>
      </c>
      <c r="C25" s="24" t="s">
        <v>37</v>
      </c>
      <c r="D25" s="24" t="s">
        <v>24</v>
      </c>
      <c r="E25" s="52"/>
      <c r="F25" s="52"/>
    </row>
    <row r="26" spans="2:6" ht="20.100000000000001" customHeight="1" thickBot="1" x14ac:dyDescent="0.3">
      <c r="B26" s="23">
        <v>11</v>
      </c>
      <c r="C26" s="24" t="s">
        <v>38</v>
      </c>
      <c r="D26" s="24" t="s">
        <v>35</v>
      </c>
      <c r="E26" s="52"/>
      <c r="F26" s="52"/>
    </row>
    <row r="27" spans="2:6" ht="20.100000000000001" customHeight="1" x14ac:dyDescent="0.25">
      <c r="B27" s="70">
        <v>12</v>
      </c>
      <c r="C27" s="26" t="s">
        <v>39</v>
      </c>
      <c r="D27" s="70" t="s">
        <v>33</v>
      </c>
      <c r="E27" s="72"/>
      <c r="F27" s="72"/>
    </row>
    <row r="28" spans="2:6" ht="20.100000000000001" customHeight="1" thickBot="1" x14ac:dyDescent="0.3">
      <c r="B28" s="71"/>
      <c r="C28" s="24" t="s">
        <v>40</v>
      </c>
      <c r="D28" s="71"/>
      <c r="E28" s="73"/>
      <c r="F28" s="73"/>
    </row>
    <row r="29" spans="2:6" ht="20.100000000000001" customHeight="1" x14ac:dyDescent="0.25">
      <c r="B29" s="70">
        <v>13</v>
      </c>
      <c r="C29" s="26" t="s">
        <v>41</v>
      </c>
      <c r="D29" s="70" t="s">
        <v>33</v>
      </c>
      <c r="E29" s="72"/>
      <c r="F29" s="72"/>
    </row>
    <row r="30" spans="2:6" ht="20.100000000000001" customHeight="1" thickBot="1" x14ac:dyDescent="0.3">
      <c r="B30" s="71"/>
      <c r="C30" s="24" t="s">
        <v>40</v>
      </c>
      <c r="D30" s="71"/>
      <c r="E30" s="73"/>
      <c r="F30" s="73"/>
    </row>
    <row r="31" spans="2:6" ht="20.100000000000001" customHeight="1" thickBot="1" x14ac:dyDescent="0.3">
      <c r="B31" s="23">
        <v>14</v>
      </c>
      <c r="C31" s="24" t="s">
        <v>42</v>
      </c>
      <c r="D31" s="24" t="s">
        <v>35</v>
      </c>
      <c r="E31" s="52"/>
      <c r="F31" s="52"/>
    </row>
    <row r="32" spans="2:6" ht="20.100000000000001" customHeight="1" thickBot="1" x14ac:dyDescent="0.3">
      <c r="B32" s="23">
        <v>15</v>
      </c>
      <c r="C32" s="24" t="s">
        <v>43</v>
      </c>
      <c r="D32" s="24" t="s">
        <v>44</v>
      </c>
      <c r="E32" s="52"/>
      <c r="F32" s="52"/>
    </row>
    <row r="33" spans="2:6" ht="20.100000000000001" customHeight="1" thickBot="1" x14ac:dyDescent="0.3">
      <c r="B33" s="23">
        <v>16</v>
      </c>
      <c r="C33" s="24" t="s">
        <v>45</v>
      </c>
      <c r="D33" s="24" t="s">
        <v>44</v>
      </c>
      <c r="E33" s="52"/>
      <c r="F33" s="52"/>
    </row>
    <row r="34" spans="2:6" ht="20.100000000000001" customHeight="1" thickBot="1" x14ac:dyDescent="0.3">
      <c r="B34" s="23">
        <v>17</v>
      </c>
      <c r="C34" s="24" t="s">
        <v>46</v>
      </c>
      <c r="D34" s="24" t="s">
        <v>44</v>
      </c>
      <c r="E34" s="52"/>
      <c r="F34" s="52"/>
    </row>
    <row r="35" spans="2:6" ht="20.100000000000001" customHeight="1" thickBot="1" x14ac:dyDescent="0.3">
      <c r="B35" s="23">
        <v>18</v>
      </c>
      <c r="C35" s="24" t="s">
        <v>47</v>
      </c>
      <c r="D35" s="24" t="s">
        <v>44</v>
      </c>
      <c r="E35" s="52"/>
      <c r="F35" s="52"/>
    </row>
    <row r="36" spans="2:6" ht="20.100000000000001" customHeight="1" thickBot="1" x14ac:dyDescent="0.3">
      <c r="B36" s="23">
        <v>19</v>
      </c>
      <c r="C36" s="24" t="s">
        <v>48</v>
      </c>
      <c r="D36" s="24" t="s">
        <v>35</v>
      </c>
      <c r="E36" s="52"/>
      <c r="F36" s="52"/>
    </row>
    <row r="37" spans="2:6" ht="20.100000000000001" customHeight="1" thickBot="1" x14ac:dyDescent="0.3">
      <c r="B37" s="23"/>
      <c r="C37" s="24"/>
      <c r="D37" s="52"/>
      <c r="E37" s="52"/>
      <c r="F37" s="52"/>
    </row>
    <row r="38" spans="2:6" ht="20.100000000000001" customHeight="1" thickBot="1" x14ac:dyDescent="0.3">
      <c r="B38" s="23"/>
      <c r="C38" s="25" t="s">
        <v>49</v>
      </c>
      <c r="D38" s="52"/>
      <c r="E38" s="52"/>
      <c r="F38" s="52"/>
    </row>
    <row r="39" spans="2:6" ht="20.100000000000001" customHeight="1" thickBot="1" x14ac:dyDescent="0.3">
      <c r="B39" s="23">
        <v>20</v>
      </c>
      <c r="C39" s="24" t="s">
        <v>50</v>
      </c>
      <c r="D39" s="24" t="s">
        <v>51</v>
      </c>
      <c r="E39" s="52"/>
      <c r="F39" s="52"/>
    </row>
    <row r="40" spans="2:6" ht="20.100000000000001" customHeight="1" thickBot="1" x14ac:dyDescent="0.3">
      <c r="B40" s="23">
        <v>21</v>
      </c>
      <c r="C40" s="24" t="s">
        <v>52</v>
      </c>
      <c r="D40" s="24" t="s">
        <v>51</v>
      </c>
      <c r="E40" s="52"/>
      <c r="F40" s="52"/>
    </row>
    <row r="41" spans="2:6" ht="20.100000000000001" customHeight="1" thickBot="1" x14ac:dyDescent="0.3">
      <c r="B41" s="23"/>
      <c r="C41" s="24"/>
      <c r="D41" s="52"/>
      <c r="E41" s="52"/>
      <c r="F41" s="52"/>
    </row>
    <row r="42" spans="2:6" ht="20.100000000000001" customHeight="1" thickBot="1" x14ac:dyDescent="0.3">
      <c r="B42" s="23"/>
      <c r="C42" s="25" t="s">
        <v>53</v>
      </c>
      <c r="D42" s="52"/>
      <c r="E42" s="52"/>
      <c r="F42" s="52"/>
    </row>
    <row r="43" spans="2:6" ht="20.100000000000001" customHeight="1" thickBot="1" x14ac:dyDescent="0.3">
      <c r="B43" s="23">
        <v>22</v>
      </c>
      <c r="C43" s="24" t="s">
        <v>54</v>
      </c>
      <c r="D43" s="24" t="s">
        <v>55</v>
      </c>
      <c r="E43" s="52"/>
      <c r="F43" s="52"/>
    </row>
    <row r="44" spans="2:6" ht="20.100000000000001" customHeight="1" thickBot="1" x14ac:dyDescent="0.3">
      <c r="B44" s="23">
        <v>23</v>
      </c>
      <c r="C44" s="24" t="s">
        <v>56</v>
      </c>
      <c r="D44" s="24" t="s">
        <v>55</v>
      </c>
      <c r="E44" s="52"/>
      <c r="F44" s="52"/>
    </row>
    <row r="45" spans="2:6" ht="20.100000000000001" customHeight="1" thickBot="1" x14ac:dyDescent="0.3">
      <c r="B45" s="23">
        <v>24</v>
      </c>
      <c r="C45" s="24" t="s">
        <v>57</v>
      </c>
      <c r="D45" s="24" t="s">
        <v>55</v>
      </c>
      <c r="E45" s="52"/>
      <c r="F45" s="52"/>
    </row>
    <row r="46" spans="2:6" ht="20.100000000000001" customHeight="1" thickBot="1" x14ac:dyDescent="0.3">
      <c r="B46" s="23">
        <v>25</v>
      </c>
      <c r="C46" s="24" t="s">
        <v>58</v>
      </c>
      <c r="D46" s="24" t="s">
        <v>55</v>
      </c>
      <c r="E46" s="52"/>
      <c r="F46" s="52"/>
    </row>
    <row r="47" spans="2:6" ht="20.100000000000001" customHeight="1" thickBot="1" x14ac:dyDescent="0.3">
      <c r="B47" s="23"/>
      <c r="C47" s="27" t="s">
        <v>59</v>
      </c>
      <c r="D47" s="52"/>
      <c r="E47" s="52"/>
      <c r="F47" s="52"/>
    </row>
    <row r="48" spans="2:6" ht="20.100000000000001" customHeight="1" thickBot="1" x14ac:dyDescent="0.3">
      <c r="B48" s="23"/>
      <c r="C48" s="27"/>
      <c r="D48" s="52"/>
      <c r="E48" s="52"/>
      <c r="F48" s="52"/>
    </row>
    <row r="49" spans="2:6" ht="20.100000000000001" customHeight="1" thickBot="1" x14ac:dyDescent="0.3">
      <c r="B49" s="23"/>
      <c r="C49" s="25" t="s">
        <v>60</v>
      </c>
      <c r="D49" s="52"/>
      <c r="E49" s="52"/>
      <c r="F49" s="52"/>
    </row>
    <row r="50" spans="2:6" ht="20.100000000000001" customHeight="1" thickBot="1" x14ac:dyDescent="0.3">
      <c r="B50" s="23">
        <v>26</v>
      </c>
      <c r="C50" s="24" t="s">
        <v>61</v>
      </c>
      <c r="D50" s="52"/>
      <c r="E50" s="52"/>
      <c r="F50" s="52"/>
    </row>
    <row r="51" spans="2:6" ht="20.100000000000001" customHeight="1" thickBot="1" x14ac:dyDescent="0.3">
      <c r="B51" s="23"/>
      <c r="C51" s="27"/>
      <c r="D51" s="52"/>
      <c r="E51" s="52"/>
      <c r="F51" s="52"/>
    </row>
    <row r="52" spans="2:6" ht="20.100000000000001" customHeight="1" thickBot="1" x14ac:dyDescent="0.3">
      <c r="B52" s="23"/>
      <c r="C52" s="24"/>
      <c r="D52" s="52"/>
      <c r="E52" s="52"/>
      <c r="F52" s="52"/>
    </row>
    <row r="53" spans="2:6" ht="20.100000000000001" customHeight="1" x14ac:dyDescent="0.25"/>
    <row r="54" spans="2:6" x14ac:dyDescent="0.25">
      <c r="B54" s="28"/>
    </row>
  </sheetData>
  <sheetProtection algorithmName="SHA-512" hashValue="ZZVY1rEYDBd1dM5t/KDUZET4ltK+7ncL+Ix7i8pC0jexNpaz8+R9LkYjjIZbdYTC6LaXad9tzoT4IMviaNKd8A==" saltValue="GSerKgCF8OkvQRg7XFg4KQ==" spinCount="100000" sheet="1" objects="1" scenarios="1" selectLockedCells="1"/>
  <mergeCells count="12">
    <mergeCell ref="B29:B30"/>
    <mergeCell ref="D29:D30"/>
    <mergeCell ref="E29:E30"/>
    <mergeCell ref="F29:F30"/>
    <mergeCell ref="B16:B17"/>
    <mergeCell ref="D16:D17"/>
    <mergeCell ref="E16:E17"/>
    <mergeCell ref="F16:F17"/>
    <mergeCell ref="B27:B28"/>
    <mergeCell ref="D27:D28"/>
    <mergeCell ref="E27:E28"/>
    <mergeCell ref="F27:F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30" ma:contentTypeDescription="Een nieuw document maken." ma:contentTypeScope="" ma:versionID="637081cef9a75dfbf6f6439991946fde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c2726a0a71e86b2cf269a0a8c048ce6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  <xsd:element ref="ns3:qnh_Vertrouwelijkheid" minOccurs="0"/>
                <xsd:element ref="ns5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  <xsd:element name="qnh_Vertrouwelijkheid" ma:index="94" nillable="true" ma:displayName="Vertrouwelijkheid" ma:default="Openbaar" ma:internalName="qnh_Vertrouwelijkheid" ma:readOnly="false">
      <xsd:simpleType>
        <xsd:restriction base="dms:Choice">
          <xsd:enumeration value="Openbaar"/>
          <xsd:enumeration value="Niet openbaar"/>
          <xsd:enumeration value="Vertrouwelijk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  <xsd:element name="SharedWithUsers" ma:index="9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ZaakNummer xmlns="53e03589-35d4-4a45-a49d-0ea6bf1af4b3">1702366</qnh_ZaakNummer>
    <_dlc_DocId xmlns="1ac1c52f-12bd-4579-b768-2bbe27d3d2d8">VENLOZAAK-723-189-550</_dlc_DocId>
    <TaxCatchAll xmlns="c774dfb6-a45d-4726-8970-554c124004a3">
      <Value>131</Value>
    </TaxCatchAll>
    <_dlc_DocIdUrl xmlns="1ac1c52f-12bd-4579-b768-2bbe27d3d2d8">
      <Url>http://vnlvsvappl005:81/_layouts/15/DocIdRedir.aspx?ID=VENLOZAAK-723-189-550</Url>
      <Description>VENLOZAAK-723-189-550</Description>
    </_dlc_DocIdUrl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>Inkomend</qnh_Richting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1229565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 xsi:nil="true"/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 xsi:nil="true"/>
    <qnh_Documentdatum xmlns="53e03589-35d4-4a45-a49d-0ea6bf1af4b3" xsi:nil="true"/>
    <qnh_Hoofdcategorie xmlns="53e03589-35d4-4a45-a49d-0ea6bf1af4b3" xsi:nil="true"/>
    <qnh_Medewerker xmlns="53e03589-35d4-4a45-a49d-0ea6bf1af4b3" xsi:nil="true"/>
    <qnh_Ondertekend xmlns="53e03589-35d4-4a45-a49d-0ea6bf1af4b3" xsi:nil="true"/>
    <qnh_Vertrouwelijkheid xmlns="53e03589-35d4-4a45-a49d-0ea6bf1af4b3">Openbaar</qnh_Vertrouwelijkheid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</documentManagement>
</p:properties>
</file>

<file path=customXml/itemProps1.xml><?xml version="1.0" encoding="utf-8"?>
<ds:datastoreItem xmlns:ds="http://schemas.openxmlformats.org/officeDocument/2006/customXml" ds:itemID="{8E8BF812-3F44-436E-88C9-B2BB6F8FD9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c1c52f-12bd-4579-b768-2bbe27d3d2d8"/>
    <ds:schemaRef ds:uri="53e03589-35d4-4a45-a49d-0ea6bf1af4b3"/>
    <ds:schemaRef ds:uri="d10cd6cb-9711-40de-8da4-c1daa204fbb3"/>
    <ds:schemaRef ds:uri="fce754d3-67a6-4a1d-9c43-d451af98d6ad"/>
    <ds:schemaRef ds:uri="c774dfb6-a45d-4726-8970-554c12400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22AD2F0-A1CD-4E57-9575-C664A7F33E9B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87E5E95-ED3A-4376-BEAB-1C3946AFBC2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AE5074E-A50E-415D-A545-D23C730E6806}">
  <ds:schemaRefs>
    <ds:schemaRef ds:uri="http://schemas.microsoft.com/office/infopath/2007/PartnerControls"/>
    <ds:schemaRef ds:uri="http://purl.org/dc/dcmitype/"/>
    <ds:schemaRef ds:uri="d10cd6cb-9711-40de-8da4-c1daa204fbb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c774dfb6-a45d-4726-8970-554c124004a3"/>
    <ds:schemaRef ds:uri="fce754d3-67a6-4a1d-9c43-d451af98d6ad"/>
    <ds:schemaRef ds:uri="http://purl.org/dc/terms/"/>
    <ds:schemaRef ds:uri="53e03589-35d4-4a45-a49d-0ea6bf1af4b3"/>
    <ds:schemaRef ds:uri="1ac1c52f-12bd-4579-b768-2bbe27d3d2d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</vt:lpstr>
      <vt:lpstr>Meerwerklijst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4 prijzenblad versie jan 2022</dc:title>
  <dc:creator>Groot, Miranda</dc:creator>
  <cp:lastModifiedBy>Wit - Saris de, Linda (LAM)</cp:lastModifiedBy>
  <dcterms:created xsi:type="dcterms:W3CDTF">2020-06-11T15:37:03Z</dcterms:created>
  <dcterms:modified xsi:type="dcterms:W3CDTF">2022-01-18T13:22:58Z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nh_Zaaktype">
    <vt:lpwstr>131;#Inkoop|ae1da352-3b28-4667-a5ef-3b02baf2e98b</vt:lpwstr>
  </property>
  <property fmtid="{D5CDD505-2E9C-101B-9397-08002B2CF9AE}" pid="3" name="_dlc_DocIdItemGuid">
    <vt:lpwstr>a01c69f7-fcf6-46e9-a696-e84802634ae5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ContentTypeId">
    <vt:lpwstr>0x0101000C027DCF91ACF243BBE72380D1996B1F01006F4E3840F884AD40BA442A668FD0A416</vt:lpwstr>
  </property>
</Properties>
</file>