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fresco.rbd.local/alfresco/webdav/Sites/inkoopbureau-vlaardingen/documentLibrary/1 Aanbestedingen/IV.100058 LOO Inventaris/3. Selectieleidraad en Bestek/"/>
    </mc:Choice>
  </mc:AlternateContent>
  <xr:revisionPtr revIDLastSave="0" documentId="13_ncr:1_{A0E5590F-C488-47FB-AD05-4345BA72BC19}" xr6:coauthVersionLast="47" xr6:coauthVersionMax="47" xr10:uidLastSave="{00000000-0000-0000-0000-000000000000}"/>
  <bookViews>
    <workbookView xWindow="-98" yWindow="-98" windowWidth="38596" windowHeight="19666" activeTab="1" xr2:uid="{C290D4F8-E421-466F-AB17-D05F252C02C8}"/>
  </bookViews>
  <sheets>
    <sheet name="Algemeen" sheetId="1" r:id="rId1"/>
    <sheet name="Inventaris " sheetId="2" r:id="rId2"/>
  </sheets>
  <definedNames>
    <definedName name="_xlnm._FilterDatabase" localSheetId="1" hidden="1">'Inventaris '!$A$4:$Q$75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6" i="2" l="1"/>
  <c r="M7" i="2"/>
  <c r="K7" i="2"/>
  <c r="G7" i="2"/>
  <c r="E6" i="2"/>
  <c r="E7" i="2"/>
  <c r="I6" i="2"/>
  <c r="I5" i="2"/>
  <c r="E53" i="2"/>
  <c r="I53" i="2"/>
  <c r="M53" i="2"/>
  <c r="K53" i="2"/>
  <c r="G53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" i="2"/>
  <c r="O53" i="2" l="1"/>
  <c r="O7" i="2"/>
  <c r="Q53" i="2"/>
  <c r="G24" i="2"/>
  <c r="G22" i="2"/>
  <c r="G21" i="2"/>
  <c r="E24" i="2"/>
  <c r="E22" i="2"/>
  <c r="E21" i="2"/>
  <c r="M6" i="2" l="1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5" i="2"/>
  <c r="K6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O21" i="2" s="1"/>
  <c r="K22" i="2"/>
  <c r="O22" i="2" s="1"/>
  <c r="K23" i="2"/>
  <c r="K24" i="2"/>
  <c r="O24" i="2" s="1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5" i="2"/>
  <c r="G6" i="2"/>
  <c r="O6" i="2" s="1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3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5" i="2"/>
  <c r="E17" i="2"/>
  <c r="E12" i="2"/>
  <c r="O12" i="2" s="1"/>
  <c r="E8" i="2"/>
  <c r="O8" i="2" s="1"/>
  <c r="E9" i="2"/>
  <c r="O9" i="2" s="1"/>
  <c r="E10" i="2"/>
  <c r="O10" i="2" s="1"/>
  <c r="E11" i="2"/>
  <c r="O11" i="2" s="1"/>
  <c r="E13" i="2"/>
  <c r="E14" i="2"/>
  <c r="E15" i="2"/>
  <c r="E16" i="2"/>
  <c r="O16" i="2" s="1"/>
  <c r="E18" i="2"/>
  <c r="O18" i="2" s="1"/>
  <c r="E19" i="2"/>
  <c r="O19" i="2" s="1"/>
  <c r="E20" i="2"/>
  <c r="O20" i="2" s="1"/>
  <c r="E23" i="2"/>
  <c r="O23" i="2" s="1"/>
  <c r="E25" i="2"/>
  <c r="E26" i="2"/>
  <c r="O26" i="2" s="1"/>
  <c r="E27" i="2"/>
  <c r="E28" i="2"/>
  <c r="O28" i="2" s="1"/>
  <c r="E29" i="2"/>
  <c r="E30" i="2"/>
  <c r="O30" i="2" s="1"/>
  <c r="E31" i="2"/>
  <c r="E32" i="2"/>
  <c r="O32" i="2" s="1"/>
  <c r="E33" i="2"/>
  <c r="E34" i="2"/>
  <c r="O34" i="2" s="1"/>
  <c r="E35" i="2"/>
  <c r="E36" i="2"/>
  <c r="O36" i="2" s="1"/>
  <c r="E37" i="2"/>
  <c r="E38" i="2"/>
  <c r="O38" i="2" s="1"/>
  <c r="E39" i="2"/>
  <c r="E40" i="2"/>
  <c r="O40" i="2" s="1"/>
  <c r="E41" i="2"/>
  <c r="E42" i="2"/>
  <c r="O42" i="2" s="1"/>
  <c r="E43" i="2"/>
  <c r="E44" i="2"/>
  <c r="O44" i="2" s="1"/>
  <c r="E45" i="2"/>
  <c r="E46" i="2"/>
  <c r="O46" i="2" s="1"/>
  <c r="E47" i="2"/>
  <c r="E48" i="2"/>
  <c r="O48" i="2" s="1"/>
  <c r="E49" i="2"/>
  <c r="E50" i="2"/>
  <c r="O50" i="2" s="1"/>
  <c r="E51" i="2"/>
  <c r="E52" i="2"/>
  <c r="O52" i="2" s="1"/>
  <c r="E54" i="2"/>
  <c r="E55" i="2"/>
  <c r="O55" i="2" s="1"/>
  <c r="E56" i="2"/>
  <c r="E57" i="2"/>
  <c r="O57" i="2" s="1"/>
  <c r="E58" i="2"/>
  <c r="E59" i="2"/>
  <c r="O59" i="2" s="1"/>
  <c r="E60" i="2"/>
  <c r="E61" i="2"/>
  <c r="O61" i="2" s="1"/>
  <c r="E62" i="2"/>
  <c r="E63" i="2"/>
  <c r="O63" i="2" s="1"/>
  <c r="E64" i="2"/>
  <c r="E65" i="2"/>
  <c r="O65" i="2" s="1"/>
  <c r="E66" i="2"/>
  <c r="E67" i="2"/>
  <c r="O67" i="2" s="1"/>
  <c r="E68" i="2"/>
  <c r="E69" i="2"/>
  <c r="O69" i="2" s="1"/>
  <c r="E70" i="2"/>
  <c r="E71" i="2"/>
  <c r="O71" i="2" s="1"/>
  <c r="E72" i="2"/>
  <c r="E73" i="2"/>
  <c r="O73" i="2" s="1"/>
  <c r="E74" i="2"/>
  <c r="E5" i="2"/>
  <c r="O14" i="2" l="1"/>
  <c r="O74" i="2"/>
  <c r="O72" i="2"/>
  <c r="O70" i="2"/>
  <c r="O68" i="2"/>
  <c r="O66" i="2"/>
  <c r="O64" i="2"/>
  <c r="O62" i="2"/>
  <c r="O60" i="2"/>
  <c r="O58" i="2"/>
  <c r="O56" i="2"/>
  <c r="O54" i="2"/>
  <c r="O51" i="2"/>
  <c r="O49" i="2"/>
  <c r="O47" i="2"/>
  <c r="O45" i="2"/>
  <c r="O43" i="2"/>
  <c r="O41" i="2"/>
  <c r="O39" i="2"/>
  <c r="O37" i="2"/>
  <c r="O35" i="2"/>
  <c r="O33" i="2"/>
  <c r="O31" i="2"/>
  <c r="O29" i="2"/>
  <c r="O27" i="2"/>
  <c r="O25" i="2"/>
  <c r="O15" i="2"/>
  <c r="O13" i="2"/>
  <c r="O17" i="2"/>
  <c r="Q67" i="2"/>
  <c r="O5" i="2"/>
  <c r="Q74" i="2"/>
  <c r="Q72" i="2"/>
  <c r="Q70" i="2"/>
  <c r="Q68" i="2"/>
  <c r="Q66" i="2"/>
  <c r="Q64" i="2"/>
  <c r="Q62" i="2"/>
  <c r="Q60" i="2"/>
  <c r="Q58" i="2"/>
  <c r="Q56" i="2"/>
  <c r="Q54" i="2"/>
  <c r="Q51" i="2"/>
  <c r="Q49" i="2"/>
  <c r="Q47" i="2"/>
  <c r="Q45" i="2"/>
  <c r="Q43" i="2"/>
  <c r="Q41" i="2"/>
  <c r="Q39" i="2"/>
  <c r="Q37" i="2"/>
  <c r="Q35" i="2"/>
  <c r="Q33" i="2"/>
  <c r="Q31" i="2"/>
  <c r="Q29" i="2"/>
  <c r="Q27" i="2"/>
  <c r="Q25" i="2"/>
  <c r="Q20" i="2"/>
  <c r="Q18" i="2"/>
  <c r="Q15" i="2"/>
  <c r="Q13" i="2"/>
  <c r="Q10" i="2"/>
  <c r="Q8" i="2"/>
  <c r="Q17" i="2"/>
  <c r="Q21" i="2"/>
  <c r="Q5" i="2"/>
  <c r="Q73" i="2"/>
  <c r="Q71" i="2"/>
  <c r="Q69" i="2"/>
  <c r="Q65" i="2"/>
  <c r="Q63" i="2"/>
  <c r="Q61" i="2"/>
  <c r="Q59" i="2"/>
  <c r="Q57" i="2"/>
  <c r="Q55" i="2"/>
  <c r="Q52" i="2"/>
  <c r="Q50" i="2"/>
  <c r="Q48" i="2"/>
  <c r="Q46" i="2"/>
  <c r="Q44" i="2"/>
  <c r="Q42" i="2"/>
  <c r="Q40" i="2"/>
  <c r="Q38" i="2"/>
  <c r="Q36" i="2"/>
  <c r="Q34" i="2"/>
  <c r="Q32" i="2"/>
  <c r="Q30" i="2"/>
  <c r="Q28" i="2"/>
  <c r="Q26" i="2"/>
  <c r="Q23" i="2"/>
  <c r="Q19" i="2"/>
  <c r="Q14" i="2"/>
  <c r="Q11" i="2"/>
  <c r="Q9" i="2"/>
  <c r="Q12" i="2"/>
  <c r="Q6" i="2"/>
  <c r="Q24" i="2"/>
  <c r="Q22" i="2"/>
  <c r="Q75" i="2" l="1"/>
</calcChain>
</file>

<file path=xl/sharedStrings.xml><?xml version="1.0" encoding="utf-8"?>
<sst xmlns="http://schemas.openxmlformats.org/spreadsheetml/2006/main" count="162" uniqueCount="150">
  <si>
    <t>Prijzenformulier</t>
  </si>
  <si>
    <t>Gemeente Vlaardingen</t>
  </si>
  <si>
    <t>Invullen blauw gearceerde cellen en kolommen</t>
  </si>
  <si>
    <t>Door invulling en ondertekening van dit prijsformulier verklaart de inschrijver dat:</t>
  </si>
  <si>
    <r>
      <rPr>
        <b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. dat de opgegeven tarieven inclusief alle logischerwijs tot de opdracht behorende onderdelen en/of zaken zijn, waaronder bijvoorbeeld kosten van vervoer, waaronder tol-, veer-, en parkeergelden, brandstoffen en verzekering, opslagkosten voor levering e.d.;</t>
    </r>
  </si>
  <si>
    <r>
      <rPr>
        <b/>
        <sz val="11"/>
        <color theme="1"/>
        <rFont val="Arial"/>
        <family val="2"/>
      </rPr>
      <t>3.</t>
    </r>
    <r>
      <rPr>
        <sz val="11"/>
        <color theme="1"/>
        <rFont val="Arial"/>
        <family val="2"/>
      </rPr>
      <t xml:space="preserve"> Inschrijver dient reele marktconforme prijzen te offreren. Irreele prijzen kunnen door de Aanbestedende dienst worden gecontroleerd/nagevraagd en conform artikel 2.116 Aw 2012 kan de Inschrijving ongeldig worden verklaard. Ditzelfde geldt voor Inschrijvingen die door de Aanbestedende dienst als manipulatief worden aangemeld;</t>
    </r>
  </si>
  <si>
    <r>
      <rPr>
        <b/>
        <sz val="11"/>
        <color theme="1"/>
        <rFont val="Arial"/>
        <family val="2"/>
      </rPr>
      <t>4.</t>
    </r>
    <r>
      <rPr>
        <sz val="11"/>
        <color theme="1"/>
        <rFont val="Arial"/>
        <family val="2"/>
      </rPr>
      <t> dat de aangeboden tarieven in Euro’s zijn exclusief BTW;</t>
    </r>
  </si>
  <si>
    <r>
      <rPr>
        <b/>
        <sz val="11"/>
        <color theme="1"/>
        <rFont val="Arial"/>
        <family val="2"/>
      </rPr>
      <t>5.</t>
    </r>
    <r>
      <rPr>
        <sz val="11"/>
        <color theme="1"/>
        <rFont val="Arial"/>
        <family val="2"/>
      </rPr>
      <t> dat het inschrijvingsbiljet volledig en rechtsgeldig ondertekend is;</t>
    </r>
  </si>
  <si>
    <t>Aldus naar waarheid ingevuld en rechtsgeldig ondertekend:</t>
  </si>
  <si>
    <t>Plaats:</t>
  </si>
  <si>
    <t>Datum:</t>
  </si>
  <si>
    <t>Naam inschrijver:</t>
  </si>
  <si>
    <t>Naam vertegenwoordiger:</t>
  </si>
  <si>
    <t>Functie:</t>
  </si>
  <si>
    <t>Ondertekening:</t>
  </si>
  <si>
    <t>Fauteuil</t>
  </si>
  <si>
    <t>Breedte: 70 cm, Diepte: 73 cm, Hoogte: 75 cm, Zitbreedte: 57 cm, Zitdiepte: 46 cm en Zithoogte: 43 cm</t>
  </si>
  <si>
    <t>Salontafel</t>
  </si>
  <si>
    <t>Rond 45x53 cm per stuk</t>
  </si>
  <si>
    <t>Smart- tv</t>
  </si>
  <si>
    <t>32  inch.</t>
  </si>
  <si>
    <t>TV bench</t>
  </si>
  <si>
    <t>90x26x45 cm</t>
  </si>
  <si>
    <t xml:space="preserve">Tafel </t>
  </si>
  <si>
    <t>67x67 cm</t>
  </si>
  <si>
    <t>Stoelen</t>
  </si>
  <si>
    <t>Lengte: 67 cm, Breedte: 67 cm en Hoogte: 73 cm</t>
  </si>
  <si>
    <t>Verduisterende gordijnen</t>
  </si>
  <si>
    <t>Zie maten plattegrond</t>
  </si>
  <si>
    <t xml:space="preserve">Bed hout </t>
  </si>
  <si>
    <t>90x200</t>
  </si>
  <si>
    <t>Kledingkast</t>
  </si>
  <si>
    <t>80x132</t>
  </si>
  <si>
    <t>Kledinghangers</t>
  </si>
  <si>
    <t>hout</t>
  </si>
  <si>
    <t>Hanger voor deur slaapkamer</t>
  </si>
  <si>
    <t>Met 5 haken</t>
  </si>
  <si>
    <t>Opbergdoos</t>
  </si>
  <si>
    <t xml:space="preserve">Pocketveringmatras middelhard </t>
  </si>
  <si>
    <t>90x200x20</t>
  </si>
  <si>
    <t>Waterdichte matrasbeschermer</t>
  </si>
  <si>
    <t>Nachtkastje</t>
  </si>
  <si>
    <t>37x28 cm</t>
  </si>
  <si>
    <t>Nachtlampje</t>
  </si>
  <si>
    <t>Kleine handdoeken</t>
  </si>
  <si>
    <t>50x100</t>
  </si>
  <si>
    <t>Grote handdoeken</t>
  </si>
  <si>
    <t>70x140</t>
  </si>
  <si>
    <t>Set beddengoed</t>
  </si>
  <si>
    <t>4 seizoenendekbed</t>
  </si>
  <si>
    <t>Kussen</t>
  </si>
  <si>
    <t>60x70</t>
  </si>
  <si>
    <t>Stoffer en blik</t>
  </si>
  <si>
    <t>Dweilset</t>
  </si>
  <si>
    <t>Bezem</t>
  </si>
  <si>
    <t>Droogrek</t>
  </si>
  <si>
    <t>Opklapbaar</t>
  </si>
  <si>
    <t>Toiletborstel</t>
  </si>
  <si>
    <t>Badkamerset</t>
  </si>
  <si>
    <t>tandenborstelhouder, zeeppompje en bakje.</t>
  </si>
  <si>
    <t>Badkameropslag</t>
  </si>
  <si>
    <t>36x23x100</t>
  </si>
  <si>
    <t>Badmat</t>
  </si>
  <si>
    <t>40x60</t>
  </si>
  <si>
    <t xml:space="preserve">Prullenbak </t>
  </si>
  <si>
    <t>5L</t>
  </si>
  <si>
    <t>50L</t>
  </si>
  <si>
    <t>Haakjes met zuignap</t>
  </si>
  <si>
    <t>Hanger voor deur douche</t>
  </si>
  <si>
    <t>5 haken</t>
  </si>
  <si>
    <t>Wasmand</t>
  </si>
  <si>
    <t>35L</t>
  </si>
  <si>
    <t>Diner borden</t>
  </si>
  <si>
    <t>porselein</t>
  </si>
  <si>
    <t>Ontbijtborden</t>
  </si>
  <si>
    <t>Diepe borden</t>
  </si>
  <si>
    <t>Schalen</t>
  </si>
  <si>
    <t>Koffie Glazen</t>
  </si>
  <si>
    <t>glas</t>
  </si>
  <si>
    <t xml:space="preserve">Glazen </t>
  </si>
  <si>
    <t>Bestekset</t>
  </si>
  <si>
    <t>Koekenpannen</t>
  </si>
  <si>
    <t>Klein en groot</t>
  </si>
  <si>
    <t>Kookpannen</t>
  </si>
  <si>
    <t>Steelpan 0,9 l, steelpan met deksel 1,7 l en pan met deksel 2,8 l</t>
  </si>
  <si>
    <t>Snijdplank</t>
  </si>
  <si>
    <t>Groot</t>
  </si>
  <si>
    <t>broodmes 23 cm (totale lengte 35 cm), koksmes 15 cm (totale lengte 28 cm) en schilmesje 10 cm (totale lengte 20 cm)</t>
  </si>
  <si>
    <t>Keukengerei set</t>
  </si>
  <si>
    <t>bakspaan (32 cm), scheplepel (33 cm), soeplepel (29 cm), pastalepel (31 cm) en bakpincet (28 cm) en houten lepel</t>
  </si>
  <si>
    <t>Schiller</t>
  </si>
  <si>
    <t>Blikopener</t>
  </si>
  <si>
    <t>Kaasschaaf</t>
  </si>
  <si>
    <t>Vergiet</t>
  </si>
  <si>
    <t>Afdruiprek</t>
  </si>
  <si>
    <t>Afwasborstel</t>
  </si>
  <si>
    <t>Bestekpot</t>
  </si>
  <si>
    <t>Maatbeker</t>
  </si>
  <si>
    <t>Pannen Onderzetters</t>
  </si>
  <si>
    <t>Ovenschalen</t>
  </si>
  <si>
    <t>Ovenwanten</t>
  </si>
  <si>
    <t>Theedoeken</t>
  </si>
  <si>
    <t>Serveerschaal</t>
  </si>
  <si>
    <t>Koffiezetapparaat</t>
  </si>
  <si>
    <t xml:space="preserve">Grote glazen </t>
  </si>
  <si>
    <t>Waterkoker</t>
  </si>
  <si>
    <t>1,7L</t>
  </si>
  <si>
    <t>Nr.</t>
  </si>
  <si>
    <t>Artikel</t>
  </si>
  <si>
    <t>Productspecificaties</t>
  </si>
  <si>
    <t>Aantallen per studio</t>
  </si>
  <si>
    <t>Studio (60)</t>
  </si>
  <si>
    <t>Totaal aantal Studio</t>
  </si>
  <si>
    <t>Breedte: 177 cm, Diepte: 88 cm, Hoogte: 66 cm, Zitdiepte: 54 cm, Zithoogte: 43 cm</t>
  </si>
  <si>
    <t>100x67 cm</t>
  </si>
  <si>
    <t>3 deuren 117x176</t>
  </si>
  <si>
    <t xml:space="preserve">Kledingkast </t>
  </si>
  <si>
    <t>Single 2-pers. (70)</t>
  </si>
  <si>
    <t>Single 3-pers. (35)</t>
  </si>
  <si>
    <t>Aantallen per Single 2-pers</t>
  </si>
  <si>
    <t>Totaal aantal Single 2-pers</t>
  </si>
  <si>
    <t>Aantallen per Single 3-pers</t>
  </si>
  <si>
    <t>Totaal aantal Single 3 pers</t>
  </si>
  <si>
    <t>Together (172)</t>
  </si>
  <si>
    <t>Aantallen per Together</t>
  </si>
  <si>
    <t>Totaal aantal Together</t>
  </si>
  <si>
    <t>Prijzenformulier Inventaris t.b.v. LOO</t>
  </si>
  <si>
    <t>Opbergtafel</t>
  </si>
  <si>
    <t>rond 44 cm</t>
  </si>
  <si>
    <t>Stapelbed</t>
  </si>
  <si>
    <t>Foam matrassen</t>
  </si>
  <si>
    <t>Heijmans One (48)</t>
  </si>
  <si>
    <t>Aantallen per Heijmans One</t>
  </si>
  <si>
    <t>Totaal aantal Heijmans One</t>
  </si>
  <si>
    <t xml:space="preserve">Totaal aantal Inventaris </t>
  </si>
  <si>
    <r>
      <rPr>
        <b/>
        <sz val="11"/>
        <color theme="1"/>
        <rFont val="Arial"/>
        <family val="2"/>
      </rPr>
      <t>7.</t>
    </r>
    <r>
      <rPr>
        <sz val="11"/>
        <color theme="1"/>
        <rFont val="Arial"/>
        <family val="2"/>
      </rPr>
      <t xml:space="preserve"> dat aan de genoemde aantallen geen rechten kunnen worden ontleent.
</t>
    </r>
    <r>
      <rPr>
        <b/>
        <sz val="11"/>
        <color theme="1"/>
        <rFont val="Arial"/>
        <family val="2"/>
      </rPr>
      <t>8.</t>
    </r>
    <r>
      <rPr>
        <sz val="11"/>
        <color theme="1"/>
        <rFont val="Arial"/>
        <family val="2"/>
      </rPr>
      <t xml:space="preserve"> dat de Inschrijver zelf verantwoordelijk is voor de formules en de getallen die zij invult. </t>
    </r>
  </si>
  <si>
    <t>Inventaris woningen t.b.v. LOO</t>
  </si>
  <si>
    <r>
      <rPr>
        <b/>
        <sz val="11"/>
        <rFont val="Arial"/>
        <family val="2"/>
      </rPr>
      <t>1</t>
    </r>
    <r>
      <rPr>
        <sz val="11"/>
        <rFont val="Arial"/>
        <family val="2"/>
      </rPr>
      <t>. de inschrijving is geschied overeenkomstig de bepalingen van het programma van eisen 'Inventaris woningen t.b.v. langdurige opvang Oekraiense ontheemden' met kenmerk IV.100058 en de eventuele Nota van Inlichtingen;</t>
    </r>
  </si>
  <si>
    <r>
      <rPr>
        <b/>
        <sz val="11"/>
        <color theme="1"/>
        <rFont val="Arial"/>
        <family val="2"/>
      </rPr>
      <t>6.</t>
    </r>
    <r>
      <rPr>
        <sz val="11"/>
        <color theme="1"/>
        <rFont val="Arial"/>
        <family val="2"/>
      </rPr>
      <t xml:space="preserve"> dat de genoemde aantallen indicatief zijn en bedoelt zijn om te komen tot de inschrijfsom;</t>
    </r>
  </si>
  <si>
    <t>Bedbank</t>
  </si>
  <si>
    <t xml:space="preserve">Messen set </t>
  </si>
  <si>
    <t>Huurprijs per maand</t>
  </si>
  <si>
    <t xml:space="preserve">Afmetingen conform artikel nummer 2. </t>
  </si>
  <si>
    <t xml:space="preserve">Bestekset </t>
  </si>
  <si>
    <t xml:space="preserve">16-delig van roestvrij staal </t>
  </si>
  <si>
    <t xml:space="preserve">32-delig van roestvrij staal </t>
  </si>
  <si>
    <t>Bijlage 2  Prijzenformulier Inventaris woningen t.b.v. LOO</t>
  </si>
  <si>
    <t>Totaalsom Inventaris p/m</t>
  </si>
  <si>
    <t xml:space="preserve">Totaalsom per artikel per maand </t>
  </si>
  <si>
    <t xml:space="preserve">2 zits sofa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</si>
</sst>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8"/>
      <color theme="1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49998474074526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9" fillId="0" borderId="0"/>
  </cellStyleXfs>
  <cellXfs count="85">
    <xf numFmtId="0" fontId="0" fillId="0" borderId="0" xfId="0"/>
    <xf numFmtId="0" fontId="3" fillId="2" borderId="0" xfId="0" applyFont="1" applyFill="1" applyAlignment="1">
      <alignment vertical="top"/>
    </xf>
    <xf numFmtId="0" fontId="4" fillId="2" borderId="0" xfId="0" applyFont="1" applyFill="1" applyAlignment="1">
      <alignment vertical="top"/>
    </xf>
    <xf numFmtId="0" fontId="5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center" vertical="top"/>
    </xf>
    <xf numFmtId="44" fontId="5" fillId="2" borderId="0" xfId="1" applyFont="1" applyFill="1" applyAlignment="1" applyProtection="1">
      <alignment horizontal="left" vertical="top"/>
    </xf>
    <xf numFmtId="0" fontId="5" fillId="2" borderId="0" xfId="0" applyFont="1" applyFill="1"/>
    <xf numFmtId="0" fontId="5" fillId="2" borderId="1" xfId="0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2" fillId="2" borderId="4" xfId="0" applyFont="1" applyFill="1" applyBorder="1"/>
    <xf numFmtId="0" fontId="5" fillId="2" borderId="5" xfId="0" applyFont="1" applyFill="1" applyBorder="1"/>
    <xf numFmtId="0" fontId="9" fillId="2" borderId="0" xfId="2" applyFill="1" applyAlignment="1">
      <alignment horizontal="left" wrapText="1"/>
    </xf>
    <xf numFmtId="0" fontId="10" fillId="2" borderId="0" xfId="2" applyFont="1" applyFill="1" applyAlignment="1">
      <alignment horizontal="right"/>
    </xf>
    <xf numFmtId="0" fontId="11" fillId="0" borderId="0" xfId="0" applyFont="1"/>
    <xf numFmtId="0" fontId="0" fillId="0" borderId="15" xfId="0" applyBorder="1"/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/>
    <xf numFmtId="0" fontId="2" fillId="0" borderId="16" xfId="0" applyFont="1" applyBorder="1" applyAlignment="1">
      <alignment horizontal="center" vertical="center" wrapText="1"/>
    </xf>
    <xf numFmtId="0" fontId="0" fillId="0" borderId="13" xfId="0" applyBorder="1" applyAlignment="1">
      <alignment horizontal="left" vertical="center"/>
    </xf>
    <xf numFmtId="0" fontId="0" fillId="0" borderId="13" xfId="0" applyFill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2" xfId="0" applyFill="1" applyBorder="1" applyAlignment="1">
      <alignment horizontal="left" vertical="center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5" borderId="0" xfId="0" applyFill="1"/>
    <xf numFmtId="0" fontId="2" fillId="0" borderId="17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44" fontId="0" fillId="0" borderId="12" xfId="0" applyNumberFormat="1" applyBorder="1" applyAlignment="1">
      <alignment horizontal="center" vertical="center"/>
    </xf>
    <xf numFmtId="44" fontId="0" fillId="0" borderId="15" xfId="0" applyNumberFormat="1" applyBorder="1" applyAlignment="1">
      <alignment horizontal="center" vertical="center"/>
    </xf>
    <xf numFmtId="44" fontId="0" fillId="0" borderId="14" xfId="1" applyFont="1" applyBorder="1"/>
    <xf numFmtId="0" fontId="0" fillId="0" borderId="0" xfId="0" applyFill="1"/>
    <xf numFmtId="0" fontId="9" fillId="0" borderId="13" xfId="0" applyFont="1" applyFill="1" applyBorder="1" applyAlignment="1">
      <alignment horizontal="left" vertical="center" wrapText="1"/>
    </xf>
    <xf numFmtId="0" fontId="9" fillId="0" borderId="12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9" fillId="0" borderId="13" xfId="0" applyFont="1" applyBorder="1" applyAlignment="1">
      <alignment horizontal="left" vertical="center"/>
    </xf>
    <xf numFmtId="0" fontId="9" fillId="0" borderId="12" xfId="0" applyFont="1" applyBorder="1" applyAlignment="1">
      <alignment vertical="top" wrapText="1"/>
    </xf>
    <xf numFmtId="0" fontId="9" fillId="0" borderId="12" xfId="0" applyFont="1" applyBorder="1" applyAlignment="1">
      <alignment horizontal="left" vertical="center"/>
    </xf>
    <xf numFmtId="0" fontId="9" fillId="0" borderId="0" xfId="0" applyFont="1"/>
    <xf numFmtId="0" fontId="0" fillId="0" borderId="12" xfId="0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left" vertical="center" wrapText="1"/>
    </xf>
    <xf numFmtId="44" fontId="0" fillId="3" borderId="12" xfId="1" applyFont="1" applyFill="1" applyBorder="1" applyAlignment="1" applyProtection="1">
      <alignment horizontal="center" vertical="center"/>
      <protection locked="0"/>
    </xf>
    <xf numFmtId="0" fontId="10" fillId="2" borderId="12" xfId="2" applyFont="1" applyFill="1" applyBorder="1" applyAlignment="1">
      <alignment horizontal="right"/>
    </xf>
    <xf numFmtId="0" fontId="9" fillId="3" borderId="9" xfId="2" applyFill="1" applyBorder="1" applyAlignment="1" applyProtection="1">
      <alignment horizontal="left"/>
      <protection locked="0"/>
    </xf>
    <xf numFmtId="0" fontId="9" fillId="3" borderId="10" xfId="2" applyFill="1" applyBorder="1" applyAlignment="1" applyProtection="1">
      <alignment horizontal="left"/>
      <protection locked="0"/>
    </xf>
    <xf numFmtId="0" fontId="9" fillId="3" borderId="11" xfId="2" applyFill="1" applyBorder="1" applyAlignment="1" applyProtection="1">
      <alignment horizontal="left"/>
      <protection locked="0"/>
    </xf>
    <xf numFmtId="0" fontId="9" fillId="3" borderId="12" xfId="2" applyFill="1" applyBorder="1" applyAlignment="1" applyProtection="1">
      <alignment horizontal="left"/>
      <protection locked="0"/>
    </xf>
    <xf numFmtId="0" fontId="10" fillId="2" borderId="13" xfId="2" applyFont="1" applyFill="1" applyBorder="1" applyAlignment="1">
      <alignment horizontal="right"/>
    </xf>
    <xf numFmtId="0" fontId="10" fillId="2" borderId="6" xfId="2" applyFont="1" applyFill="1" applyBorder="1" applyAlignment="1">
      <alignment horizontal="right"/>
    </xf>
    <xf numFmtId="0" fontId="9" fillId="2" borderId="0" xfId="2" applyFill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left" wrapText="1"/>
    </xf>
    <xf numFmtId="0" fontId="8" fillId="2" borderId="0" xfId="0" applyFont="1" applyFill="1" applyAlignment="1">
      <alignment horizontal="left" wrapText="1"/>
    </xf>
    <xf numFmtId="0" fontId="8" fillId="2" borderId="5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5" fillId="2" borderId="5" xfId="0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left" wrapText="1"/>
    </xf>
    <xf numFmtId="0" fontId="5" fillId="2" borderId="7" xfId="0" applyFont="1" applyFill="1" applyBorder="1" applyAlignment="1">
      <alignment horizontal="left" wrapText="1"/>
    </xf>
    <xf numFmtId="0" fontId="5" fillId="2" borderId="8" xfId="0" applyFont="1" applyFill="1" applyBorder="1" applyAlignment="1">
      <alignment horizontal="left" wrapText="1"/>
    </xf>
    <xf numFmtId="0" fontId="7" fillId="4" borderId="4" xfId="0" applyFont="1" applyFill="1" applyBorder="1" applyAlignment="1">
      <alignment horizontal="center"/>
    </xf>
    <xf numFmtId="0" fontId="7" fillId="4" borderId="0" xfId="0" applyFont="1" applyFill="1" applyBorder="1" applyAlignment="1">
      <alignment horizontal="center"/>
    </xf>
    <xf numFmtId="0" fontId="12" fillId="0" borderId="0" xfId="0" applyFont="1" applyAlignment="1">
      <alignment horizontal="right"/>
    </xf>
    <xf numFmtId="0" fontId="12" fillId="0" borderId="18" xfId="0" applyFont="1" applyBorder="1" applyAlignment="1">
      <alignment horizontal="right"/>
    </xf>
    <xf numFmtId="0" fontId="13" fillId="0" borderId="12" xfId="0" applyFont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</cellXfs>
  <cellStyles count="3">
    <cellStyle name="Standaard" xfId="0" builtinId="0"/>
    <cellStyle name="Standaard 2 2" xfId="2" xr:uid="{9D99B343-8707-438E-9515-21C0E3DE7F4D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449580</xdr:colOff>
      <xdr:row>1</xdr:row>
      <xdr:rowOff>152400</xdr:rowOff>
    </xdr:from>
    <xdr:to>
      <xdr:col>12</xdr:col>
      <xdr:colOff>213360</xdr:colOff>
      <xdr:row>8</xdr:row>
      <xdr:rowOff>45720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797B7EC-E0C4-4193-91A5-1CDC2B5C1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3030" y="342900"/>
          <a:ext cx="1535430" cy="1455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9A0DC-BE2C-41E2-8B0B-40669D63D39E}">
  <dimension ref="A1:N30"/>
  <sheetViews>
    <sheetView workbookViewId="0">
      <selection activeCell="H41" sqref="H41"/>
    </sheetView>
  </sheetViews>
  <sheetFormatPr defaultRowHeight="12.75" x14ac:dyDescent="0.35"/>
  <cols>
    <col min="2" max="2" width="19" customWidth="1"/>
    <col min="3" max="9" width="15" customWidth="1"/>
    <col min="11" max="11" width="9.1328125" customWidth="1"/>
  </cols>
  <sheetData>
    <row r="1" spans="1:14" ht="13.9" x14ac:dyDescent="0.35">
      <c r="A1" s="1" t="s">
        <v>146</v>
      </c>
      <c r="B1" s="2"/>
      <c r="C1" s="3"/>
      <c r="D1" s="3"/>
      <c r="E1" s="3"/>
      <c r="F1" s="4"/>
      <c r="G1" s="4"/>
      <c r="H1" s="5"/>
      <c r="I1" s="5"/>
      <c r="J1" s="5"/>
      <c r="K1" s="3"/>
      <c r="L1" s="3"/>
      <c r="M1" s="3"/>
      <c r="N1" s="3"/>
    </row>
    <row r="2" spans="1:14" ht="22.5" x14ac:dyDescent="0.35">
      <c r="A2" s="57" t="s">
        <v>0</v>
      </c>
      <c r="B2" s="58"/>
      <c r="C2" s="58"/>
      <c r="D2" s="58"/>
      <c r="E2" s="58"/>
      <c r="F2" s="58"/>
      <c r="G2" s="58"/>
      <c r="H2" s="58"/>
      <c r="I2" s="59"/>
      <c r="J2" s="6"/>
      <c r="K2" s="6"/>
      <c r="L2" s="6"/>
      <c r="M2" s="6"/>
      <c r="N2" s="6"/>
    </row>
    <row r="3" spans="1:14" ht="15" x14ac:dyDescent="0.35">
      <c r="A3" s="60" t="s">
        <v>136</v>
      </c>
      <c r="B3" s="61"/>
      <c r="C3" s="61"/>
      <c r="D3" s="61"/>
      <c r="E3" s="61"/>
      <c r="F3" s="61"/>
      <c r="G3" s="61"/>
      <c r="H3" s="61"/>
      <c r="I3" s="62"/>
      <c r="J3" s="6"/>
      <c r="K3" s="6"/>
      <c r="L3" s="6"/>
      <c r="M3" s="6"/>
      <c r="N3" s="6"/>
    </row>
    <row r="4" spans="1:14" ht="13.9" x14ac:dyDescent="0.4">
      <c r="A4" s="63" t="s">
        <v>1</v>
      </c>
      <c r="B4" s="64"/>
      <c r="C4" s="64"/>
      <c r="D4" s="64"/>
      <c r="E4" s="64"/>
      <c r="F4" s="64"/>
      <c r="G4" s="64"/>
      <c r="H4" s="64"/>
      <c r="I4" s="65"/>
      <c r="J4" s="6"/>
      <c r="K4" s="6"/>
      <c r="L4" s="6"/>
      <c r="M4" s="6"/>
      <c r="N4" s="6"/>
    </row>
    <row r="5" spans="1:14" ht="13.5" x14ac:dyDescent="0.35">
      <c r="A5" s="66" t="s">
        <v>2</v>
      </c>
      <c r="B5" s="67"/>
      <c r="C5" s="67"/>
      <c r="D5" s="67"/>
      <c r="E5" s="67"/>
      <c r="F5" s="67"/>
      <c r="G5" s="67"/>
      <c r="H5" s="67"/>
      <c r="I5" s="68"/>
      <c r="J5" s="6"/>
      <c r="K5" s="6"/>
      <c r="L5" s="6"/>
      <c r="M5" s="6"/>
      <c r="N5" s="6"/>
    </row>
    <row r="6" spans="1:14" ht="13.5" x14ac:dyDescent="0.35">
      <c r="A6" s="7"/>
      <c r="B6" s="8"/>
      <c r="C6" s="8"/>
      <c r="D6" s="8"/>
      <c r="E6" s="8"/>
      <c r="F6" s="8"/>
      <c r="G6" s="8"/>
      <c r="H6" s="8"/>
      <c r="I6" s="9"/>
      <c r="J6" s="6"/>
      <c r="K6" s="6"/>
      <c r="L6" s="6"/>
      <c r="M6" s="6"/>
      <c r="N6" s="6"/>
    </row>
    <row r="7" spans="1:14" ht="13.9" x14ac:dyDescent="0.4">
      <c r="A7" s="10" t="s">
        <v>3</v>
      </c>
      <c r="B7" s="6"/>
      <c r="C7" s="6"/>
      <c r="D7" s="6"/>
      <c r="E7" s="6"/>
      <c r="F7" s="6"/>
      <c r="G7" s="6"/>
      <c r="H7" s="6"/>
      <c r="I7" s="11"/>
      <c r="J7" s="6"/>
      <c r="K7" s="6"/>
      <c r="L7" s="6"/>
      <c r="M7" s="6"/>
      <c r="N7" s="6"/>
    </row>
    <row r="8" spans="1:14" ht="29.25" customHeight="1" x14ac:dyDescent="0.35">
      <c r="A8" s="69" t="s">
        <v>137</v>
      </c>
      <c r="B8" s="70"/>
      <c r="C8" s="70"/>
      <c r="D8" s="70"/>
      <c r="E8" s="70"/>
      <c r="F8" s="70"/>
      <c r="G8" s="70"/>
      <c r="H8" s="70"/>
      <c r="I8" s="71"/>
      <c r="J8" s="6"/>
      <c r="K8" s="6"/>
      <c r="L8" s="6"/>
      <c r="M8" s="6"/>
      <c r="N8" s="6"/>
    </row>
    <row r="9" spans="1:14" ht="28.5" customHeight="1" x14ac:dyDescent="0.35">
      <c r="A9" s="72" t="s">
        <v>4</v>
      </c>
      <c r="B9" s="73"/>
      <c r="C9" s="73"/>
      <c r="D9" s="73"/>
      <c r="E9" s="73"/>
      <c r="F9" s="73"/>
      <c r="G9" s="73"/>
      <c r="H9" s="73"/>
      <c r="I9" s="74"/>
      <c r="J9" s="6"/>
      <c r="K9" s="6"/>
      <c r="L9" s="6"/>
      <c r="M9" s="6"/>
      <c r="N9" s="6"/>
    </row>
    <row r="10" spans="1:14" ht="43.5" customHeight="1" x14ac:dyDescent="0.35">
      <c r="A10" s="72" t="s">
        <v>5</v>
      </c>
      <c r="B10" s="73"/>
      <c r="C10" s="73"/>
      <c r="D10" s="73"/>
      <c r="E10" s="73"/>
      <c r="F10" s="73"/>
      <c r="G10" s="73"/>
      <c r="H10" s="73"/>
      <c r="I10" s="74"/>
      <c r="J10" s="6"/>
      <c r="K10" s="6"/>
      <c r="L10" s="6"/>
      <c r="M10" s="6"/>
      <c r="N10" s="6"/>
    </row>
    <row r="11" spans="1:14" ht="15.75" customHeight="1" x14ac:dyDescent="0.35">
      <c r="A11" s="72" t="s">
        <v>6</v>
      </c>
      <c r="B11" s="73"/>
      <c r="C11" s="73"/>
      <c r="D11" s="73"/>
      <c r="E11" s="73"/>
      <c r="F11" s="73"/>
      <c r="G11" s="73"/>
      <c r="H11" s="73"/>
      <c r="I11" s="74"/>
      <c r="J11" s="6"/>
      <c r="K11" s="6"/>
      <c r="L11" s="6"/>
      <c r="M11" s="6"/>
      <c r="N11" s="6"/>
    </row>
    <row r="12" spans="1:14" ht="13.5" x14ac:dyDescent="0.35">
      <c r="A12" s="72" t="s">
        <v>7</v>
      </c>
      <c r="B12" s="73"/>
      <c r="C12" s="73"/>
      <c r="D12" s="73"/>
      <c r="E12" s="73"/>
      <c r="F12" s="73"/>
      <c r="G12" s="73"/>
      <c r="H12" s="73"/>
      <c r="I12" s="74"/>
      <c r="J12" s="6"/>
      <c r="K12" s="6"/>
      <c r="L12" s="6"/>
      <c r="M12" s="6"/>
      <c r="N12" s="6"/>
    </row>
    <row r="13" spans="1:14" ht="16.5" customHeight="1" x14ac:dyDescent="0.35">
      <c r="A13" s="72" t="s">
        <v>138</v>
      </c>
      <c r="B13" s="73"/>
      <c r="C13" s="73"/>
      <c r="D13" s="73"/>
      <c r="E13" s="73"/>
      <c r="F13" s="73"/>
      <c r="G13" s="73"/>
      <c r="H13" s="73"/>
      <c r="I13" s="74"/>
      <c r="J13" s="6"/>
      <c r="K13" s="6"/>
      <c r="L13" s="6"/>
      <c r="M13" s="6"/>
      <c r="N13" s="6"/>
    </row>
    <row r="14" spans="1:14" ht="32.25" customHeight="1" x14ac:dyDescent="0.35">
      <c r="A14" s="75" t="s">
        <v>135</v>
      </c>
      <c r="B14" s="76"/>
      <c r="C14" s="76"/>
      <c r="D14" s="76"/>
      <c r="E14" s="76"/>
      <c r="F14" s="76"/>
      <c r="G14" s="76"/>
      <c r="H14" s="76"/>
      <c r="I14" s="77"/>
      <c r="J14" s="6"/>
      <c r="K14" s="6"/>
      <c r="L14" s="6"/>
      <c r="M14" s="6"/>
      <c r="N14" s="6"/>
    </row>
    <row r="15" spans="1:14" ht="13.5" x14ac:dyDescent="0.35">
      <c r="A15" s="12"/>
      <c r="B15" s="12"/>
      <c r="C15" s="12"/>
      <c r="D15" s="12"/>
      <c r="E15" s="12"/>
      <c r="F15" s="12"/>
      <c r="G15" s="12"/>
      <c r="H15" s="12"/>
      <c r="I15" s="12"/>
      <c r="J15" s="6"/>
      <c r="K15" s="6"/>
      <c r="L15" s="6"/>
      <c r="M15" s="6"/>
      <c r="N15" s="6"/>
    </row>
    <row r="16" spans="1:14" ht="13.5" x14ac:dyDescent="0.35">
      <c r="A16" s="56" t="s">
        <v>8</v>
      </c>
      <c r="B16" s="56"/>
      <c r="C16" s="56"/>
      <c r="D16" s="5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ht="13.5" x14ac:dyDescent="0.3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ht="13.9" x14ac:dyDescent="0.4">
      <c r="A18" s="49" t="s">
        <v>9</v>
      </c>
      <c r="B18" s="49"/>
      <c r="C18" s="50"/>
      <c r="D18" s="51"/>
      <c r="E18" s="52"/>
      <c r="F18" s="6"/>
      <c r="G18" s="6"/>
      <c r="H18" s="6"/>
      <c r="I18" s="6"/>
      <c r="J18" s="6"/>
      <c r="K18" s="6"/>
      <c r="L18" s="6"/>
      <c r="M18" s="6"/>
      <c r="N18" s="6"/>
    </row>
    <row r="19" spans="1:14" ht="13.9" x14ac:dyDescent="0.4">
      <c r="A19" s="49" t="s">
        <v>10</v>
      </c>
      <c r="B19" s="49"/>
      <c r="C19" s="50"/>
      <c r="D19" s="51"/>
      <c r="E19" s="52"/>
      <c r="F19" s="6"/>
      <c r="G19" s="6"/>
      <c r="H19" s="6"/>
      <c r="I19" s="6"/>
      <c r="J19" s="6"/>
      <c r="K19" s="6"/>
      <c r="L19" s="6"/>
      <c r="M19" s="6"/>
      <c r="N19" s="6"/>
    </row>
    <row r="20" spans="1:14" ht="13.9" x14ac:dyDescent="0.4">
      <c r="A20" s="49" t="s">
        <v>11</v>
      </c>
      <c r="B20" s="49"/>
      <c r="C20" s="50"/>
      <c r="D20" s="51"/>
      <c r="E20" s="52"/>
      <c r="F20" s="6"/>
      <c r="G20" s="6"/>
      <c r="H20" s="6"/>
      <c r="I20" s="6"/>
      <c r="J20" s="6"/>
      <c r="K20" s="6"/>
      <c r="L20" s="6"/>
      <c r="M20" s="6"/>
      <c r="N20" s="6"/>
    </row>
    <row r="21" spans="1:14" ht="13.9" x14ac:dyDescent="0.4">
      <c r="A21" s="49" t="s">
        <v>12</v>
      </c>
      <c r="B21" s="49"/>
      <c r="C21" s="50"/>
      <c r="D21" s="51"/>
      <c r="E21" s="52"/>
      <c r="F21" s="6"/>
      <c r="G21" s="6"/>
      <c r="H21" s="6"/>
      <c r="I21" s="6"/>
      <c r="J21" s="6"/>
      <c r="K21" s="6"/>
      <c r="L21" s="6"/>
      <c r="M21" s="6"/>
      <c r="N21" s="6"/>
    </row>
    <row r="22" spans="1:14" ht="13.9" x14ac:dyDescent="0.4">
      <c r="A22" s="49" t="s">
        <v>13</v>
      </c>
      <c r="B22" s="49"/>
      <c r="C22" s="50"/>
      <c r="D22" s="51"/>
      <c r="E22" s="52"/>
      <c r="F22" s="6"/>
      <c r="G22" s="6"/>
      <c r="H22" s="6"/>
      <c r="I22" s="6"/>
      <c r="J22" s="6"/>
      <c r="K22" s="6"/>
      <c r="L22" s="6"/>
      <c r="M22" s="6"/>
      <c r="N22" s="6"/>
    </row>
    <row r="23" spans="1:14" ht="13.9" x14ac:dyDescent="0.4">
      <c r="A23" s="13"/>
      <c r="B23" s="13"/>
      <c r="C23" s="53"/>
      <c r="D23" s="53"/>
      <c r="E23" s="53"/>
      <c r="F23" s="6"/>
      <c r="G23" s="6"/>
      <c r="H23" s="6"/>
      <c r="I23" s="6"/>
      <c r="J23" s="6"/>
      <c r="K23" s="6"/>
      <c r="L23" s="6"/>
      <c r="M23" s="6"/>
      <c r="N23" s="6"/>
    </row>
    <row r="24" spans="1:14" ht="13.9" x14ac:dyDescent="0.4">
      <c r="A24" s="13"/>
      <c r="B24" s="13"/>
      <c r="C24" s="53"/>
      <c r="D24" s="53"/>
      <c r="E24" s="53"/>
      <c r="F24" s="6"/>
      <c r="G24" s="6"/>
      <c r="H24" s="6"/>
      <c r="I24" s="6"/>
      <c r="J24" s="6"/>
      <c r="K24" s="6"/>
      <c r="L24" s="6"/>
      <c r="M24" s="6"/>
      <c r="N24" s="6"/>
    </row>
    <row r="25" spans="1:14" ht="13.9" x14ac:dyDescent="0.4">
      <c r="A25" s="13"/>
      <c r="B25" s="13"/>
      <c r="C25" s="53"/>
      <c r="D25" s="53"/>
      <c r="E25" s="53"/>
      <c r="F25" s="6"/>
      <c r="G25" s="6"/>
      <c r="H25" s="6"/>
      <c r="I25" s="6"/>
      <c r="J25" s="6"/>
      <c r="K25" s="6"/>
      <c r="L25" s="6"/>
      <c r="M25" s="6"/>
      <c r="N25" s="6"/>
    </row>
    <row r="26" spans="1:14" ht="13.9" x14ac:dyDescent="0.4">
      <c r="A26" s="13"/>
      <c r="B26" s="13"/>
      <c r="C26" s="53"/>
      <c r="D26" s="53"/>
      <c r="E26" s="53"/>
      <c r="F26" s="6"/>
      <c r="G26" s="6"/>
      <c r="H26" s="6"/>
      <c r="I26" s="6"/>
      <c r="J26" s="6"/>
      <c r="K26" s="6"/>
      <c r="L26" s="6"/>
      <c r="M26" s="6"/>
      <c r="N26" s="6"/>
    </row>
    <row r="27" spans="1:14" ht="13.9" x14ac:dyDescent="0.4">
      <c r="A27" s="54" t="s">
        <v>14</v>
      </c>
      <c r="B27" s="55"/>
      <c r="C27" s="53"/>
      <c r="D27" s="53"/>
      <c r="E27" s="53"/>
      <c r="F27" s="6"/>
      <c r="G27" s="6"/>
      <c r="H27" s="6"/>
      <c r="I27" s="6"/>
      <c r="J27" s="6"/>
      <c r="K27" s="6"/>
      <c r="L27" s="6"/>
      <c r="M27" s="6"/>
      <c r="N27" s="6"/>
    </row>
    <row r="28" spans="1:14" ht="13.5" x14ac:dyDescent="0.3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4" ht="13.5" x14ac:dyDescent="0.3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4" ht="13.5" x14ac:dyDescent="0.3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</sheetData>
  <sheetProtection algorithmName="SHA-512" hashValue="Ctslf2+ynwCxd5twremWFMqJ/eqrVVtQEVl3S2Ar3KFVvzdw50oe/BH4QuXcmF4rdLSAYMQ3Aal6Ueq745FF7g==" saltValue="x0804OhHN6rv7fqZW+PzVg==" spinCount="100000" sheet="1" objects="1" scenarios="1"/>
  <mergeCells count="24">
    <mergeCell ref="A16:D16"/>
    <mergeCell ref="A2:I2"/>
    <mergeCell ref="A3:I3"/>
    <mergeCell ref="A4:I4"/>
    <mergeCell ref="A5:I5"/>
    <mergeCell ref="A8:I8"/>
    <mergeCell ref="A9:I9"/>
    <mergeCell ref="A10:I10"/>
    <mergeCell ref="A11:I11"/>
    <mergeCell ref="A12:I12"/>
    <mergeCell ref="A13:I13"/>
    <mergeCell ref="A14:I14"/>
    <mergeCell ref="A18:B18"/>
    <mergeCell ref="C18:E18"/>
    <mergeCell ref="A19:B19"/>
    <mergeCell ref="C19:E19"/>
    <mergeCell ref="A20:B20"/>
    <mergeCell ref="C20:E20"/>
    <mergeCell ref="A21:B21"/>
    <mergeCell ref="C21:E21"/>
    <mergeCell ref="A22:B22"/>
    <mergeCell ref="C22:E22"/>
    <mergeCell ref="C23:E27"/>
    <mergeCell ref="A27:B27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70227-C8A6-4893-A220-70F04CDFF4AF}">
  <dimension ref="A1:Q75"/>
  <sheetViews>
    <sheetView tabSelected="1" zoomScale="110" zoomScaleNormal="110" workbookViewId="0">
      <pane xSplit="3" topLeftCell="D1" activePane="topRight" state="frozen"/>
      <selection pane="topRight" activeCell="B8" sqref="B8"/>
    </sheetView>
  </sheetViews>
  <sheetFormatPr defaultRowHeight="12.75" x14ac:dyDescent="0.35"/>
  <cols>
    <col min="2" max="2" width="28" bestFit="1" customWidth="1"/>
    <col min="3" max="3" width="56" bestFit="1" customWidth="1"/>
    <col min="4" max="4" width="15.1328125" customWidth="1"/>
    <col min="5" max="5" width="13.265625" bestFit="1" customWidth="1"/>
    <col min="6" max="6" width="15.1328125" customWidth="1"/>
    <col min="7" max="7" width="13.265625" bestFit="1" customWidth="1"/>
    <col min="8" max="8" width="15.1328125" customWidth="1"/>
    <col min="9" max="9" width="13.265625" bestFit="1" customWidth="1"/>
    <col min="10" max="10" width="15.1328125" customWidth="1"/>
    <col min="11" max="11" width="13.265625" bestFit="1" customWidth="1"/>
    <col min="12" max="12" width="15.1328125" customWidth="1"/>
    <col min="13" max="13" width="13.265625" bestFit="1" customWidth="1"/>
    <col min="14" max="14" width="1.86328125" style="34" customWidth="1"/>
    <col min="15" max="15" width="12.59765625" customWidth="1"/>
    <col min="16" max="16" width="16.86328125" customWidth="1"/>
    <col min="17" max="17" width="19.59765625" customWidth="1"/>
  </cols>
  <sheetData>
    <row r="1" spans="1:17" ht="17.649999999999999" x14ac:dyDescent="0.5">
      <c r="A1" s="14" t="s">
        <v>126</v>
      </c>
      <c r="B1" s="14"/>
    </row>
    <row r="3" spans="1:17" ht="15.4" thickBot="1" x14ac:dyDescent="0.45">
      <c r="A3" s="15"/>
      <c r="B3" s="15"/>
      <c r="C3" s="15"/>
      <c r="D3" s="78" t="s">
        <v>111</v>
      </c>
      <c r="E3" s="79"/>
      <c r="F3" s="78" t="s">
        <v>117</v>
      </c>
      <c r="G3" s="79"/>
      <c r="H3" s="78" t="s">
        <v>118</v>
      </c>
      <c r="I3" s="79"/>
      <c r="J3" s="78" t="s">
        <v>123</v>
      </c>
      <c r="K3" s="79"/>
      <c r="L3" s="78" t="s">
        <v>131</v>
      </c>
      <c r="M3" s="79"/>
    </row>
    <row r="4" spans="1:17" ht="26.65" thickBot="1" x14ac:dyDescent="0.45">
      <c r="A4" s="17" t="s">
        <v>107</v>
      </c>
      <c r="B4" s="17" t="s">
        <v>108</v>
      </c>
      <c r="C4" s="17" t="s">
        <v>109</v>
      </c>
      <c r="D4" s="16" t="s">
        <v>110</v>
      </c>
      <c r="E4" s="16" t="s">
        <v>112</v>
      </c>
      <c r="F4" s="18" t="s">
        <v>119</v>
      </c>
      <c r="G4" s="16" t="s">
        <v>120</v>
      </c>
      <c r="H4" s="18" t="s">
        <v>121</v>
      </c>
      <c r="I4" s="16" t="s">
        <v>122</v>
      </c>
      <c r="J4" s="16" t="s">
        <v>124</v>
      </c>
      <c r="K4" s="16" t="s">
        <v>125</v>
      </c>
      <c r="L4" s="16" t="s">
        <v>132</v>
      </c>
      <c r="M4" s="16" t="s">
        <v>133</v>
      </c>
      <c r="N4" s="28"/>
      <c r="O4" s="29" t="s">
        <v>134</v>
      </c>
      <c r="P4" s="29" t="s">
        <v>141</v>
      </c>
      <c r="Q4" s="30" t="s">
        <v>148</v>
      </c>
    </row>
    <row r="5" spans="1:17" ht="25.5" x14ac:dyDescent="0.35">
      <c r="A5" s="20">
        <v>1</v>
      </c>
      <c r="B5" s="20" t="s">
        <v>15</v>
      </c>
      <c r="C5" s="35" t="s">
        <v>16</v>
      </c>
      <c r="D5" s="24">
        <v>1</v>
      </c>
      <c r="E5" s="37">
        <f>D5*60</f>
        <v>60</v>
      </c>
      <c r="F5" s="25">
        <v>0</v>
      </c>
      <c r="G5" s="39">
        <f>F5*70</f>
        <v>0</v>
      </c>
      <c r="H5" s="45">
        <v>0</v>
      </c>
      <c r="I5" s="39">
        <f>H5*35</f>
        <v>0</v>
      </c>
      <c r="J5" s="24">
        <v>0</v>
      </c>
      <c r="K5" s="39">
        <f>J5*172</f>
        <v>0</v>
      </c>
      <c r="L5" s="26">
        <v>0</v>
      </c>
      <c r="M5" s="37">
        <f>L5*48</f>
        <v>0</v>
      </c>
      <c r="N5" s="28"/>
      <c r="O5" s="25">
        <f>E5+G5+I5+K5+M5</f>
        <v>60</v>
      </c>
      <c r="P5" s="48"/>
      <c r="Q5" s="31">
        <f>O5*P5</f>
        <v>0</v>
      </c>
    </row>
    <row r="6" spans="1:17" ht="25.5" x14ac:dyDescent="0.35">
      <c r="A6" s="19">
        <v>2</v>
      </c>
      <c r="B6" s="40" t="s">
        <v>149</v>
      </c>
      <c r="C6" s="41" t="s">
        <v>113</v>
      </c>
      <c r="D6" s="24">
        <v>0</v>
      </c>
      <c r="E6" s="37">
        <f>D6*60</f>
        <v>0</v>
      </c>
      <c r="F6" s="25">
        <v>1</v>
      </c>
      <c r="G6" s="39">
        <f t="shared" ref="G6:G74" si="0">F6*70</f>
        <v>70</v>
      </c>
      <c r="H6" s="45">
        <v>0</v>
      </c>
      <c r="I6" s="39">
        <f>H6*35</f>
        <v>0</v>
      </c>
      <c r="J6" s="25">
        <v>2</v>
      </c>
      <c r="K6" s="39">
        <f t="shared" ref="K6:K70" si="1">J6*172</f>
        <v>344</v>
      </c>
      <c r="L6" s="27">
        <v>1</v>
      </c>
      <c r="M6" s="38">
        <f t="shared" ref="M6:M70" si="2">L6*48</f>
        <v>48</v>
      </c>
      <c r="N6" s="28"/>
      <c r="O6" s="25">
        <f t="shared" ref="O6:O69" si="3">E6+G6+I6+K6+M6</f>
        <v>462</v>
      </c>
      <c r="P6" s="48"/>
      <c r="Q6" s="31">
        <f t="shared" ref="Q6:Q70" si="4">O6*P6</f>
        <v>0</v>
      </c>
    </row>
    <row r="7" spans="1:17" ht="13.15" x14ac:dyDescent="0.35">
      <c r="A7" s="22">
        <v>3</v>
      </c>
      <c r="B7" s="36" t="s">
        <v>139</v>
      </c>
      <c r="C7" s="36" t="s">
        <v>142</v>
      </c>
      <c r="D7" s="25">
        <v>0</v>
      </c>
      <c r="E7" s="37">
        <f t="shared" ref="E7" si="5">D7*60</f>
        <v>0</v>
      </c>
      <c r="F7" s="25">
        <v>0</v>
      </c>
      <c r="G7" s="39">
        <f t="shared" si="0"/>
        <v>0</v>
      </c>
      <c r="H7" s="45">
        <v>1</v>
      </c>
      <c r="I7" s="39">
        <f>H7*35</f>
        <v>35</v>
      </c>
      <c r="J7" s="25">
        <v>0</v>
      </c>
      <c r="K7" s="39">
        <f t="shared" si="1"/>
        <v>0</v>
      </c>
      <c r="L7" s="27">
        <v>0</v>
      </c>
      <c r="M7" s="38">
        <f t="shared" si="2"/>
        <v>0</v>
      </c>
      <c r="N7" s="28"/>
      <c r="O7" s="25">
        <f t="shared" si="3"/>
        <v>35</v>
      </c>
      <c r="P7" s="48"/>
      <c r="Q7" s="31"/>
    </row>
    <row r="8" spans="1:17" ht="13.15" x14ac:dyDescent="0.35">
      <c r="A8" s="22">
        <v>4</v>
      </c>
      <c r="B8" s="22" t="s">
        <v>17</v>
      </c>
      <c r="C8" s="22" t="s">
        <v>18</v>
      </c>
      <c r="D8" s="25">
        <v>1</v>
      </c>
      <c r="E8" s="38">
        <f t="shared" ref="E8:E74" si="6">D8*60</f>
        <v>60</v>
      </c>
      <c r="F8" s="25">
        <v>2</v>
      </c>
      <c r="G8" s="39">
        <f t="shared" si="0"/>
        <v>140</v>
      </c>
      <c r="H8" s="45">
        <v>2</v>
      </c>
      <c r="I8" s="39">
        <f t="shared" ref="I8:I72" si="7">H8*35</f>
        <v>70</v>
      </c>
      <c r="J8" s="25">
        <v>2</v>
      </c>
      <c r="K8" s="39">
        <f t="shared" si="1"/>
        <v>344</v>
      </c>
      <c r="L8" s="27">
        <v>2</v>
      </c>
      <c r="M8" s="38">
        <f t="shared" si="2"/>
        <v>96</v>
      </c>
      <c r="N8" s="28"/>
      <c r="O8" s="25">
        <f t="shared" si="3"/>
        <v>710</v>
      </c>
      <c r="P8" s="48"/>
      <c r="Q8" s="31">
        <f t="shared" si="4"/>
        <v>0</v>
      </c>
    </row>
    <row r="9" spans="1:17" ht="13.15" x14ac:dyDescent="0.35">
      <c r="A9" s="20">
        <v>5</v>
      </c>
      <c r="B9" s="22" t="s">
        <v>19</v>
      </c>
      <c r="C9" s="22" t="s">
        <v>20</v>
      </c>
      <c r="D9" s="25">
        <v>1</v>
      </c>
      <c r="E9" s="38">
        <f t="shared" si="6"/>
        <v>60</v>
      </c>
      <c r="F9" s="25">
        <v>1</v>
      </c>
      <c r="G9" s="39">
        <f t="shared" si="0"/>
        <v>70</v>
      </c>
      <c r="H9" s="45">
        <v>1</v>
      </c>
      <c r="I9" s="39">
        <f t="shared" si="7"/>
        <v>35</v>
      </c>
      <c r="J9" s="25">
        <v>1</v>
      </c>
      <c r="K9" s="39">
        <f t="shared" si="1"/>
        <v>172</v>
      </c>
      <c r="L9" s="27">
        <v>1</v>
      </c>
      <c r="M9" s="38">
        <f t="shared" si="2"/>
        <v>48</v>
      </c>
      <c r="N9" s="28"/>
      <c r="O9" s="25">
        <f t="shared" si="3"/>
        <v>385</v>
      </c>
      <c r="P9" s="48"/>
      <c r="Q9" s="31">
        <f t="shared" si="4"/>
        <v>0</v>
      </c>
    </row>
    <row r="10" spans="1:17" ht="13.15" x14ac:dyDescent="0.35">
      <c r="A10" s="19">
        <v>6</v>
      </c>
      <c r="B10" s="22" t="s">
        <v>21</v>
      </c>
      <c r="C10" s="22" t="s">
        <v>22</v>
      </c>
      <c r="D10" s="25">
        <v>1</v>
      </c>
      <c r="E10" s="38">
        <f t="shared" si="6"/>
        <v>60</v>
      </c>
      <c r="F10" s="25">
        <v>1</v>
      </c>
      <c r="G10" s="39">
        <f t="shared" si="0"/>
        <v>70</v>
      </c>
      <c r="H10" s="45">
        <v>1</v>
      </c>
      <c r="I10" s="39">
        <f t="shared" si="7"/>
        <v>35</v>
      </c>
      <c r="J10" s="25">
        <v>1</v>
      </c>
      <c r="K10" s="39">
        <f t="shared" si="1"/>
        <v>172</v>
      </c>
      <c r="L10" s="27">
        <v>1</v>
      </c>
      <c r="M10" s="38">
        <f t="shared" si="2"/>
        <v>48</v>
      </c>
      <c r="N10" s="28"/>
      <c r="O10" s="25">
        <f t="shared" si="3"/>
        <v>385</v>
      </c>
      <c r="P10" s="48"/>
      <c r="Q10" s="31">
        <f t="shared" si="4"/>
        <v>0</v>
      </c>
    </row>
    <row r="11" spans="1:17" ht="13.15" x14ac:dyDescent="0.35">
      <c r="A11" s="22">
        <v>7</v>
      </c>
      <c r="B11" s="22" t="s">
        <v>23</v>
      </c>
      <c r="C11" s="22" t="s">
        <v>24</v>
      </c>
      <c r="D11" s="25">
        <v>1</v>
      </c>
      <c r="E11" s="38">
        <f t="shared" si="6"/>
        <v>60</v>
      </c>
      <c r="F11" s="25">
        <v>0</v>
      </c>
      <c r="G11" s="39">
        <f t="shared" si="0"/>
        <v>0</v>
      </c>
      <c r="H11" s="45">
        <v>0</v>
      </c>
      <c r="I11" s="39">
        <f t="shared" si="7"/>
        <v>0</v>
      </c>
      <c r="J11" s="25">
        <v>0</v>
      </c>
      <c r="K11" s="39">
        <f t="shared" si="1"/>
        <v>0</v>
      </c>
      <c r="L11" s="27">
        <v>0</v>
      </c>
      <c r="M11" s="38">
        <f t="shared" si="2"/>
        <v>0</v>
      </c>
      <c r="N11" s="28"/>
      <c r="O11" s="25">
        <f t="shared" si="3"/>
        <v>60</v>
      </c>
      <c r="P11" s="48"/>
      <c r="Q11" s="31">
        <f t="shared" si="4"/>
        <v>0</v>
      </c>
    </row>
    <row r="12" spans="1:17" ht="13.15" x14ac:dyDescent="0.35">
      <c r="A12" s="22">
        <v>8</v>
      </c>
      <c r="B12" s="42" t="s">
        <v>23</v>
      </c>
      <c r="C12" s="43" t="s">
        <v>114</v>
      </c>
      <c r="D12" s="25">
        <v>0</v>
      </c>
      <c r="E12" s="38">
        <f t="shared" si="6"/>
        <v>0</v>
      </c>
      <c r="F12" s="25">
        <v>1</v>
      </c>
      <c r="G12" s="39">
        <f t="shared" si="0"/>
        <v>70</v>
      </c>
      <c r="H12" s="45">
        <v>1</v>
      </c>
      <c r="I12" s="39">
        <f t="shared" si="7"/>
        <v>35</v>
      </c>
      <c r="J12" s="25">
        <v>1</v>
      </c>
      <c r="K12" s="39">
        <f t="shared" si="1"/>
        <v>172</v>
      </c>
      <c r="L12" s="27">
        <v>1</v>
      </c>
      <c r="M12" s="38">
        <f t="shared" si="2"/>
        <v>48</v>
      </c>
      <c r="N12" s="28"/>
      <c r="O12" s="25">
        <f t="shared" si="3"/>
        <v>325</v>
      </c>
      <c r="P12" s="48"/>
      <c r="Q12" s="31">
        <f t="shared" si="4"/>
        <v>0</v>
      </c>
    </row>
    <row r="13" spans="1:17" ht="13.15" x14ac:dyDescent="0.35">
      <c r="A13" s="20">
        <v>9</v>
      </c>
      <c r="B13" s="22" t="s">
        <v>25</v>
      </c>
      <c r="C13" s="36" t="s">
        <v>26</v>
      </c>
      <c r="D13" s="25">
        <v>2</v>
      </c>
      <c r="E13" s="38">
        <f t="shared" si="6"/>
        <v>120</v>
      </c>
      <c r="F13" s="25">
        <v>4</v>
      </c>
      <c r="G13" s="39">
        <f t="shared" si="0"/>
        <v>280</v>
      </c>
      <c r="H13" s="45">
        <v>4</v>
      </c>
      <c r="I13" s="39">
        <f t="shared" si="7"/>
        <v>140</v>
      </c>
      <c r="J13" s="25">
        <v>4</v>
      </c>
      <c r="K13" s="39">
        <f t="shared" si="1"/>
        <v>688</v>
      </c>
      <c r="L13" s="27">
        <v>4</v>
      </c>
      <c r="M13" s="38">
        <f t="shared" si="2"/>
        <v>192</v>
      </c>
      <c r="N13" s="28"/>
      <c r="O13" s="25">
        <f t="shared" si="3"/>
        <v>1420</v>
      </c>
      <c r="P13" s="48"/>
      <c r="Q13" s="31">
        <f t="shared" si="4"/>
        <v>0</v>
      </c>
    </row>
    <row r="14" spans="1:17" ht="13.15" x14ac:dyDescent="0.35">
      <c r="A14" s="19">
        <v>10</v>
      </c>
      <c r="B14" s="36" t="s">
        <v>27</v>
      </c>
      <c r="C14" s="22" t="s">
        <v>28</v>
      </c>
      <c r="D14" s="82">
        <v>1</v>
      </c>
      <c r="E14" s="38">
        <f t="shared" si="6"/>
        <v>60</v>
      </c>
      <c r="F14" s="82">
        <v>2</v>
      </c>
      <c r="G14" s="39">
        <f t="shared" si="0"/>
        <v>140</v>
      </c>
      <c r="H14" s="83">
        <v>2</v>
      </c>
      <c r="I14" s="39">
        <f t="shared" si="7"/>
        <v>70</v>
      </c>
      <c r="J14" s="82">
        <v>3</v>
      </c>
      <c r="K14" s="39">
        <f t="shared" si="1"/>
        <v>516</v>
      </c>
      <c r="L14" s="84">
        <v>2</v>
      </c>
      <c r="M14" s="38">
        <f t="shared" si="2"/>
        <v>96</v>
      </c>
      <c r="N14" s="28"/>
      <c r="O14" s="25">
        <f t="shared" si="3"/>
        <v>882</v>
      </c>
      <c r="P14" s="48"/>
      <c r="Q14" s="31">
        <f t="shared" si="4"/>
        <v>0</v>
      </c>
    </row>
    <row r="15" spans="1:17" ht="13.15" x14ac:dyDescent="0.35">
      <c r="A15" s="22">
        <v>11</v>
      </c>
      <c r="B15" s="22" t="s">
        <v>29</v>
      </c>
      <c r="C15" s="22" t="s">
        <v>30</v>
      </c>
      <c r="D15" s="25">
        <v>1</v>
      </c>
      <c r="E15" s="38">
        <f t="shared" si="6"/>
        <v>60</v>
      </c>
      <c r="F15" s="25">
        <v>2</v>
      </c>
      <c r="G15" s="39">
        <f t="shared" si="0"/>
        <v>140</v>
      </c>
      <c r="H15" s="45">
        <v>2</v>
      </c>
      <c r="I15" s="39">
        <f t="shared" si="7"/>
        <v>70</v>
      </c>
      <c r="J15" s="25">
        <v>2</v>
      </c>
      <c r="K15" s="39">
        <f t="shared" si="1"/>
        <v>344</v>
      </c>
      <c r="L15" s="27">
        <v>2</v>
      </c>
      <c r="M15" s="38">
        <f t="shared" si="2"/>
        <v>96</v>
      </c>
      <c r="N15" s="28"/>
      <c r="O15" s="25">
        <f t="shared" si="3"/>
        <v>710</v>
      </c>
      <c r="P15" s="48"/>
      <c r="Q15" s="31">
        <f t="shared" si="4"/>
        <v>0</v>
      </c>
    </row>
    <row r="16" spans="1:17" ht="13.15" x14ac:dyDescent="0.35">
      <c r="A16" s="22">
        <v>12</v>
      </c>
      <c r="B16" s="22" t="s">
        <v>31</v>
      </c>
      <c r="C16" s="22" t="s">
        <v>32</v>
      </c>
      <c r="D16" s="25">
        <v>1</v>
      </c>
      <c r="E16" s="38">
        <f t="shared" si="6"/>
        <v>60</v>
      </c>
      <c r="F16" s="25">
        <v>0</v>
      </c>
      <c r="G16" s="39">
        <f t="shared" si="0"/>
        <v>0</v>
      </c>
      <c r="H16" s="45">
        <v>0</v>
      </c>
      <c r="I16" s="39">
        <f t="shared" si="7"/>
        <v>0</v>
      </c>
      <c r="J16" s="25">
        <v>0</v>
      </c>
      <c r="K16" s="39">
        <f t="shared" si="1"/>
        <v>0</v>
      </c>
      <c r="L16" s="27">
        <v>0</v>
      </c>
      <c r="M16" s="38">
        <f t="shared" si="2"/>
        <v>0</v>
      </c>
      <c r="N16" s="28"/>
      <c r="O16" s="25">
        <f t="shared" si="3"/>
        <v>60</v>
      </c>
      <c r="P16" s="48"/>
      <c r="Q16" s="31">
        <f>O16*P16</f>
        <v>0</v>
      </c>
    </row>
    <row r="17" spans="1:17" ht="13.15" x14ac:dyDescent="0.35">
      <c r="A17" s="20">
        <v>13</v>
      </c>
      <c r="B17" s="42" t="s">
        <v>116</v>
      </c>
      <c r="C17" s="43" t="s">
        <v>115</v>
      </c>
      <c r="D17" s="25">
        <v>0</v>
      </c>
      <c r="E17" s="38">
        <f t="shared" si="6"/>
        <v>0</v>
      </c>
      <c r="F17" s="25">
        <v>1</v>
      </c>
      <c r="G17" s="39">
        <f t="shared" si="0"/>
        <v>70</v>
      </c>
      <c r="H17" s="45">
        <v>1</v>
      </c>
      <c r="I17" s="39">
        <f t="shared" si="7"/>
        <v>35</v>
      </c>
      <c r="J17" s="25">
        <v>2</v>
      </c>
      <c r="K17" s="39">
        <f t="shared" si="1"/>
        <v>344</v>
      </c>
      <c r="L17" s="27">
        <v>1</v>
      </c>
      <c r="M17" s="38">
        <f t="shared" si="2"/>
        <v>48</v>
      </c>
      <c r="N17" s="28"/>
      <c r="O17" s="25">
        <f t="shared" si="3"/>
        <v>497</v>
      </c>
      <c r="P17" s="48"/>
      <c r="Q17" s="31">
        <f t="shared" si="4"/>
        <v>0</v>
      </c>
    </row>
    <row r="18" spans="1:17" ht="13.15" x14ac:dyDescent="0.35">
      <c r="A18" s="19">
        <v>14</v>
      </c>
      <c r="B18" s="22" t="s">
        <v>33</v>
      </c>
      <c r="C18" s="22" t="s">
        <v>34</v>
      </c>
      <c r="D18" s="25">
        <v>8</v>
      </c>
      <c r="E18" s="38">
        <f t="shared" si="6"/>
        <v>480</v>
      </c>
      <c r="F18" s="25">
        <v>16</v>
      </c>
      <c r="G18" s="39">
        <f t="shared" si="0"/>
        <v>1120</v>
      </c>
      <c r="H18" s="45">
        <v>16</v>
      </c>
      <c r="I18" s="39">
        <f t="shared" si="7"/>
        <v>560</v>
      </c>
      <c r="J18" s="25">
        <v>32</v>
      </c>
      <c r="K18" s="39">
        <f t="shared" si="1"/>
        <v>5504</v>
      </c>
      <c r="L18" s="27">
        <v>16</v>
      </c>
      <c r="M18" s="38">
        <f t="shared" si="2"/>
        <v>768</v>
      </c>
      <c r="N18" s="28"/>
      <c r="O18" s="25">
        <f t="shared" si="3"/>
        <v>8432</v>
      </c>
      <c r="P18" s="48"/>
      <c r="Q18" s="31">
        <f t="shared" si="4"/>
        <v>0</v>
      </c>
    </row>
    <row r="19" spans="1:17" ht="13.15" x14ac:dyDescent="0.35">
      <c r="A19" s="22">
        <v>15</v>
      </c>
      <c r="B19" s="21" t="s">
        <v>35</v>
      </c>
      <c r="C19" s="21" t="s">
        <v>36</v>
      </c>
      <c r="D19" s="25">
        <v>1</v>
      </c>
      <c r="E19" s="38">
        <f t="shared" si="6"/>
        <v>60</v>
      </c>
      <c r="F19" s="25">
        <v>1</v>
      </c>
      <c r="G19" s="39">
        <f t="shared" si="0"/>
        <v>70</v>
      </c>
      <c r="H19" s="45">
        <v>1</v>
      </c>
      <c r="I19" s="39">
        <f t="shared" si="7"/>
        <v>35</v>
      </c>
      <c r="J19" s="25">
        <v>2</v>
      </c>
      <c r="K19" s="39">
        <f t="shared" si="1"/>
        <v>344</v>
      </c>
      <c r="L19" s="27">
        <v>1</v>
      </c>
      <c r="M19" s="38">
        <f t="shared" si="2"/>
        <v>48</v>
      </c>
      <c r="N19" s="28"/>
      <c r="O19" s="25">
        <f t="shared" si="3"/>
        <v>557</v>
      </c>
      <c r="P19" s="48"/>
      <c r="Q19" s="31">
        <f t="shared" si="4"/>
        <v>0</v>
      </c>
    </row>
    <row r="20" spans="1:17" ht="13.15" x14ac:dyDescent="0.35">
      <c r="A20" s="22">
        <v>16</v>
      </c>
      <c r="B20" s="21" t="s">
        <v>37</v>
      </c>
      <c r="C20" s="21"/>
      <c r="D20" s="25">
        <v>1</v>
      </c>
      <c r="E20" s="38">
        <f t="shared" si="6"/>
        <v>60</v>
      </c>
      <c r="F20" s="25">
        <v>2</v>
      </c>
      <c r="G20" s="39">
        <f t="shared" si="0"/>
        <v>140</v>
      </c>
      <c r="H20" s="45">
        <v>3</v>
      </c>
      <c r="I20" s="39">
        <f t="shared" si="7"/>
        <v>105</v>
      </c>
      <c r="J20" s="25">
        <v>2</v>
      </c>
      <c r="K20" s="39">
        <f t="shared" si="1"/>
        <v>344</v>
      </c>
      <c r="L20" s="27">
        <v>2</v>
      </c>
      <c r="M20" s="38">
        <f t="shared" si="2"/>
        <v>96</v>
      </c>
      <c r="N20" s="28"/>
      <c r="O20" s="25">
        <f t="shared" si="3"/>
        <v>745</v>
      </c>
      <c r="P20" s="48"/>
      <c r="Q20" s="31">
        <f t="shared" si="4"/>
        <v>0</v>
      </c>
    </row>
    <row r="21" spans="1:17" ht="13.15" x14ac:dyDescent="0.35">
      <c r="A21" s="20">
        <v>17</v>
      </c>
      <c r="B21" s="42" t="s">
        <v>127</v>
      </c>
      <c r="C21" s="42" t="s">
        <v>128</v>
      </c>
      <c r="D21" s="25">
        <v>0</v>
      </c>
      <c r="E21" s="38">
        <f t="shared" si="6"/>
        <v>0</v>
      </c>
      <c r="F21" s="25">
        <v>0</v>
      </c>
      <c r="G21" s="39">
        <f t="shared" si="0"/>
        <v>0</v>
      </c>
      <c r="H21" s="45">
        <v>0</v>
      </c>
      <c r="I21" s="39">
        <f t="shared" si="7"/>
        <v>0</v>
      </c>
      <c r="J21" s="25">
        <v>1</v>
      </c>
      <c r="K21" s="39">
        <f t="shared" si="1"/>
        <v>172</v>
      </c>
      <c r="L21" s="27">
        <v>0</v>
      </c>
      <c r="M21" s="38">
        <f t="shared" si="2"/>
        <v>0</v>
      </c>
      <c r="N21" s="28"/>
      <c r="O21" s="25">
        <f t="shared" si="3"/>
        <v>172</v>
      </c>
      <c r="P21" s="48"/>
      <c r="Q21" s="31">
        <f t="shared" si="4"/>
        <v>0</v>
      </c>
    </row>
    <row r="22" spans="1:17" ht="13.15" x14ac:dyDescent="0.35">
      <c r="A22" s="19">
        <v>18</v>
      </c>
      <c r="B22" s="42" t="s">
        <v>129</v>
      </c>
      <c r="C22" s="42" t="s">
        <v>30</v>
      </c>
      <c r="D22" s="25">
        <v>0</v>
      </c>
      <c r="E22" s="38">
        <f t="shared" si="6"/>
        <v>0</v>
      </c>
      <c r="F22" s="25">
        <v>0</v>
      </c>
      <c r="G22" s="39">
        <f t="shared" si="0"/>
        <v>0</v>
      </c>
      <c r="H22" s="45">
        <v>0</v>
      </c>
      <c r="I22" s="39">
        <f t="shared" si="7"/>
        <v>0</v>
      </c>
      <c r="J22" s="25">
        <v>1</v>
      </c>
      <c r="K22" s="39">
        <f t="shared" si="1"/>
        <v>172</v>
      </c>
      <c r="L22" s="27">
        <v>0</v>
      </c>
      <c r="M22" s="38">
        <f t="shared" si="2"/>
        <v>0</v>
      </c>
      <c r="N22" s="28"/>
      <c r="O22" s="25">
        <f t="shared" si="3"/>
        <v>172</v>
      </c>
      <c r="P22" s="48"/>
      <c r="Q22" s="31">
        <f t="shared" si="4"/>
        <v>0</v>
      </c>
    </row>
    <row r="23" spans="1:17" ht="13.15" x14ac:dyDescent="0.35">
      <c r="A23" s="22">
        <v>19</v>
      </c>
      <c r="B23" s="42" t="s">
        <v>38</v>
      </c>
      <c r="C23" s="42" t="s">
        <v>39</v>
      </c>
      <c r="D23" s="25">
        <v>1</v>
      </c>
      <c r="E23" s="38">
        <f t="shared" si="6"/>
        <v>60</v>
      </c>
      <c r="F23" s="25">
        <v>2</v>
      </c>
      <c r="G23" s="39">
        <f t="shared" si="0"/>
        <v>140</v>
      </c>
      <c r="H23" s="45">
        <v>2</v>
      </c>
      <c r="I23" s="39">
        <f t="shared" si="7"/>
        <v>70</v>
      </c>
      <c r="J23" s="25">
        <v>2</v>
      </c>
      <c r="K23" s="39">
        <f t="shared" si="1"/>
        <v>344</v>
      </c>
      <c r="L23" s="27">
        <v>2</v>
      </c>
      <c r="M23" s="38">
        <f t="shared" si="2"/>
        <v>96</v>
      </c>
      <c r="N23" s="28"/>
      <c r="O23" s="25">
        <f t="shared" si="3"/>
        <v>710</v>
      </c>
      <c r="P23" s="48"/>
      <c r="Q23" s="31">
        <f t="shared" si="4"/>
        <v>0</v>
      </c>
    </row>
    <row r="24" spans="1:17" ht="13.15" x14ac:dyDescent="0.35">
      <c r="A24" s="22">
        <v>20</v>
      </c>
      <c r="B24" s="42" t="s">
        <v>130</v>
      </c>
      <c r="C24" s="42" t="s">
        <v>30</v>
      </c>
      <c r="D24" s="25">
        <v>0</v>
      </c>
      <c r="E24" s="38">
        <f t="shared" si="6"/>
        <v>0</v>
      </c>
      <c r="F24" s="25">
        <v>0</v>
      </c>
      <c r="G24" s="39">
        <f t="shared" si="0"/>
        <v>0</v>
      </c>
      <c r="H24" s="45">
        <v>0</v>
      </c>
      <c r="I24" s="39">
        <f t="shared" si="7"/>
        <v>0</v>
      </c>
      <c r="J24" s="25">
        <v>2</v>
      </c>
      <c r="K24" s="39">
        <f t="shared" si="1"/>
        <v>344</v>
      </c>
      <c r="L24" s="27">
        <v>0</v>
      </c>
      <c r="M24" s="38">
        <f t="shared" si="2"/>
        <v>0</v>
      </c>
      <c r="N24" s="28"/>
      <c r="O24" s="25">
        <f t="shared" si="3"/>
        <v>344</v>
      </c>
      <c r="P24" s="48"/>
      <c r="Q24" s="31">
        <f t="shared" si="4"/>
        <v>0</v>
      </c>
    </row>
    <row r="25" spans="1:17" ht="13.15" x14ac:dyDescent="0.35">
      <c r="A25" s="20">
        <v>21</v>
      </c>
      <c r="B25" s="21" t="s">
        <v>40</v>
      </c>
      <c r="C25" s="21" t="s">
        <v>30</v>
      </c>
      <c r="D25" s="25">
        <v>1</v>
      </c>
      <c r="E25" s="38">
        <f t="shared" si="6"/>
        <v>60</v>
      </c>
      <c r="F25" s="25">
        <v>2</v>
      </c>
      <c r="G25" s="39">
        <f t="shared" si="0"/>
        <v>140</v>
      </c>
      <c r="H25" s="45">
        <v>2</v>
      </c>
      <c r="I25" s="39">
        <f t="shared" si="7"/>
        <v>70</v>
      </c>
      <c r="J25" s="25">
        <v>4</v>
      </c>
      <c r="K25" s="39">
        <f t="shared" si="1"/>
        <v>688</v>
      </c>
      <c r="L25" s="27">
        <v>2</v>
      </c>
      <c r="M25" s="38">
        <f t="shared" si="2"/>
        <v>96</v>
      </c>
      <c r="N25" s="28"/>
      <c r="O25" s="25">
        <f t="shared" si="3"/>
        <v>1054</v>
      </c>
      <c r="P25" s="48"/>
      <c r="Q25" s="31">
        <f t="shared" si="4"/>
        <v>0</v>
      </c>
    </row>
    <row r="26" spans="1:17" ht="13.15" x14ac:dyDescent="0.35">
      <c r="A26" s="19">
        <v>22</v>
      </c>
      <c r="B26" s="21" t="s">
        <v>41</v>
      </c>
      <c r="C26" s="21" t="s">
        <v>42</v>
      </c>
      <c r="D26" s="25">
        <v>1</v>
      </c>
      <c r="E26" s="38">
        <f t="shared" si="6"/>
        <v>60</v>
      </c>
      <c r="F26" s="25">
        <v>2</v>
      </c>
      <c r="G26" s="39">
        <f t="shared" si="0"/>
        <v>140</v>
      </c>
      <c r="H26" s="45">
        <v>2</v>
      </c>
      <c r="I26" s="39">
        <f t="shared" si="7"/>
        <v>70</v>
      </c>
      <c r="J26" s="25">
        <v>2</v>
      </c>
      <c r="K26" s="39">
        <f t="shared" si="1"/>
        <v>344</v>
      </c>
      <c r="L26" s="27">
        <v>2</v>
      </c>
      <c r="M26" s="38">
        <f t="shared" si="2"/>
        <v>96</v>
      </c>
      <c r="N26" s="28"/>
      <c r="O26" s="25">
        <f t="shared" si="3"/>
        <v>710</v>
      </c>
      <c r="P26" s="48"/>
      <c r="Q26" s="31">
        <f t="shared" si="4"/>
        <v>0</v>
      </c>
    </row>
    <row r="27" spans="1:17" ht="13.15" x14ac:dyDescent="0.35">
      <c r="A27" s="22">
        <v>23</v>
      </c>
      <c r="B27" s="21" t="s">
        <v>43</v>
      </c>
      <c r="C27" s="21"/>
      <c r="D27" s="25">
        <v>1</v>
      </c>
      <c r="E27" s="38">
        <f t="shared" si="6"/>
        <v>60</v>
      </c>
      <c r="F27" s="25">
        <v>2</v>
      </c>
      <c r="G27" s="39">
        <f t="shared" si="0"/>
        <v>140</v>
      </c>
      <c r="H27" s="45">
        <v>2</v>
      </c>
      <c r="I27" s="39">
        <f t="shared" si="7"/>
        <v>70</v>
      </c>
      <c r="J27" s="25">
        <v>3</v>
      </c>
      <c r="K27" s="39">
        <f t="shared" si="1"/>
        <v>516</v>
      </c>
      <c r="L27" s="27">
        <v>2</v>
      </c>
      <c r="M27" s="38">
        <f t="shared" si="2"/>
        <v>96</v>
      </c>
      <c r="N27" s="28"/>
      <c r="O27" s="25">
        <f t="shared" si="3"/>
        <v>882</v>
      </c>
      <c r="P27" s="48"/>
      <c r="Q27" s="31">
        <f t="shared" si="4"/>
        <v>0</v>
      </c>
    </row>
    <row r="28" spans="1:17" ht="13.15" x14ac:dyDescent="0.35">
      <c r="A28" s="22">
        <v>24</v>
      </c>
      <c r="B28" s="21" t="s">
        <v>44</v>
      </c>
      <c r="C28" s="21" t="s">
        <v>45</v>
      </c>
      <c r="D28" s="25">
        <v>2</v>
      </c>
      <c r="E28" s="38">
        <f t="shared" si="6"/>
        <v>120</v>
      </c>
      <c r="F28" s="25">
        <v>2</v>
      </c>
      <c r="G28" s="39">
        <f t="shared" si="0"/>
        <v>140</v>
      </c>
      <c r="H28" s="45">
        <v>3</v>
      </c>
      <c r="I28" s="39">
        <f t="shared" si="7"/>
        <v>105</v>
      </c>
      <c r="J28" s="25">
        <v>8</v>
      </c>
      <c r="K28" s="39">
        <f t="shared" si="1"/>
        <v>1376</v>
      </c>
      <c r="L28" s="27">
        <v>2</v>
      </c>
      <c r="M28" s="38">
        <f t="shared" si="2"/>
        <v>96</v>
      </c>
      <c r="N28" s="28"/>
      <c r="O28" s="25">
        <f t="shared" si="3"/>
        <v>1837</v>
      </c>
      <c r="P28" s="48"/>
      <c r="Q28" s="31">
        <f t="shared" si="4"/>
        <v>0</v>
      </c>
    </row>
    <row r="29" spans="1:17" ht="13.15" x14ac:dyDescent="0.35">
      <c r="A29" s="20">
        <v>25</v>
      </c>
      <c r="B29" s="21" t="s">
        <v>46</v>
      </c>
      <c r="C29" s="21" t="s">
        <v>47</v>
      </c>
      <c r="D29" s="25">
        <v>2</v>
      </c>
      <c r="E29" s="38">
        <f t="shared" si="6"/>
        <v>120</v>
      </c>
      <c r="F29" s="25">
        <v>4</v>
      </c>
      <c r="G29" s="39">
        <f t="shared" si="0"/>
        <v>280</v>
      </c>
      <c r="H29" s="45">
        <v>6</v>
      </c>
      <c r="I29" s="39">
        <f t="shared" si="7"/>
        <v>210</v>
      </c>
      <c r="J29" s="25">
        <v>8</v>
      </c>
      <c r="K29" s="39">
        <f t="shared" si="1"/>
        <v>1376</v>
      </c>
      <c r="L29" s="27">
        <v>4</v>
      </c>
      <c r="M29" s="38">
        <f t="shared" si="2"/>
        <v>192</v>
      </c>
      <c r="N29" s="28"/>
      <c r="O29" s="25">
        <f t="shared" si="3"/>
        <v>2178</v>
      </c>
      <c r="P29" s="48"/>
      <c r="Q29" s="31">
        <f t="shared" si="4"/>
        <v>0</v>
      </c>
    </row>
    <row r="30" spans="1:17" ht="13.15" x14ac:dyDescent="0.35">
      <c r="A30" s="19">
        <v>26</v>
      </c>
      <c r="B30" s="21" t="s">
        <v>48</v>
      </c>
      <c r="C30" s="21"/>
      <c r="D30" s="25">
        <v>2</v>
      </c>
      <c r="E30" s="38">
        <f t="shared" si="6"/>
        <v>120</v>
      </c>
      <c r="F30" s="25">
        <v>2</v>
      </c>
      <c r="G30" s="39">
        <f t="shared" si="0"/>
        <v>140</v>
      </c>
      <c r="H30" s="45">
        <v>3</v>
      </c>
      <c r="I30" s="39">
        <f t="shared" si="7"/>
        <v>105</v>
      </c>
      <c r="J30" s="25">
        <v>4</v>
      </c>
      <c r="K30" s="39">
        <f t="shared" si="1"/>
        <v>688</v>
      </c>
      <c r="L30" s="27">
        <v>2</v>
      </c>
      <c r="M30" s="38">
        <f t="shared" si="2"/>
        <v>96</v>
      </c>
      <c r="N30" s="28"/>
      <c r="O30" s="25">
        <f t="shared" si="3"/>
        <v>1149</v>
      </c>
      <c r="P30" s="48"/>
      <c r="Q30" s="31">
        <f t="shared" si="4"/>
        <v>0</v>
      </c>
    </row>
    <row r="31" spans="1:17" ht="13.15" x14ac:dyDescent="0.35">
      <c r="A31" s="22">
        <v>27</v>
      </c>
      <c r="B31" s="21" t="s">
        <v>49</v>
      </c>
      <c r="C31" s="21"/>
      <c r="D31" s="25">
        <v>1</v>
      </c>
      <c r="E31" s="38">
        <f t="shared" si="6"/>
        <v>60</v>
      </c>
      <c r="F31" s="25">
        <v>2</v>
      </c>
      <c r="G31" s="39">
        <f t="shared" si="0"/>
        <v>140</v>
      </c>
      <c r="H31" s="45">
        <v>3</v>
      </c>
      <c r="I31" s="39">
        <f t="shared" si="7"/>
        <v>105</v>
      </c>
      <c r="J31" s="25">
        <v>4</v>
      </c>
      <c r="K31" s="39">
        <f t="shared" si="1"/>
        <v>688</v>
      </c>
      <c r="L31" s="27">
        <v>2</v>
      </c>
      <c r="M31" s="38">
        <f t="shared" si="2"/>
        <v>96</v>
      </c>
      <c r="N31" s="28"/>
      <c r="O31" s="25">
        <f t="shared" si="3"/>
        <v>1089</v>
      </c>
      <c r="P31" s="48"/>
      <c r="Q31" s="31">
        <f t="shared" si="4"/>
        <v>0</v>
      </c>
    </row>
    <row r="32" spans="1:17" ht="13.15" x14ac:dyDescent="0.35">
      <c r="A32" s="22">
        <v>28</v>
      </c>
      <c r="B32" s="21" t="s">
        <v>50</v>
      </c>
      <c r="C32" s="21" t="s">
        <v>51</v>
      </c>
      <c r="D32" s="25">
        <v>1</v>
      </c>
      <c r="E32" s="38">
        <f t="shared" si="6"/>
        <v>60</v>
      </c>
      <c r="F32" s="25">
        <v>2</v>
      </c>
      <c r="G32" s="39">
        <f t="shared" si="0"/>
        <v>140</v>
      </c>
      <c r="H32" s="45">
        <v>3</v>
      </c>
      <c r="I32" s="39">
        <f t="shared" si="7"/>
        <v>105</v>
      </c>
      <c r="J32" s="25">
        <v>4</v>
      </c>
      <c r="K32" s="39">
        <f t="shared" si="1"/>
        <v>688</v>
      </c>
      <c r="L32" s="27">
        <v>2</v>
      </c>
      <c r="M32" s="38">
        <f t="shared" si="2"/>
        <v>96</v>
      </c>
      <c r="N32" s="28"/>
      <c r="O32" s="25">
        <f t="shared" si="3"/>
        <v>1089</v>
      </c>
      <c r="P32" s="48"/>
      <c r="Q32" s="31">
        <f t="shared" si="4"/>
        <v>0</v>
      </c>
    </row>
    <row r="33" spans="1:17" ht="13.15" x14ac:dyDescent="0.35">
      <c r="A33" s="20">
        <v>29</v>
      </c>
      <c r="B33" s="21" t="s">
        <v>52</v>
      </c>
      <c r="C33" s="21"/>
      <c r="D33" s="25">
        <v>1</v>
      </c>
      <c r="E33" s="38">
        <f t="shared" si="6"/>
        <v>60</v>
      </c>
      <c r="F33" s="25">
        <v>1</v>
      </c>
      <c r="G33" s="39">
        <f t="shared" si="0"/>
        <v>70</v>
      </c>
      <c r="H33" s="45">
        <v>1</v>
      </c>
      <c r="I33" s="39">
        <f t="shared" si="7"/>
        <v>35</v>
      </c>
      <c r="J33" s="25">
        <v>1</v>
      </c>
      <c r="K33" s="39">
        <f t="shared" si="1"/>
        <v>172</v>
      </c>
      <c r="L33" s="27">
        <v>1</v>
      </c>
      <c r="M33" s="38">
        <f t="shared" si="2"/>
        <v>48</v>
      </c>
      <c r="N33" s="28"/>
      <c r="O33" s="25">
        <f t="shared" si="3"/>
        <v>385</v>
      </c>
      <c r="P33" s="48"/>
      <c r="Q33" s="31">
        <f t="shared" si="4"/>
        <v>0</v>
      </c>
    </row>
    <row r="34" spans="1:17" ht="13.15" x14ac:dyDescent="0.35">
      <c r="A34" s="19">
        <v>30</v>
      </c>
      <c r="B34" s="21" t="s">
        <v>53</v>
      </c>
      <c r="C34" s="21"/>
      <c r="D34" s="25">
        <v>1</v>
      </c>
      <c r="E34" s="38">
        <f t="shared" si="6"/>
        <v>60</v>
      </c>
      <c r="F34" s="25">
        <v>1</v>
      </c>
      <c r="G34" s="39">
        <f t="shared" si="0"/>
        <v>70</v>
      </c>
      <c r="H34" s="45">
        <v>1</v>
      </c>
      <c r="I34" s="39">
        <f t="shared" si="7"/>
        <v>35</v>
      </c>
      <c r="J34" s="25">
        <v>1</v>
      </c>
      <c r="K34" s="39">
        <f t="shared" si="1"/>
        <v>172</v>
      </c>
      <c r="L34" s="27">
        <v>1</v>
      </c>
      <c r="M34" s="38">
        <f t="shared" si="2"/>
        <v>48</v>
      </c>
      <c r="N34" s="28"/>
      <c r="O34" s="25">
        <f t="shared" si="3"/>
        <v>385</v>
      </c>
      <c r="P34" s="48"/>
      <c r="Q34" s="31">
        <f t="shared" si="4"/>
        <v>0</v>
      </c>
    </row>
    <row r="35" spans="1:17" ht="13.15" x14ac:dyDescent="0.35">
      <c r="A35" s="22">
        <v>31</v>
      </c>
      <c r="B35" s="21" t="s">
        <v>54</v>
      </c>
      <c r="C35" s="21"/>
      <c r="D35" s="25">
        <v>1</v>
      </c>
      <c r="E35" s="38">
        <f t="shared" si="6"/>
        <v>60</v>
      </c>
      <c r="F35" s="25">
        <v>1</v>
      </c>
      <c r="G35" s="39">
        <f t="shared" si="0"/>
        <v>70</v>
      </c>
      <c r="H35" s="45">
        <v>1</v>
      </c>
      <c r="I35" s="39">
        <f t="shared" si="7"/>
        <v>35</v>
      </c>
      <c r="J35" s="25">
        <v>1</v>
      </c>
      <c r="K35" s="39">
        <f t="shared" si="1"/>
        <v>172</v>
      </c>
      <c r="L35" s="27">
        <v>1</v>
      </c>
      <c r="M35" s="38">
        <f t="shared" si="2"/>
        <v>48</v>
      </c>
      <c r="N35" s="28"/>
      <c r="O35" s="25">
        <f t="shared" si="3"/>
        <v>385</v>
      </c>
      <c r="P35" s="48"/>
      <c r="Q35" s="31">
        <f t="shared" si="4"/>
        <v>0</v>
      </c>
    </row>
    <row r="36" spans="1:17" ht="13.15" x14ac:dyDescent="0.35">
      <c r="A36" s="22">
        <v>32</v>
      </c>
      <c r="B36" s="21" t="s">
        <v>55</v>
      </c>
      <c r="C36" s="21" t="s">
        <v>56</v>
      </c>
      <c r="D36" s="25">
        <v>1</v>
      </c>
      <c r="E36" s="38">
        <f t="shared" si="6"/>
        <v>60</v>
      </c>
      <c r="F36" s="25">
        <v>1</v>
      </c>
      <c r="G36" s="39">
        <f t="shared" si="0"/>
        <v>70</v>
      </c>
      <c r="H36" s="45">
        <v>1</v>
      </c>
      <c r="I36" s="39">
        <f t="shared" si="7"/>
        <v>35</v>
      </c>
      <c r="J36" s="25">
        <v>1</v>
      </c>
      <c r="K36" s="39">
        <f t="shared" si="1"/>
        <v>172</v>
      </c>
      <c r="L36" s="27">
        <v>1</v>
      </c>
      <c r="M36" s="38">
        <f t="shared" si="2"/>
        <v>48</v>
      </c>
      <c r="N36" s="28"/>
      <c r="O36" s="25">
        <f t="shared" si="3"/>
        <v>385</v>
      </c>
      <c r="P36" s="48"/>
      <c r="Q36" s="31">
        <f t="shared" si="4"/>
        <v>0</v>
      </c>
    </row>
    <row r="37" spans="1:17" ht="13.15" x14ac:dyDescent="0.35">
      <c r="A37" s="20">
        <v>33</v>
      </c>
      <c r="B37" s="21" t="s">
        <v>57</v>
      </c>
      <c r="C37" s="21"/>
      <c r="D37" s="25">
        <v>1</v>
      </c>
      <c r="E37" s="38">
        <f t="shared" si="6"/>
        <v>60</v>
      </c>
      <c r="F37" s="25">
        <v>1</v>
      </c>
      <c r="G37" s="39">
        <f t="shared" si="0"/>
        <v>70</v>
      </c>
      <c r="H37" s="45">
        <v>1</v>
      </c>
      <c r="I37" s="39">
        <f t="shared" si="7"/>
        <v>35</v>
      </c>
      <c r="J37" s="25">
        <v>1</v>
      </c>
      <c r="K37" s="39">
        <f t="shared" si="1"/>
        <v>172</v>
      </c>
      <c r="L37" s="27">
        <v>1</v>
      </c>
      <c r="M37" s="38">
        <f t="shared" si="2"/>
        <v>48</v>
      </c>
      <c r="N37" s="28"/>
      <c r="O37" s="25">
        <f t="shared" si="3"/>
        <v>385</v>
      </c>
      <c r="P37" s="48"/>
      <c r="Q37" s="31">
        <f t="shared" si="4"/>
        <v>0</v>
      </c>
    </row>
    <row r="38" spans="1:17" ht="13.15" x14ac:dyDescent="0.35">
      <c r="A38" s="19">
        <v>34</v>
      </c>
      <c r="B38" s="21" t="s">
        <v>58</v>
      </c>
      <c r="C38" s="21" t="s">
        <v>59</v>
      </c>
      <c r="D38" s="25">
        <v>1</v>
      </c>
      <c r="E38" s="38">
        <f t="shared" si="6"/>
        <v>60</v>
      </c>
      <c r="F38" s="25">
        <v>1</v>
      </c>
      <c r="G38" s="39">
        <f t="shared" si="0"/>
        <v>70</v>
      </c>
      <c r="H38" s="45">
        <v>1</v>
      </c>
      <c r="I38" s="39">
        <f t="shared" si="7"/>
        <v>35</v>
      </c>
      <c r="J38" s="25">
        <v>1</v>
      </c>
      <c r="K38" s="39">
        <f t="shared" si="1"/>
        <v>172</v>
      </c>
      <c r="L38" s="27">
        <v>1</v>
      </c>
      <c r="M38" s="38">
        <f t="shared" si="2"/>
        <v>48</v>
      </c>
      <c r="N38" s="28"/>
      <c r="O38" s="25">
        <f t="shared" si="3"/>
        <v>385</v>
      </c>
      <c r="P38" s="48"/>
      <c r="Q38" s="31">
        <f t="shared" si="4"/>
        <v>0</v>
      </c>
    </row>
    <row r="39" spans="1:17" ht="13.15" x14ac:dyDescent="0.35">
      <c r="A39" s="22">
        <v>35</v>
      </c>
      <c r="B39" s="21" t="s">
        <v>60</v>
      </c>
      <c r="C39" s="21" t="s">
        <v>61</v>
      </c>
      <c r="D39" s="25">
        <v>1</v>
      </c>
      <c r="E39" s="38">
        <f t="shared" si="6"/>
        <v>60</v>
      </c>
      <c r="F39" s="25">
        <v>1</v>
      </c>
      <c r="G39" s="39">
        <f t="shared" si="0"/>
        <v>70</v>
      </c>
      <c r="H39" s="45">
        <v>1</v>
      </c>
      <c r="I39" s="39">
        <f t="shared" si="7"/>
        <v>35</v>
      </c>
      <c r="J39" s="25">
        <v>1</v>
      </c>
      <c r="K39" s="39">
        <f t="shared" si="1"/>
        <v>172</v>
      </c>
      <c r="L39" s="27">
        <v>1</v>
      </c>
      <c r="M39" s="38">
        <f t="shared" si="2"/>
        <v>48</v>
      </c>
      <c r="N39" s="28"/>
      <c r="O39" s="25">
        <f t="shared" si="3"/>
        <v>385</v>
      </c>
      <c r="P39" s="48"/>
      <c r="Q39" s="31">
        <f t="shared" si="4"/>
        <v>0</v>
      </c>
    </row>
    <row r="40" spans="1:17" ht="13.15" x14ac:dyDescent="0.35">
      <c r="A40" s="22">
        <v>36</v>
      </c>
      <c r="B40" s="21" t="s">
        <v>62</v>
      </c>
      <c r="C40" s="21" t="s">
        <v>63</v>
      </c>
      <c r="D40" s="25">
        <v>1</v>
      </c>
      <c r="E40" s="38">
        <f t="shared" si="6"/>
        <v>60</v>
      </c>
      <c r="F40" s="25">
        <v>1</v>
      </c>
      <c r="G40" s="39">
        <f t="shared" si="0"/>
        <v>70</v>
      </c>
      <c r="H40" s="45">
        <v>1</v>
      </c>
      <c r="I40" s="39">
        <f t="shared" si="7"/>
        <v>35</v>
      </c>
      <c r="J40" s="25">
        <v>1</v>
      </c>
      <c r="K40" s="39">
        <f t="shared" si="1"/>
        <v>172</v>
      </c>
      <c r="L40" s="27">
        <v>1</v>
      </c>
      <c r="M40" s="38">
        <f t="shared" si="2"/>
        <v>48</v>
      </c>
      <c r="N40" s="28"/>
      <c r="O40" s="25">
        <f t="shared" si="3"/>
        <v>385</v>
      </c>
      <c r="P40" s="48"/>
      <c r="Q40" s="31">
        <f t="shared" si="4"/>
        <v>0</v>
      </c>
    </row>
    <row r="41" spans="1:17" ht="13.15" x14ac:dyDescent="0.35">
      <c r="A41" s="20">
        <v>37</v>
      </c>
      <c r="B41" s="21" t="s">
        <v>64</v>
      </c>
      <c r="C41" s="21" t="s">
        <v>65</v>
      </c>
      <c r="D41" s="25">
        <v>1</v>
      </c>
      <c r="E41" s="38">
        <f t="shared" si="6"/>
        <v>60</v>
      </c>
      <c r="F41" s="25">
        <v>1</v>
      </c>
      <c r="G41" s="39">
        <f t="shared" si="0"/>
        <v>70</v>
      </c>
      <c r="H41" s="45">
        <v>1</v>
      </c>
      <c r="I41" s="39">
        <f t="shared" si="7"/>
        <v>35</v>
      </c>
      <c r="J41" s="25">
        <v>1</v>
      </c>
      <c r="K41" s="39">
        <f t="shared" si="1"/>
        <v>172</v>
      </c>
      <c r="L41" s="27">
        <v>1</v>
      </c>
      <c r="M41" s="38">
        <f t="shared" si="2"/>
        <v>48</v>
      </c>
      <c r="N41" s="28"/>
      <c r="O41" s="25">
        <f t="shared" si="3"/>
        <v>385</v>
      </c>
      <c r="P41" s="48"/>
      <c r="Q41" s="31">
        <f t="shared" si="4"/>
        <v>0</v>
      </c>
    </row>
    <row r="42" spans="1:17" ht="13.15" x14ac:dyDescent="0.35">
      <c r="A42" s="19">
        <v>38</v>
      </c>
      <c r="B42" s="21" t="s">
        <v>64</v>
      </c>
      <c r="C42" s="21" t="s">
        <v>66</v>
      </c>
      <c r="D42" s="25">
        <v>1</v>
      </c>
      <c r="E42" s="38">
        <f t="shared" si="6"/>
        <v>60</v>
      </c>
      <c r="F42" s="25">
        <v>1</v>
      </c>
      <c r="G42" s="39">
        <f t="shared" si="0"/>
        <v>70</v>
      </c>
      <c r="H42" s="45">
        <v>1</v>
      </c>
      <c r="I42" s="39">
        <f t="shared" si="7"/>
        <v>35</v>
      </c>
      <c r="J42" s="25">
        <v>1</v>
      </c>
      <c r="K42" s="39">
        <f t="shared" si="1"/>
        <v>172</v>
      </c>
      <c r="L42" s="27">
        <v>1</v>
      </c>
      <c r="M42" s="38">
        <f t="shared" si="2"/>
        <v>48</v>
      </c>
      <c r="N42" s="28"/>
      <c r="O42" s="25">
        <f t="shared" si="3"/>
        <v>385</v>
      </c>
      <c r="P42" s="48"/>
      <c r="Q42" s="31">
        <f t="shared" si="4"/>
        <v>0</v>
      </c>
    </row>
    <row r="43" spans="1:17" ht="13.15" x14ac:dyDescent="0.35">
      <c r="A43" s="22">
        <v>39</v>
      </c>
      <c r="B43" s="21" t="s">
        <v>67</v>
      </c>
      <c r="C43" s="21"/>
      <c r="D43" s="25">
        <v>2</v>
      </c>
      <c r="E43" s="38">
        <f t="shared" si="6"/>
        <v>120</v>
      </c>
      <c r="F43" s="25">
        <v>2</v>
      </c>
      <c r="G43" s="39">
        <f t="shared" si="0"/>
        <v>140</v>
      </c>
      <c r="H43" s="45">
        <v>2</v>
      </c>
      <c r="I43" s="39">
        <f t="shared" si="7"/>
        <v>70</v>
      </c>
      <c r="J43" s="25">
        <v>2</v>
      </c>
      <c r="K43" s="39">
        <f t="shared" si="1"/>
        <v>344</v>
      </c>
      <c r="L43" s="27">
        <v>2</v>
      </c>
      <c r="M43" s="38">
        <f t="shared" si="2"/>
        <v>96</v>
      </c>
      <c r="N43" s="28"/>
      <c r="O43" s="25">
        <f t="shared" si="3"/>
        <v>770</v>
      </c>
      <c r="P43" s="48"/>
      <c r="Q43" s="31">
        <f t="shared" si="4"/>
        <v>0</v>
      </c>
    </row>
    <row r="44" spans="1:17" ht="13.15" x14ac:dyDescent="0.35">
      <c r="A44" s="22">
        <v>40</v>
      </c>
      <c r="B44" s="21" t="s">
        <v>68</v>
      </c>
      <c r="C44" s="21" t="s">
        <v>69</v>
      </c>
      <c r="D44" s="25">
        <v>1</v>
      </c>
      <c r="E44" s="38">
        <f t="shared" si="6"/>
        <v>60</v>
      </c>
      <c r="F44" s="25">
        <v>1</v>
      </c>
      <c r="G44" s="39">
        <f t="shared" si="0"/>
        <v>70</v>
      </c>
      <c r="H44" s="45">
        <v>1</v>
      </c>
      <c r="I44" s="39">
        <f t="shared" si="7"/>
        <v>35</v>
      </c>
      <c r="J44" s="25">
        <v>1</v>
      </c>
      <c r="K44" s="39">
        <f t="shared" si="1"/>
        <v>172</v>
      </c>
      <c r="L44" s="27">
        <v>1</v>
      </c>
      <c r="M44" s="38">
        <f t="shared" si="2"/>
        <v>48</v>
      </c>
      <c r="N44" s="28"/>
      <c r="O44" s="25">
        <f t="shared" si="3"/>
        <v>385</v>
      </c>
      <c r="P44" s="48"/>
      <c r="Q44" s="31">
        <f t="shared" si="4"/>
        <v>0</v>
      </c>
    </row>
    <row r="45" spans="1:17" ht="13.15" x14ac:dyDescent="0.35">
      <c r="A45" s="20">
        <v>41</v>
      </c>
      <c r="B45" s="21" t="s">
        <v>70</v>
      </c>
      <c r="C45" s="21" t="s">
        <v>71</v>
      </c>
      <c r="D45" s="25">
        <v>1</v>
      </c>
      <c r="E45" s="38">
        <f t="shared" si="6"/>
        <v>60</v>
      </c>
      <c r="F45" s="25">
        <v>1</v>
      </c>
      <c r="G45" s="39">
        <f t="shared" si="0"/>
        <v>70</v>
      </c>
      <c r="H45" s="45">
        <v>1</v>
      </c>
      <c r="I45" s="39">
        <f t="shared" si="7"/>
        <v>35</v>
      </c>
      <c r="J45" s="25">
        <v>2</v>
      </c>
      <c r="K45" s="39">
        <f t="shared" si="1"/>
        <v>344</v>
      </c>
      <c r="L45" s="27">
        <v>1</v>
      </c>
      <c r="M45" s="38">
        <f t="shared" si="2"/>
        <v>48</v>
      </c>
      <c r="N45" s="28"/>
      <c r="O45" s="25">
        <f t="shared" si="3"/>
        <v>557</v>
      </c>
      <c r="P45" s="48"/>
      <c r="Q45" s="31">
        <f t="shared" si="4"/>
        <v>0</v>
      </c>
    </row>
    <row r="46" spans="1:17" ht="13.15" x14ac:dyDescent="0.35">
      <c r="A46" s="19">
        <v>42</v>
      </c>
      <c r="B46" s="21" t="s">
        <v>72</v>
      </c>
      <c r="C46" s="21" t="s">
        <v>73</v>
      </c>
      <c r="D46" s="25">
        <v>4</v>
      </c>
      <c r="E46" s="38">
        <f t="shared" si="6"/>
        <v>240</v>
      </c>
      <c r="F46" s="25">
        <v>6</v>
      </c>
      <c r="G46" s="39">
        <f t="shared" si="0"/>
        <v>420</v>
      </c>
      <c r="H46" s="45">
        <v>6</v>
      </c>
      <c r="I46" s="39">
        <f t="shared" si="7"/>
        <v>210</v>
      </c>
      <c r="J46" s="25">
        <v>8</v>
      </c>
      <c r="K46" s="39">
        <f t="shared" si="1"/>
        <v>1376</v>
      </c>
      <c r="L46" s="27">
        <v>6</v>
      </c>
      <c r="M46" s="38">
        <f t="shared" si="2"/>
        <v>288</v>
      </c>
      <c r="N46" s="28"/>
      <c r="O46" s="25">
        <f t="shared" si="3"/>
        <v>2534</v>
      </c>
      <c r="P46" s="48"/>
      <c r="Q46" s="31">
        <f t="shared" si="4"/>
        <v>0</v>
      </c>
    </row>
    <row r="47" spans="1:17" ht="13.15" x14ac:dyDescent="0.35">
      <c r="A47" s="22">
        <v>43</v>
      </c>
      <c r="B47" s="21" t="s">
        <v>74</v>
      </c>
      <c r="C47" s="21" t="s">
        <v>73</v>
      </c>
      <c r="D47" s="25">
        <v>4</v>
      </c>
      <c r="E47" s="38">
        <f t="shared" si="6"/>
        <v>240</v>
      </c>
      <c r="F47" s="25">
        <v>6</v>
      </c>
      <c r="G47" s="39">
        <f t="shared" si="0"/>
        <v>420</v>
      </c>
      <c r="H47" s="45">
        <v>6</v>
      </c>
      <c r="I47" s="39">
        <f t="shared" si="7"/>
        <v>210</v>
      </c>
      <c r="J47" s="25">
        <v>8</v>
      </c>
      <c r="K47" s="39">
        <f t="shared" si="1"/>
        <v>1376</v>
      </c>
      <c r="L47" s="27">
        <v>6</v>
      </c>
      <c r="M47" s="38">
        <f t="shared" si="2"/>
        <v>288</v>
      </c>
      <c r="N47" s="28"/>
      <c r="O47" s="25">
        <f t="shared" si="3"/>
        <v>2534</v>
      </c>
      <c r="P47" s="48"/>
      <c r="Q47" s="31">
        <f t="shared" si="4"/>
        <v>0</v>
      </c>
    </row>
    <row r="48" spans="1:17" ht="13.15" x14ac:dyDescent="0.35">
      <c r="A48" s="22">
        <v>44</v>
      </c>
      <c r="B48" s="21" t="s">
        <v>75</v>
      </c>
      <c r="C48" s="21" t="s">
        <v>73</v>
      </c>
      <c r="D48" s="25">
        <v>4</v>
      </c>
      <c r="E48" s="38">
        <f t="shared" si="6"/>
        <v>240</v>
      </c>
      <c r="F48" s="25">
        <v>6</v>
      </c>
      <c r="G48" s="39">
        <f t="shared" si="0"/>
        <v>420</v>
      </c>
      <c r="H48" s="45">
        <v>6</v>
      </c>
      <c r="I48" s="39">
        <f t="shared" si="7"/>
        <v>210</v>
      </c>
      <c r="J48" s="25">
        <v>8</v>
      </c>
      <c r="K48" s="39">
        <f t="shared" si="1"/>
        <v>1376</v>
      </c>
      <c r="L48" s="27">
        <v>6</v>
      </c>
      <c r="M48" s="38">
        <f t="shared" si="2"/>
        <v>288</v>
      </c>
      <c r="N48" s="28"/>
      <c r="O48" s="25">
        <f t="shared" si="3"/>
        <v>2534</v>
      </c>
      <c r="P48" s="48"/>
      <c r="Q48" s="31">
        <f t="shared" si="4"/>
        <v>0</v>
      </c>
    </row>
    <row r="49" spans="1:17" ht="13.15" x14ac:dyDescent="0.35">
      <c r="A49" s="20">
        <v>45</v>
      </c>
      <c r="B49" s="21" t="s">
        <v>76</v>
      </c>
      <c r="C49" s="21" t="s">
        <v>73</v>
      </c>
      <c r="D49" s="25">
        <v>4</v>
      </c>
      <c r="E49" s="38">
        <f t="shared" si="6"/>
        <v>240</v>
      </c>
      <c r="F49" s="25">
        <v>6</v>
      </c>
      <c r="G49" s="39">
        <f t="shared" si="0"/>
        <v>420</v>
      </c>
      <c r="H49" s="45">
        <v>6</v>
      </c>
      <c r="I49" s="39">
        <f t="shared" si="7"/>
        <v>210</v>
      </c>
      <c r="J49" s="25">
        <v>8</v>
      </c>
      <c r="K49" s="39">
        <f t="shared" si="1"/>
        <v>1376</v>
      </c>
      <c r="L49" s="27">
        <v>6</v>
      </c>
      <c r="M49" s="38">
        <f t="shared" si="2"/>
        <v>288</v>
      </c>
      <c r="N49" s="28"/>
      <c r="O49" s="25">
        <f t="shared" si="3"/>
        <v>2534</v>
      </c>
      <c r="P49" s="48"/>
      <c r="Q49" s="31">
        <f t="shared" si="4"/>
        <v>0</v>
      </c>
    </row>
    <row r="50" spans="1:17" ht="13.15" x14ac:dyDescent="0.35">
      <c r="A50" s="19">
        <v>46</v>
      </c>
      <c r="B50" s="21" t="s">
        <v>77</v>
      </c>
      <c r="C50" s="36" t="s">
        <v>78</v>
      </c>
      <c r="D50" s="25">
        <v>4</v>
      </c>
      <c r="E50" s="38">
        <f t="shared" si="6"/>
        <v>240</v>
      </c>
      <c r="F50" s="25">
        <v>6</v>
      </c>
      <c r="G50" s="39">
        <f t="shared" si="0"/>
        <v>420</v>
      </c>
      <c r="H50" s="45">
        <v>6</v>
      </c>
      <c r="I50" s="39">
        <f t="shared" si="7"/>
        <v>210</v>
      </c>
      <c r="J50" s="25">
        <v>8</v>
      </c>
      <c r="K50" s="39">
        <f t="shared" si="1"/>
        <v>1376</v>
      </c>
      <c r="L50" s="27">
        <v>6</v>
      </c>
      <c r="M50" s="38">
        <f t="shared" si="2"/>
        <v>288</v>
      </c>
      <c r="N50" s="28"/>
      <c r="O50" s="25">
        <f t="shared" si="3"/>
        <v>2534</v>
      </c>
      <c r="P50" s="48"/>
      <c r="Q50" s="31">
        <f t="shared" si="4"/>
        <v>0</v>
      </c>
    </row>
    <row r="51" spans="1:17" ht="13.15" x14ac:dyDescent="0.35">
      <c r="A51" s="22">
        <v>47</v>
      </c>
      <c r="B51" s="21" t="s">
        <v>79</v>
      </c>
      <c r="C51" s="21" t="s">
        <v>78</v>
      </c>
      <c r="D51" s="25">
        <v>6</v>
      </c>
      <c r="E51" s="38">
        <f t="shared" si="6"/>
        <v>360</v>
      </c>
      <c r="F51" s="25">
        <v>12</v>
      </c>
      <c r="G51" s="39">
        <f t="shared" si="0"/>
        <v>840</v>
      </c>
      <c r="H51" s="45">
        <v>12</v>
      </c>
      <c r="I51" s="39">
        <f t="shared" si="7"/>
        <v>420</v>
      </c>
      <c r="J51" s="25">
        <v>12</v>
      </c>
      <c r="K51" s="39">
        <f t="shared" si="1"/>
        <v>2064</v>
      </c>
      <c r="L51" s="27">
        <v>12</v>
      </c>
      <c r="M51" s="38">
        <f t="shared" si="2"/>
        <v>576</v>
      </c>
      <c r="N51" s="28"/>
      <c r="O51" s="25">
        <f t="shared" si="3"/>
        <v>4260</v>
      </c>
      <c r="P51" s="48"/>
      <c r="Q51" s="31">
        <f t="shared" si="4"/>
        <v>0</v>
      </c>
    </row>
    <row r="52" spans="1:17" ht="13.15" x14ac:dyDescent="0.35">
      <c r="A52" s="22">
        <v>48</v>
      </c>
      <c r="B52" s="22" t="s">
        <v>80</v>
      </c>
      <c r="C52" s="36" t="s">
        <v>144</v>
      </c>
      <c r="D52" s="25">
        <v>1</v>
      </c>
      <c r="E52" s="38">
        <f t="shared" si="6"/>
        <v>60</v>
      </c>
      <c r="F52" s="25">
        <v>0</v>
      </c>
      <c r="G52" s="39">
        <f t="shared" si="0"/>
        <v>0</v>
      </c>
      <c r="H52" s="45">
        <v>0</v>
      </c>
      <c r="I52" s="39">
        <f t="shared" si="7"/>
        <v>0</v>
      </c>
      <c r="J52" s="25">
        <v>0</v>
      </c>
      <c r="K52" s="39">
        <f t="shared" si="1"/>
        <v>0</v>
      </c>
      <c r="L52" s="27">
        <v>0</v>
      </c>
      <c r="M52" s="38">
        <f t="shared" si="2"/>
        <v>0</v>
      </c>
      <c r="N52" s="28"/>
      <c r="O52" s="25">
        <f t="shared" si="3"/>
        <v>60</v>
      </c>
      <c r="P52" s="48"/>
      <c r="Q52" s="31">
        <f t="shared" si="4"/>
        <v>0</v>
      </c>
    </row>
    <row r="53" spans="1:17" ht="13.15" x14ac:dyDescent="0.35">
      <c r="A53" s="20">
        <v>49</v>
      </c>
      <c r="B53" s="22" t="s">
        <v>143</v>
      </c>
      <c r="C53" s="36" t="s">
        <v>145</v>
      </c>
      <c r="D53" s="25">
        <v>0</v>
      </c>
      <c r="E53" s="38">
        <f t="shared" si="6"/>
        <v>0</v>
      </c>
      <c r="F53" s="25">
        <v>1</v>
      </c>
      <c r="G53" s="39">
        <f t="shared" si="0"/>
        <v>70</v>
      </c>
      <c r="H53" s="45">
        <v>1</v>
      </c>
      <c r="I53" s="39">
        <f t="shared" si="7"/>
        <v>35</v>
      </c>
      <c r="J53" s="25">
        <v>1</v>
      </c>
      <c r="K53" s="39">
        <f t="shared" si="1"/>
        <v>172</v>
      </c>
      <c r="L53" s="27">
        <v>1</v>
      </c>
      <c r="M53" s="38">
        <f t="shared" si="2"/>
        <v>48</v>
      </c>
      <c r="N53" s="28"/>
      <c r="O53" s="25">
        <f t="shared" si="3"/>
        <v>325</v>
      </c>
      <c r="P53" s="48"/>
      <c r="Q53" s="31">
        <f t="shared" si="4"/>
        <v>0</v>
      </c>
    </row>
    <row r="54" spans="1:17" ht="13.15" x14ac:dyDescent="0.35">
      <c r="A54" s="19">
        <v>50</v>
      </c>
      <c r="B54" s="21" t="s">
        <v>81</v>
      </c>
      <c r="C54" s="21" t="s">
        <v>82</v>
      </c>
      <c r="D54" s="25">
        <v>2</v>
      </c>
      <c r="E54" s="38">
        <f t="shared" si="6"/>
        <v>120</v>
      </c>
      <c r="F54" s="25">
        <v>2</v>
      </c>
      <c r="G54" s="39">
        <f t="shared" si="0"/>
        <v>140</v>
      </c>
      <c r="H54" s="45">
        <v>2</v>
      </c>
      <c r="I54" s="39">
        <f t="shared" si="7"/>
        <v>70</v>
      </c>
      <c r="J54" s="25">
        <v>2</v>
      </c>
      <c r="K54" s="39">
        <f t="shared" si="1"/>
        <v>344</v>
      </c>
      <c r="L54" s="27">
        <v>2</v>
      </c>
      <c r="M54" s="38">
        <f t="shared" si="2"/>
        <v>96</v>
      </c>
      <c r="N54" s="28"/>
      <c r="O54" s="25">
        <f t="shared" si="3"/>
        <v>770</v>
      </c>
      <c r="P54" s="48"/>
      <c r="Q54" s="31">
        <f t="shared" si="4"/>
        <v>0</v>
      </c>
    </row>
    <row r="55" spans="1:17" ht="13.15" x14ac:dyDescent="0.35">
      <c r="A55" s="22">
        <v>51</v>
      </c>
      <c r="B55" s="21" t="s">
        <v>83</v>
      </c>
      <c r="C55" s="21" t="s">
        <v>84</v>
      </c>
      <c r="D55" s="25">
        <v>3</v>
      </c>
      <c r="E55" s="38">
        <f t="shared" si="6"/>
        <v>180</v>
      </c>
      <c r="F55" s="25">
        <v>3</v>
      </c>
      <c r="G55" s="39">
        <f t="shared" si="0"/>
        <v>210</v>
      </c>
      <c r="H55" s="45">
        <v>3</v>
      </c>
      <c r="I55" s="39">
        <f t="shared" si="7"/>
        <v>105</v>
      </c>
      <c r="J55" s="25">
        <v>3</v>
      </c>
      <c r="K55" s="39">
        <f t="shared" si="1"/>
        <v>516</v>
      </c>
      <c r="L55" s="27">
        <v>3</v>
      </c>
      <c r="M55" s="38">
        <f t="shared" si="2"/>
        <v>144</v>
      </c>
      <c r="N55" s="28"/>
      <c r="O55" s="25">
        <f t="shared" si="3"/>
        <v>1155</v>
      </c>
      <c r="P55" s="48"/>
      <c r="Q55" s="31">
        <f t="shared" si="4"/>
        <v>0</v>
      </c>
    </row>
    <row r="56" spans="1:17" ht="13.15" x14ac:dyDescent="0.35">
      <c r="A56" s="22">
        <v>52</v>
      </c>
      <c r="B56" s="21" t="s">
        <v>85</v>
      </c>
      <c r="C56" s="21" t="s">
        <v>86</v>
      </c>
      <c r="D56" s="25">
        <v>1</v>
      </c>
      <c r="E56" s="38">
        <f t="shared" si="6"/>
        <v>60</v>
      </c>
      <c r="F56" s="25">
        <v>1</v>
      </c>
      <c r="G56" s="39">
        <f t="shared" si="0"/>
        <v>70</v>
      </c>
      <c r="H56" s="45">
        <v>1</v>
      </c>
      <c r="I56" s="39">
        <f t="shared" si="7"/>
        <v>35</v>
      </c>
      <c r="J56" s="25">
        <v>1</v>
      </c>
      <c r="K56" s="39">
        <f t="shared" si="1"/>
        <v>172</v>
      </c>
      <c r="L56" s="27">
        <v>1</v>
      </c>
      <c r="M56" s="38">
        <f t="shared" si="2"/>
        <v>48</v>
      </c>
      <c r="N56" s="28"/>
      <c r="O56" s="25">
        <f t="shared" si="3"/>
        <v>385</v>
      </c>
      <c r="P56" s="48"/>
      <c r="Q56" s="31">
        <f t="shared" si="4"/>
        <v>0</v>
      </c>
    </row>
    <row r="57" spans="1:17" ht="25.5" x14ac:dyDescent="0.35">
      <c r="A57" s="20">
        <v>53</v>
      </c>
      <c r="B57" s="36" t="s">
        <v>140</v>
      </c>
      <c r="C57" s="23" t="s">
        <v>87</v>
      </c>
      <c r="D57" s="44">
        <v>1</v>
      </c>
      <c r="E57" s="38">
        <f t="shared" si="6"/>
        <v>60</v>
      </c>
      <c r="F57" s="44">
        <v>1</v>
      </c>
      <c r="G57" s="39">
        <f t="shared" si="0"/>
        <v>70</v>
      </c>
      <c r="H57" s="45">
        <v>1</v>
      </c>
      <c r="I57" s="39">
        <f t="shared" si="7"/>
        <v>35</v>
      </c>
      <c r="J57" s="25">
        <v>1</v>
      </c>
      <c r="K57" s="39">
        <f t="shared" si="1"/>
        <v>172</v>
      </c>
      <c r="L57" s="27">
        <v>1</v>
      </c>
      <c r="M57" s="38">
        <f t="shared" si="2"/>
        <v>48</v>
      </c>
      <c r="N57" s="28"/>
      <c r="O57" s="25">
        <f t="shared" si="3"/>
        <v>385</v>
      </c>
      <c r="P57" s="48"/>
      <c r="Q57" s="31">
        <f t="shared" si="4"/>
        <v>0</v>
      </c>
    </row>
    <row r="58" spans="1:17" ht="25.5" x14ac:dyDescent="0.35">
      <c r="A58" s="19">
        <v>54</v>
      </c>
      <c r="B58" s="47" t="s">
        <v>88</v>
      </c>
      <c r="C58" s="23" t="s">
        <v>89</v>
      </c>
      <c r="D58" s="46">
        <v>1</v>
      </c>
      <c r="E58" s="38">
        <f t="shared" si="6"/>
        <v>60</v>
      </c>
      <c r="F58" s="44">
        <v>1</v>
      </c>
      <c r="G58" s="39">
        <f t="shared" si="0"/>
        <v>70</v>
      </c>
      <c r="H58" s="45">
        <v>1</v>
      </c>
      <c r="I58" s="39">
        <f t="shared" si="7"/>
        <v>35</v>
      </c>
      <c r="J58" s="25">
        <v>1</v>
      </c>
      <c r="K58" s="39">
        <f t="shared" si="1"/>
        <v>172</v>
      </c>
      <c r="L58" s="27">
        <v>1</v>
      </c>
      <c r="M58" s="38">
        <f t="shared" si="2"/>
        <v>48</v>
      </c>
      <c r="N58" s="28"/>
      <c r="O58" s="25">
        <f t="shared" si="3"/>
        <v>385</v>
      </c>
      <c r="P58" s="48"/>
      <c r="Q58" s="31">
        <f t="shared" si="4"/>
        <v>0</v>
      </c>
    </row>
    <row r="59" spans="1:17" ht="13.15" x14ac:dyDescent="0.35">
      <c r="A59" s="22">
        <v>55</v>
      </c>
      <c r="B59" s="21" t="s">
        <v>90</v>
      </c>
      <c r="C59" s="21"/>
      <c r="D59" s="25">
        <v>1</v>
      </c>
      <c r="E59" s="38">
        <f t="shared" si="6"/>
        <v>60</v>
      </c>
      <c r="F59" s="25">
        <v>1</v>
      </c>
      <c r="G59" s="39">
        <f t="shared" si="0"/>
        <v>70</v>
      </c>
      <c r="H59" s="45">
        <v>1</v>
      </c>
      <c r="I59" s="39">
        <f t="shared" si="7"/>
        <v>35</v>
      </c>
      <c r="J59" s="25">
        <v>1</v>
      </c>
      <c r="K59" s="39">
        <f t="shared" si="1"/>
        <v>172</v>
      </c>
      <c r="L59" s="27">
        <v>1</v>
      </c>
      <c r="M59" s="38">
        <f t="shared" si="2"/>
        <v>48</v>
      </c>
      <c r="N59" s="28"/>
      <c r="O59" s="25">
        <f t="shared" si="3"/>
        <v>385</v>
      </c>
      <c r="P59" s="48"/>
      <c r="Q59" s="31">
        <f t="shared" si="4"/>
        <v>0</v>
      </c>
    </row>
    <row r="60" spans="1:17" ht="13.15" x14ac:dyDescent="0.35">
      <c r="A60" s="22">
        <v>56</v>
      </c>
      <c r="B60" s="21" t="s">
        <v>91</v>
      </c>
      <c r="C60" s="21"/>
      <c r="D60" s="25">
        <v>1</v>
      </c>
      <c r="E60" s="38">
        <f t="shared" si="6"/>
        <v>60</v>
      </c>
      <c r="F60" s="25">
        <v>1</v>
      </c>
      <c r="G60" s="39">
        <f t="shared" si="0"/>
        <v>70</v>
      </c>
      <c r="H60" s="45">
        <v>1</v>
      </c>
      <c r="I60" s="39">
        <f t="shared" si="7"/>
        <v>35</v>
      </c>
      <c r="J60" s="25">
        <v>1</v>
      </c>
      <c r="K60" s="39">
        <f t="shared" si="1"/>
        <v>172</v>
      </c>
      <c r="L60" s="27">
        <v>1</v>
      </c>
      <c r="M60" s="38">
        <f t="shared" si="2"/>
        <v>48</v>
      </c>
      <c r="N60" s="28"/>
      <c r="O60" s="25">
        <f t="shared" si="3"/>
        <v>385</v>
      </c>
      <c r="P60" s="48"/>
      <c r="Q60" s="31">
        <f t="shared" si="4"/>
        <v>0</v>
      </c>
    </row>
    <row r="61" spans="1:17" ht="13.15" x14ac:dyDescent="0.35">
      <c r="A61" s="20">
        <v>57</v>
      </c>
      <c r="B61" s="21" t="s">
        <v>92</v>
      </c>
      <c r="C61" s="21"/>
      <c r="D61" s="25">
        <v>1</v>
      </c>
      <c r="E61" s="38">
        <f t="shared" si="6"/>
        <v>60</v>
      </c>
      <c r="F61" s="25">
        <v>1</v>
      </c>
      <c r="G61" s="39">
        <f t="shared" si="0"/>
        <v>70</v>
      </c>
      <c r="H61" s="45">
        <v>1</v>
      </c>
      <c r="I61" s="39">
        <f t="shared" si="7"/>
        <v>35</v>
      </c>
      <c r="J61" s="25">
        <v>1</v>
      </c>
      <c r="K61" s="39">
        <f t="shared" si="1"/>
        <v>172</v>
      </c>
      <c r="L61" s="27">
        <v>1</v>
      </c>
      <c r="M61" s="38">
        <f t="shared" si="2"/>
        <v>48</v>
      </c>
      <c r="N61" s="28"/>
      <c r="O61" s="25">
        <f t="shared" si="3"/>
        <v>385</v>
      </c>
      <c r="P61" s="48"/>
      <c r="Q61" s="31">
        <f t="shared" si="4"/>
        <v>0</v>
      </c>
    </row>
    <row r="62" spans="1:17" ht="13.15" x14ac:dyDescent="0.35">
      <c r="A62" s="19">
        <v>58</v>
      </c>
      <c r="B62" s="21" t="s">
        <v>93</v>
      </c>
      <c r="C62" s="21"/>
      <c r="D62" s="25">
        <v>1</v>
      </c>
      <c r="E62" s="38">
        <f t="shared" si="6"/>
        <v>60</v>
      </c>
      <c r="F62" s="25">
        <v>1</v>
      </c>
      <c r="G62" s="39">
        <f t="shared" si="0"/>
        <v>70</v>
      </c>
      <c r="H62" s="45">
        <v>1</v>
      </c>
      <c r="I62" s="39">
        <f t="shared" si="7"/>
        <v>35</v>
      </c>
      <c r="J62" s="25">
        <v>1</v>
      </c>
      <c r="K62" s="39">
        <f t="shared" si="1"/>
        <v>172</v>
      </c>
      <c r="L62" s="27">
        <v>1</v>
      </c>
      <c r="M62" s="38">
        <f t="shared" si="2"/>
        <v>48</v>
      </c>
      <c r="N62" s="28"/>
      <c r="O62" s="25">
        <f t="shared" si="3"/>
        <v>385</v>
      </c>
      <c r="P62" s="48"/>
      <c r="Q62" s="31">
        <f t="shared" si="4"/>
        <v>0</v>
      </c>
    </row>
    <row r="63" spans="1:17" ht="13.15" x14ac:dyDescent="0.35">
      <c r="A63" s="22">
        <v>59</v>
      </c>
      <c r="B63" s="21" t="s">
        <v>94</v>
      </c>
      <c r="C63" s="21"/>
      <c r="D63" s="25">
        <v>1</v>
      </c>
      <c r="E63" s="38">
        <f t="shared" si="6"/>
        <v>60</v>
      </c>
      <c r="F63" s="25">
        <v>1</v>
      </c>
      <c r="G63" s="39">
        <f t="shared" si="0"/>
        <v>70</v>
      </c>
      <c r="H63" s="45">
        <v>1</v>
      </c>
      <c r="I63" s="39">
        <f t="shared" si="7"/>
        <v>35</v>
      </c>
      <c r="J63" s="25">
        <v>1</v>
      </c>
      <c r="K63" s="39">
        <f t="shared" si="1"/>
        <v>172</v>
      </c>
      <c r="L63" s="27">
        <v>1</v>
      </c>
      <c r="M63" s="38">
        <f t="shared" si="2"/>
        <v>48</v>
      </c>
      <c r="N63" s="28"/>
      <c r="O63" s="25">
        <f t="shared" si="3"/>
        <v>385</v>
      </c>
      <c r="P63" s="48"/>
      <c r="Q63" s="31">
        <f t="shared" si="4"/>
        <v>0</v>
      </c>
    </row>
    <row r="64" spans="1:17" ht="13.15" x14ac:dyDescent="0.35">
      <c r="A64" s="22">
        <v>60</v>
      </c>
      <c r="B64" s="21" t="s">
        <v>95</v>
      </c>
      <c r="C64" s="21"/>
      <c r="D64" s="25">
        <v>1</v>
      </c>
      <c r="E64" s="38">
        <f t="shared" si="6"/>
        <v>60</v>
      </c>
      <c r="F64" s="25">
        <v>1</v>
      </c>
      <c r="G64" s="39">
        <f t="shared" si="0"/>
        <v>70</v>
      </c>
      <c r="H64" s="45">
        <v>1</v>
      </c>
      <c r="I64" s="39">
        <f t="shared" si="7"/>
        <v>35</v>
      </c>
      <c r="J64" s="25">
        <v>1</v>
      </c>
      <c r="K64" s="39">
        <f t="shared" si="1"/>
        <v>172</v>
      </c>
      <c r="L64" s="27">
        <v>1</v>
      </c>
      <c r="M64" s="38">
        <f t="shared" si="2"/>
        <v>48</v>
      </c>
      <c r="N64" s="28"/>
      <c r="O64" s="25">
        <f t="shared" si="3"/>
        <v>385</v>
      </c>
      <c r="P64" s="48"/>
      <c r="Q64" s="31">
        <f t="shared" si="4"/>
        <v>0</v>
      </c>
    </row>
    <row r="65" spans="1:17" ht="13.15" x14ac:dyDescent="0.35">
      <c r="A65" s="20">
        <v>61</v>
      </c>
      <c r="B65" s="21" t="s">
        <v>96</v>
      </c>
      <c r="C65" s="21"/>
      <c r="D65" s="25">
        <v>1</v>
      </c>
      <c r="E65" s="38">
        <f t="shared" si="6"/>
        <v>60</v>
      </c>
      <c r="F65" s="25">
        <v>1</v>
      </c>
      <c r="G65" s="39">
        <f t="shared" si="0"/>
        <v>70</v>
      </c>
      <c r="H65" s="45">
        <v>1</v>
      </c>
      <c r="I65" s="39">
        <f t="shared" si="7"/>
        <v>35</v>
      </c>
      <c r="J65" s="25">
        <v>1</v>
      </c>
      <c r="K65" s="39">
        <f t="shared" si="1"/>
        <v>172</v>
      </c>
      <c r="L65" s="27">
        <v>1</v>
      </c>
      <c r="M65" s="38">
        <f t="shared" si="2"/>
        <v>48</v>
      </c>
      <c r="N65" s="28"/>
      <c r="O65" s="25">
        <f t="shared" si="3"/>
        <v>385</v>
      </c>
      <c r="P65" s="48"/>
      <c r="Q65" s="31">
        <f t="shared" si="4"/>
        <v>0</v>
      </c>
    </row>
    <row r="66" spans="1:17" ht="13.15" x14ac:dyDescent="0.35">
      <c r="A66" s="19">
        <v>62</v>
      </c>
      <c r="B66" s="21" t="s">
        <v>97</v>
      </c>
      <c r="C66" s="21"/>
      <c r="D66" s="25">
        <v>1</v>
      </c>
      <c r="E66" s="38">
        <f t="shared" si="6"/>
        <v>60</v>
      </c>
      <c r="F66" s="25">
        <v>1</v>
      </c>
      <c r="G66" s="39">
        <f t="shared" si="0"/>
        <v>70</v>
      </c>
      <c r="H66" s="45">
        <v>1</v>
      </c>
      <c r="I66" s="39">
        <f t="shared" si="7"/>
        <v>35</v>
      </c>
      <c r="J66" s="25">
        <v>1</v>
      </c>
      <c r="K66" s="39">
        <f t="shared" si="1"/>
        <v>172</v>
      </c>
      <c r="L66" s="27">
        <v>1</v>
      </c>
      <c r="M66" s="38">
        <f t="shared" si="2"/>
        <v>48</v>
      </c>
      <c r="N66" s="28"/>
      <c r="O66" s="25">
        <f t="shared" si="3"/>
        <v>385</v>
      </c>
      <c r="P66" s="48"/>
      <c r="Q66" s="31">
        <f t="shared" si="4"/>
        <v>0</v>
      </c>
    </row>
    <row r="67" spans="1:17" ht="13.15" x14ac:dyDescent="0.35">
      <c r="A67" s="22">
        <v>63</v>
      </c>
      <c r="B67" s="21" t="s">
        <v>98</v>
      </c>
      <c r="C67" s="21"/>
      <c r="D67" s="25">
        <v>3</v>
      </c>
      <c r="E67" s="38">
        <f t="shared" si="6"/>
        <v>180</v>
      </c>
      <c r="F67" s="25">
        <v>3</v>
      </c>
      <c r="G67" s="39">
        <f t="shared" si="0"/>
        <v>210</v>
      </c>
      <c r="H67" s="45">
        <v>3</v>
      </c>
      <c r="I67" s="39">
        <f t="shared" si="7"/>
        <v>105</v>
      </c>
      <c r="J67" s="25">
        <v>3</v>
      </c>
      <c r="K67" s="39">
        <f t="shared" si="1"/>
        <v>516</v>
      </c>
      <c r="L67" s="27">
        <v>3</v>
      </c>
      <c r="M67" s="38">
        <f t="shared" si="2"/>
        <v>144</v>
      </c>
      <c r="N67" s="28"/>
      <c r="O67" s="25">
        <f t="shared" si="3"/>
        <v>1155</v>
      </c>
      <c r="P67" s="48"/>
      <c r="Q67" s="31">
        <f t="shared" si="4"/>
        <v>0</v>
      </c>
    </row>
    <row r="68" spans="1:17" ht="13.15" x14ac:dyDescent="0.35">
      <c r="A68" s="22">
        <v>64</v>
      </c>
      <c r="B68" s="21" t="s">
        <v>99</v>
      </c>
      <c r="C68" s="21" t="s">
        <v>78</v>
      </c>
      <c r="D68" s="25">
        <v>2</v>
      </c>
      <c r="E68" s="38">
        <f t="shared" si="6"/>
        <v>120</v>
      </c>
      <c r="F68" s="25">
        <v>2</v>
      </c>
      <c r="G68" s="39">
        <f t="shared" si="0"/>
        <v>140</v>
      </c>
      <c r="H68" s="45">
        <v>2</v>
      </c>
      <c r="I68" s="39">
        <f t="shared" si="7"/>
        <v>70</v>
      </c>
      <c r="J68" s="25">
        <v>2</v>
      </c>
      <c r="K68" s="39">
        <f t="shared" si="1"/>
        <v>344</v>
      </c>
      <c r="L68" s="27">
        <v>2</v>
      </c>
      <c r="M68" s="38">
        <f t="shared" si="2"/>
        <v>96</v>
      </c>
      <c r="N68" s="28"/>
      <c r="O68" s="25">
        <f t="shared" si="3"/>
        <v>770</v>
      </c>
      <c r="P68" s="48"/>
      <c r="Q68" s="31">
        <f t="shared" si="4"/>
        <v>0</v>
      </c>
    </row>
    <row r="69" spans="1:17" ht="13.15" x14ac:dyDescent="0.35">
      <c r="A69" s="20">
        <v>65</v>
      </c>
      <c r="B69" s="21" t="s">
        <v>100</v>
      </c>
      <c r="C69" s="21"/>
      <c r="D69" s="25">
        <v>1</v>
      </c>
      <c r="E69" s="38">
        <f t="shared" si="6"/>
        <v>60</v>
      </c>
      <c r="F69" s="25">
        <v>1</v>
      </c>
      <c r="G69" s="39">
        <f t="shared" si="0"/>
        <v>70</v>
      </c>
      <c r="H69" s="45">
        <v>1</v>
      </c>
      <c r="I69" s="39">
        <f t="shared" si="7"/>
        <v>35</v>
      </c>
      <c r="J69" s="25">
        <v>1</v>
      </c>
      <c r="K69" s="39">
        <f t="shared" si="1"/>
        <v>172</v>
      </c>
      <c r="L69" s="27">
        <v>1</v>
      </c>
      <c r="M69" s="38">
        <f t="shared" si="2"/>
        <v>48</v>
      </c>
      <c r="N69" s="28"/>
      <c r="O69" s="25">
        <f t="shared" si="3"/>
        <v>385</v>
      </c>
      <c r="P69" s="48"/>
      <c r="Q69" s="31">
        <f t="shared" si="4"/>
        <v>0</v>
      </c>
    </row>
    <row r="70" spans="1:17" ht="13.15" x14ac:dyDescent="0.35">
      <c r="A70" s="19">
        <v>66</v>
      </c>
      <c r="B70" s="21" t="s">
        <v>101</v>
      </c>
      <c r="C70" s="21"/>
      <c r="D70" s="25">
        <v>4</v>
      </c>
      <c r="E70" s="38">
        <f t="shared" si="6"/>
        <v>240</v>
      </c>
      <c r="F70" s="25">
        <v>4</v>
      </c>
      <c r="G70" s="39">
        <f t="shared" si="0"/>
        <v>280</v>
      </c>
      <c r="H70" s="45">
        <v>4</v>
      </c>
      <c r="I70" s="39">
        <f t="shared" si="7"/>
        <v>140</v>
      </c>
      <c r="J70" s="25">
        <v>4</v>
      </c>
      <c r="K70" s="39">
        <f t="shared" si="1"/>
        <v>688</v>
      </c>
      <c r="L70" s="27">
        <v>4</v>
      </c>
      <c r="M70" s="38">
        <f t="shared" si="2"/>
        <v>192</v>
      </c>
      <c r="N70" s="28"/>
      <c r="O70" s="25">
        <f t="shared" ref="O70:O74" si="8">E70+G70+I70+K70+M70</f>
        <v>1540</v>
      </c>
      <c r="P70" s="48"/>
      <c r="Q70" s="31">
        <f t="shared" si="4"/>
        <v>0</v>
      </c>
    </row>
    <row r="71" spans="1:17" ht="13.15" x14ac:dyDescent="0.35">
      <c r="A71" s="22">
        <v>67</v>
      </c>
      <c r="B71" s="21" t="s">
        <v>102</v>
      </c>
      <c r="C71" s="21" t="s">
        <v>78</v>
      </c>
      <c r="D71" s="25">
        <v>1</v>
      </c>
      <c r="E71" s="38">
        <f t="shared" si="6"/>
        <v>60</v>
      </c>
      <c r="F71" s="25">
        <v>1</v>
      </c>
      <c r="G71" s="39">
        <f t="shared" si="0"/>
        <v>70</v>
      </c>
      <c r="H71" s="45">
        <v>1</v>
      </c>
      <c r="I71" s="39">
        <f t="shared" si="7"/>
        <v>35</v>
      </c>
      <c r="J71" s="25">
        <v>1</v>
      </c>
      <c r="K71" s="39">
        <f t="shared" ref="K71:K74" si="9">J71*172</f>
        <v>172</v>
      </c>
      <c r="L71" s="27">
        <v>1</v>
      </c>
      <c r="M71" s="38">
        <f t="shared" ref="M71:M74" si="10">L71*48</f>
        <v>48</v>
      </c>
      <c r="N71" s="28"/>
      <c r="O71" s="25">
        <f t="shared" si="8"/>
        <v>385</v>
      </c>
      <c r="P71" s="48"/>
      <c r="Q71" s="31">
        <f t="shared" ref="Q71:Q74" si="11">O71*P71</f>
        <v>0</v>
      </c>
    </row>
    <row r="72" spans="1:17" ht="13.15" x14ac:dyDescent="0.35">
      <c r="A72" s="22">
        <v>68</v>
      </c>
      <c r="B72" s="21" t="s">
        <v>103</v>
      </c>
      <c r="C72" s="21"/>
      <c r="D72" s="25">
        <v>1</v>
      </c>
      <c r="E72" s="38">
        <f t="shared" si="6"/>
        <v>60</v>
      </c>
      <c r="F72" s="25">
        <v>1</v>
      </c>
      <c r="G72" s="39">
        <f t="shared" si="0"/>
        <v>70</v>
      </c>
      <c r="H72" s="45">
        <v>1</v>
      </c>
      <c r="I72" s="39">
        <f t="shared" si="7"/>
        <v>35</v>
      </c>
      <c r="J72" s="25">
        <v>1</v>
      </c>
      <c r="K72" s="39">
        <f t="shared" si="9"/>
        <v>172</v>
      </c>
      <c r="L72" s="27">
        <v>1</v>
      </c>
      <c r="M72" s="38">
        <f t="shared" si="10"/>
        <v>48</v>
      </c>
      <c r="N72" s="28"/>
      <c r="O72" s="25">
        <f t="shared" si="8"/>
        <v>385</v>
      </c>
      <c r="P72" s="48"/>
      <c r="Q72" s="31">
        <f t="shared" si="11"/>
        <v>0</v>
      </c>
    </row>
    <row r="73" spans="1:17" ht="13.15" x14ac:dyDescent="0.35">
      <c r="A73" s="20">
        <v>69</v>
      </c>
      <c r="B73" s="21" t="s">
        <v>104</v>
      </c>
      <c r="C73" s="21" t="s">
        <v>78</v>
      </c>
      <c r="D73" s="25">
        <v>10</v>
      </c>
      <c r="E73" s="38">
        <f t="shared" si="6"/>
        <v>600</v>
      </c>
      <c r="F73" s="25">
        <v>10</v>
      </c>
      <c r="G73" s="39">
        <f t="shared" si="0"/>
        <v>700</v>
      </c>
      <c r="H73" s="45">
        <v>10</v>
      </c>
      <c r="I73" s="39">
        <f t="shared" ref="I73:I74" si="12">H73*35</f>
        <v>350</v>
      </c>
      <c r="J73" s="25">
        <v>10</v>
      </c>
      <c r="K73" s="39">
        <f t="shared" si="9"/>
        <v>1720</v>
      </c>
      <c r="L73" s="27">
        <v>10</v>
      </c>
      <c r="M73" s="38">
        <f t="shared" si="10"/>
        <v>480</v>
      </c>
      <c r="N73" s="28"/>
      <c r="O73" s="25">
        <f t="shared" si="8"/>
        <v>3850</v>
      </c>
      <c r="P73" s="48"/>
      <c r="Q73" s="31">
        <f t="shared" si="11"/>
        <v>0</v>
      </c>
    </row>
    <row r="74" spans="1:17" ht="13.5" thickBot="1" x14ac:dyDescent="0.4">
      <c r="A74" s="19">
        <v>70</v>
      </c>
      <c r="B74" s="21" t="s">
        <v>105</v>
      </c>
      <c r="C74" s="21" t="s">
        <v>106</v>
      </c>
      <c r="D74" s="25">
        <v>1</v>
      </c>
      <c r="E74" s="38">
        <f t="shared" si="6"/>
        <v>60</v>
      </c>
      <c r="F74" s="25">
        <v>1</v>
      </c>
      <c r="G74" s="39">
        <f t="shared" si="0"/>
        <v>70</v>
      </c>
      <c r="H74" s="45">
        <v>1</v>
      </c>
      <c r="I74" s="39">
        <f t="shared" si="12"/>
        <v>35</v>
      </c>
      <c r="J74" s="25">
        <v>1</v>
      </c>
      <c r="K74" s="39">
        <f t="shared" si="9"/>
        <v>172</v>
      </c>
      <c r="L74" s="27">
        <v>1</v>
      </c>
      <c r="M74" s="38">
        <f t="shared" si="10"/>
        <v>48</v>
      </c>
      <c r="N74" s="28"/>
      <c r="O74" s="25">
        <f t="shared" si="8"/>
        <v>385</v>
      </c>
      <c r="P74" s="48"/>
      <c r="Q74" s="32">
        <f t="shared" si="11"/>
        <v>0</v>
      </c>
    </row>
    <row r="75" spans="1:17" ht="20.25" customHeight="1" thickBot="1" x14ac:dyDescent="0.65">
      <c r="A75" s="80" t="s">
        <v>147</v>
      </c>
      <c r="B75" s="80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  <c r="P75" s="81"/>
      <c r="Q75" s="33">
        <f>SUM(Q5:Q74)</f>
        <v>0</v>
      </c>
    </row>
  </sheetData>
  <sheetProtection algorithmName="SHA-512" hashValue="QxKOw72ZUxrKR58rCJMDv0/G0POOqhrPQHVJvsciQag/hGEFBaHG91kBTKI6ow8tiZQ7FWcS6f+wNu1vNko8qA==" saltValue="y0sUz9P3WRbTt9kwEU8NuA==" spinCount="100000" sheet="1" objects="1" scenarios="1"/>
  <autoFilter ref="A4:Q75" xr:uid="{E4370227-C8A6-4893-A220-70F04CDFF4AF}"/>
  <mergeCells count="6">
    <mergeCell ref="H3:I3"/>
    <mergeCell ref="J3:K3"/>
    <mergeCell ref="L3:M3"/>
    <mergeCell ref="A75:P75"/>
    <mergeCell ref="F3:G3"/>
    <mergeCell ref="D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Algemeen</vt:lpstr>
      <vt:lpstr>Inventaris </vt:lpstr>
    </vt:vector>
  </TitlesOfParts>
  <Company>Gemeente Vlaardingen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Kloeg, Florence</dc:creator>
  <cp:lastModifiedBy>Kloeg - Visser, Florence</cp:lastModifiedBy>
  <dcterms:created xsi:type="dcterms:W3CDTF">2022-12-06T10:53:42Z</dcterms:created>
  <dcterms:modified xsi:type="dcterms:W3CDTF">2022-12-22T12:20:49Z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871968-df67-4817-ac85-f4a5f5ebb5dd_Enabled">
    <vt:lpwstr>true</vt:lpwstr>
  </property>
  <property fmtid="{D5CDD505-2E9C-101B-9397-08002B2CF9AE}" pid="3" name="MSIP_Label_ea871968-df67-4817-ac85-f4a5f5ebb5dd_SetDate">
    <vt:lpwstr>2022-12-07T08:46:19Z</vt:lpwstr>
  </property>
  <property fmtid="{D5CDD505-2E9C-101B-9397-08002B2CF9AE}" pid="4" name="MSIP_Label_ea871968-df67-4817-ac85-f4a5f5ebb5dd_Method">
    <vt:lpwstr>Standard</vt:lpwstr>
  </property>
  <property fmtid="{D5CDD505-2E9C-101B-9397-08002B2CF9AE}" pid="5" name="MSIP_Label_ea871968-df67-4817-ac85-f4a5f5ebb5dd_Name">
    <vt:lpwstr>Bedrijfsvertrouwelijk</vt:lpwstr>
  </property>
  <property fmtid="{D5CDD505-2E9C-101B-9397-08002B2CF9AE}" pid="6" name="MSIP_Label_ea871968-df67-4817-ac85-f4a5f5ebb5dd_SiteId">
    <vt:lpwstr>49c4cd82-8f65-4d6a-9a3b-0ecd07c0cf5b</vt:lpwstr>
  </property>
  <property fmtid="{D5CDD505-2E9C-101B-9397-08002B2CF9AE}" pid="7" name="MSIP_Label_ea871968-df67-4817-ac85-f4a5f5ebb5dd_ActionId">
    <vt:lpwstr>e852eab5-e0a9-4181-9995-cfe329a9a9af</vt:lpwstr>
  </property>
  <property fmtid="{D5CDD505-2E9C-101B-9397-08002B2CF9AE}" pid="8" name="MSIP_Label_ea871968-df67-4817-ac85-f4a5f5ebb5dd_ContentBits">
    <vt:lpwstr>0</vt:lpwstr>
  </property>
</Properties>
</file>