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lezenenschrijven.sharepoint.com/sites/portaal/bedrijfsvoering/ICT/ICT projecten/Project aanbesteding ICT 2022/Aanbestedingsdocumenten/Publicatie documenten/PDF's voor Tenderned/"/>
    </mc:Choice>
  </mc:AlternateContent>
  <xr:revisionPtr revIDLastSave="152" documentId="8_{B3FCAF9E-BC88-4339-9276-124119B46637}" xr6:coauthVersionLast="47" xr6:coauthVersionMax="47" xr10:uidLastSave="{245FAA08-53C9-4BF5-A89D-B3CA2193AA53}"/>
  <bookViews>
    <workbookView xWindow="-110" yWindow="-110" windowWidth="19420" windowHeight="10420" activeTab="1" xr2:uid="{35B3689D-47B5-42CF-9672-8789021BF372}"/>
  </bookViews>
  <sheets>
    <sheet name="Prijzenblad" sheetId="1" r:id="rId1"/>
    <sheet name="Verrekenprijzen licenties" sheetId="2" r:id="rId2"/>
    <sheet name="Toelichting prijzenblad"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1" l="1"/>
  <c r="H6" i="1" s="1"/>
  <c r="F6" i="2"/>
  <c r="G6" i="2" s="1"/>
  <c r="F5" i="2"/>
  <c r="G5" i="2" s="1"/>
  <c r="F4" i="2"/>
  <c r="G4" i="2" s="1"/>
  <c r="F3" i="2"/>
  <c r="G3" i="2" s="1"/>
  <c r="G8" i="1"/>
  <c r="I8" i="1" s="1"/>
  <c r="G7" i="1"/>
  <c r="I7" i="1" s="1"/>
  <c r="G10" i="1"/>
  <c r="H10" i="1" s="1"/>
  <c r="G11" i="1"/>
  <c r="H11" i="1" s="1"/>
  <c r="G12" i="1"/>
  <c r="I12" i="1" s="1"/>
  <c r="F14" i="1"/>
  <c r="G14" i="1" s="1"/>
  <c r="G15" i="1"/>
  <c r="I15" i="1" s="1"/>
  <c r="H17" i="1"/>
  <c r="I17" i="1"/>
  <c r="I10" i="1" l="1"/>
  <c r="H15" i="1"/>
  <c r="H14" i="1"/>
  <c r="I14" i="1"/>
  <c r="F7" i="2"/>
  <c r="G7" i="2"/>
  <c r="H8" i="1"/>
  <c r="H7" i="1"/>
  <c r="H12" i="1"/>
  <c r="I11" i="1"/>
  <c r="I6" i="1"/>
  <c r="G18" i="1"/>
  <c r="I19" i="1" l="1"/>
  <c r="H18" i="1"/>
</calcChain>
</file>

<file path=xl/sharedStrings.xml><?xml version="1.0" encoding="utf-8"?>
<sst xmlns="http://schemas.openxmlformats.org/spreadsheetml/2006/main" count="98" uniqueCount="74">
  <si>
    <t>Bijlage C</t>
  </si>
  <si>
    <t>Prijzenblad aanbesteding ICT-omgeving Stichting Lezen en Schrijven</t>
  </si>
  <si>
    <t>"= door inschrijver in te vullen</t>
  </si>
  <si>
    <t>Onderdeel</t>
  </si>
  <si>
    <t>Subonderdeel</t>
  </si>
  <si>
    <t>Aantallen tbv prijsopgave</t>
  </si>
  <si>
    <t>Eenheid tbv prijsopgave</t>
  </si>
  <si>
    <t>Prijs per stuk exclusief BTW</t>
  </si>
  <si>
    <t>Prijs per maand exclusief BTW</t>
  </si>
  <si>
    <t>Prijs per jaar exclusief BTW</t>
  </si>
  <si>
    <t>Prijs inclusief BTW</t>
  </si>
  <si>
    <t>Kosten gedurende  de totale looptijd ovk excl BTW</t>
  </si>
  <si>
    <t>Tarieven serverbeheer en onderhoud en services</t>
  </si>
  <si>
    <t>Beheer op afstand van 2 servers</t>
  </si>
  <si>
    <t>Lease van een Firewall</t>
  </si>
  <si>
    <t>prijs per maand</t>
  </si>
  <si>
    <t>Beheerwerkzaamheden op locatie</t>
  </si>
  <si>
    <t>op afroep, fictieve inschrijfprijs gebaseerd op 4 dagen per jaar</t>
  </si>
  <si>
    <t>prijs per dag</t>
  </si>
  <si>
    <t>Tarieven projectwerkzaamheden fictief project</t>
  </si>
  <si>
    <t>Tarief voor junior</t>
  </si>
  <si>
    <t>op afroep, fictieve inschrijfprijs gebaseerd op 100 uur per jaar</t>
  </si>
  <si>
    <t>prijs per uur</t>
  </si>
  <si>
    <t>Tarief voor senior</t>
  </si>
  <si>
    <t>op afroep, fictieve inschrijfprijs gebaseerd op 50 uur per jaar</t>
  </si>
  <si>
    <t>Tarief voor expert</t>
  </si>
  <si>
    <t>op afroep, fictieve inschrijfprijs gebaseerd op 25 uur per jaar</t>
  </si>
  <si>
    <t>Gebruikersondersteuning</t>
  </si>
  <si>
    <t>Gebruikersondersteuning obv SLA incl. devicemanagement</t>
  </si>
  <si>
    <t>135 gebruikers</t>
  </si>
  <si>
    <t>prijs per gebruiker</t>
  </si>
  <si>
    <t xml:space="preserve">Installatie en verzending hardware </t>
  </si>
  <si>
    <t>20 per jaar</t>
  </si>
  <si>
    <t>prijs per apparaat incl. verzendkosten verzekerd pakket tot 10 kg</t>
  </si>
  <si>
    <t>Implementatiekosten</t>
  </si>
  <si>
    <t>Implementatieplan</t>
  </si>
  <si>
    <t>vaste prijs / aanneemsom</t>
  </si>
  <si>
    <t>Totaal</t>
  </si>
  <si>
    <t xml:space="preserve">
</t>
  </si>
  <si>
    <t>Inschrijfprijs</t>
  </si>
  <si>
    <t>Maximum aantal punten</t>
  </si>
  <si>
    <t>Minimum prijs</t>
  </si>
  <si>
    <t>Maximum prijs</t>
  </si>
  <si>
    <t>Prijzen zijn exclusief BTW, inclusief reis- en verblijfskosten en alle andere kosten</t>
  </si>
  <si>
    <t>Prijzen zijn vast gedurende eerste twee jaar van de overeenkomst</t>
  </si>
  <si>
    <t>Bij het tarief voor projectwerkzaamheden wordt ten behoeve van de prijsvorming één project per jaar berekend conform opgegeven wegingsfactor over de functies bij een totale ureninzet van 175 uur</t>
  </si>
  <si>
    <t>Aan vermelde aantallen kunnen geen rechten ontleend worden.</t>
  </si>
  <si>
    <t>Naam inschrijver</t>
  </si>
  <si>
    <t>Plaats</t>
  </si>
  <si>
    <t>Datum</t>
  </si>
  <si>
    <t>Naam rechtsgeldig ondertekenaar</t>
  </si>
  <si>
    <t>Functie rechtsgeldig ondertekenaar</t>
  </si>
  <si>
    <t>Handtekening</t>
  </si>
  <si>
    <t>Verrekenprijzen licenties</t>
  </si>
  <si>
    <t>Prijs per stuk per maand</t>
  </si>
  <si>
    <t>Prijs per jaar inclusief BTW</t>
  </si>
  <si>
    <t>Licentiekosten</t>
  </si>
  <si>
    <t>Skykick (Bundel Exchange Online / SharePoint en OneDrive)</t>
  </si>
  <si>
    <t>150 licenties</t>
  </si>
  <si>
    <t>prijs per licentie per maand</t>
  </si>
  <si>
    <t>Microsoft 365 E3 non profit</t>
  </si>
  <si>
    <t>135 licenties</t>
  </si>
  <si>
    <t>Visio Plan 2 non profit</t>
  </si>
  <si>
    <t>2 licenties</t>
  </si>
  <si>
    <t>Exchange Online 1 (Plan 1)</t>
  </si>
  <si>
    <t>1 licentie</t>
  </si>
  <si>
    <t>Prijzen zijn exclusief BTW, inclusief alle andere kosten</t>
  </si>
  <si>
    <t>Indexering van deze prijzen kan alleen dan plaats vinden indien de verstrekker van de licenties de tarieven verhoogd (Microsoft). De maximale indexering is alsdan gelijk aan de indexering die door de verstrekker van de licenties wordt doorgevoerd.</t>
  </si>
  <si>
    <t>Toelichting</t>
  </si>
  <si>
    <t>Beheer op afstand van 2 servers incl. kantooromgeving</t>
  </si>
  <si>
    <t>Lease (beheer) van een Firewall</t>
  </si>
  <si>
    <t>1 Firewall</t>
  </si>
  <si>
    <t>2 servers incl. kantooromgeving</t>
  </si>
  <si>
    <t>Op dit tabblad kunt u een toelichting geven op de door u ingevulde prijzen in het Prijzenblad.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</si>
</sst>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3" x14ac:knownFonts="1">
    <font>
      <sz val="11"/>
      <color theme="1"/>
      <name val="HelveticaNeueLT Pro 55 Roman"/>
      <family val="2"/>
    </font>
    <font>
      <b/>
      <sz val="11"/>
      <color theme="1"/>
      <name val="HelveticaNeueLT Pro 55 Roman"/>
      <family val="2"/>
    </font>
    <font>
      <sz val="11"/>
      <color rgb="FF000000"/>
      <name val="HelveticaNeueLT Pro 55 Roman"/>
      <family val="2"/>
    </font>
    <font>
      <b/>
      <sz val="11"/>
      <color rgb="FF000000"/>
      <name val="HelveticaNeueLT Pro 55 Roman"/>
      <family val="2"/>
    </font>
    <font>
      <sz val="11"/>
      <name val="HelveticaNeueLT Pro 55 Roman"/>
      <family val="2"/>
    </font>
    <font>
      <b/>
      <sz val="16"/>
      <color rgb="FF000000"/>
      <name val="HelveticaNeueLT Pro 55 Roman"/>
      <family val="2"/>
    </font>
    <font>
      <sz val="11"/>
      <color rgb="FF000000"/>
      <name val="Calibri"/>
      <family val="2"/>
    </font>
    <font>
      <sz val="11"/>
      <color theme="1"/>
      <name val="HelveticaNeueLT Pro 55 Roman"/>
    </font>
    <font>
      <b/>
      <sz val="16"/>
      <color theme="1"/>
      <name val="HelveticaNeueLT Pro 55 Roman"/>
    </font>
    <font>
      <b/>
      <sz val="11"/>
      <color rgb="FF000000"/>
      <name val="HelveticaNeueLT Pro 55 Roman"/>
    </font>
    <font>
      <sz val="16"/>
      <color rgb="FF000000"/>
      <name val="HelveticaNeueLT Pro 55 Roman"/>
      <family val="2"/>
    </font>
    <font>
      <b/>
      <sz val="10"/>
      <color rgb="FF000000"/>
      <name val="HelveticaNeueLT Pro 55 Roman"/>
      <family val="2"/>
    </font>
    <font>
      <sz val="16"/>
      <color theme="1"/>
      <name val="HelveticaNeueLT Pro 55 Roman"/>
      <family val="2"/>
    </font>
  </fonts>
  <fills count="10">
    <fill>
      <patternFill patternType="none"/>
    </fill>
    <fill>
      <patternFill patternType="gray125"/>
    </fill>
    <fill>
      <patternFill patternType="solid">
        <fgColor rgb="FFCCCC00"/>
        <bgColor rgb="FF000000"/>
      </patternFill>
    </fill>
    <fill>
      <patternFill patternType="solid">
        <fgColor theme="0" tint="-0.24994659260841701"/>
        <bgColor indexed="64"/>
      </patternFill>
    </fill>
    <fill>
      <patternFill patternType="solid">
        <fgColor rgb="FFFFE699"/>
        <bgColor rgb="FF000000"/>
      </patternFill>
    </fill>
    <fill>
      <patternFill patternType="solid">
        <fgColor rgb="FFFFFF00"/>
        <bgColor indexed="64"/>
      </patternFill>
    </fill>
    <fill>
      <patternFill patternType="solid">
        <fgColor rgb="FFA6A6A6"/>
        <bgColor indexed="64"/>
      </patternFill>
    </fill>
    <fill>
      <patternFill patternType="solid">
        <fgColor rgb="FFFFFFFF"/>
        <bgColor indexed="64"/>
      </patternFill>
    </fill>
    <fill>
      <patternFill patternType="solid">
        <fgColor rgb="FFBFBFBF"/>
        <bgColor indexed="64"/>
      </patternFill>
    </fill>
    <fill>
      <patternFill patternType="solid">
        <fgColor rgb="FF92D050"/>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65">
    <xf numFmtId="0" fontId="0" fillId="0" borderId="0" xfId="0"/>
    <xf numFmtId="0" fontId="1" fillId="0" borderId="0" xfId="0" applyFont="1"/>
    <xf numFmtId="0" fontId="2" fillId="0" borderId="1" xfId="0" applyFont="1" applyBorder="1"/>
    <xf numFmtId="0" fontId="2" fillId="0" borderId="0" xfId="0" applyFont="1"/>
    <xf numFmtId="0" fontId="3" fillId="0" borderId="0" xfId="0" applyFont="1"/>
    <xf numFmtId="0" fontId="3" fillId="0" borderId="1" xfId="0" applyFont="1" applyBorder="1"/>
    <xf numFmtId="0" fontId="2" fillId="0" borderId="1" xfId="0" applyFont="1" applyBorder="1" applyAlignment="1">
      <alignment wrapText="1"/>
    </xf>
    <xf numFmtId="0" fontId="2" fillId="0" borderId="1" xfId="0" applyFont="1" applyBorder="1" applyAlignment="1">
      <alignment horizontal="left" wrapText="1"/>
    </xf>
    <xf numFmtId="0" fontId="3" fillId="2" borderId="1" xfId="0" applyFont="1" applyFill="1" applyBorder="1"/>
    <xf numFmtId="0" fontId="3" fillId="2" borderId="1" xfId="0" applyFont="1" applyFill="1" applyBorder="1" applyAlignment="1">
      <alignment wrapText="1"/>
    </xf>
    <xf numFmtId="0" fontId="3" fillId="2" borderId="1" xfId="0" applyFont="1" applyFill="1" applyBorder="1" applyAlignment="1">
      <alignment horizontal="left" wrapText="1"/>
    </xf>
    <xf numFmtId="0" fontId="4" fillId="0" borderId="1" xfId="0" applyFont="1" applyBorder="1"/>
    <xf numFmtId="0" fontId="2" fillId="3" borderId="1" xfId="0" applyFont="1" applyFill="1" applyBorder="1"/>
    <xf numFmtId="0" fontId="4" fillId="3" borderId="1" xfId="0" applyFont="1" applyFill="1" applyBorder="1"/>
    <xf numFmtId="0" fontId="3" fillId="3" borderId="1" xfId="0" applyFont="1" applyFill="1" applyBorder="1"/>
    <xf numFmtId="0" fontId="5" fillId="0" borderId="1" xfId="0" applyFont="1" applyBorder="1" applyAlignment="1">
      <alignment wrapText="1"/>
    </xf>
    <xf numFmtId="44" fontId="2" fillId="0" borderId="1" xfId="0" applyNumberFormat="1" applyFont="1" applyBorder="1" applyAlignment="1">
      <alignment wrapText="1"/>
    </xf>
    <xf numFmtId="44" fontId="3" fillId="2" borderId="1" xfId="0" applyNumberFormat="1" applyFont="1" applyFill="1" applyBorder="1" applyAlignment="1">
      <alignment wrapText="1"/>
    </xf>
    <xf numFmtId="44" fontId="2" fillId="0" borderId="1" xfId="0" applyNumberFormat="1" applyFont="1" applyBorder="1"/>
    <xf numFmtId="44" fontId="4" fillId="3" borderId="1" xfId="0" applyNumberFormat="1" applyFont="1" applyFill="1" applyBorder="1"/>
    <xf numFmtId="44" fontId="2" fillId="3" borderId="1" xfId="0" applyNumberFormat="1" applyFont="1" applyFill="1" applyBorder="1"/>
    <xf numFmtId="44" fontId="2" fillId="3" borderId="1" xfId="0" applyNumberFormat="1" applyFont="1" applyFill="1" applyBorder="1" applyAlignment="1">
      <alignment horizontal="left"/>
    </xf>
    <xf numFmtId="44" fontId="2" fillId="0" borderId="0" xfId="0" applyNumberFormat="1" applyFont="1"/>
    <xf numFmtId="44" fontId="0" fillId="0" borderId="0" xfId="0" applyNumberFormat="1"/>
    <xf numFmtId="44" fontId="3" fillId="0" borderId="1" xfId="0" applyNumberFormat="1" applyFont="1" applyBorder="1"/>
    <xf numFmtId="0" fontId="6" fillId="0" borderId="0" xfId="0" applyFont="1"/>
    <xf numFmtId="0" fontId="8" fillId="0" borderId="0" xfId="0" applyFont="1"/>
    <xf numFmtId="0" fontId="7" fillId="0" borderId="2" xfId="0" applyFont="1" applyBorder="1"/>
    <xf numFmtId="0" fontId="9" fillId="0" borderId="1" xfId="0" applyFont="1" applyBorder="1"/>
    <xf numFmtId="44" fontId="10" fillId="0" borderId="0" xfId="0" applyNumberFormat="1" applyFont="1"/>
    <xf numFmtId="0" fontId="11" fillId="5" borderId="1" xfId="0" applyFont="1" applyFill="1" applyBorder="1" applyAlignment="1">
      <alignment wrapText="1"/>
    </xf>
    <xf numFmtId="44" fontId="4" fillId="6" borderId="1" xfId="0" applyNumberFormat="1" applyFont="1" applyFill="1" applyBorder="1"/>
    <xf numFmtId="0" fontId="3" fillId="7" borderId="6" xfId="0" applyFont="1" applyFill="1" applyBorder="1"/>
    <xf numFmtId="0" fontId="0" fillId="7" borderId="7" xfId="0" applyFill="1" applyBorder="1"/>
    <xf numFmtId="0" fontId="3" fillId="7" borderId="8" xfId="0" applyFont="1" applyFill="1" applyBorder="1"/>
    <xf numFmtId="0" fontId="3" fillId="7" borderId="0" xfId="0" applyFont="1" applyFill="1"/>
    <xf numFmtId="0" fontId="0" fillId="7" borderId="0" xfId="0" applyFill="1"/>
    <xf numFmtId="164" fontId="0" fillId="7" borderId="9" xfId="0" applyNumberFormat="1" applyFill="1" applyBorder="1"/>
    <xf numFmtId="0" fontId="0" fillId="0" borderId="0" xfId="0" applyAlignment="1">
      <alignment horizontal="left" wrapText="1"/>
    </xf>
    <xf numFmtId="0" fontId="4" fillId="0" borderId="1" xfId="0" applyFont="1" applyBorder="1" applyAlignment="1">
      <alignment horizontal="left" wrapText="1"/>
    </xf>
    <xf numFmtId="0" fontId="4" fillId="3" borderId="1" xfId="0" applyFont="1" applyFill="1" applyBorder="1" applyAlignment="1">
      <alignment horizontal="left" wrapText="1"/>
    </xf>
    <xf numFmtId="0" fontId="2" fillId="3" borderId="1" xfId="0" applyFont="1" applyFill="1" applyBorder="1" applyAlignment="1">
      <alignment horizontal="left" wrapText="1"/>
    </xf>
    <xf numFmtId="0" fontId="2" fillId="0" borderId="0" xfId="0" applyFont="1" applyAlignment="1">
      <alignment horizontal="left" wrapText="1"/>
    </xf>
    <xf numFmtId="0" fontId="0" fillId="0" borderId="0" xfId="0" applyAlignment="1">
      <alignment wrapText="1"/>
    </xf>
    <xf numFmtId="0" fontId="4" fillId="0" borderId="1" xfId="0" applyFont="1" applyBorder="1" applyAlignment="1">
      <alignment wrapText="1"/>
    </xf>
    <xf numFmtId="0" fontId="4" fillId="3" borderId="1" xfId="0" applyFont="1" applyFill="1" applyBorder="1" applyAlignment="1">
      <alignment wrapText="1"/>
    </xf>
    <xf numFmtId="0" fontId="2" fillId="3" borderId="1" xfId="0" applyFont="1" applyFill="1" applyBorder="1" applyAlignment="1">
      <alignment wrapText="1"/>
    </xf>
    <xf numFmtId="0" fontId="2" fillId="0" borderId="0" xfId="0" applyFont="1" applyAlignment="1">
      <alignment wrapText="1"/>
    </xf>
    <xf numFmtId="44" fontId="2" fillId="0" borderId="0" xfId="0" applyNumberFormat="1" applyFont="1" applyAlignment="1">
      <alignment horizontal="left"/>
    </xf>
    <xf numFmtId="44" fontId="2" fillId="8" borderId="1" xfId="0" applyNumberFormat="1" applyFont="1" applyFill="1" applyBorder="1"/>
    <xf numFmtId="0" fontId="12" fillId="0" borderId="0" xfId="0" applyFont="1"/>
    <xf numFmtId="44" fontId="10" fillId="9" borderId="0" xfId="0" applyNumberFormat="1" applyFont="1" applyFill="1"/>
    <xf numFmtId="44" fontId="2" fillId="0" borderId="0" xfId="0" applyNumberFormat="1" applyFont="1" applyAlignment="1">
      <alignment horizontal="left" wrapText="1"/>
    </xf>
    <xf numFmtId="0" fontId="3" fillId="7" borderId="10" xfId="0" applyFont="1" applyFill="1" applyBorder="1"/>
    <xf numFmtId="164" fontId="0" fillId="7" borderId="11" xfId="0" applyNumberFormat="1" applyFill="1" applyBorder="1"/>
    <xf numFmtId="44" fontId="4" fillId="5" borderId="1" xfId="0" applyNumberFormat="1" applyFont="1" applyFill="1" applyBorder="1" applyProtection="1">
      <protection locked="0"/>
    </xf>
    <xf numFmtId="44" fontId="4" fillId="3" borderId="1" xfId="0" applyNumberFormat="1" applyFont="1" applyFill="1" applyBorder="1" applyProtection="1">
      <protection locked="0"/>
    </xf>
    <xf numFmtId="44" fontId="2" fillId="5" borderId="1" xfId="0" applyNumberFormat="1" applyFont="1" applyFill="1" applyBorder="1" applyProtection="1">
      <protection locked="0"/>
    </xf>
    <xf numFmtId="44" fontId="2" fillId="3" borderId="1" xfId="0" applyNumberFormat="1" applyFont="1" applyFill="1" applyBorder="1" applyProtection="1">
      <protection locked="0"/>
    </xf>
    <xf numFmtId="44" fontId="2" fillId="5" borderId="1" xfId="0" applyNumberFormat="1" applyFont="1" applyFill="1" applyBorder="1" applyAlignment="1" applyProtection="1">
      <alignment horizontal="left"/>
      <protection locked="0"/>
    </xf>
    <xf numFmtId="0" fontId="6" fillId="4" borderId="3" xfId="0" applyFont="1" applyFill="1" applyBorder="1" applyAlignment="1" applyProtection="1">
      <alignment horizontal="center"/>
      <protection locked="0"/>
    </xf>
    <xf numFmtId="0" fontId="6" fillId="4" borderId="4" xfId="0" applyFont="1" applyFill="1" applyBorder="1" applyAlignment="1" applyProtection="1">
      <alignment horizontal="center"/>
      <protection locked="0"/>
    </xf>
    <xf numFmtId="0" fontId="6" fillId="4" borderId="5" xfId="0" applyFont="1" applyFill="1" applyBorder="1" applyAlignment="1" applyProtection="1">
      <alignment horizontal="center"/>
      <protection locked="0"/>
    </xf>
    <xf numFmtId="0" fontId="1" fillId="0" borderId="0" xfId="0" applyFont="1" applyAlignment="1" applyProtection="1">
      <alignment horizontal="left" wrapText="1"/>
      <protection locked="0"/>
    </xf>
    <xf numFmtId="0" fontId="3" fillId="0" borderId="0" xfId="0" applyFont="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4F62D-113C-4C21-9037-FFCEDD52D5C5}">
  <dimension ref="A1:J34"/>
  <sheetViews>
    <sheetView zoomScale="50" zoomScaleNormal="50" workbookViewId="0"/>
  </sheetViews>
  <sheetFormatPr defaultRowHeight="14" x14ac:dyDescent="0.3"/>
  <cols>
    <col min="1" max="1" width="52.5" style="1" customWidth="1"/>
    <col min="2" max="2" width="52.08203125" customWidth="1"/>
    <col min="3" max="3" width="33.33203125" style="38" customWidth="1"/>
    <col min="4" max="4" width="27.33203125" style="43" customWidth="1"/>
    <col min="5" max="5" width="13.83203125" style="23" customWidth="1"/>
    <col min="6" max="6" width="15" style="23" customWidth="1"/>
    <col min="7" max="8" width="12.08203125" style="23" customWidth="1"/>
    <col min="9" max="9" width="19.33203125" style="23" customWidth="1"/>
    <col min="10" max="10" width="16.08203125" customWidth="1"/>
  </cols>
  <sheetData>
    <row r="1" spans="1:9" ht="20" x14ac:dyDescent="0.4">
      <c r="A1" s="26" t="s">
        <v>0</v>
      </c>
    </row>
    <row r="2" spans="1:9" ht="40" x14ac:dyDescent="0.4">
      <c r="A2" s="15" t="s">
        <v>1</v>
      </c>
      <c r="B2" s="6"/>
      <c r="C2" s="7"/>
      <c r="D2" s="6"/>
      <c r="E2" s="16"/>
      <c r="F2" s="16"/>
      <c r="G2" s="16"/>
      <c r="H2" s="16"/>
      <c r="I2" s="24"/>
    </row>
    <row r="3" spans="1:9" ht="24.65" customHeight="1" x14ac:dyDescent="0.3">
      <c r="A3" s="30" t="s">
        <v>2</v>
      </c>
      <c r="B3" s="6"/>
      <c r="C3" s="7"/>
      <c r="D3" s="6"/>
      <c r="E3" s="16"/>
      <c r="F3" s="16"/>
      <c r="G3" s="16"/>
      <c r="H3" s="16"/>
      <c r="I3" s="24"/>
    </row>
    <row r="4" spans="1:9" ht="27" customHeight="1" x14ac:dyDescent="0.4">
      <c r="A4" s="15"/>
      <c r="B4" s="6"/>
      <c r="C4" s="7"/>
      <c r="D4" s="6"/>
      <c r="E4" s="16"/>
      <c r="F4" s="16"/>
      <c r="G4" s="16"/>
      <c r="H4" s="16"/>
      <c r="I4" s="24"/>
    </row>
    <row r="5" spans="1:9" ht="59.5" customHeight="1" x14ac:dyDescent="0.3">
      <c r="A5" s="8" t="s">
        <v>3</v>
      </c>
      <c r="B5" s="9" t="s">
        <v>4</v>
      </c>
      <c r="C5" s="10" t="s">
        <v>5</v>
      </c>
      <c r="D5" s="9" t="s">
        <v>6</v>
      </c>
      <c r="E5" s="17" t="s">
        <v>7</v>
      </c>
      <c r="F5" s="17" t="s">
        <v>8</v>
      </c>
      <c r="G5" s="17" t="s">
        <v>9</v>
      </c>
      <c r="H5" s="17" t="s">
        <v>10</v>
      </c>
      <c r="I5" s="17" t="s">
        <v>11</v>
      </c>
    </row>
    <row r="6" spans="1:9" ht="18" customHeight="1" x14ac:dyDescent="0.3">
      <c r="A6" s="5" t="s">
        <v>12</v>
      </c>
      <c r="B6" s="2" t="s">
        <v>69</v>
      </c>
      <c r="C6" s="7" t="s">
        <v>72</v>
      </c>
      <c r="D6" s="6" t="s">
        <v>15</v>
      </c>
      <c r="E6" s="20"/>
      <c r="F6" s="57">
        <v>0</v>
      </c>
      <c r="G6" s="20">
        <f>F6*12</f>
        <v>0</v>
      </c>
      <c r="H6" s="20">
        <f>G6*1.21</f>
        <v>0</v>
      </c>
      <c r="I6" s="18">
        <f>G6*6</f>
        <v>0</v>
      </c>
    </row>
    <row r="7" spans="1:9" ht="23.25" customHeight="1" x14ac:dyDescent="0.3">
      <c r="A7" s="5"/>
      <c r="B7" s="2" t="s">
        <v>70</v>
      </c>
      <c r="C7" s="7" t="s">
        <v>71</v>
      </c>
      <c r="D7" s="6" t="s">
        <v>15</v>
      </c>
      <c r="E7" s="20"/>
      <c r="F7" s="57">
        <v>0</v>
      </c>
      <c r="G7" s="20">
        <f>F7*12</f>
        <v>0</v>
      </c>
      <c r="H7" s="20">
        <f>G7*1.21</f>
        <v>0</v>
      </c>
      <c r="I7" s="18">
        <f>G7*6</f>
        <v>0</v>
      </c>
    </row>
    <row r="8" spans="1:9" ht="29.25" customHeight="1" x14ac:dyDescent="0.3">
      <c r="A8" s="5"/>
      <c r="B8" s="11" t="s">
        <v>16</v>
      </c>
      <c r="C8" s="39" t="s">
        <v>17</v>
      </c>
      <c r="D8" s="44" t="s">
        <v>18</v>
      </c>
      <c r="E8" s="55">
        <v>0</v>
      </c>
      <c r="F8" s="31"/>
      <c r="G8" s="19">
        <f>F8*4</f>
        <v>0</v>
      </c>
      <c r="H8" s="20">
        <f>G8*1.21</f>
        <v>0</v>
      </c>
      <c r="I8" s="18">
        <f>G8*6</f>
        <v>0</v>
      </c>
    </row>
    <row r="9" spans="1:9" x14ac:dyDescent="0.3">
      <c r="A9" s="14"/>
      <c r="B9" s="13"/>
      <c r="C9" s="40"/>
      <c r="D9" s="45"/>
      <c r="E9" s="56"/>
      <c r="F9" s="19"/>
      <c r="G9" s="19"/>
      <c r="H9" s="20"/>
      <c r="I9" s="19"/>
    </row>
    <row r="10" spans="1:9" ht="30" customHeight="1" x14ac:dyDescent="0.3">
      <c r="A10" s="28" t="s">
        <v>19</v>
      </c>
      <c r="B10" s="2" t="s">
        <v>20</v>
      </c>
      <c r="C10" s="7" t="s">
        <v>21</v>
      </c>
      <c r="D10" s="6" t="s">
        <v>22</v>
      </c>
      <c r="E10" s="57">
        <v>0</v>
      </c>
      <c r="F10" s="20"/>
      <c r="G10" s="20">
        <f>E10*100</f>
        <v>0</v>
      </c>
      <c r="H10" s="20">
        <f>G10*1.21</f>
        <v>0</v>
      </c>
      <c r="I10" s="18">
        <f>G10*6</f>
        <v>0</v>
      </c>
    </row>
    <row r="11" spans="1:9" ht="33.75" customHeight="1" x14ac:dyDescent="0.3">
      <c r="A11" s="5"/>
      <c r="B11" s="2" t="s">
        <v>23</v>
      </c>
      <c r="C11" s="7" t="s">
        <v>24</v>
      </c>
      <c r="D11" s="6" t="s">
        <v>22</v>
      </c>
      <c r="E11" s="57">
        <v>0</v>
      </c>
      <c r="F11" s="20"/>
      <c r="G11" s="20">
        <f>E11*50</f>
        <v>0</v>
      </c>
      <c r="H11" s="20">
        <f>G11*1.21</f>
        <v>0</v>
      </c>
      <c r="I11" s="18">
        <f>G11*6</f>
        <v>0</v>
      </c>
    </row>
    <row r="12" spans="1:9" ht="36.75" customHeight="1" x14ac:dyDescent="0.3">
      <c r="A12" s="5"/>
      <c r="B12" s="2" t="s">
        <v>25</v>
      </c>
      <c r="C12" s="7" t="s">
        <v>26</v>
      </c>
      <c r="D12" s="6" t="s">
        <v>22</v>
      </c>
      <c r="E12" s="57">
        <v>0</v>
      </c>
      <c r="F12" s="20"/>
      <c r="G12" s="20">
        <f>E12*25</f>
        <v>0</v>
      </c>
      <c r="H12" s="20">
        <f>G12*1.21</f>
        <v>0</v>
      </c>
      <c r="I12" s="18">
        <f>G12*6</f>
        <v>0</v>
      </c>
    </row>
    <row r="13" spans="1:9" x14ac:dyDescent="0.3">
      <c r="A13" s="14"/>
      <c r="B13" s="12"/>
      <c r="C13" s="41"/>
      <c r="D13" s="46"/>
      <c r="E13" s="58"/>
      <c r="F13" s="20"/>
      <c r="G13" s="20"/>
      <c r="H13" s="20"/>
      <c r="I13" s="20"/>
    </row>
    <row r="14" spans="1:9" ht="23.25" customHeight="1" x14ac:dyDescent="0.3">
      <c r="A14" s="5" t="s">
        <v>27</v>
      </c>
      <c r="B14" s="2" t="s">
        <v>28</v>
      </c>
      <c r="C14" s="7" t="s">
        <v>29</v>
      </c>
      <c r="D14" s="6" t="s">
        <v>30</v>
      </c>
      <c r="E14" s="57">
        <v>0</v>
      </c>
      <c r="F14" s="49">
        <f>E14*135</f>
        <v>0</v>
      </c>
      <c r="G14" s="20">
        <f>F14*12</f>
        <v>0</v>
      </c>
      <c r="H14" s="20">
        <f>G14*1.21</f>
        <v>0</v>
      </c>
      <c r="I14" s="18">
        <f>G14*6</f>
        <v>0</v>
      </c>
    </row>
    <row r="15" spans="1:9" ht="51" customHeight="1" x14ac:dyDescent="0.3">
      <c r="A15" s="5"/>
      <c r="B15" s="2" t="s">
        <v>31</v>
      </c>
      <c r="C15" s="7" t="s">
        <v>32</v>
      </c>
      <c r="D15" s="6" t="s">
        <v>33</v>
      </c>
      <c r="E15" s="57">
        <v>0</v>
      </c>
      <c r="F15" s="20"/>
      <c r="G15" s="20">
        <f>E15*20</f>
        <v>0</v>
      </c>
      <c r="H15" s="20">
        <f>G15*1.21</f>
        <v>0</v>
      </c>
      <c r="I15" s="18">
        <f>G15*6</f>
        <v>0</v>
      </c>
    </row>
    <row r="16" spans="1:9" x14ac:dyDescent="0.3">
      <c r="A16" s="14"/>
      <c r="B16" s="12"/>
      <c r="C16" s="41"/>
      <c r="D16" s="46"/>
      <c r="E16" s="58"/>
      <c r="F16" s="20"/>
      <c r="G16" s="20"/>
      <c r="H16" s="20"/>
      <c r="I16" s="20"/>
    </row>
    <row r="17" spans="1:10" ht="20.25" customHeight="1" x14ac:dyDescent="0.3">
      <c r="A17" s="5" t="s">
        <v>34</v>
      </c>
      <c r="B17" s="2" t="s">
        <v>35</v>
      </c>
      <c r="C17" s="7"/>
      <c r="D17" s="7" t="s">
        <v>36</v>
      </c>
      <c r="E17" s="59">
        <v>0</v>
      </c>
      <c r="F17" s="21"/>
      <c r="G17" s="21"/>
      <c r="H17" s="20">
        <f>E17*1.21</f>
        <v>0</v>
      </c>
      <c r="I17" s="18">
        <f>E17</f>
        <v>0</v>
      </c>
    </row>
    <row r="18" spans="1:10" x14ac:dyDescent="0.3">
      <c r="A18" s="4"/>
      <c r="B18" s="3"/>
      <c r="C18" s="42"/>
      <c r="D18" s="42" t="s">
        <v>37</v>
      </c>
      <c r="E18" s="52" t="s">
        <v>38</v>
      </c>
      <c r="F18" s="48"/>
      <c r="G18" s="48">
        <f>SUM(G6:G17)</f>
        <v>0</v>
      </c>
      <c r="H18" s="48">
        <f>SUM(H6:H17)</f>
        <v>0</v>
      </c>
      <c r="I18" s="22"/>
    </row>
    <row r="19" spans="1:10" ht="37.75" customHeight="1" x14ac:dyDescent="0.4">
      <c r="A19" s="4"/>
      <c r="C19" s="42"/>
      <c r="D19" s="47"/>
      <c r="E19" s="22"/>
      <c r="F19" s="29" t="s">
        <v>39</v>
      </c>
      <c r="G19" s="22"/>
      <c r="H19" s="22"/>
      <c r="I19" s="51">
        <f>SUM(I6:I17)</f>
        <v>0</v>
      </c>
    </row>
    <row r="20" spans="1:10" ht="23.25" customHeight="1" x14ac:dyDescent="0.4">
      <c r="A20" s="32" t="s">
        <v>40</v>
      </c>
      <c r="B20" s="33">
        <v>45</v>
      </c>
      <c r="C20" s="42"/>
      <c r="D20" s="47"/>
      <c r="E20" s="22"/>
      <c r="F20" s="29"/>
      <c r="G20" s="22"/>
      <c r="H20" s="22"/>
      <c r="I20" s="29"/>
      <c r="J20" s="23"/>
    </row>
    <row r="21" spans="1:10" ht="23.25" customHeight="1" x14ac:dyDescent="0.4">
      <c r="A21" s="34" t="s">
        <v>41</v>
      </c>
      <c r="B21" s="37">
        <v>400000</v>
      </c>
      <c r="C21" s="42"/>
      <c r="D21" s="47"/>
      <c r="E21" s="22"/>
      <c r="F21" s="29"/>
      <c r="G21" s="22"/>
      <c r="H21" s="22"/>
      <c r="I21" s="29"/>
    </row>
    <row r="22" spans="1:10" ht="23.25" customHeight="1" x14ac:dyDescent="0.4">
      <c r="A22" s="53" t="s">
        <v>42</v>
      </c>
      <c r="B22" s="54">
        <v>625000</v>
      </c>
      <c r="C22" s="42"/>
      <c r="D22" s="47"/>
      <c r="E22" s="22"/>
      <c r="F22" s="29"/>
      <c r="G22" s="22"/>
      <c r="H22" s="22"/>
      <c r="I22" s="29"/>
    </row>
    <row r="23" spans="1:10" ht="37.75" customHeight="1" x14ac:dyDescent="0.4">
      <c r="A23" s="35"/>
      <c r="B23" s="36"/>
      <c r="C23" s="42"/>
      <c r="D23" s="47"/>
      <c r="E23" s="22"/>
      <c r="F23" s="29"/>
      <c r="G23" s="22"/>
      <c r="H23" s="22"/>
      <c r="I23" s="29"/>
    </row>
    <row r="24" spans="1:10" x14ac:dyDescent="0.3">
      <c r="A24" s="4" t="s">
        <v>43</v>
      </c>
      <c r="B24" s="3"/>
      <c r="C24" s="42"/>
      <c r="D24" s="47"/>
      <c r="E24" s="22"/>
      <c r="F24" s="22"/>
      <c r="G24" s="22"/>
      <c r="H24" s="22"/>
      <c r="I24" s="22"/>
    </row>
    <row r="25" spans="1:10" x14ac:dyDescent="0.3">
      <c r="A25" s="1" t="s">
        <v>44</v>
      </c>
    </row>
    <row r="26" spans="1:10" x14ac:dyDescent="0.3">
      <c r="A26" s="1" t="s">
        <v>45</v>
      </c>
    </row>
    <row r="27" spans="1:10" ht="14.5" x14ac:dyDescent="0.35">
      <c r="A27" s="1" t="s">
        <v>46</v>
      </c>
      <c r="B27" s="25"/>
    </row>
    <row r="28" spans="1:10" ht="14.5" x14ac:dyDescent="0.35">
      <c r="B28" s="25"/>
    </row>
    <row r="29" spans="1:10" ht="32.5" customHeight="1" x14ac:dyDescent="0.35">
      <c r="A29" s="27" t="s">
        <v>47</v>
      </c>
      <c r="B29" s="60"/>
      <c r="C29" s="61"/>
      <c r="D29" s="61"/>
      <c r="E29" s="62"/>
      <c r="I29"/>
    </row>
    <row r="30" spans="1:10" ht="32.5" customHeight="1" x14ac:dyDescent="0.35">
      <c r="A30" s="27" t="s">
        <v>48</v>
      </c>
      <c r="B30" s="60"/>
      <c r="C30" s="61"/>
      <c r="D30" s="61"/>
      <c r="E30" s="62"/>
      <c r="I30"/>
    </row>
    <row r="31" spans="1:10" ht="32.5" customHeight="1" x14ac:dyDescent="0.35">
      <c r="A31" s="27" t="s">
        <v>49</v>
      </c>
      <c r="B31" s="60"/>
      <c r="C31" s="61"/>
      <c r="D31" s="61"/>
      <c r="E31" s="62"/>
      <c r="I31"/>
    </row>
    <row r="32" spans="1:10" ht="32.5" customHeight="1" x14ac:dyDescent="0.35">
      <c r="A32" s="27" t="s">
        <v>50</v>
      </c>
      <c r="B32" s="60"/>
      <c r="C32" s="61"/>
      <c r="D32" s="61"/>
      <c r="E32" s="62"/>
      <c r="I32"/>
    </row>
    <row r="33" spans="1:9" ht="32.5" customHeight="1" x14ac:dyDescent="0.35">
      <c r="A33" s="27" t="s">
        <v>51</v>
      </c>
      <c r="B33" s="60"/>
      <c r="C33" s="61"/>
      <c r="D33" s="61"/>
      <c r="E33" s="62"/>
      <c r="I33"/>
    </row>
    <row r="34" spans="1:9" ht="32.5" customHeight="1" x14ac:dyDescent="0.35">
      <c r="A34" s="27" t="s">
        <v>52</v>
      </c>
      <c r="B34" s="60"/>
      <c r="C34" s="61"/>
      <c r="D34" s="61"/>
      <c r="E34" s="62"/>
      <c r="I34"/>
    </row>
  </sheetData>
  <sheetProtection algorithmName="SHA-512" hashValue="nK4JhRABykF7hi0rVRLef8LbUwcYW6HYB1R15XRnRvkilZEDSfTdmo4+N2lNGo8Vdb/M55y6FT/rQ/y2YVRQ7g==" saltValue="vRn2gVzW4mpwQKY57rHV5w==" spinCount="100000" sheet="1" formatCells="0" formatColumns="0" formatRows="0" insertColumns="0" insertRows="0" insertHyperlinks="0" deleteColumns="0" deleteRows="0" sort="0" autoFilter="0" pivotTables="0"/>
  <mergeCells count="6">
    <mergeCell ref="B34:E34"/>
    <mergeCell ref="B29:E29"/>
    <mergeCell ref="B30:E30"/>
    <mergeCell ref="B31:E31"/>
    <mergeCell ref="B32:E32"/>
    <mergeCell ref="B33:E33"/>
  </mergeCells>
  <pageMargins left="0.7" right="0.7" top="0.75" bottom="0.75" header="0.3" footer="0.3"/>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EBF5F-6210-4CC5-A20B-5DBA68E68EC9}">
  <dimension ref="A1:G11"/>
  <sheetViews>
    <sheetView tabSelected="1" workbookViewId="0">
      <selection activeCell="A11" sqref="A11:G11"/>
    </sheetView>
  </sheetViews>
  <sheetFormatPr defaultRowHeight="14" x14ac:dyDescent="0.3"/>
  <cols>
    <col min="1" max="1" width="13.83203125" bestFit="1" customWidth="1"/>
    <col min="2" max="2" width="33.5" customWidth="1"/>
    <col min="3" max="3" width="19.58203125" customWidth="1"/>
    <col min="4" max="4" width="25.5" customWidth="1"/>
    <col min="5" max="5" width="13.5" customWidth="1"/>
    <col min="6" max="7" width="11.5" bestFit="1" customWidth="1"/>
  </cols>
  <sheetData>
    <row r="1" spans="1:7" ht="20" x14ac:dyDescent="0.4">
      <c r="A1" s="50" t="s">
        <v>53</v>
      </c>
    </row>
    <row r="2" spans="1:7" ht="59.5" customHeight="1" x14ac:dyDescent="0.3">
      <c r="A2" s="8" t="s">
        <v>3</v>
      </c>
      <c r="B2" s="9" t="s">
        <v>4</v>
      </c>
      <c r="C2" s="10" t="s">
        <v>5</v>
      </c>
      <c r="D2" s="9" t="s">
        <v>6</v>
      </c>
      <c r="E2" s="9" t="s">
        <v>54</v>
      </c>
      <c r="F2" s="17" t="s">
        <v>9</v>
      </c>
      <c r="G2" s="17" t="s">
        <v>55</v>
      </c>
    </row>
    <row r="3" spans="1:7" ht="28" x14ac:dyDescent="0.3">
      <c r="A3" s="5" t="s">
        <v>56</v>
      </c>
      <c r="B3" s="6" t="s">
        <v>57</v>
      </c>
      <c r="C3" s="7" t="s">
        <v>58</v>
      </c>
      <c r="D3" s="2" t="s">
        <v>59</v>
      </c>
      <c r="E3" s="57">
        <v>0</v>
      </c>
      <c r="F3" s="49">
        <f>E3*150</f>
        <v>0</v>
      </c>
      <c r="G3" s="49">
        <f>F3*1.21</f>
        <v>0</v>
      </c>
    </row>
    <row r="4" spans="1:7" x14ac:dyDescent="0.3">
      <c r="A4" s="5"/>
      <c r="B4" s="6" t="s">
        <v>60</v>
      </c>
      <c r="C4" s="7" t="s">
        <v>61</v>
      </c>
      <c r="D4" s="2" t="s">
        <v>59</v>
      </c>
      <c r="E4" s="57">
        <v>0</v>
      </c>
      <c r="F4" s="49">
        <f>E4*135</f>
        <v>0</v>
      </c>
      <c r="G4" s="49">
        <f t="shared" ref="G4:G6" si="0">F4*1.21</f>
        <v>0</v>
      </c>
    </row>
    <row r="5" spans="1:7" x14ac:dyDescent="0.3">
      <c r="A5" s="5"/>
      <c r="B5" s="44" t="s">
        <v>62</v>
      </c>
      <c r="C5" s="39" t="s">
        <v>63</v>
      </c>
      <c r="D5" s="2" t="s">
        <v>59</v>
      </c>
      <c r="E5" s="57">
        <v>0</v>
      </c>
      <c r="F5" s="49">
        <f>E5*2</f>
        <v>0</v>
      </c>
      <c r="G5" s="49">
        <f t="shared" si="0"/>
        <v>0</v>
      </c>
    </row>
    <row r="6" spans="1:7" x14ac:dyDescent="0.3">
      <c r="A6" s="5"/>
      <c r="B6" s="6" t="s">
        <v>64</v>
      </c>
      <c r="C6" s="7" t="s">
        <v>65</v>
      </c>
      <c r="D6" s="2" t="s">
        <v>59</v>
      </c>
      <c r="E6" s="57">
        <v>0</v>
      </c>
      <c r="F6" s="49">
        <f>E6</f>
        <v>0</v>
      </c>
      <c r="G6" s="49">
        <f t="shared" si="0"/>
        <v>0</v>
      </c>
    </row>
    <row r="7" spans="1:7" x14ac:dyDescent="0.3">
      <c r="A7" s="14"/>
      <c r="B7" s="12"/>
      <c r="C7" s="41"/>
      <c r="D7" s="12"/>
      <c r="E7" s="12"/>
      <c r="F7" s="20">
        <f>SUM(F3:F6)</f>
        <v>0</v>
      </c>
      <c r="G7" s="20">
        <f>SUM(G3:G6)</f>
        <v>0</v>
      </c>
    </row>
    <row r="10" spans="1:7" x14ac:dyDescent="0.3">
      <c r="A10" s="64" t="s">
        <v>66</v>
      </c>
      <c r="B10" s="64"/>
      <c r="C10" s="64"/>
      <c r="D10" s="64"/>
      <c r="E10" s="64"/>
      <c r="F10" s="64"/>
      <c r="G10" s="64"/>
    </row>
    <row r="11" spans="1:7" ht="37.5" customHeight="1" x14ac:dyDescent="0.3">
      <c r="A11" s="63" t="s">
        <v>67</v>
      </c>
      <c r="B11" s="63"/>
      <c r="C11" s="63"/>
      <c r="D11" s="63"/>
      <c r="E11" s="63"/>
      <c r="F11" s="63"/>
      <c r="G11" s="63"/>
    </row>
  </sheetData>
  <sheetProtection algorithmName="SHA-512" hashValue="L9Te9hJzj0QK45En6Ne+CU5FfkUDZEs23FqB8j8pGDTEguoTFW8rPt3rLNgKfbTIzj/iQcP8qd2BWVrjjDDcFQ==" saltValue="36WQo7W+oGDT5EKq2W0iiQ==" spinCount="100000" sheet="1" formatCells="0" formatColumns="0" formatRows="0" insertColumns="0" insertRows="0" insertHyperlinks="0" deleteColumns="0" deleteRows="0" sort="0" autoFilter="0" pivotTables="0"/>
  <mergeCells count="2">
    <mergeCell ref="A11:G11"/>
    <mergeCell ref="A10:G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6CB50-4922-4D28-8249-60E086A27990}">
  <dimension ref="A1:C16"/>
  <sheetViews>
    <sheetView workbookViewId="0">
      <selection activeCell="C6" sqref="C6"/>
    </sheetView>
  </sheetViews>
  <sheetFormatPr defaultRowHeight="14" x14ac:dyDescent="0.3"/>
  <cols>
    <col min="1" max="1" width="44.4140625" bestFit="1" customWidth="1"/>
    <col min="2" max="2" width="50.25" bestFit="1" customWidth="1"/>
    <col min="3" max="3" width="44.83203125" customWidth="1"/>
  </cols>
  <sheetData>
    <row r="1" spans="1:3" ht="28" x14ac:dyDescent="0.3">
      <c r="A1" s="8" t="s">
        <v>3</v>
      </c>
      <c r="B1" s="9" t="s">
        <v>4</v>
      </c>
      <c r="C1" s="9" t="s">
        <v>68</v>
      </c>
    </row>
    <row r="2" spans="1:3" x14ac:dyDescent="0.3">
      <c r="A2" s="5" t="s">
        <v>12</v>
      </c>
      <c r="B2" s="2" t="s">
        <v>13</v>
      </c>
      <c r="C2" s="2"/>
    </row>
    <row r="3" spans="1:3" x14ac:dyDescent="0.3">
      <c r="A3" s="5"/>
      <c r="B3" s="2" t="s">
        <v>14</v>
      </c>
      <c r="C3" s="2"/>
    </row>
    <row r="4" spans="1:3" x14ac:dyDescent="0.3">
      <c r="A4" s="5"/>
      <c r="B4" s="11" t="s">
        <v>16</v>
      </c>
      <c r="C4" s="11"/>
    </row>
    <row r="5" spans="1:3" x14ac:dyDescent="0.3">
      <c r="A5" s="14"/>
      <c r="B5" s="13"/>
      <c r="C5" s="13"/>
    </row>
    <row r="6" spans="1:3" x14ac:dyDescent="0.3">
      <c r="A6" s="28" t="s">
        <v>19</v>
      </c>
      <c r="B6" s="2" t="s">
        <v>20</v>
      </c>
      <c r="C6" s="2"/>
    </row>
    <row r="7" spans="1:3" x14ac:dyDescent="0.3">
      <c r="A7" s="5"/>
      <c r="B7" s="2" t="s">
        <v>23</v>
      </c>
      <c r="C7" s="2"/>
    </row>
    <row r="8" spans="1:3" x14ac:dyDescent="0.3">
      <c r="A8" s="5"/>
      <c r="B8" s="2" t="s">
        <v>25</v>
      </c>
      <c r="C8" s="2"/>
    </row>
    <row r="9" spans="1:3" x14ac:dyDescent="0.3">
      <c r="A9" s="14"/>
      <c r="B9" s="12"/>
      <c r="C9" s="12"/>
    </row>
    <row r="10" spans="1:3" x14ac:dyDescent="0.3">
      <c r="A10" s="5" t="s">
        <v>27</v>
      </c>
      <c r="B10" s="2" t="s">
        <v>28</v>
      </c>
      <c r="C10" s="2"/>
    </row>
    <row r="11" spans="1:3" x14ac:dyDescent="0.3">
      <c r="A11" s="5"/>
      <c r="B11" s="2" t="s">
        <v>31</v>
      </c>
      <c r="C11" s="2"/>
    </row>
    <row r="12" spans="1:3" x14ac:dyDescent="0.3">
      <c r="A12" s="14"/>
      <c r="B12" s="12"/>
      <c r="C12" s="12"/>
    </row>
    <row r="13" spans="1:3" x14ac:dyDescent="0.3">
      <c r="A13" s="5" t="s">
        <v>34</v>
      </c>
      <c r="B13" s="2" t="s">
        <v>35</v>
      </c>
      <c r="C13" s="2"/>
    </row>
    <row r="16" spans="1:3" x14ac:dyDescent="0.3">
      <c r="A16" s="1" t="s">
        <v>73</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9B5DF3F834CF4F95C684A5AC95C38D" ma:contentTypeVersion="15" ma:contentTypeDescription="Een nieuw document maken." ma:contentTypeScope="" ma:versionID="e2cd4914894a15b63af3da6f039ba8e5">
  <xsd:schema xmlns:xsd="http://www.w3.org/2001/XMLSchema" xmlns:xs="http://www.w3.org/2001/XMLSchema" xmlns:p="http://schemas.microsoft.com/office/2006/metadata/properties" xmlns:ns2="84070638-e460-4e5f-90ca-030d36b51e31" xmlns:ns3="fae9c656-bc1d-47a5-831e-04bdc5b21573" targetNamespace="http://schemas.microsoft.com/office/2006/metadata/properties" ma:root="true" ma:fieldsID="2e4b645888212a141fc79f4546126afe" ns2:_="" ns3:_="">
    <xsd:import namespace="84070638-e460-4e5f-90ca-030d36b51e31"/>
    <xsd:import namespace="fae9c656-bc1d-47a5-831e-04bdc5b2157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Sharing" minOccurs="0"/>
                <xsd:element ref="ns2:MediaServiceAutoKeyPoints" minOccurs="0"/>
                <xsd:element ref="ns2:MediaServiceKeyPoint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070638-e460-4e5f-90ca-030d36b51e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Sharing" ma:index="16" nillable="true" ma:displayName="Sharing" ma:format="Dropdown" ma:list="UserInfo" ma:SharePointGroup="0" ma:internalName="Sharing">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e9c656-bc1d-47a5-831e-04bdc5b2157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ing xmlns="84070638-e460-4e5f-90ca-030d36b51e31">
      <UserInfo>
        <DisplayName/>
        <AccountId xsi:nil="true"/>
        <AccountType/>
      </UserInfo>
    </Sharing>
  </documentManagement>
</p:properties>
</file>

<file path=customXml/itemProps1.xml><?xml version="1.0" encoding="utf-8"?>
<ds:datastoreItem xmlns:ds="http://schemas.openxmlformats.org/officeDocument/2006/customXml" ds:itemID="{FB1CF366-F4C5-425C-9836-A41B75A45C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070638-e460-4e5f-90ca-030d36b51e31"/>
    <ds:schemaRef ds:uri="fae9c656-bc1d-47a5-831e-04bdc5b215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7F6D334-DDB3-410F-A80B-A0C0376EE1CC}">
  <ds:schemaRefs>
    <ds:schemaRef ds:uri="http://schemas.microsoft.com/sharepoint/v3/contenttype/forms"/>
  </ds:schemaRefs>
</ds:datastoreItem>
</file>

<file path=customXml/itemProps3.xml><?xml version="1.0" encoding="utf-8"?>
<ds:datastoreItem xmlns:ds="http://schemas.openxmlformats.org/officeDocument/2006/customXml" ds:itemID="{0A4B1232-3DA1-4321-93C7-B3F2938F0724}">
  <ds:schemaRefs>
    <ds:schemaRef ds:uri="http://schemas.microsoft.com/office/2006/metadata/properties"/>
    <ds:schemaRef ds:uri="http://schemas.microsoft.com/office/infopath/2007/PartnerControls"/>
    <ds:schemaRef ds:uri="84070638-e460-4e5f-90ca-030d36b51e3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Prijzenblad</vt:lpstr>
      <vt:lpstr>Verrekenprijzen licenties</vt:lpstr>
      <vt:lpstr>Toelichting 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Schluep</dc:creator>
  <cp:keywords/>
  <dc:description/>
  <cp:lastModifiedBy>Nicole Schluep</cp:lastModifiedBy>
  <cp:revision/>
  <dcterms:created xsi:type="dcterms:W3CDTF">2022-08-26T13:37:38Z</dcterms:created>
  <dcterms:modified xsi:type="dcterms:W3CDTF">2023-01-13T12:44:12Z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0x010100249B5DF3F834CF4F95C684A5AC95C38D</vt:lpwstr>
  </property>
</Properties>
</file>