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Desktop\"/>
    </mc:Choice>
  </mc:AlternateContent>
  <xr:revisionPtr revIDLastSave="0" documentId="8_{833F1BDC-5643-4B5A-90FB-1BA616D1E111}" xr6:coauthVersionLast="47" xr6:coauthVersionMax="47" xr10:uidLastSave="{00000000-0000-0000-0000-000000000000}"/>
  <bookViews>
    <workbookView xWindow="-120" yWindow="-120" windowWidth="29040" windowHeight="15840" xr2:uid="{00000000-000D-0000-FFFF-FFFF00000000}"/>
  </bookViews>
  <sheets>
    <sheet name="Inschrijfprijs" sheetId="1" r:id="rId1"/>
    <sheet name="Uurtarieven" sheetId="2" r:id="rId2"/>
  </sheets>
  <definedNames>
    <definedName name="_xlnm.Print_Area" localSheetId="0">Inschrijfprijs!$A$1:$D$51</definedName>
    <definedName name="_xlnm.Print_Area" localSheetId="1">Uurtarieven!$A$1:$D$29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36" i="1"/>
  <c r="C16" i="2" l="1"/>
  <c r="D14" i="2" l="1"/>
  <c r="D15" i="2"/>
  <c r="D13" i="2"/>
  <c r="C38" i="1" l="1"/>
  <c r="C40" i="1" s="1"/>
  <c r="C25" i="1" l="1"/>
  <c r="B16" i="2" l="1"/>
  <c r="D16" i="2" l="1"/>
  <c r="C18" i="2"/>
</calcChain>
</file>

<file path=xl/sharedStrings.xml><?xml version="1.0" encoding="utf-8"?>
<sst xmlns="http://schemas.openxmlformats.org/spreadsheetml/2006/main" count="71" uniqueCount="56">
  <si>
    <t>Deze bijlage dient in Excel of PDF-format ingediend te worden.</t>
  </si>
  <si>
    <t>De hierna genoemde Inschrijver:</t>
  </si>
  <si>
    <t>Bedrijfsnaam Inschrijver:</t>
  </si>
  <si>
    <t>Gevestigd te:</t>
  </si>
  <si>
    <t>Contactpersoon Inschrijver:</t>
  </si>
  <si>
    <t>Verklaart zich door ondertekening bereid het Belastingsysteem - een en ander conform de eisen en voorwaarden als opgenomen in de relevante aanbestedingsdocumenten - tegen onderstaande condities aan te bieden:</t>
  </si>
  <si>
    <t>Opmerking/onderbouwing</t>
  </si>
  <si>
    <t>Projectleider</t>
  </si>
  <si>
    <t>Eventueel zelff aanvullen</t>
  </si>
  <si>
    <t>Totaal eenmalige kosten</t>
  </si>
  <si>
    <t>Onderhoudskosten per jaar</t>
  </si>
  <si>
    <t>Totaal jaarlijkse kosten</t>
  </si>
  <si>
    <t>Licentiekosten Digitale Balie per jaar</t>
  </si>
  <si>
    <t>Totale Inschrijfprijs</t>
  </si>
  <si>
    <t>Gedaan te:</t>
  </si>
  <si>
    <t>plaats</t>
  </si>
  <si>
    <t>Datum</t>
  </si>
  <si>
    <t>datum</t>
  </si>
  <si>
    <t>De Inschrijver</t>
  </si>
  <si>
    <t>handtekening</t>
  </si>
  <si>
    <t>Functioneel consultant</t>
  </si>
  <si>
    <t>Technisch consultant</t>
  </si>
  <si>
    <t>Maximaal uurtarief
(excl. Btw)</t>
  </si>
  <si>
    <t>Uurtarief Inschrijver
(excl. Btw)</t>
  </si>
  <si>
    <t>Gemiddeld uurtarief</t>
  </si>
  <si>
    <t>Punten</t>
  </si>
  <si>
    <t>Maximale score</t>
  </si>
  <si>
    <t>Minimaal gemiddeld uurtarief</t>
  </si>
  <si>
    <t>Maximaal gemiddeld uurtarief</t>
  </si>
  <si>
    <t>Functie</t>
  </si>
  <si>
    <t>Constatering</t>
  </si>
  <si>
    <t>Verklaart dat deze gedurende de gehele contractperiode onderstaande ingevulde maximale uurtarieven zal hanteren.</t>
  </si>
  <si>
    <t>Projectmanagement</t>
  </si>
  <si>
    <t>Implementatie en migratie kosten</t>
  </si>
  <si>
    <t>Kosten (excl. Btw)</t>
  </si>
  <si>
    <t>Implementatie oplossing</t>
  </si>
  <si>
    <t>Functionele inrichting</t>
  </si>
  <si>
    <t>Migratie / conversie</t>
  </si>
  <si>
    <t>Software kosten incl. hosting</t>
  </si>
  <si>
    <t>Hostingkosten per jaar</t>
  </si>
  <si>
    <t>Eventueel zelf aanvullen</t>
  </si>
  <si>
    <t>Minimale inschrijfsom</t>
  </si>
  <si>
    <t>Maximale inschrijfsom</t>
  </si>
  <si>
    <t>1x (dit zijn eenmalige kosten gedurende de eerste periode van de overeenkomst)</t>
  </si>
  <si>
    <r>
      <t xml:space="preserve">HET is </t>
    </r>
    <r>
      <rPr>
        <b/>
        <i/>
        <sz val="11"/>
        <color rgb="FFFF0000"/>
        <rFont val="Calibri"/>
        <family val="2"/>
      </rPr>
      <t>NIET</t>
    </r>
    <r>
      <rPr>
        <b/>
        <sz val="11"/>
        <color rgb="FFFF0000"/>
        <rFont val="Calibri"/>
        <family val="2"/>
      </rPr>
      <t xml:space="preserve"> toegestaan de opmaak van het prijzenblad anders dan aangegeven te wijzigen. Het door een inschrijver zelfstandig wijzigen van de opmaak van deze bijlage maakt de Inschrijving onvergelijkbaar met andere Inschrijvingen en kan leiden tot uitsluiting van Inschrijver.</t>
    </r>
  </si>
  <si>
    <t>Kosten jaarlijkse koppelingen</t>
  </si>
  <si>
    <t>Licentiekosten gebruikers per jaar (40 gebruiker)</t>
  </si>
  <si>
    <t>De Inschrijver verklaart deze Inschrijving te doen overeenkomstig de bepalingen van de Aanbestedingswet 2012 en met inachtnemeing van de bepalingen en de gegevens, zoals deze zijn omschreven in de voor de Inschrijving relevante stukken van de aanbestding met kenmerk 2022/Z254101 d.d. 8 december 2022.</t>
  </si>
  <si>
    <t>Opleiding/training (uitgaande van 16 medewerkers)</t>
  </si>
  <si>
    <t>De Inschrijver verklaart deze Inschrijving te doen overeenkomstig de bepalingen van de Aanbestedingswet 2012 en met inachtneming van de bepalingen en de gegevens, zoals deze zijn omschreven in de voor de Inschrijving relevante stukken van de aanbestding met kenmerk 2022/Z254101 d.d. 8 december 2022.</t>
  </si>
  <si>
    <t>Beheerskosten o.b.v. uw SLA</t>
  </si>
  <si>
    <t>12x (maximale looptijd overeenkomst)</t>
  </si>
  <si>
    <t>De totale kosten zijn de eenmalige kosten plus 12x de softwarekosten (licenties, onderhoud en hosting, beheerskosten, koppelingen, licentiekosten digitale balie).</t>
  </si>
  <si>
    <t>Consuntancy dagen conform eis 492</t>
  </si>
  <si>
    <t>Koppeling Zaaksysteem</t>
  </si>
  <si>
    <t>Realiseren koppelingen (excl. koppeling Zaaksysteem)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</si>
</sst>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 #,##0.00;[$€-413]\ \-#,##0.00"/>
  </numFmts>
  <fonts count="9" x14ac:knownFonts="1">
    <font>
      <sz val="11"/>
      <color theme="1"/>
      <name val="Calibri"/>
      <family val="2"/>
    </font>
    <font>
      <sz val="11"/>
      <color theme="1"/>
      <name val="Calibri"/>
      <family val="2"/>
    </font>
    <font>
      <b/>
      <sz val="11"/>
      <color theme="0"/>
      <name val="Calibri"/>
      <family val="2"/>
    </font>
    <font>
      <b/>
      <sz val="11"/>
      <color theme="1"/>
      <name val="Calibri"/>
      <family val="2"/>
    </font>
    <font>
      <sz val="11"/>
      <color theme="0"/>
      <name val="Calibri"/>
      <family val="2"/>
    </font>
    <font>
      <sz val="11"/>
      <color theme="2" tint="-0.749992370372631"/>
      <name val="Calibri"/>
      <family val="2"/>
    </font>
    <font>
      <b/>
      <sz val="11"/>
      <color rgb="FFFF0000"/>
      <name val="Calibri"/>
      <family val="2"/>
    </font>
    <font>
      <b/>
      <i/>
      <sz val="11"/>
      <color rgb="FFFF0000"/>
      <name val="Calibri"/>
      <family val="2"/>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440C42"/>
        <bgColor indexed="64"/>
      </patternFill>
    </fill>
    <fill>
      <patternFill patternType="solid">
        <fgColor theme="4" tint="-0.249977111117893"/>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2" borderId="0" xfId="0" applyFill="1"/>
    <xf numFmtId="165" fontId="0" fillId="2" borderId="0" xfId="0" applyNumberFormat="1" applyFill="1" applyAlignment="1">
      <alignment horizontal="center"/>
    </xf>
    <xf numFmtId="0" fontId="0" fillId="3" borderId="0" xfId="0" applyFill="1"/>
    <xf numFmtId="0" fontId="0" fillId="3" borderId="0" xfId="0" applyFill="1" applyAlignment="1">
      <alignment horizontal="center"/>
    </xf>
    <xf numFmtId="165" fontId="0" fillId="3" borderId="0" xfId="0" applyNumberFormat="1" applyFill="1" applyAlignment="1">
      <alignment horizontal="center"/>
    </xf>
    <xf numFmtId="2" fontId="0" fillId="3" borderId="0" xfId="0" applyNumberFormat="1" applyFill="1" applyAlignment="1">
      <alignment horizontal="center"/>
    </xf>
    <xf numFmtId="0" fontId="4" fillId="4" borderId="0" xfId="0" applyFont="1" applyFill="1" applyAlignment="1">
      <alignment vertical="center"/>
    </xf>
    <xf numFmtId="0" fontId="4" fillId="4" borderId="0" xfId="0" applyFont="1" applyFill="1" applyAlignment="1">
      <alignment horizontal="center" vertical="center" wrapText="1"/>
    </xf>
    <xf numFmtId="0" fontId="4" fillId="4" borderId="0" xfId="0" applyFont="1" applyFill="1" applyAlignment="1">
      <alignment horizontal="center" vertical="center"/>
    </xf>
    <xf numFmtId="2" fontId="4" fillId="5" borderId="0" xfId="0" applyNumberFormat="1" applyFont="1" applyFill="1" applyAlignment="1">
      <alignment horizontal="center"/>
    </xf>
    <xf numFmtId="0" fontId="0" fillId="3" borderId="0" xfId="0" applyFill="1" applyBorder="1"/>
    <xf numFmtId="0" fontId="0" fillId="2" borderId="0" xfId="0" applyFill="1" applyBorder="1"/>
    <xf numFmtId="0" fontId="5" fillId="3" borderId="0" xfId="0" applyFont="1" applyFill="1" applyBorder="1"/>
    <xf numFmtId="0" fontId="0" fillId="3" borderId="0" xfId="0" applyFill="1" applyBorder="1" applyAlignment="1">
      <alignment vertical="top"/>
    </xf>
    <xf numFmtId="0" fontId="5" fillId="3" borderId="0" xfId="0" applyFont="1" applyFill="1" applyBorder="1" applyAlignment="1">
      <alignment vertical="top"/>
    </xf>
    <xf numFmtId="0" fontId="0" fillId="3" borderId="0" xfId="0" applyFill="1" applyBorder="1" applyAlignment="1">
      <alignment horizontal="centerContinuous" wrapText="1"/>
    </xf>
    <xf numFmtId="0" fontId="2" fillId="4" borderId="0" xfId="0" applyFont="1" applyFill="1" applyBorder="1"/>
    <xf numFmtId="0" fontId="2" fillId="4" borderId="0" xfId="0" applyFont="1" applyFill="1" applyBorder="1" applyAlignment="1">
      <alignment horizontal="right"/>
    </xf>
    <xf numFmtId="164" fontId="0" fillId="2" borderId="0" xfId="1" applyNumberFormat="1" applyFont="1" applyFill="1" applyBorder="1"/>
    <xf numFmtId="164" fontId="0" fillId="2" borderId="0" xfId="0" applyNumberFormat="1" applyFill="1" applyBorder="1"/>
    <xf numFmtId="0" fontId="6" fillId="3" borderId="0" xfId="0" applyFont="1" applyFill="1" applyBorder="1" applyAlignment="1">
      <alignment horizontal="centerContinuous" wrapText="1"/>
    </xf>
    <xf numFmtId="0" fontId="0" fillId="3" borderId="0" xfId="0" applyFont="1" applyFill="1" applyBorder="1" applyAlignment="1">
      <alignment horizontal="centerContinuous" wrapText="1"/>
    </xf>
    <xf numFmtId="164" fontId="0" fillId="3" borderId="0" xfId="1" applyNumberFormat="1" applyFont="1" applyFill="1" applyBorder="1"/>
    <xf numFmtId="0" fontId="8" fillId="3" borderId="0" xfId="0" applyFont="1" applyFill="1" applyBorder="1"/>
    <xf numFmtId="0" fontId="8" fillId="3" borderId="0" xfId="0" applyFont="1" applyFill="1" applyBorder="1" applyAlignment="1">
      <alignment horizontal="centerContinuous" wrapText="1"/>
    </xf>
    <xf numFmtId="0" fontId="2" fillId="4" borderId="0" xfId="0" applyFont="1" applyFill="1" applyBorder="1" applyAlignment="1">
      <alignment vertical="top" wrapText="1"/>
    </xf>
    <xf numFmtId="0" fontId="2" fillId="4" borderId="0" xfId="0" applyFont="1" applyFill="1" applyBorder="1" applyAlignment="1">
      <alignment vertical="top"/>
    </xf>
    <xf numFmtId="164" fontId="2" fillId="4" borderId="0" xfId="1" applyNumberFormat="1" applyFont="1" applyFill="1" applyBorder="1" applyAlignment="1">
      <alignment vertical="top"/>
    </xf>
    <xf numFmtId="0" fontId="0" fillId="3" borderId="0" xfId="0" applyFont="1" applyFill="1" applyBorder="1" applyAlignment="1">
      <alignment horizontal="centerContinuous" vertical="top" wrapText="1"/>
    </xf>
    <xf numFmtId="0" fontId="0" fillId="3" borderId="0" xfId="0" applyFill="1" applyBorder="1" applyAlignment="1">
      <alignment horizontal="centerContinuous" vertical="top" wrapText="1"/>
    </xf>
    <xf numFmtId="0" fontId="8" fillId="3" borderId="0" xfId="0" applyFont="1" applyFill="1" applyBorder="1" applyAlignment="1">
      <alignment horizontal="centerContinuous" vertical="top" wrapText="1"/>
    </xf>
    <xf numFmtId="0" fontId="3" fillId="3" borderId="0" xfId="0" applyFont="1" applyFill="1" applyBorder="1" applyAlignment="1">
      <alignment horizontal="centerContinuous" vertical="top" wrapText="1"/>
    </xf>
    <xf numFmtId="165" fontId="0" fillId="3" borderId="0" xfId="0" applyNumberFormat="1" applyFill="1" applyBorder="1"/>
  </cellXfs>
  <cellStyles count="2">
    <cellStyle name="Standaard" xfId="0" builtinId="0"/>
    <cellStyle name="Valuta" xfId="1" builtinId="4"/>
  </cellStyles>
  <dxfs count="0"/>
  <tableStyles count="0" defaultTableStyle="TableStyleMedium2" defaultPivotStyle="PivotStyleLight16"/>
  <colors>
    <mruColors>
      <color rgb="FF440C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1"/>
  <sheetViews>
    <sheetView tabSelected="1" zoomScale="80" zoomScaleNormal="80" workbookViewId="0">
      <selection activeCell="C23" sqref="C23"/>
    </sheetView>
  </sheetViews>
  <sheetFormatPr defaultColWidth="8.7109375" defaultRowHeight="15" x14ac:dyDescent="0.25"/>
  <cols>
    <col min="1" max="1" width="32.85546875" style="11" customWidth="1"/>
    <col min="2" max="2" width="56.42578125" style="11" bestFit="1" customWidth="1"/>
    <col min="3" max="3" width="23.85546875" style="11" customWidth="1"/>
    <col min="4" max="4" width="87.28515625" style="11" customWidth="1"/>
    <col min="5" max="5" width="14.28515625" style="11" bestFit="1" customWidth="1"/>
    <col min="6" max="16384" width="8.7109375" style="11"/>
  </cols>
  <sheetData>
    <row r="1" spans="1:4" ht="30" x14ac:dyDescent="0.25">
      <c r="A1" s="21" t="s">
        <v>44</v>
      </c>
      <c r="B1" s="16"/>
      <c r="C1" s="16"/>
      <c r="D1" s="16"/>
    </row>
    <row r="2" spans="1:4" x14ac:dyDescent="0.25">
      <c r="A2" s="21"/>
      <c r="B2" s="16"/>
      <c r="C2" s="16"/>
      <c r="D2" s="16"/>
    </row>
    <row r="3" spans="1:4" x14ac:dyDescent="0.25">
      <c r="A3" s="21" t="s">
        <v>0</v>
      </c>
      <c r="B3" s="16"/>
      <c r="C3" s="16"/>
      <c r="D3" s="16"/>
    </row>
    <row r="5" spans="1:4" x14ac:dyDescent="0.25">
      <c r="A5" s="11" t="s">
        <v>1</v>
      </c>
      <c r="B5" s="12"/>
      <c r="C5" s="12"/>
    </row>
    <row r="6" spans="1:4" x14ac:dyDescent="0.25">
      <c r="A6" s="11" t="s">
        <v>2</v>
      </c>
      <c r="B6" s="12"/>
      <c r="C6" s="12"/>
    </row>
    <row r="7" spans="1:4" x14ac:dyDescent="0.25">
      <c r="A7" s="11" t="s">
        <v>3</v>
      </c>
      <c r="B7" s="12"/>
      <c r="C7" s="12"/>
    </row>
    <row r="8" spans="1:4" x14ac:dyDescent="0.25">
      <c r="A8" s="11" t="s">
        <v>4</v>
      </c>
      <c r="B8" s="12"/>
      <c r="C8" s="12"/>
    </row>
    <row r="10" spans="1:4" ht="30" x14ac:dyDescent="0.25">
      <c r="A10" s="29" t="s">
        <v>5</v>
      </c>
      <c r="B10" s="30"/>
      <c r="C10" s="30"/>
      <c r="D10" s="30"/>
    </row>
    <row r="12" spans="1:4" x14ac:dyDescent="0.25">
      <c r="B12" s="17" t="s">
        <v>33</v>
      </c>
      <c r="C12" s="18" t="s">
        <v>34</v>
      </c>
      <c r="D12" s="17" t="s">
        <v>6</v>
      </c>
    </row>
    <row r="13" spans="1:4" x14ac:dyDescent="0.25">
      <c r="B13" s="11" t="s">
        <v>32</v>
      </c>
      <c r="C13" s="19">
        <v>0</v>
      </c>
      <c r="D13" s="12"/>
    </row>
    <row r="14" spans="1:4" x14ac:dyDescent="0.25">
      <c r="B14" s="11" t="s">
        <v>35</v>
      </c>
      <c r="C14" s="19">
        <v>0</v>
      </c>
      <c r="D14" s="12"/>
    </row>
    <row r="15" spans="1:4" x14ac:dyDescent="0.25">
      <c r="B15" s="11" t="s">
        <v>36</v>
      </c>
      <c r="C15" s="19">
        <v>0</v>
      </c>
      <c r="D15" s="12"/>
    </row>
    <row r="16" spans="1:4" x14ac:dyDescent="0.25">
      <c r="B16" s="11" t="s">
        <v>37</v>
      </c>
      <c r="C16" s="19">
        <v>0</v>
      </c>
      <c r="D16" s="12"/>
    </row>
    <row r="17" spans="2:4" x14ac:dyDescent="0.25">
      <c r="B17" s="24" t="s">
        <v>55</v>
      </c>
      <c r="C17" s="19">
        <v>0</v>
      </c>
      <c r="D17" s="12"/>
    </row>
    <row r="18" spans="2:4" x14ac:dyDescent="0.25">
      <c r="B18" s="24" t="s">
        <v>54</v>
      </c>
      <c r="C18" s="19">
        <v>0</v>
      </c>
      <c r="D18" s="12"/>
    </row>
    <row r="19" spans="2:4" x14ac:dyDescent="0.25">
      <c r="B19" s="24" t="s">
        <v>48</v>
      </c>
      <c r="C19" s="19">
        <v>0</v>
      </c>
      <c r="D19" s="12"/>
    </row>
    <row r="20" spans="2:4" x14ac:dyDescent="0.25">
      <c r="B20" s="11" t="s">
        <v>8</v>
      </c>
      <c r="C20" s="23"/>
    </row>
    <row r="21" spans="2:4" x14ac:dyDescent="0.25">
      <c r="B21" s="12"/>
      <c r="C21" s="19">
        <v>0</v>
      </c>
      <c r="D21" s="12"/>
    </row>
    <row r="22" spans="2:4" x14ac:dyDescent="0.25">
      <c r="B22" s="12"/>
      <c r="C22" s="19">
        <v>0</v>
      </c>
      <c r="D22" s="12"/>
    </row>
    <row r="23" spans="2:4" ht="28.5" customHeight="1" x14ac:dyDescent="0.25">
      <c r="B23" s="27" t="s">
        <v>9</v>
      </c>
      <c r="C23" s="28">
        <f>SUM(C13:C22)-C18</f>
        <v>0</v>
      </c>
      <c r="D23" s="26" t="s">
        <v>43</v>
      </c>
    </row>
    <row r="25" spans="2:4" x14ac:dyDescent="0.25">
      <c r="B25" s="17" t="s">
        <v>38</v>
      </c>
      <c r="C25" s="18" t="str">
        <f>C12</f>
        <v>Kosten (excl. Btw)</v>
      </c>
      <c r="D25" s="17" t="s">
        <v>6</v>
      </c>
    </row>
    <row r="26" spans="2:4" x14ac:dyDescent="0.25">
      <c r="B26" s="11" t="s">
        <v>10</v>
      </c>
      <c r="C26" s="19">
        <v>0</v>
      </c>
      <c r="D26" s="12"/>
    </row>
    <row r="27" spans="2:4" x14ac:dyDescent="0.25">
      <c r="B27" s="11" t="s">
        <v>39</v>
      </c>
      <c r="C27" s="19">
        <v>0</v>
      </c>
      <c r="D27" s="12"/>
    </row>
    <row r="28" spans="2:4" x14ac:dyDescent="0.25">
      <c r="B28" s="24" t="s">
        <v>46</v>
      </c>
      <c r="C28" s="19">
        <v>0</v>
      </c>
      <c r="D28" s="12"/>
    </row>
    <row r="29" spans="2:4" x14ac:dyDescent="0.25">
      <c r="B29" s="11" t="s">
        <v>50</v>
      </c>
      <c r="C29" s="19">
        <v>0</v>
      </c>
      <c r="D29" s="12"/>
    </row>
    <row r="30" spans="2:4" x14ac:dyDescent="0.25">
      <c r="B30" s="24" t="s">
        <v>45</v>
      </c>
      <c r="C30" s="19">
        <v>0</v>
      </c>
      <c r="D30" s="12"/>
    </row>
    <row r="31" spans="2:4" x14ac:dyDescent="0.25">
      <c r="B31" s="11" t="s">
        <v>12</v>
      </c>
      <c r="C31" s="20">
        <v>0</v>
      </c>
      <c r="D31" s="12"/>
    </row>
    <row r="32" spans="2:4" x14ac:dyDescent="0.25">
      <c r="B32" s="11" t="s">
        <v>53</v>
      </c>
      <c r="C32" s="20">
        <v>0</v>
      </c>
      <c r="D32" s="12"/>
    </row>
    <row r="33" spans="1:5" x14ac:dyDescent="0.25">
      <c r="B33" s="11" t="s">
        <v>40</v>
      </c>
      <c r="C33" s="23"/>
    </row>
    <row r="34" spans="1:5" x14ac:dyDescent="0.25">
      <c r="B34" s="12"/>
      <c r="C34" s="19">
        <v>0</v>
      </c>
      <c r="D34" s="12"/>
    </row>
    <row r="35" spans="1:5" x14ac:dyDescent="0.25">
      <c r="B35" s="12"/>
      <c r="C35" s="19">
        <v>0</v>
      </c>
      <c r="D35" s="12"/>
    </row>
    <row r="36" spans="1:5" x14ac:dyDescent="0.25">
      <c r="B36" s="27" t="s">
        <v>11</v>
      </c>
      <c r="C36" s="28">
        <f>SUM(C26:C35)</f>
        <v>0</v>
      </c>
      <c r="D36" s="17" t="s">
        <v>51</v>
      </c>
    </row>
    <row r="38" spans="1:5" ht="47.25" customHeight="1" x14ac:dyDescent="0.25">
      <c r="B38" s="27" t="s">
        <v>13</v>
      </c>
      <c r="C38" s="28">
        <f>C23*1+C36*12</f>
        <v>0</v>
      </c>
      <c r="D38" s="26" t="s">
        <v>52</v>
      </c>
    </row>
    <row r="40" spans="1:5" x14ac:dyDescent="0.25">
      <c r="B40" s="3" t="s">
        <v>25</v>
      </c>
      <c r="C40" s="10">
        <f>IF((C41*(C43-C38)/(C43-C42))&gt;=30,30,IF((C41*(C43-C38)/(C43-C42))&lt;=0,0,(C41*(C43-C38)/(C43-C42))))</f>
        <v>30</v>
      </c>
    </row>
    <row r="41" spans="1:5" x14ac:dyDescent="0.25">
      <c r="B41" s="3" t="s">
        <v>26</v>
      </c>
      <c r="C41" s="6">
        <v>30</v>
      </c>
    </row>
    <row r="42" spans="1:5" x14ac:dyDescent="0.25">
      <c r="B42" s="3" t="s">
        <v>41</v>
      </c>
      <c r="C42" s="5">
        <v>800000</v>
      </c>
      <c r="E42" s="33"/>
    </row>
    <row r="43" spans="1:5" x14ac:dyDescent="0.25">
      <c r="B43" s="3" t="s">
        <v>42</v>
      </c>
      <c r="C43" s="5">
        <v>1200000</v>
      </c>
      <c r="E43" s="33"/>
    </row>
    <row r="45" spans="1:5" ht="30" x14ac:dyDescent="0.25">
      <c r="A45" s="25" t="s">
        <v>47</v>
      </c>
      <c r="B45" s="16"/>
      <c r="C45" s="16"/>
      <c r="D45" s="16"/>
    </row>
    <row r="47" spans="1:5" x14ac:dyDescent="0.25">
      <c r="A47" s="11" t="s">
        <v>14</v>
      </c>
      <c r="B47" s="13" t="s">
        <v>15</v>
      </c>
      <c r="C47" s="12"/>
      <c r="D47" s="12"/>
    </row>
    <row r="49" spans="1:4" x14ac:dyDescent="0.25">
      <c r="A49" s="11" t="s">
        <v>16</v>
      </c>
      <c r="B49" s="13" t="s">
        <v>17</v>
      </c>
      <c r="C49" s="12"/>
      <c r="D49" s="12"/>
    </row>
    <row r="51" spans="1:4" ht="90.95" customHeight="1" x14ac:dyDescent="0.25">
      <c r="A51" s="14" t="s">
        <v>18</v>
      </c>
      <c r="B51" s="15" t="s">
        <v>19</v>
      </c>
      <c r="C51" s="12"/>
      <c r="D51" s="12"/>
    </row>
  </sheetData>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zoomScale="80" zoomScaleNormal="80" workbookViewId="0">
      <selection activeCell="C21" sqref="C21"/>
    </sheetView>
  </sheetViews>
  <sheetFormatPr defaultColWidth="8.7109375" defaultRowHeight="15" x14ac:dyDescent="0.25"/>
  <cols>
    <col min="1" max="1" width="33.28515625" style="3" customWidth="1"/>
    <col min="2" max="4" width="20" style="3" customWidth="1"/>
    <col min="5" max="16384" width="8.7109375" style="3"/>
  </cols>
  <sheetData>
    <row r="1" spans="1:4" ht="45" customHeight="1" x14ac:dyDescent="0.25">
      <c r="A1" s="21" t="s">
        <v>44</v>
      </c>
      <c r="B1" s="16"/>
      <c r="C1" s="16"/>
      <c r="D1" s="16"/>
    </row>
    <row r="2" spans="1:4" x14ac:dyDescent="0.25">
      <c r="A2" s="21"/>
      <c r="B2" s="16"/>
      <c r="C2" s="16"/>
      <c r="D2" s="16"/>
    </row>
    <row r="3" spans="1:4" x14ac:dyDescent="0.25">
      <c r="A3" s="21" t="s">
        <v>0</v>
      </c>
      <c r="B3" s="16"/>
      <c r="C3" s="16"/>
      <c r="D3" s="16"/>
    </row>
    <row r="5" spans="1:4" x14ac:dyDescent="0.25">
      <c r="A5" s="3" t="s">
        <v>1</v>
      </c>
      <c r="B5" s="12"/>
      <c r="C5" s="12"/>
      <c r="D5" s="1"/>
    </row>
    <row r="6" spans="1:4" x14ac:dyDescent="0.25">
      <c r="A6" s="3" t="s">
        <v>2</v>
      </c>
      <c r="B6" s="12"/>
      <c r="C6" s="12"/>
      <c r="D6" s="1"/>
    </row>
    <row r="7" spans="1:4" x14ac:dyDescent="0.25">
      <c r="A7" s="3" t="s">
        <v>3</v>
      </c>
      <c r="B7" s="12"/>
      <c r="C7" s="12"/>
      <c r="D7" s="1"/>
    </row>
    <row r="8" spans="1:4" x14ac:dyDescent="0.25">
      <c r="A8" s="3" t="s">
        <v>4</v>
      </c>
      <c r="B8" s="12"/>
      <c r="C8" s="12"/>
      <c r="D8" s="1"/>
    </row>
    <row r="10" spans="1:4" ht="30" x14ac:dyDescent="0.25">
      <c r="A10" s="22" t="s">
        <v>31</v>
      </c>
      <c r="B10" s="22"/>
      <c r="C10" s="22"/>
      <c r="D10" s="22"/>
    </row>
    <row r="12" spans="1:4" ht="30" x14ac:dyDescent="0.25">
      <c r="A12" s="7" t="s">
        <v>29</v>
      </c>
      <c r="B12" s="8" t="s">
        <v>22</v>
      </c>
      <c r="C12" s="8" t="s">
        <v>23</v>
      </c>
      <c r="D12" s="9" t="s">
        <v>30</v>
      </c>
    </row>
    <row r="13" spans="1:4" x14ac:dyDescent="0.25">
      <c r="A13" s="3" t="s">
        <v>7</v>
      </c>
      <c r="B13" s="5">
        <v>170</v>
      </c>
      <c r="C13" s="2">
        <v>0</v>
      </c>
      <c r="D13" s="4" t="str">
        <f>IF(C13&lt;=B13,"voldoet","voldoet niet")</f>
        <v>voldoet</v>
      </c>
    </row>
    <row r="14" spans="1:4" x14ac:dyDescent="0.25">
      <c r="A14" s="3" t="s">
        <v>20</v>
      </c>
      <c r="B14" s="5">
        <v>145</v>
      </c>
      <c r="C14" s="2">
        <v>0</v>
      </c>
      <c r="D14" s="4" t="str">
        <f t="shared" ref="D14:D15" si="0">IF(C14&lt;=B14,"voldoet","voldoet niet")</f>
        <v>voldoet</v>
      </c>
    </row>
    <row r="15" spans="1:4" x14ac:dyDescent="0.25">
      <c r="A15" s="3" t="s">
        <v>21</v>
      </c>
      <c r="B15" s="5">
        <v>145</v>
      </c>
      <c r="C15" s="2">
        <v>0</v>
      </c>
      <c r="D15" s="4" t="str">
        <f t="shared" si="0"/>
        <v>voldoet</v>
      </c>
    </row>
    <row r="16" spans="1:4" x14ac:dyDescent="0.25">
      <c r="A16" s="3" t="s">
        <v>24</v>
      </c>
      <c r="B16" s="5">
        <f>AVERAGE(B13:B15)</f>
        <v>153.33333333333334</v>
      </c>
      <c r="C16" s="2">
        <f>AVERAGE(C13:C15)</f>
        <v>0</v>
      </c>
      <c r="D16" s="4" t="str">
        <f>IF(C16&lt;=B16,"punten","geen punten")</f>
        <v>punten</v>
      </c>
    </row>
    <row r="18" spans="1:4" x14ac:dyDescent="0.25">
      <c r="A18" s="3" t="s">
        <v>25</v>
      </c>
      <c r="C18" s="10">
        <f>IF(B16="geen punten",0,IF(C16&lt;=C20,5,C19*((C21-C16)/(C21-C20))))</f>
        <v>5</v>
      </c>
    </row>
    <row r="19" spans="1:4" x14ac:dyDescent="0.25">
      <c r="A19" s="3" t="s">
        <v>26</v>
      </c>
      <c r="C19" s="6">
        <v>5</v>
      </c>
    </row>
    <row r="20" spans="1:4" x14ac:dyDescent="0.25">
      <c r="A20" s="3" t="s">
        <v>27</v>
      </c>
      <c r="C20" s="5">
        <v>100</v>
      </c>
    </row>
    <row r="21" spans="1:4" x14ac:dyDescent="0.25">
      <c r="A21" s="3" t="s">
        <v>28</v>
      </c>
      <c r="C21" s="5">
        <v>153.33000000000001</v>
      </c>
    </row>
    <row r="23" spans="1:4" ht="60" x14ac:dyDescent="0.25">
      <c r="A23" s="31" t="s">
        <v>49</v>
      </c>
      <c r="B23" s="32"/>
      <c r="C23" s="32"/>
      <c r="D23" s="32"/>
    </row>
    <row r="25" spans="1:4" s="11" customFormat="1" x14ac:dyDescent="0.25">
      <c r="A25" s="11" t="s">
        <v>14</v>
      </c>
      <c r="B25" s="13" t="s">
        <v>15</v>
      </c>
      <c r="C25" s="12"/>
      <c r="D25" s="12"/>
    </row>
    <row r="26" spans="1:4" s="11" customFormat="1" x14ac:dyDescent="0.25"/>
    <row r="27" spans="1:4" s="11" customFormat="1" x14ac:dyDescent="0.25">
      <c r="A27" s="11" t="s">
        <v>16</v>
      </c>
      <c r="B27" s="13" t="s">
        <v>17</v>
      </c>
      <c r="C27" s="12"/>
      <c r="D27" s="12"/>
    </row>
    <row r="28" spans="1:4" s="11" customFormat="1" x14ac:dyDescent="0.25"/>
    <row r="29" spans="1:4" s="11" customFormat="1" ht="90.95" customHeight="1" x14ac:dyDescent="0.25">
      <c r="A29" s="14" t="s">
        <v>18</v>
      </c>
      <c r="B29" s="15" t="s">
        <v>19</v>
      </c>
      <c r="C29" s="12"/>
      <c r="D29" s="12"/>
    </row>
    <row r="30" spans="1:4" s="11" customFormat="1" x14ac:dyDescent="0.25"/>
  </sheetData>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Inschrijfprijs</vt:lpstr>
      <vt:lpstr>Uurtarieven</vt:lpstr>
      <vt:lpstr>Inschrijfprijs!Afdrukbereik</vt:lpstr>
      <vt:lpstr>Uurtarieven!Afdrukbereik</vt:lpstr>
    </vt:vector>
  </TitlesOfParts>
  <Company>Gemeente 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NiWia</dc:creator>
  <cp:lastModifiedBy>Kooiman, Kirsten</cp:lastModifiedBy>
  <cp:lastPrinted>2022-12-07T14:59:33Z</cp:lastPrinted>
  <dcterms:created xsi:type="dcterms:W3CDTF">2022-10-26T08:27:52Z</dcterms:created>
  <dcterms:modified xsi:type="dcterms:W3CDTF">2023-02-06T16:12:08Z</dcterms:modified>
</cp:coreProperties>
</file>