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hared\Projecten\Aanbesteding gemaalonderhoud\Aanbestedingsdocumenten\Definitief Tenderned\"/>
    </mc:Choice>
  </mc:AlternateContent>
  <xr:revisionPtr revIDLastSave="0" documentId="13_ncr:1_{70A92652-9D47-42A0-A0EE-9055B5AFF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2" l="1"/>
  <c r="H22" i="2"/>
  <c r="H32" i="2"/>
  <c r="H11" i="2"/>
  <c r="H10" i="2" l="1"/>
  <c r="H21" i="2"/>
  <c r="A84" i="2"/>
  <c r="A83" i="2"/>
  <c r="A82" i="2"/>
  <c r="A81" i="2"/>
  <c r="A80" i="2"/>
  <c r="A79" i="2"/>
  <c r="H76" i="2"/>
  <c r="H75" i="2"/>
  <c r="H74" i="2"/>
  <c r="H73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23" i="2"/>
  <c r="H72" i="2"/>
  <c r="H71" i="2"/>
  <c r="H67" i="2"/>
  <c r="H66" i="2"/>
  <c r="H65" i="2"/>
  <c r="H64" i="2"/>
  <c r="H20" i="2"/>
  <c r="H19" i="2"/>
  <c r="H18" i="2"/>
  <c r="H17" i="2"/>
  <c r="H16" i="2"/>
  <c r="H33" i="2"/>
  <c r="H31" i="2"/>
  <c r="H29" i="2"/>
  <c r="H28" i="2"/>
  <c r="H27" i="2"/>
  <c r="H5" i="2"/>
  <c r="H6" i="2"/>
  <c r="H7" i="2"/>
  <c r="H8" i="2"/>
  <c r="H9" i="2"/>
  <c r="H12" i="2"/>
  <c r="H4" i="2"/>
  <c r="H77" i="2" l="1"/>
  <c r="H84" i="2" s="1"/>
  <c r="H24" i="2"/>
  <c r="H80" i="2" s="1"/>
  <c r="H61" i="2"/>
  <c r="H83" i="2" s="1"/>
  <c r="H68" i="2"/>
  <c r="H82" i="2" s="1"/>
  <c r="H34" i="2"/>
  <c r="H81" i="2" s="1"/>
  <c r="H13" i="2"/>
  <c r="H79" i="2" s="1"/>
  <c r="H85" i="2" l="1"/>
</calcChain>
</file>

<file path=xl/sharedStrings.xml><?xml version="1.0" encoding="utf-8"?>
<sst xmlns="http://schemas.openxmlformats.org/spreadsheetml/2006/main" count="202" uniqueCount="130">
  <si>
    <t>Totaalprijs</t>
  </si>
  <si>
    <t>Hoeveelheid</t>
  </si>
  <si>
    <t>Pomp rioolgemaal 1,7 - 2,5 kW type Flygt of gelijkwaardig</t>
  </si>
  <si>
    <t>Pomp rioolgemaal 2,6 - 4,5 kW type Flygt of gelijkwaardig</t>
  </si>
  <si>
    <t>Vlotter niveauregeling</t>
  </si>
  <si>
    <t>Luchtslang niveauregeling type open-bel</t>
  </si>
  <si>
    <t>Magneetschakelaar tot 3 kW</t>
  </si>
  <si>
    <t>Thermisch blok 2 - 4,5 Amp</t>
  </si>
  <si>
    <t>Pomp rioolgemaal 4,6 - 6,5 kW type Flygt of gelijkwaardig</t>
  </si>
  <si>
    <t>Compleet vervangen leidingwerk minigemaal met voetbocht en balkeerklep in RVS met RVS kogelkraan exclusief muurdoorvoer</t>
  </si>
  <si>
    <t>Drukschakelaar niveauregeling</t>
  </si>
  <si>
    <t>APP 300 schakelunit Xylem minigemaal compeet met communicatie</t>
  </si>
  <si>
    <t>Magneetschakelaar tot 7,5 kW</t>
  </si>
  <si>
    <t>Pomp, type kanaalwaaier, vortex minigemaal tot 1,7 kW type Flygt of gelijkwaardig</t>
  </si>
  <si>
    <t>Pomp, type versnijder, minigemaal 0,9 -1,7 kW type Flygt of gelijkwaardig</t>
  </si>
  <si>
    <t>Pomp, type versnijder, minigemaal 1,8 -2,4 kW type Flygt of gelijkwaardig</t>
  </si>
  <si>
    <t>Pomp, type versnijder, minigemaal 2,8 -4,5 kW type Landustrie of gelijkwaardig</t>
  </si>
  <si>
    <t>Balkeerklep RVS</t>
  </si>
  <si>
    <t>Waaier pomp rioolgemaal 2,6 - 6,5 kW gelijkwaardig aan origineel</t>
  </si>
  <si>
    <t>Buitenkast centrale verdeelkast</t>
  </si>
  <si>
    <t>Buitenkast minigemaal</t>
  </si>
  <si>
    <t>Voetbocht</t>
  </si>
  <si>
    <t>Ondersteuning en advies door projectleider / adviseur</t>
  </si>
  <si>
    <t>Uurtarief voor monteur en bus voor aanvullende werkzaamheden</t>
  </si>
  <si>
    <t>Reparaties voedingskabels tussen CVK en dochterkast, kosten monteurs en materieel (materiaal wordt apart berekend)</t>
  </si>
  <si>
    <t>Inzet vacuümwagen</t>
  </si>
  <si>
    <t>Geleidestangen minigemaal RVS 316 (2 stuks) voor minigemaal (set)</t>
  </si>
  <si>
    <t>Accu voor minigemaal</t>
  </si>
  <si>
    <t>Pompkabel vervangen. L = 10m 7 X 1,5 mm2</t>
  </si>
  <si>
    <t>Hijsketting rioolgemaal RVS 316, L = 2 m, inclusief harpsluiting en veiligheidscertificaat</t>
  </si>
  <si>
    <t>1-1</t>
  </si>
  <si>
    <t>Stuks</t>
  </si>
  <si>
    <t>1-2</t>
  </si>
  <si>
    <t>Reinigen van alle objecten</t>
  </si>
  <si>
    <t>1-3</t>
  </si>
  <si>
    <t>Opstellen maatregelenplan</t>
  </si>
  <si>
    <t>1-4</t>
  </si>
  <si>
    <t>Gebruik OMS</t>
  </si>
  <si>
    <t>2-1</t>
  </si>
  <si>
    <t>Drukrioolobjecten</t>
  </si>
  <si>
    <t>Rioolgemalen</t>
  </si>
  <si>
    <t>2-3</t>
  </si>
  <si>
    <t>Hoofdgemalen</t>
  </si>
  <si>
    <t>2-4</t>
  </si>
  <si>
    <t>Vijzelgemalen</t>
  </si>
  <si>
    <t>2-5</t>
  </si>
  <si>
    <t>Bergbezinkvoorzieningen</t>
  </si>
  <si>
    <t>3-1</t>
  </si>
  <si>
    <t>3-2</t>
  </si>
  <si>
    <t>3-3</t>
  </si>
  <si>
    <t>3-4</t>
  </si>
  <si>
    <t>2-6</t>
  </si>
  <si>
    <t>Oppervlaktewatergemalen</t>
  </si>
  <si>
    <t>Fonteinen</t>
  </si>
  <si>
    <t>2-7</t>
  </si>
  <si>
    <t>Totaal Preventief onderhoud</t>
  </si>
  <si>
    <t>Eenheid</t>
  </si>
  <si>
    <t>CVK's, inclusief reiniging</t>
  </si>
  <si>
    <t>Drukrioolobjecten, incl. besturingskast (incl. reiniging)</t>
  </si>
  <si>
    <t>Totaal Reinigen van alle objecten</t>
  </si>
  <si>
    <t>Afvoer slib naar erkende verwerker</t>
  </si>
  <si>
    <t>Ton</t>
  </si>
  <si>
    <t>Preventief onderhoud</t>
  </si>
  <si>
    <t>1-5</t>
  </si>
  <si>
    <t>1-6</t>
  </si>
  <si>
    <t>1-7</t>
  </si>
  <si>
    <t>3-5</t>
  </si>
  <si>
    <t>Keuren elektrische installaties</t>
  </si>
  <si>
    <t>Overige activiteiten</t>
  </si>
  <si>
    <t>4-2</t>
  </si>
  <si>
    <t>4-3</t>
  </si>
  <si>
    <t>4-4</t>
  </si>
  <si>
    <t>5-1</t>
  </si>
  <si>
    <t>5-2</t>
  </si>
  <si>
    <t>Eenh.prijs</t>
  </si>
  <si>
    <t>Uur</t>
  </si>
  <si>
    <t>6-1</t>
  </si>
  <si>
    <t>6-4</t>
  </si>
  <si>
    <t>6-3</t>
  </si>
  <si>
    <t>6-5</t>
  </si>
  <si>
    <t>6-2</t>
  </si>
  <si>
    <t>6-6</t>
  </si>
  <si>
    <t>Leveren en vervangen onderdelen</t>
  </si>
  <si>
    <t>5-3</t>
  </si>
  <si>
    <t>5-4</t>
  </si>
  <si>
    <t>Totaal Keuren elektrische installaties</t>
  </si>
  <si>
    <t>Totaal Leveren en vervangen onderdelen</t>
  </si>
  <si>
    <t>Totaal Overige activiteiten</t>
  </si>
  <si>
    <t>TOTAAL GENERAAL</t>
  </si>
  <si>
    <t>2-8</t>
  </si>
  <si>
    <t>1-8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</si>
  <si>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</si>
  <si>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</si>
  <si>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</si>
  <si>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</si>
  <si>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</si>
  <si>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</si>
  <si>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</si>
  <si>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</si>
  <si>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</si>
  <si>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</si>
  <si>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</si>
  <si>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</si>
  <si>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</si>
  <si>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</si>
  <si>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</si>
  <si>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</si>
  <si>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</si>
  <si>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</si>
  <si>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</si>
  <si>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</si>
  <si>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</si>
  <si>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Correctief onderhoud</t>
  </si>
  <si>
    <t>Totaal Correctief onderhoud</t>
  </si>
  <si>
    <t>minimumprijs</t>
  </si>
  <si>
    <t>maximumprijs</t>
  </si>
  <si>
    <t>Prijzenblad aanbesteding gemaalonderhoud Voorne aan Zee</t>
  </si>
  <si>
    <t xml:space="preserve">De hierna te noemen inschrijver: </t>
  </si>
  <si>
    <t xml:space="preserve">Gevestigd te: </t>
  </si>
  <si>
    <t>De Inschrijver veklaart deze aanbieding te doen overeenkomstig de bepalingen en gegevens zoals deze zijn omschreven in de gunningsleidraad.</t>
  </si>
  <si>
    <t>Getekend te:</t>
  </si>
  <si>
    <t>Getekend op datum:</t>
  </si>
  <si>
    <t>Getekend door (naam):</t>
  </si>
  <si>
    <t>Handtekening:</t>
  </si>
  <si>
    <t>Verklaart door ondertekening van dit Prijzenblad bereid tot de uitvoering van de raamovereenkomst "gemaalonderhoud Voorne aan Zee".</t>
  </si>
  <si>
    <t>1-9</t>
  </si>
  <si>
    <t>Tunnelgemalen</t>
  </si>
  <si>
    <t>2-9</t>
  </si>
  <si>
    <t>3-6</t>
  </si>
  <si>
    <t>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</si>
</sst>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164" fontId="0" fillId="0" borderId="1" xfId="0" applyNumberFormat="1" applyBorder="1"/>
    <xf numFmtId="0" fontId="2" fillId="0" borderId="1" xfId="0" applyFont="1" applyBorder="1"/>
    <xf numFmtId="0" fontId="0" fillId="0" borderId="2" xfId="0" applyBorder="1" applyAlignment="1">
      <alignment vertical="center" wrapText="1"/>
    </xf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0" fillId="0" borderId="8" xfId="0" applyNumberFormat="1" applyBorder="1"/>
    <xf numFmtId="164" fontId="0" fillId="0" borderId="9" xfId="0" applyNumberFormat="1" applyBorder="1"/>
    <xf numFmtId="164" fontId="1" fillId="0" borderId="9" xfId="0" applyNumberFormat="1" applyFont="1" applyBorder="1"/>
    <xf numFmtId="0" fontId="0" fillId="0" borderId="11" xfId="0" applyBorder="1"/>
    <xf numFmtId="0" fontId="0" fillId="0" borderId="12" xfId="0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0" borderId="11" xfId="0" applyBorder="1" applyAlignment="1">
      <alignment horizontal="left"/>
    </xf>
    <xf numFmtId="0" fontId="0" fillId="0" borderId="14" xfId="0" applyBorder="1"/>
    <xf numFmtId="164" fontId="1" fillId="0" borderId="15" xfId="0" applyNumberFormat="1" applyFont="1" applyBorder="1"/>
    <xf numFmtId="0" fontId="0" fillId="0" borderId="2" xfId="0" applyBorder="1" applyAlignment="1">
      <alignment wrapText="1"/>
    </xf>
    <xf numFmtId="164" fontId="0" fillId="0" borderId="16" xfId="0" applyNumberFormat="1" applyBorder="1"/>
    <xf numFmtId="0" fontId="0" fillId="0" borderId="10" xfId="0" applyBorder="1"/>
    <xf numFmtId="164" fontId="1" fillId="0" borderId="17" xfId="0" applyNumberFormat="1" applyFont="1" applyBorder="1"/>
    <xf numFmtId="0" fontId="0" fillId="0" borderId="19" xfId="0" applyBorder="1"/>
    <xf numFmtId="164" fontId="1" fillId="0" borderId="20" xfId="0" applyNumberFormat="1" applyFont="1" applyBorder="1"/>
    <xf numFmtId="164" fontId="1" fillId="0" borderId="21" xfId="0" applyNumberFormat="1" applyFont="1" applyBorder="1"/>
    <xf numFmtId="0" fontId="0" fillId="0" borderId="23" xfId="0" applyBorder="1"/>
    <xf numFmtId="0" fontId="0" fillId="0" borderId="5" xfId="0" applyBorder="1"/>
    <xf numFmtId="164" fontId="1" fillId="0" borderId="7" xfId="0" applyNumberFormat="1" applyFont="1" applyBorder="1"/>
    <xf numFmtId="49" fontId="0" fillId="0" borderId="2" xfId="0" applyNumberFormat="1" applyBorder="1"/>
    <xf numFmtId="164" fontId="0" fillId="0" borderId="2" xfId="0" applyNumberFormat="1" applyBorder="1"/>
    <xf numFmtId="164" fontId="0" fillId="3" borderId="2" xfId="0" applyNumberFormat="1" applyFill="1" applyBorder="1" applyProtection="1">
      <protection locked="0"/>
    </xf>
    <xf numFmtId="164" fontId="1" fillId="0" borderId="2" xfId="0" applyNumberFormat="1" applyFont="1" applyBorder="1"/>
    <xf numFmtId="9" fontId="0" fillId="0" borderId="0" xfId="0" applyNumberFormat="1"/>
    <xf numFmtId="0" fontId="2" fillId="4" borderId="25" xfId="3" applyFont="1" applyFill="1" applyBorder="1" applyAlignment="1">
      <alignment vertical="top"/>
    </xf>
    <xf numFmtId="0" fontId="2" fillId="4" borderId="8" xfId="3" applyFont="1" applyFill="1" applyBorder="1" applyAlignment="1">
      <alignment horizontal="left" vertical="top"/>
    </xf>
    <xf numFmtId="0" fontId="2" fillId="4" borderId="8" xfId="3" applyFont="1" applyFill="1" applyBorder="1" applyAlignment="1">
      <alignment vertical="top"/>
    </xf>
    <xf numFmtId="0" fontId="2" fillId="4" borderId="30" xfId="3" applyFont="1" applyFill="1" applyBorder="1" applyAlignment="1">
      <alignment vertical="top"/>
    </xf>
    <xf numFmtId="164" fontId="0" fillId="0" borderId="24" xfId="0" applyNumberFormat="1" applyBorder="1"/>
    <xf numFmtId="49" fontId="2" fillId="0" borderId="2" xfId="2" applyNumberFormat="1" applyFont="1" applyFill="1" applyBorder="1" applyAlignment="1" applyProtection="1">
      <alignment horizontal="center" vertical="top"/>
      <protection locked="0"/>
    </xf>
    <xf numFmtId="49" fontId="2" fillId="0" borderId="9" xfId="2" applyNumberFormat="1" applyFont="1" applyFill="1" applyBorder="1" applyAlignment="1" applyProtection="1">
      <alignment horizontal="center" vertical="top"/>
      <protection locked="0"/>
    </xf>
    <xf numFmtId="0" fontId="7" fillId="0" borderId="28" xfId="3" applyFont="1" applyBorder="1" applyAlignment="1">
      <alignment horizontal="center"/>
    </xf>
    <xf numFmtId="0" fontId="7" fillId="0" borderId="19" xfId="3" applyFont="1" applyBorder="1" applyAlignment="1">
      <alignment horizontal="center"/>
    </xf>
    <xf numFmtId="0" fontId="7" fillId="0" borderId="29" xfId="3" applyFont="1" applyBorder="1" applyAlignment="1">
      <alignment horizontal="center"/>
    </xf>
    <xf numFmtId="49" fontId="2" fillId="0" borderId="26" xfId="2" applyNumberFormat="1" applyFont="1" applyFill="1" applyBorder="1" applyAlignment="1" applyProtection="1">
      <alignment horizontal="center" vertical="top"/>
      <protection locked="0"/>
    </xf>
    <xf numFmtId="49" fontId="2" fillId="0" borderId="27" xfId="2" applyNumberFormat="1" applyFont="1" applyFill="1" applyBorder="1" applyAlignment="1" applyProtection="1">
      <alignment horizontal="center" vertical="top"/>
      <protection locked="0"/>
    </xf>
    <xf numFmtId="0" fontId="2" fillId="0" borderId="8" xfId="3" applyFont="1" applyBorder="1" applyAlignment="1">
      <alignment horizontal="left" vertical="top"/>
    </xf>
    <xf numFmtId="0" fontId="2" fillId="0" borderId="2" xfId="3" applyFont="1" applyBorder="1" applyAlignment="1">
      <alignment horizontal="left" vertical="top"/>
    </xf>
    <xf numFmtId="0" fontId="2" fillId="0" borderId="9" xfId="3" applyFont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4">
    <cellStyle name="Standaard" xfId="0" builtinId="0"/>
    <cellStyle name="Standaard 2" xfId="3" xr:uid="{F48CA45B-F067-44E7-940F-564E29109436}"/>
    <cellStyle name="Valuta" xfId="2" builtinId="4"/>
    <cellStyle name="Valuta 2" xfId="1" xr:uid="{FDE8FE93-B2CA-4BD0-8167-0904082264F7}"/>
  </cellStyles>
  <dxfs count="2">
    <dxf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4"/>
  <sheetViews>
    <sheetView tabSelected="1" workbookViewId="0">
      <selection activeCell="J23" sqref="J23"/>
    </sheetView>
  </sheetViews>
  <sheetFormatPr defaultRowHeight="15" x14ac:dyDescent="0.25"/>
  <cols>
    <col min="1" max="1" width="9.140625" customWidth="1"/>
    <col min="2" max="2" width="67.28515625" bestFit="1" customWidth="1"/>
    <col min="3" max="3" width="11.42578125" bestFit="1" customWidth="1"/>
    <col min="4" max="4" width="7.7109375" bestFit="1" customWidth="1"/>
    <col min="5" max="5" width="13.5703125" bestFit="1" customWidth="1"/>
    <col min="6" max="6" width="9.42578125" bestFit="1" customWidth="1"/>
    <col min="7" max="7" width="13.85546875" bestFit="1" customWidth="1"/>
    <col min="8" max="8" width="11.5703125" bestFit="1" customWidth="1"/>
    <col min="9" max="10" width="12.85546875" customWidth="1"/>
    <col min="11" max="11" width="10.42578125" customWidth="1"/>
  </cols>
  <sheetData>
    <row r="1" spans="1:12" ht="31.5" x14ac:dyDescent="0.5">
      <c r="A1" s="61" t="s">
        <v>116</v>
      </c>
      <c r="B1" s="61"/>
      <c r="C1" s="61"/>
      <c r="D1" s="61"/>
      <c r="E1" s="61"/>
      <c r="F1" s="61"/>
      <c r="G1" s="61"/>
      <c r="H1" s="61"/>
    </row>
    <row r="2" spans="1:12" ht="15.75" thickBot="1" x14ac:dyDescent="0.3"/>
    <row r="3" spans="1:12" x14ac:dyDescent="0.25">
      <c r="A3" s="9" t="s">
        <v>62</v>
      </c>
      <c r="B3" s="10"/>
      <c r="C3" s="11" t="s">
        <v>1</v>
      </c>
      <c r="D3" s="11" t="s">
        <v>56</v>
      </c>
      <c r="E3" s="11" t="s">
        <v>114</v>
      </c>
      <c r="F3" s="11" t="s">
        <v>74</v>
      </c>
      <c r="G3" s="11" t="s">
        <v>115</v>
      </c>
      <c r="H3" s="12" t="s">
        <v>0</v>
      </c>
    </row>
    <row r="4" spans="1:12" x14ac:dyDescent="0.25">
      <c r="A4" s="33" t="s">
        <v>30</v>
      </c>
      <c r="B4" s="5" t="s">
        <v>58</v>
      </c>
      <c r="C4" s="5">
        <v>920</v>
      </c>
      <c r="D4" s="5" t="s">
        <v>31</v>
      </c>
      <c r="E4" s="34">
        <v>44</v>
      </c>
      <c r="F4" s="35">
        <v>0</v>
      </c>
      <c r="G4" s="34">
        <v>75</v>
      </c>
      <c r="H4" s="34">
        <f>SUM(C4*F4)</f>
        <v>0</v>
      </c>
      <c r="L4" s="37"/>
    </row>
    <row r="5" spans="1:12" x14ac:dyDescent="0.25">
      <c r="A5" s="33" t="s">
        <v>32</v>
      </c>
      <c r="B5" s="5" t="s">
        <v>57</v>
      </c>
      <c r="C5" s="5">
        <v>199</v>
      </c>
      <c r="D5" s="5" t="s">
        <v>31</v>
      </c>
      <c r="E5" s="34">
        <v>25.6</v>
      </c>
      <c r="F5" s="35">
        <v>0</v>
      </c>
      <c r="G5" s="34">
        <v>50</v>
      </c>
      <c r="H5" s="34">
        <f t="shared" ref="H5:H12" si="0">SUM(C5*F5)</f>
        <v>0</v>
      </c>
      <c r="L5" s="37"/>
    </row>
    <row r="6" spans="1:12" x14ac:dyDescent="0.25">
      <c r="A6" s="33" t="s">
        <v>34</v>
      </c>
      <c r="B6" s="5" t="s">
        <v>40</v>
      </c>
      <c r="C6" s="5">
        <v>52</v>
      </c>
      <c r="D6" s="5" t="s">
        <v>31</v>
      </c>
      <c r="E6" s="34">
        <v>220</v>
      </c>
      <c r="F6" s="35">
        <v>0</v>
      </c>
      <c r="G6" s="34">
        <v>343.75</v>
      </c>
      <c r="H6" s="34">
        <f t="shared" si="0"/>
        <v>0</v>
      </c>
    </row>
    <row r="7" spans="1:12" x14ac:dyDescent="0.25">
      <c r="A7" s="33" t="s">
        <v>36</v>
      </c>
      <c r="B7" s="5" t="s">
        <v>42</v>
      </c>
      <c r="C7" s="5">
        <v>2</v>
      </c>
      <c r="D7" s="5" t="s">
        <v>31</v>
      </c>
      <c r="E7" s="34">
        <v>244</v>
      </c>
      <c r="F7" s="35">
        <v>0</v>
      </c>
      <c r="G7" s="34">
        <v>381.25</v>
      </c>
      <c r="H7" s="34">
        <f t="shared" si="0"/>
        <v>0</v>
      </c>
    </row>
    <row r="8" spans="1:12" x14ac:dyDescent="0.25">
      <c r="A8" s="33" t="s">
        <v>63</v>
      </c>
      <c r="B8" s="5" t="s">
        <v>44</v>
      </c>
      <c r="C8" s="5">
        <v>1</v>
      </c>
      <c r="D8" s="5" t="s">
        <v>31</v>
      </c>
      <c r="E8" s="34">
        <v>244</v>
      </c>
      <c r="F8" s="35">
        <v>0</v>
      </c>
      <c r="G8" s="34">
        <v>381.25</v>
      </c>
      <c r="H8" s="34">
        <f t="shared" si="0"/>
        <v>0</v>
      </c>
    </row>
    <row r="9" spans="1:12" x14ac:dyDescent="0.25">
      <c r="A9" s="33" t="s">
        <v>64</v>
      </c>
      <c r="B9" s="5" t="s">
        <v>46</v>
      </c>
      <c r="C9" s="5">
        <v>9</v>
      </c>
      <c r="D9" s="5" t="s">
        <v>31</v>
      </c>
      <c r="E9" s="34">
        <v>292</v>
      </c>
      <c r="F9" s="35">
        <v>0</v>
      </c>
      <c r="G9" s="34">
        <v>456.25</v>
      </c>
      <c r="H9" s="34">
        <f t="shared" si="0"/>
        <v>0</v>
      </c>
    </row>
    <row r="10" spans="1:12" x14ac:dyDescent="0.25">
      <c r="A10" s="33" t="s">
        <v>65</v>
      </c>
      <c r="B10" s="5" t="s">
        <v>52</v>
      </c>
      <c r="C10" s="6">
        <v>2</v>
      </c>
      <c r="D10" s="5" t="s">
        <v>31</v>
      </c>
      <c r="E10" s="34">
        <v>244</v>
      </c>
      <c r="F10" s="35">
        <v>0</v>
      </c>
      <c r="G10" s="34">
        <v>381.25</v>
      </c>
      <c r="H10" s="34">
        <f t="shared" si="0"/>
        <v>0</v>
      </c>
    </row>
    <row r="11" spans="1:12" x14ac:dyDescent="0.25">
      <c r="A11" s="33" t="s">
        <v>90</v>
      </c>
      <c r="B11" s="5" t="s">
        <v>126</v>
      </c>
      <c r="C11" s="6">
        <v>2</v>
      </c>
      <c r="D11" s="5" t="s">
        <v>31</v>
      </c>
      <c r="E11" s="34">
        <v>220</v>
      </c>
      <c r="F11" s="35">
        <v>0</v>
      </c>
      <c r="G11" s="34">
        <v>343.75</v>
      </c>
      <c r="H11" s="34">
        <f t="shared" si="0"/>
        <v>0</v>
      </c>
    </row>
    <row r="12" spans="1:12" x14ac:dyDescent="0.25">
      <c r="A12" s="33" t="s">
        <v>125</v>
      </c>
      <c r="B12" s="5" t="s">
        <v>53</v>
      </c>
      <c r="C12" s="6">
        <v>6</v>
      </c>
      <c r="D12" s="5" t="s">
        <v>31</v>
      </c>
      <c r="E12" s="34">
        <v>80</v>
      </c>
      <c r="F12" s="35">
        <v>0</v>
      </c>
      <c r="G12" s="34">
        <v>125</v>
      </c>
      <c r="H12" s="34">
        <f t="shared" si="0"/>
        <v>0</v>
      </c>
    </row>
    <row r="13" spans="1:12" x14ac:dyDescent="0.25">
      <c r="A13" s="64" t="s">
        <v>55</v>
      </c>
      <c r="B13" s="64"/>
      <c r="C13" s="5"/>
      <c r="D13" s="5"/>
      <c r="E13" s="34"/>
      <c r="F13" s="34"/>
      <c r="G13" s="34"/>
      <c r="H13" s="36">
        <f>SUM(H4:H12)</f>
        <v>0</v>
      </c>
    </row>
    <row r="14" spans="1:12" x14ac:dyDescent="0.25">
      <c r="A14" s="16"/>
    </row>
    <row r="15" spans="1:12" x14ac:dyDescent="0.25">
      <c r="A15" s="18" t="s">
        <v>33</v>
      </c>
      <c r="B15" s="7"/>
      <c r="C15" s="7"/>
      <c r="D15" s="7"/>
      <c r="E15" s="7"/>
      <c r="F15" s="7"/>
      <c r="G15" s="7"/>
      <c r="H15" s="7"/>
    </row>
    <row r="16" spans="1:12" x14ac:dyDescent="0.25">
      <c r="A16" s="13" t="s">
        <v>38</v>
      </c>
      <c r="B16" s="5" t="s">
        <v>39</v>
      </c>
      <c r="C16" s="5">
        <v>460</v>
      </c>
      <c r="D16" s="5" t="s">
        <v>31</v>
      </c>
      <c r="E16" s="1">
        <v>44</v>
      </c>
      <c r="F16" s="35">
        <v>0</v>
      </c>
      <c r="G16" s="42">
        <v>68.75</v>
      </c>
      <c r="H16" s="14">
        <f>SUM(C16*F16)</f>
        <v>0</v>
      </c>
    </row>
    <row r="17" spans="1:8" x14ac:dyDescent="0.25">
      <c r="A17" s="13" t="s">
        <v>41</v>
      </c>
      <c r="B17" s="5" t="s">
        <v>40</v>
      </c>
      <c r="C17" s="5">
        <v>52</v>
      </c>
      <c r="D17" s="5" t="s">
        <v>31</v>
      </c>
      <c r="E17" s="1">
        <v>180</v>
      </c>
      <c r="F17" s="35">
        <v>0</v>
      </c>
      <c r="G17" s="42">
        <v>281.25</v>
      </c>
      <c r="H17" s="14">
        <f t="shared" ref="H17:H23" si="1">SUM(C17*F17)</f>
        <v>0</v>
      </c>
    </row>
    <row r="18" spans="1:8" x14ac:dyDescent="0.25">
      <c r="A18" s="13" t="s">
        <v>43</v>
      </c>
      <c r="B18" s="5" t="s">
        <v>42</v>
      </c>
      <c r="C18" s="5">
        <v>2</v>
      </c>
      <c r="D18" s="5" t="s">
        <v>31</v>
      </c>
      <c r="E18" s="1">
        <v>192</v>
      </c>
      <c r="F18" s="35">
        <v>0</v>
      </c>
      <c r="G18" s="42">
        <v>300</v>
      </c>
      <c r="H18" s="14">
        <f t="shared" si="1"/>
        <v>0</v>
      </c>
    </row>
    <row r="19" spans="1:8" x14ac:dyDescent="0.25">
      <c r="A19" s="13" t="s">
        <v>45</v>
      </c>
      <c r="B19" s="5" t="s">
        <v>44</v>
      </c>
      <c r="C19" s="5">
        <v>1</v>
      </c>
      <c r="D19" s="5" t="s">
        <v>31</v>
      </c>
      <c r="E19" s="1">
        <v>192</v>
      </c>
      <c r="F19" s="35">
        <v>0</v>
      </c>
      <c r="G19" s="42">
        <v>300</v>
      </c>
      <c r="H19" s="14">
        <f t="shared" si="1"/>
        <v>0</v>
      </c>
    </row>
    <row r="20" spans="1:8" x14ac:dyDescent="0.25">
      <c r="A20" s="13" t="s">
        <v>51</v>
      </c>
      <c r="B20" s="5" t="s">
        <v>46</v>
      </c>
      <c r="C20" s="5">
        <v>9</v>
      </c>
      <c r="D20" s="5" t="s">
        <v>31</v>
      </c>
      <c r="E20" s="1">
        <v>204</v>
      </c>
      <c r="F20" s="35">
        <v>0</v>
      </c>
      <c r="G20" s="42">
        <v>318.75</v>
      </c>
      <c r="H20" s="14">
        <f t="shared" si="1"/>
        <v>0</v>
      </c>
    </row>
    <row r="21" spans="1:8" x14ac:dyDescent="0.25">
      <c r="A21" s="13" t="s">
        <v>54</v>
      </c>
      <c r="B21" s="5" t="s">
        <v>52</v>
      </c>
      <c r="C21" s="5">
        <v>2</v>
      </c>
      <c r="D21" s="5" t="s">
        <v>31</v>
      </c>
      <c r="E21" s="1">
        <v>204</v>
      </c>
      <c r="F21" s="35">
        <v>0</v>
      </c>
      <c r="G21" s="42">
        <v>318.75</v>
      </c>
      <c r="H21" s="14">
        <f t="shared" si="1"/>
        <v>0</v>
      </c>
    </row>
    <row r="22" spans="1:8" x14ac:dyDescent="0.25">
      <c r="A22" s="13" t="s">
        <v>89</v>
      </c>
      <c r="B22" s="5" t="s">
        <v>126</v>
      </c>
      <c r="C22" s="5">
        <v>2</v>
      </c>
      <c r="D22" s="5" t="s">
        <v>31</v>
      </c>
      <c r="E22" s="1">
        <v>192</v>
      </c>
      <c r="F22" s="35">
        <v>0</v>
      </c>
      <c r="G22" s="42">
        <v>300</v>
      </c>
      <c r="H22" s="14">
        <f t="shared" si="1"/>
        <v>0</v>
      </c>
    </row>
    <row r="23" spans="1:8" x14ac:dyDescent="0.25">
      <c r="A23" s="13" t="s">
        <v>127</v>
      </c>
      <c r="B23" s="5" t="s">
        <v>60</v>
      </c>
      <c r="C23" s="5">
        <v>25</v>
      </c>
      <c r="D23" s="5" t="s">
        <v>61</v>
      </c>
      <c r="E23" s="1">
        <v>64</v>
      </c>
      <c r="F23" s="35">
        <v>0</v>
      </c>
      <c r="G23" s="42">
        <v>100</v>
      </c>
      <c r="H23" s="14">
        <f t="shared" si="1"/>
        <v>0</v>
      </c>
    </row>
    <row r="24" spans="1:8" x14ac:dyDescent="0.25">
      <c r="A24" s="62" t="s">
        <v>59</v>
      </c>
      <c r="B24" s="63"/>
      <c r="C24" s="6"/>
      <c r="D24" s="6"/>
      <c r="E24" s="34"/>
      <c r="F24" s="34"/>
      <c r="G24" s="34"/>
      <c r="H24" s="15">
        <f>SUM(H16:H23)</f>
        <v>0</v>
      </c>
    </row>
    <row r="25" spans="1:8" x14ac:dyDescent="0.25">
      <c r="A25" s="16"/>
    </row>
    <row r="26" spans="1:8" x14ac:dyDescent="0.25">
      <c r="A26" s="18" t="s">
        <v>112</v>
      </c>
      <c r="B26" s="7"/>
      <c r="C26" s="7"/>
      <c r="D26" s="7"/>
      <c r="E26" s="7"/>
      <c r="F26" s="7"/>
      <c r="G26" s="7"/>
      <c r="H26" s="7"/>
    </row>
    <row r="27" spans="1:8" x14ac:dyDescent="0.25">
      <c r="A27" s="13" t="s">
        <v>47</v>
      </c>
      <c r="B27" s="5" t="s">
        <v>39</v>
      </c>
      <c r="C27" s="5">
        <v>690</v>
      </c>
      <c r="D27" s="5" t="s">
        <v>31</v>
      </c>
      <c r="E27" s="1">
        <v>75</v>
      </c>
      <c r="F27" s="35">
        <v>0</v>
      </c>
      <c r="G27" s="42">
        <v>150</v>
      </c>
      <c r="H27" s="14">
        <f t="shared" ref="H27:H33" si="2">SUM(C27*F27)</f>
        <v>0</v>
      </c>
    </row>
    <row r="28" spans="1:8" x14ac:dyDescent="0.25">
      <c r="A28" s="13" t="s">
        <v>48</v>
      </c>
      <c r="B28" s="5" t="s">
        <v>40</v>
      </c>
      <c r="C28" s="5">
        <v>156</v>
      </c>
      <c r="D28" s="5" t="s">
        <v>31</v>
      </c>
      <c r="E28" s="1">
        <v>128</v>
      </c>
      <c r="F28" s="35">
        <v>0</v>
      </c>
      <c r="G28" s="42">
        <v>200</v>
      </c>
      <c r="H28" s="14">
        <f t="shared" si="2"/>
        <v>0</v>
      </c>
    </row>
    <row r="29" spans="1:8" x14ac:dyDescent="0.25">
      <c r="A29" s="13" t="s">
        <v>49</v>
      </c>
      <c r="B29" s="5" t="s">
        <v>42</v>
      </c>
      <c r="C29" s="5">
        <v>10</v>
      </c>
      <c r="D29" s="5" t="s">
        <v>31</v>
      </c>
      <c r="E29" s="1">
        <v>128</v>
      </c>
      <c r="F29" s="35">
        <v>0</v>
      </c>
      <c r="G29" s="42">
        <v>200</v>
      </c>
      <c r="H29" s="14">
        <f t="shared" si="2"/>
        <v>0</v>
      </c>
    </row>
    <row r="30" spans="1:8" x14ac:dyDescent="0.25">
      <c r="A30" s="13" t="s">
        <v>50</v>
      </c>
      <c r="B30" s="5" t="s">
        <v>44</v>
      </c>
      <c r="C30" s="5">
        <v>5</v>
      </c>
      <c r="D30" s="5" t="s">
        <v>31</v>
      </c>
      <c r="E30" s="1">
        <v>128</v>
      </c>
      <c r="F30" s="35">
        <v>0</v>
      </c>
      <c r="G30" s="42">
        <v>200</v>
      </c>
      <c r="H30" s="14">
        <f t="shared" si="2"/>
        <v>0</v>
      </c>
    </row>
    <row r="31" spans="1:8" x14ac:dyDescent="0.25">
      <c r="A31" s="13" t="s">
        <v>66</v>
      </c>
      <c r="B31" s="5" t="s">
        <v>46</v>
      </c>
      <c r="C31" s="5">
        <v>20</v>
      </c>
      <c r="D31" s="5" t="s">
        <v>31</v>
      </c>
      <c r="E31" s="1">
        <v>128</v>
      </c>
      <c r="F31" s="35">
        <v>0</v>
      </c>
      <c r="G31" s="42">
        <v>200</v>
      </c>
      <c r="H31" s="14">
        <f t="shared" si="2"/>
        <v>0</v>
      </c>
    </row>
    <row r="32" spans="1:8" x14ac:dyDescent="0.25">
      <c r="A32" s="13" t="s">
        <v>128</v>
      </c>
      <c r="B32" s="5" t="s">
        <v>52</v>
      </c>
      <c r="C32" s="6">
        <v>2</v>
      </c>
      <c r="D32" s="5" t="s">
        <v>31</v>
      </c>
      <c r="E32" s="1">
        <v>128</v>
      </c>
      <c r="F32" s="35">
        <v>0</v>
      </c>
      <c r="G32" s="42">
        <v>200</v>
      </c>
      <c r="H32" s="14">
        <f t="shared" si="2"/>
        <v>0</v>
      </c>
    </row>
    <row r="33" spans="1:8" x14ac:dyDescent="0.25">
      <c r="A33" s="13" t="s">
        <v>129</v>
      </c>
      <c r="B33" s="5" t="s">
        <v>126</v>
      </c>
      <c r="C33" s="6">
        <v>2</v>
      </c>
      <c r="D33" s="5" t="s">
        <v>31</v>
      </c>
      <c r="E33" s="1">
        <v>128</v>
      </c>
      <c r="F33" s="35">
        <v>0</v>
      </c>
      <c r="G33" s="42">
        <v>200</v>
      </c>
      <c r="H33" s="14">
        <f t="shared" si="2"/>
        <v>0</v>
      </c>
    </row>
    <row r="34" spans="1:8" x14ac:dyDescent="0.25">
      <c r="A34" s="62" t="s">
        <v>113</v>
      </c>
      <c r="B34" s="63"/>
      <c r="C34" s="6"/>
      <c r="D34" s="6"/>
      <c r="E34" s="34"/>
      <c r="F34" s="34"/>
      <c r="G34" s="34"/>
      <c r="H34" s="15">
        <f>SUM(H27:H33)</f>
        <v>0</v>
      </c>
    </row>
    <row r="35" spans="1:8" x14ac:dyDescent="0.25">
      <c r="A35" s="20"/>
      <c r="B35" s="8"/>
    </row>
    <row r="36" spans="1:8" x14ac:dyDescent="0.25">
      <c r="A36" s="18" t="s">
        <v>82</v>
      </c>
      <c r="B36" s="7"/>
      <c r="C36" s="7"/>
      <c r="D36" s="7"/>
      <c r="E36" s="7"/>
      <c r="F36" s="7"/>
      <c r="G36" s="7"/>
      <c r="H36" s="7"/>
    </row>
    <row r="37" spans="1:8" x14ac:dyDescent="0.25">
      <c r="A37" s="13" t="s">
        <v>69</v>
      </c>
      <c r="B37" s="23" t="s">
        <v>27</v>
      </c>
      <c r="C37" s="2">
        <v>10</v>
      </c>
      <c r="D37" s="4" t="s">
        <v>31</v>
      </c>
      <c r="E37" s="1">
        <v>280</v>
      </c>
      <c r="F37" s="35">
        <v>0</v>
      </c>
      <c r="G37" s="42">
        <v>437.5</v>
      </c>
      <c r="H37" s="24">
        <f t="shared" ref="H37:H58" si="3">SUM(C37*F37)</f>
        <v>0</v>
      </c>
    </row>
    <row r="38" spans="1:8" x14ac:dyDescent="0.25">
      <c r="A38" s="13" t="s">
        <v>70</v>
      </c>
      <c r="B38" s="23" t="s">
        <v>11</v>
      </c>
      <c r="C38" s="2">
        <v>10</v>
      </c>
      <c r="D38" s="4" t="s">
        <v>31</v>
      </c>
      <c r="E38" s="1">
        <v>3164</v>
      </c>
      <c r="F38" s="35">
        <v>0</v>
      </c>
      <c r="G38" s="42">
        <v>4943.75</v>
      </c>
      <c r="H38" s="24">
        <f t="shared" si="3"/>
        <v>0</v>
      </c>
    </row>
    <row r="39" spans="1:8" x14ac:dyDescent="0.25">
      <c r="A39" s="13" t="s">
        <v>71</v>
      </c>
      <c r="B39" s="23" t="s">
        <v>17</v>
      </c>
      <c r="C39" s="2">
        <v>40</v>
      </c>
      <c r="D39" s="4" t="s">
        <v>31</v>
      </c>
      <c r="E39" s="1">
        <v>304</v>
      </c>
      <c r="F39" s="35">
        <v>0</v>
      </c>
      <c r="G39" s="42">
        <v>475</v>
      </c>
      <c r="H39" s="24">
        <f t="shared" si="3"/>
        <v>0</v>
      </c>
    </row>
    <row r="40" spans="1:8" x14ac:dyDescent="0.25">
      <c r="A40" s="13" t="s">
        <v>91</v>
      </c>
      <c r="B40" s="3" t="s">
        <v>19</v>
      </c>
      <c r="C40" s="2">
        <v>3</v>
      </c>
      <c r="D40" s="4" t="s">
        <v>31</v>
      </c>
      <c r="E40" s="1">
        <v>1200</v>
      </c>
      <c r="F40" s="35">
        <v>0</v>
      </c>
      <c r="G40" s="42">
        <v>1875</v>
      </c>
      <c r="H40" s="24">
        <f t="shared" si="3"/>
        <v>0</v>
      </c>
    </row>
    <row r="41" spans="1:8" x14ac:dyDescent="0.25">
      <c r="A41" s="13" t="s">
        <v>92</v>
      </c>
      <c r="B41" s="3" t="s">
        <v>20</v>
      </c>
      <c r="C41" s="2">
        <v>5</v>
      </c>
      <c r="D41" s="4" t="s">
        <v>31</v>
      </c>
      <c r="E41" s="1">
        <v>240</v>
      </c>
      <c r="F41" s="35">
        <v>0</v>
      </c>
      <c r="G41" s="42">
        <v>375</v>
      </c>
      <c r="H41" s="24">
        <f t="shared" si="3"/>
        <v>0</v>
      </c>
    </row>
    <row r="42" spans="1:8" ht="30" x14ac:dyDescent="0.25">
      <c r="A42" s="13" t="s">
        <v>93</v>
      </c>
      <c r="B42" s="23" t="s">
        <v>9</v>
      </c>
      <c r="C42" s="2">
        <v>30</v>
      </c>
      <c r="D42" s="4" t="s">
        <v>31</v>
      </c>
      <c r="E42" s="1">
        <v>1440</v>
      </c>
      <c r="F42" s="35">
        <v>0</v>
      </c>
      <c r="G42" s="42">
        <v>2250</v>
      </c>
      <c r="H42" s="24">
        <f t="shared" si="3"/>
        <v>0</v>
      </c>
    </row>
    <row r="43" spans="1:8" x14ac:dyDescent="0.25">
      <c r="A43" s="13" t="s">
        <v>94</v>
      </c>
      <c r="B43" s="23" t="s">
        <v>10</v>
      </c>
      <c r="C43" s="2">
        <v>20</v>
      </c>
      <c r="D43" s="4" t="s">
        <v>31</v>
      </c>
      <c r="E43" s="1">
        <v>192</v>
      </c>
      <c r="F43" s="35">
        <v>0</v>
      </c>
      <c r="G43" s="42">
        <v>300</v>
      </c>
      <c r="H43" s="24">
        <f t="shared" si="3"/>
        <v>0</v>
      </c>
    </row>
    <row r="44" spans="1:8" x14ac:dyDescent="0.25">
      <c r="A44" s="13" t="s">
        <v>95</v>
      </c>
      <c r="B44" s="23" t="s">
        <v>26</v>
      </c>
      <c r="C44" s="2">
        <v>15</v>
      </c>
      <c r="D44" s="4" t="s">
        <v>31</v>
      </c>
      <c r="E44" s="1">
        <v>104</v>
      </c>
      <c r="F44" s="35">
        <v>0</v>
      </c>
      <c r="G44" s="42">
        <v>162.5</v>
      </c>
      <c r="H44" s="24">
        <f t="shared" si="3"/>
        <v>0</v>
      </c>
    </row>
    <row r="45" spans="1:8" ht="30" x14ac:dyDescent="0.25">
      <c r="A45" s="13" t="s">
        <v>96</v>
      </c>
      <c r="B45" s="23" t="s">
        <v>29</v>
      </c>
      <c r="C45" s="2">
        <v>25</v>
      </c>
      <c r="D45" s="4" t="s">
        <v>31</v>
      </c>
      <c r="E45" s="1">
        <v>80</v>
      </c>
      <c r="F45" s="35">
        <v>0</v>
      </c>
      <c r="G45" s="42">
        <v>125</v>
      </c>
      <c r="H45" s="24">
        <f t="shared" si="3"/>
        <v>0</v>
      </c>
    </row>
    <row r="46" spans="1:8" x14ac:dyDescent="0.25">
      <c r="A46" s="13" t="s">
        <v>97</v>
      </c>
      <c r="B46" s="23" t="s">
        <v>5</v>
      </c>
      <c r="C46" s="2">
        <v>25</v>
      </c>
      <c r="D46" s="4" t="s">
        <v>31</v>
      </c>
      <c r="E46" s="1">
        <v>32</v>
      </c>
      <c r="F46" s="35">
        <v>0</v>
      </c>
      <c r="G46" s="42">
        <v>50</v>
      </c>
      <c r="H46" s="24">
        <f t="shared" si="3"/>
        <v>0</v>
      </c>
    </row>
    <row r="47" spans="1:8" x14ac:dyDescent="0.25">
      <c r="A47" s="13" t="s">
        <v>98</v>
      </c>
      <c r="B47" s="23" t="s">
        <v>6</v>
      </c>
      <c r="C47" s="2">
        <v>15</v>
      </c>
      <c r="D47" s="4" t="s">
        <v>31</v>
      </c>
      <c r="E47" s="1">
        <v>48</v>
      </c>
      <c r="F47" s="35">
        <v>0</v>
      </c>
      <c r="G47" s="42">
        <v>75</v>
      </c>
      <c r="H47" s="24">
        <f t="shared" si="3"/>
        <v>0</v>
      </c>
    </row>
    <row r="48" spans="1:8" x14ac:dyDescent="0.25">
      <c r="A48" s="13" t="s">
        <v>99</v>
      </c>
      <c r="B48" s="23" t="s">
        <v>12</v>
      </c>
      <c r="C48" s="2">
        <v>5</v>
      </c>
      <c r="D48" s="4" t="s">
        <v>31</v>
      </c>
      <c r="E48" s="1">
        <v>64</v>
      </c>
      <c r="F48" s="35">
        <v>0</v>
      </c>
      <c r="G48" s="42">
        <v>100</v>
      </c>
      <c r="H48" s="24">
        <f t="shared" si="3"/>
        <v>0</v>
      </c>
    </row>
    <row r="49" spans="1:8" x14ac:dyDescent="0.25">
      <c r="A49" s="13" t="s">
        <v>100</v>
      </c>
      <c r="B49" s="23" t="s">
        <v>2</v>
      </c>
      <c r="C49" s="2">
        <v>5</v>
      </c>
      <c r="D49" s="4" t="s">
        <v>31</v>
      </c>
      <c r="E49" s="1">
        <v>3080</v>
      </c>
      <c r="F49" s="35">
        <v>0</v>
      </c>
      <c r="G49" s="42">
        <v>4812.5</v>
      </c>
      <c r="H49" s="24">
        <f t="shared" si="3"/>
        <v>0</v>
      </c>
    </row>
    <row r="50" spans="1:8" x14ac:dyDescent="0.25">
      <c r="A50" s="13" t="s">
        <v>101</v>
      </c>
      <c r="B50" s="23" t="s">
        <v>3</v>
      </c>
      <c r="C50" s="2">
        <v>5</v>
      </c>
      <c r="D50" s="4" t="s">
        <v>31</v>
      </c>
      <c r="E50" s="1">
        <v>4236</v>
      </c>
      <c r="F50" s="35">
        <v>0</v>
      </c>
      <c r="G50" s="42">
        <v>6618.75</v>
      </c>
      <c r="H50" s="24">
        <f t="shared" si="3"/>
        <v>0</v>
      </c>
    </row>
    <row r="51" spans="1:8" x14ac:dyDescent="0.25">
      <c r="A51" s="13" t="s">
        <v>102</v>
      </c>
      <c r="B51" s="23" t="s">
        <v>8</v>
      </c>
      <c r="C51" s="2">
        <v>5</v>
      </c>
      <c r="D51" s="4" t="s">
        <v>31</v>
      </c>
      <c r="E51" s="1">
        <v>5140</v>
      </c>
      <c r="F51" s="35">
        <v>0</v>
      </c>
      <c r="G51" s="42">
        <v>8031.25</v>
      </c>
      <c r="H51" s="24">
        <f t="shared" si="3"/>
        <v>0</v>
      </c>
    </row>
    <row r="52" spans="1:8" ht="30" x14ac:dyDescent="0.25">
      <c r="A52" s="13" t="s">
        <v>103</v>
      </c>
      <c r="B52" s="23" t="s">
        <v>13</v>
      </c>
      <c r="C52" s="2">
        <v>20</v>
      </c>
      <c r="D52" s="4" t="s">
        <v>31</v>
      </c>
      <c r="E52" s="1">
        <v>1040</v>
      </c>
      <c r="F52" s="35">
        <v>0</v>
      </c>
      <c r="G52" s="42">
        <v>1625</v>
      </c>
      <c r="H52" s="24">
        <f t="shared" si="3"/>
        <v>0</v>
      </c>
    </row>
    <row r="53" spans="1:8" ht="30" x14ac:dyDescent="0.25">
      <c r="A53" s="13" t="s">
        <v>104</v>
      </c>
      <c r="B53" s="23" t="s">
        <v>14</v>
      </c>
      <c r="C53" s="2">
        <v>20</v>
      </c>
      <c r="D53" s="4" t="s">
        <v>31</v>
      </c>
      <c r="E53" s="1">
        <v>1112</v>
      </c>
      <c r="F53" s="35">
        <v>0</v>
      </c>
      <c r="G53" s="42">
        <v>1737.5</v>
      </c>
      <c r="H53" s="24">
        <f t="shared" si="3"/>
        <v>0</v>
      </c>
    </row>
    <row r="54" spans="1:8" ht="30" x14ac:dyDescent="0.25">
      <c r="A54" s="13" t="s">
        <v>105</v>
      </c>
      <c r="B54" s="23" t="s">
        <v>15</v>
      </c>
      <c r="C54" s="2">
        <v>20</v>
      </c>
      <c r="D54" s="4" t="s">
        <v>31</v>
      </c>
      <c r="E54" s="1">
        <v>1280</v>
      </c>
      <c r="F54" s="35">
        <v>0</v>
      </c>
      <c r="G54" s="42">
        <v>2000</v>
      </c>
      <c r="H54" s="24">
        <f t="shared" si="3"/>
        <v>0</v>
      </c>
    </row>
    <row r="55" spans="1:8" ht="30" x14ac:dyDescent="0.25">
      <c r="A55" s="13" t="s">
        <v>106</v>
      </c>
      <c r="B55" s="23" t="s">
        <v>16</v>
      </c>
      <c r="C55" s="2">
        <v>10</v>
      </c>
      <c r="D55" s="4" t="s">
        <v>31</v>
      </c>
      <c r="E55" s="1">
        <v>1200</v>
      </c>
      <c r="F55" s="35">
        <v>0</v>
      </c>
      <c r="G55" s="42">
        <v>1875</v>
      </c>
      <c r="H55" s="24">
        <f t="shared" si="3"/>
        <v>0</v>
      </c>
    </row>
    <row r="56" spans="1:8" x14ac:dyDescent="0.25">
      <c r="A56" s="13" t="s">
        <v>107</v>
      </c>
      <c r="B56" s="23" t="s">
        <v>28</v>
      </c>
      <c r="C56" s="2">
        <v>15</v>
      </c>
      <c r="D56" s="4" t="s">
        <v>31</v>
      </c>
      <c r="E56" s="1">
        <v>296</v>
      </c>
      <c r="F56" s="35">
        <v>0</v>
      </c>
      <c r="G56" s="42">
        <v>462.5</v>
      </c>
      <c r="H56" s="24">
        <f t="shared" si="3"/>
        <v>0</v>
      </c>
    </row>
    <row r="57" spans="1:8" x14ac:dyDescent="0.25">
      <c r="A57" s="13" t="s">
        <v>108</v>
      </c>
      <c r="B57" s="23" t="s">
        <v>7</v>
      </c>
      <c r="C57" s="2">
        <v>10</v>
      </c>
      <c r="D57" s="4" t="s">
        <v>31</v>
      </c>
      <c r="E57" s="1">
        <v>36</v>
      </c>
      <c r="F57" s="35">
        <v>0</v>
      </c>
      <c r="G57" s="42">
        <v>56.25</v>
      </c>
      <c r="H57" s="24">
        <f t="shared" si="3"/>
        <v>0</v>
      </c>
    </row>
    <row r="58" spans="1:8" x14ac:dyDescent="0.25">
      <c r="A58" s="13" t="s">
        <v>109</v>
      </c>
      <c r="B58" s="23" t="s">
        <v>21</v>
      </c>
      <c r="C58" s="2">
        <v>10</v>
      </c>
      <c r="D58" s="4" t="s">
        <v>31</v>
      </c>
      <c r="E58" s="1">
        <v>244</v>
      </c>
      <c r="F58" s="35">
        <v>0</v>
      </c>
      <c r="G58" s="42">
        <v>381.25</v>
      </c>
      <c r="H58" s="24">
        <f t="shared" si="3"/>
        <v>0</v>
      </c>
    </row>
    <row r="59" spans="1:8" x14ac:dyDescent="0.25">
      <c r="A59" s="13" t="s">
        <v>110</v>
      </c>
      <c r="B59" s="23" t="s">
        <v>4</v>
      </c>
      <c r="C59" s="2">
        <v>25</v>
      </c>
      <c r="D59" s="4" t="s">
        <v>31</v>
      </c>
      <c r="E59" s="1">
        <v>204</v>
      </c>
      <c r="F59" s="35">
        <v>0</v>
      </c>
      <c r="G59" s="42">
        <v>318.75</v>
      </c>
      <c r="H59" s="24">
        <f>SUM(C59*F59)</f>
        <v>0</v>
      </c>
    </row>
    <row r="60" spans="1:8" x14ac:dyDescent="0.25">
      <c r="A60" s="13" t="s">
        <v>111</v>
      </c>
      <c r="B60" s="23" t="s">
        <v>18</v>
      </c>
      <c r="C60" s="2">
        <v>25</v>
      </c>
      <c r="D60" s="4" t="s">
        <v>31</v>
      </c>
      <c r="E60" s="1">
        <v>1108</v>
      </c>
      <c r="F60" s="35">
        <v>0</v>
      </c>
      <c r="G60" s="42">
        <v>1731.25</v>
      </c>
      <c r="H60" s="14">
        <f>SUM(C60*F60)</f>
        <v>0</v>
      </c>
    </row>
    <row r="61" spans="1:8" x14ac:dyDescent="0.25">
      <c r="A61" s="25" t="s">
        <v>86</v>
      </c>
      <c r="B61" s="6"/>
      <c r="C61" s="6"/>
      <c r="D61" s="6"/>
      <c r="E61" s="34"/>
      <c r="F61" s="34"/>
      <c r="G61" s="34"/>
      <c r="H61" s="26">
        <f>SUM(H37:H60)</f>
        <v>0</v>
      </c>
    </row>
    <row r="62" spans="1:8" x14ac:dyDescent="0.25">
      <c r="A62" s="16"/>
    </row>
    <row r="63" spans="1:8" x14ac:dyDescent="0.25">
      <c r="A63" s="18" t="s">
        <v>67</v>
      </c>
      <c r="B63" s="7"/>
      <c r="C63" s="7"/>
      <c r="D63" s="7"/>
      <c r="E63" s="7"/>
      <c r="F63" s="7"/>
      <c r="G63" s="7"/>
      <c r="H63" s="7"/>
    </row>
    <row r="64" spans="1:8" x14ac:dyDescent="0.25">
      <c r="A64" s="13" t="s">
        <v>72</v>
      </c>
      <c r="B64" s="5" t="s">
        <v>39</v>
      </c>
      <c r="C64" s="5">
        <v>20</v>
      </c>
      <c r="D64" s="5" t="s">
        <v>31</v>
      </c>
      <c r="E64" s="1">
        <v>40</v>
      </c>
      <c r="F64" s="35">
        <v>0</v>
      </c>
      <c r="G64" s="42">
        <v>62.5</v>
      </c>
      <c r="H64" s="14">
        <f t="shared" ref="H64:H67" si="4">SUM(C64*F64)</f>
        <v>0</v>
      </c>
    </row>
    <row r="65" spans="1:8" x14ac:dyDescent="0.25">
      <c r="A65" s="13" t="s">
        <v>73</v>
      </c>
      <c r="B65" s="5" t="s">
        <v>40</v>
      </c>
      <c r="C65" s="5">
        <v>10</v>
      </c>
      <c r="D65" s="5" t="s">
        <v>31</v>
      </c>
      <c r="E65" s="1">
        <v>60</v>
      </c>
      <c r="F65" s="35">
        <v>0</v>
      </c>
      <c r="G65" s="42">
        <v>93.75</v>
      </c>
      <c r="H65" s="14">
        <f t="shared" si="4"/>
        <v>0</v>
      </c>
    </row>
    <row r="66" spans="1:8" x14ac:dyDescent="0.25">
      <c r="A66" s="13" t="s">
        <v>83</v>
      </c>
      <c r="B66" s="5" t="s">
        <v>42</v>
      </c>
      <c r="C66" s="5">
        <v>4</v>
      </c>
      <c r="D66" s="5" t="s">
        <v>31</v>
      </c>
      <c r="E66" s="1">
        <v>120</v>
      </c>
      <c r="F66" s="35">
        <v>0</v>
      </c>
      <c r="G66" s="42">
        <v>180</v>
      </c>
      <c r="H66" s="14">
        <f t="shared" si="4"/>
        <v>0</v>
      </c>
    </row>
    <row r="67" spans="1:8" x14ac:dyDescent="0.25">
      <c r="A67" s="13" t="s">
        <v>84</v>
      </c>
      <c r="B67" s="5" t="s">
        <v>46</v>
      </c>
      <c r="C67" s="5">
        <v>2</v>
      </c>
      <c r="D67" s="5" t="s">
        <v>31</v>
      </c>
      <c r="E67" s="1">
        <v>120</v>
      </c>
      <c r="F67" s="35">
        <v>0</v>
      </c>
      <c r="G67" s="42">
        <v>180</v>
      </c>
      <c r="H67" s="14">
        <f t="shared" si="4"/>
        <v>0</v>
      </c>
    </row>
    <row r="68" spans="1:8" x14ac:dyDescent="0.25">
      <c r="A68" s="62" t="s">
        <v>85</v>
      </c>
      <c r="B68" s="63"/>
      <c r="C68" s="6"/>
      <c r="D68" s="6"/>
      <c r="E68" s="34"/>
      <c r="F68" s="34"/>
      <c r="G68" s="34"/>
      <c r="H68" s="15">
        <f>SUM(H63:H67)</f>
        <v>0</v>
      </c>
    </row>
    <row r="69" spans="1:8" x14ac:dyDescent="0.25">
      <c r="A69" s="16"/>
      <c r="H69" s="17"/>
    </row>
    <row r="70" spans="1:8" x14ac:dyDescent="0.25">
      <c r="A70" s="18" t="s">
        <v>68</v>
      </c>
      <c r="B70" s="7"/>
      <c r="C70" s="7"/>
      <c r="D70" s="7"/>
      <c r="E70" s="7"/>
      <c r="F70" s="7"/>
      <c r="G70" s="7"/>
      <c r="H70" s="19"/>
    </row>
    <row r="71" spans="1:8" x14ac:dyDescent="0.25">
      <c r="A71" s="13" t="s">
        <v>76</v>
      </c>
      <c r="B71" s="5" t="s">
        <v>35</v>
      </c>
      <c r="C71" s="2">
        <v>2</v>
      </c>
      <c r="D71" s="5" t="s">
        <v>31</v>
      </c>
      <c r="E71" s="1">
        <v>960</v>
      </c>
      <c r="F71" s="35">
        <v>0</v>
      </c>
      <c r="G71" s="42">
        <v>1500</v>
      </c>
      <c r="H71" s="14">
        <f t="shared" ref="H71:H72" si="5">SUM(C71*F71)</f>
        <v>0</v>
      </c>
    </row>
    <row r="72" spans="1:8" x14ac:dyDescent="0.25">
      <c r="A72" s="13" t="s">
        <v>80</v>
      </c>
      <c r="B72" s="5" t="s">
        <v>37</v>
      </c>
      <c r="C72" s="2">
        <v>1</v>
      </c>
      <c r="D72" s="5" t="s">
        <v>31</v>
      </c>
      <c r="E72" s="1">
        <v>480</v>
      </c>
      <c r="F72" s="35">
        <v>0</v>
      </c>
      <c r="G72" s="42">
        <v>750</v>
      </c>
      <c r="H72" s="14">
        <f t="shared" si="5"/>
        <v>0</v>
      </c>
    </row>
    <row r="73" spans="1:8" x14ac:dyDescent="0.25">
      <c r="A73" s="13" t="s">
        <v>78</v>
      </c>
      <c r="B73" s="3" t="s">
        <v>22</v>
      </c>
      <c r="C73" s="2">
        <v>30</v>
      </c>
      <c r="D73" s="4" t="s">
        <v>75</v>
      </c>
      <c r="E73" s="1">
        <v>72</v>
      </c>
      <c r="F73" s="35">
        <v>0</v>
      </c>
      <c r="G73" s="42">
        <v>112.5</v>
      </c>
      <c r="H73" s="14">
        <f t="shared" ref="H73:H76" si="6">SUM(C73*F73)</f>
        <v>0</v>
      </c>
    </row>
    <row r="74" spans="1:8" x14ac:dyDescent="0.25">
      <c r="A74" s="13" t="s">
        <v>77</v>
      </c>
      <c r="B74" s="3" t="s">
        <v>23</v>
      </c>
      <c r="C74" s="2">
        <v>135</v>
      </c>
      <c r="D74" s="4" t="s">
        <v>75</v>
      </c>
      <c r="E74" s="1">
        <v>65.600000000000009</v>
      </c>
      <c r="F74" s="35">
        <v>0</v>
      </c>
      <c r="G74" s="42">
        <v>102.5</v>
      </c>
      <c r="H74" s="14">
        <f t="shared" si="6"/>
        <v>0</v>
      </c>
    </row>
    <row r="75" spans="1:8" ht="30" x14ac:dyDescent="0.25">
      <c r="A75" s="13" t="s">
        <v>79</v>
      </c>
      <c r="B75" s="3" t="s">
        <v>24</v>
      </c>
      <c r="C75" s="2">
        <v>30</v>
      </c>
      <c r="D75" s="4" t="s">
        <v>75</v>
      </c>
      <c r="E75" s="1">
        <v>150</v>
      </c>
      <c r="F75" s="35">
        <v>0</v>
      </c>
      <c r="G75" s="42">
        <v>250</v>
      </c>
      <c r="H75" s="14">
        <f t="shared" si="6"/>
        <v>0</v>
      </c>
    </row>
    <row r="76" spans="1:8" x14ac:dyDescent="0.25">
      <c r="A76" s="13" t="s">
        <v>81</v>
      </c>
      <c r="B76" s="3" t="s">
        <v>25</v>
      </c>
      <c r="C76" s="2">
        <v>125</v>
      </c>
      <c r="D76" s="4" t="s">
        <v>75</v>
      </c>
      <c r="E76" s="1">
        <v>132</v>
      </c>
      <c r="F76" s="35">
        <v>0</v>
      </c>
      <c r="G76" s="42">
        <v>206.25</v>
      </c>
      <c r="H76" s="14">
        <f t="shared" si="6"/>
        <v>0</v>
      </c>
    </row>
    <row r="77" spans="1:8" ht="15.75" thickBot="1" x14ac:dyDescent="0.3">
      <c r="A77" s="65" t="s">
        <v>87</v>
      </c>
      <c r="B77" s="66"/>
      <c r="C77" s="21"/>
      <c r="D77" s="21"/>
      <c r="E77" s="21"/>
      <c r="F77" s="21"/>
      <c r="G77" s="21"/>
      <c r="H77" s="22">
        <f>SUM(H71:H76)</f>
        <v>0</v>
      </c>
    </row>
    <row r="78" spans="1:8" ht="15.75" thickBot="1" x14ac:dyDescent="0.3"/>
    <row r="79" spans="1:8" x14ac:dyDescent="0.25">
      <c r="A79" s="59" t="str">
        <f>A13</f>
        <v>Totaal Preventief onderhoud</v>
      </c>
      <c r="B79" s="60"/>
      <c r="C79" s="31"/>
      <c r="D79" s="31"/>
      <c r="E79" s="31"/>
      <c r="F79" s="31"/>
      <c r="G79" s="31"/>
      <c r="H79" s="32">
        <f>H13</f>
        <v>0</v>
      </c>
    </row>
    <row r="80" spans="1:8" x14ac:dyDescent="0.25">
      <c r="A80" s="53" t="str">
        <f>A24</f>
        <v>Totaal Reinigen van alle objecten</v>
      </c>
      <c r="B80" s="54"/>
      <c r="H80" s="28">
        <f>H24</f>
        <v>0</v>
      </c>
    </row>
    <row r="81" spans="1:8" x14ac:dyDescent="0.25">
      <c r="A81" s="53" t="str">
        <f>A34</f>
        <v>Totaal Correctief onderhoud</v>
      </c>
      <c r="B81" s="54"/>
      <c r="H81" s="28">
        <f>H34</f>
        <v>0</v>
      </c>
    </row>
    <row r="82" spans="1:8" x14ac:dyDescent="0.25">
      <c r="A82" s="53" t="str">
        <f>A68</f>
        <v>Totaal Keuren elektrische installaties</v>
      </c>
      <c r="B82" s="54"/>
      <c r="H82" s="28">
        <f>H68</f>
        <v>0</v>
      </c>
    </row>
    <row r="83" spans="1:8" x14ac:dyDescent="0.25">
      <c r="A83" s="53" t="str">
        <f>A61</f>
        <v>Totaal Leveren en vervangen onderdelen</v>
      </c>
      <c r="B83" s="54"/>
      <c r="H83" s="28">
        <f>H61</f>
        <v>0</v>
      </c>
    </row>
    <row r="84" spans="1:8" x14ac:dyDescent="0.25">
      <c r="A84" s="55" t="str">
        <f>A77</f>
        <v>Totaal Overige activiteiten</v>
      </c>
      <c r="B84" s="56"/>
      <c r="C84" s="30"/>
      <c r="D84" s="30"/>
      <c r="E84" s="30"/>
      <c r="F84" s="30"/>
      <c r="G84" s="30"/>
      <c r="H84" s="26">
        <f>H77</f>
        <v>0</v>
      </c>
    </row>
    <row r="85" spans="1:8" ht="15.75" thickBot="1" x14ac:dyDescent="0.3">
      <c r="A85" s="57" t="s">
        <v>88</v>
      </c>
      <c r="B85" s="58"/>
      <c r="C85" s="27"/>
      <c r="D85" s="27"/>
      <c r="E85" s="27"/>
      <c r="F85" s="27"/>
      <c r="G85" s="27"/>
      <c r="H85" s="29">
        <f>SUM(H79:H84)</f>
        <v>0</v>
      </c>
    </row>
    <row r="86" spans="1:8" ht="15.75" thickBot="1" x14ac:dyDescent="0.3"/>
    <row r="87" spans="1:8" x14ac:dyDescent="0.25">
      <c r="B87" s="38" t="s">
        <v>117</v>
      </c>
      <c r="C87" s="48"/>
      <c r="D87" s="48"/>
      <c r="E87" s="48"/>
      <c r="F87" s="48"/>
      <c r="G87" s="48"/>
      <c r="H87" s="49"/>
    </row>
    <row r="88" spans="1:8" x14ac:dyDescent="0.25">
      <c r="B88" s="39" t="s">
        <v>118</v>
      </c>
      <c r="C88" s="43"/>
      <c r="D88" s="43"/>
      <c r="E88" s="43"/>
      <c r="F88" s="43"/>
      <c r="G88" s="43"/>
      <c r="H88" s="44"/>
    </row>
    <row r="89" spans="1:8" x14ac:dyDescent="0.25">
      <c r="B89" s="50" t="s">
        <v>124</v>
      </c>
      <c r="C89" s="51"/>
      <c r="D89" s="51"/>
      <c r="E89" s="51"/>
      <c r="F89" s="51"/>
      <c r="G89" s="51"/>
      <c r="H89" s="52"/>
    </row>
    <row r="90" spans="1:8" x14ac:dyDescent="0.25">
      <c r="B90" s="50" t="s">
        <v>119</v>
      </c>
      <c r="C90" s="51"/>
      <c r="D90" s="51"/>
      <c r="E90" s="51"/>
      <c r="F90" s="51"/>
      <c r="G90" s="51"/>
      <c r="H90" s="52"/>
    </row>
    <row r="91" spans="1:8" x14ac:dyDescent="0.25">
      <c r="B91" s="40" t="s">
        <v>120</v>
      </c>
      <c r="C91" s="43"/>
      <c r="D91" s="43"/>
      <c r="E91" s="43"/>
      <c r="F91" s="43"/>
      <c r="G91" s="43"/>
      <c r="H91" s="44"/>
    </row>
    <row r="92" spans="1:8" x14ac:dyDescent="0.25">
      <c r="B92" s="40" t="s">
        <v>121</v>
      </c>
      <c r="C92" s="43"/>
      <c r="D92" s="43"/>
      <c r="E92" s="43"/>
      <c r="F92" s="43"/>
      <c r="G92" s="43"/>
      <c r="H92" s="44"/>
    </row>
    <row r="93" spans="1:8" x14ac:dyDescent="0.25">
      <c r="B93" s="40" t="s">
        <v>122</v>
      </c>
      <c r="C93" s="43"/>
      <c r="D93" s="43"/>
      <c r="E93" s="43"/>
      <c r="F93" s="43"/>
      <c r="G93" s="43"/>
      <c r="H93" s="44"/>
    </row>
    <row r="94" spans="1:8" ht="52.5" customHeight="1" thickBot="1" x14ac:dyDescent="0.3">
      <c r="B94" s="41" t="s">
        <v>123</v>
      </c>
      <c r="C94" s="45"/>
      <c r="D94" s="46"/>
      <c r="E94" s="46"/>
      <c r="F94" s="46"/>
      <c r="G94" s="46"/>
      <c r="H94" s="47"/>
    </row>
  </sheetData>
  <sheetProtection algorithmName="SHA-512" hashValue="hSDpM/bN6l70Sdopy3gZSwwOfs5ItP+pI48exXyYKHFgYrRn2uEJTlIQOTzoxLrAsoHL3L/YTeOdhUm+SMwO4w==" saltValue="Y3LvevKQKBmj4M8LqJ0nnQ==" spinCount="100000" sheet="1" objects="1" scenarios="1"/>
  <mergeCells count="21">
    <mergeCell ref="A1:H1"/>
    <mergeCell ref="A34:B34"/>
    <mergeCell ref="A81:B81"/>
    <mergeCell ref="A82:B82"/>
    <mergeCell ref="A13:B13"/>
    <mergeCell ref="A24:B24"/>
    <mergeCell ref="A77:B77"/>
    <mergeCell ref="A68:B68"/>
    <mergeCell ref="A83:B83"/>
    <mergeCell ref="A84:B84"/>
    <mergeCell ref="A85:B85"/>
    <mergeCell ref="A79:B79"/>
    <mergeCell ref="A80:B80"/>
    <mergeCell ref="C92:H92"/>
    <mergeCell ref="C93:H93"/>
    <mergeCell ref="C94:H94"/>
    <mergeCell ref="C87:H87"/>
    <mergeCell ref="C88:H88"/>
    <mergeCell ref="B89:H89"/>
    <mergeCell ref="B90:H90"/>
    <mergeCell ref="C91:H91"/>
  </mergeCells>
  <phoneticPr fontId="4" type="noConversion"/>
  <conditionalFormatting sqref="F27:F33 F64:F67 F71:F76 F4:F12 F16:F23 F37:F60">
    <cfRule type="cellIs" dxfId="1" priority="2" operator="notBetween">
      <formula>E4</formula>
      <formula>G4</formula>
    </cfRule>
  </conditionalFormatting>
  <conditionalFormatting sqref="C87:C88 C91:C93">
    <cfRule type="cellIs" dxfId="0" priority="1" operator="equal">
      <formula>0</formula>
    </cfRule>
  </conditionalFormatting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duuren</dc:creator>
  <cp:lastModifiedBy>Roskam, Bart</cp:lastModifiedBy>
  <cp:lastPrinted>2022-11-11T08:07:27Z</cp:lastPrinted>
  <dcterms:created xsi:type="dcterms:W3CDTF">2016-01-13T13:42:09Z</dcterms:created>
  <dcterms:modified xsi:type="dcterms:W3CDTF">2023-01-23T10:24:02Z</dcterms:modified>
</cp:coreProperties>
</file>