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7"/>
  <workbookPr filterPrivacy="1"/>
  <xr:revisionPtr revIDLastSave="0" documentId="13_ncr:1_{A4333BFF-9267-2B4C-9444-7276196F8926}" xr6:coauthVersionLast="47" xr6:coauthVersionMax="47" xr10:uidLastSave="{00000000-0000-0000-0000-000000000000}"/>
  <bookViews>
    <workbookView xWindow="38040" yWindow="500" windowWidth="38100" windowHeight="19340" xr2:uid="{00000000-000D-0000-FFFF-FFFF00000000}"/>
  </bookViews>
  <sheets>
    <sheet name="Prijzenblad " sheetId="7" r:id="rId1"/>
  </sheets>
  <definedNames>
    <definedName name="_xlnm.Print_Area" localSheetId="0">'Prijzenblad '!$A$1:$I$3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9" i="7" l="1"/>
  <c r="F59" i="7"/>
  <c r="F56" i="7"/>
  <c r="F60" i="7"/>
  <c r="F58" i="7"/>
  <c r="F43" i="7"/>
  <c r="F42" i="7"/>
  <c r="F41" i="7"/>
  <c r="F39" i="7"/>
  <c r="F25" i="7"/>
  <c r="F26" i="7"/>
  <c r="F24" i="7"/>
  <c r="F22" i="7"/>
  <c r="F35" i="7"/>
  <c r="F52" i="7"/>
  <c r="B72" i="7"/>
  <c r="H72" i="7"/>
  <c r="F33" i="7"/>
  <c r="F32" i="7"/>
  <c r="F31" i="7"/>
  <c r="F30" i="7"/>
  <c r="F29" i="7"/>
  <c r="H18" i="7"/>
  <c r="F12" i="7"/>
  <c r="F8" i="7"/>
  <c r="F5" i="7"/>
  <c r="H5" i="7"/>
  <c r="F63" i="7"/>
  <c r="C29" i="7"/>
  <c r="C30" i="7"/>
  <c r="C31" i="7"/>
  <c r="C32" i="7"/>
  <c r="C33" i="7"/>
  <c r="C46" i="7"/>
  <c r="F46" i="7"/>
  <c r="C47" i="7"/>
  <c r="F47" i="7"/>
  <c r="C48" i="7"/>
  <c r="F48" i="7"/>
  <c r="C49" i="7"/>
  <c r="F49" i="7"/>
  <c r="C50" i="7"/>
  <c r="F50" i="7"/>
  <c r="F16" i="7"/>
  <c r="H16" i="7"/>
  <c r="F15" i="7"/>
  <c r="H15" i="7"/>
  <c r="F14" i="7"/>
  <c r="H14" i="7"/>
  <c r="F13" i="7"/>
  <c r="H13" i="7"/>
  <c r="H12" i="7"/>
  <c r="F9" i="7"/>
  <c r="H9" i="7"/>
  <c r="H8" i="7"/>
  <c r="F7" i="7"/>
  <c r="H7" i="7"/>
  <c r="C63" i="7"/>
  <c r="C64" i="7"/>
  <c r="F64" i="7"/>
  <c r="C65" i="7"/>
  <c r="F65" i="7"/>
  <c r="C66" i="7"/>
  <c r="F66" i="7"/>
  <c r="C67" i="7"/>
  <c r="F67" i="7"/>
  <c r="A33" i="7"/>
  <c r="A50" i="7"/>
  <c r="A67" i="7"/>
  <c r="A32" i="7"/>
  <c r="A49" i="7"/>
  <c r="A66" i="7"/>
  <c r="A31" i="7"/>
  <c r="A48" i="7"/>
  <c r="A65" i="7"/>
  <c r="A30" i="7"/>
  <c r="A47" i="7"/>
  <c r="A64" i="7"/>
  <c r="A29" i="7"/>
  <c r="A46" i="7"/>
  <c r="A63" i="7"/>
  <c r="C26" i="7"/>
  <c r="C60" i="7"/>
  <c r="A26" i="7"/>
  <c r="A60" i="7"/>
  <c r="C25" i="7"/>
  <c r="C59" i="7"/>
  <c r="A25" i="7"/>
  <c r="A59" i="7"/>
  <c r="C24" i="7"/>
  <c r="C58" i="7"/>
  <c r="A24" i="7"/>
  <c r="A58" i="7"/>
  <c r="C22" i="7"/>
  <c r="C39" i="7"/>
  <c r="C56" i="7"/>
  <c r="A22" i="7"/>
  <c r="A56" i="7"/>
  <c r="C43" i="7"/>
  <c r="C41" i="7"/>
  <c r="C42" i="7"/>
  <c r="A43" i="7"/>
  <c r="A42" i="7"/>
  <c r="A41" i="7"/>
  <c r="A39" i="7"/>
</calcChain>
</file>

<file path=xl/sharedStrings.xml><?xml version="1.0" encoding="utf-8"?>
<sst xmlns="http://schemas.openxmlformats.org/spreadsheetml/2006/main" count="52" uniqueCount="33">
  <si>
    <t>Aantal per jaar</t>
  </si>
  <si>
    <t>Totaal per jaar</t>
  </si>
  <si>
    <t>Partner</t>
  </si>
  <si>
    <t>Kantoormanager</t>
  </si>
  <si>
    <t>Senior assistent</t>
  </si>
  <si>
    <t>Junior assistent</t>
  </si>
  <si>
    <t>Prijs per uur</t>
  </si>
  <si>
    <t>Totaal som</t>
  </si>
  <si>
    <t>Weging</t>
  </si>
  <si>
    <t>Teamleider (controle)</t>
  </si>
  <si>
    <t>Opgave prijs per 12 maanden</t>
  </si>
  <si>
    <t>Bedrag geldend voor de prijsbeoordeling:</t>
  </si>
  <si>
    <t>Naam inschrijver</t>
  </si>
  <si>
    <t>2 (twee) projectsubsidies gelijktijdig (Controle, accountantsverklaring, rapportage), kosten per subsidie opgeven.</t>
  </si>
  <si>
    <t>Jaarrekening (controle, accountantsverklaring, rapportage), inclusief twee adviesgesprekken Raad van Toezicht (bespreken jaarrekening) en twee adviesgesprekken met het College van bestuur (advies wijziging wetgeving, relevante ontwikkelingen).*</t>
  </si>
  <si>
    <t>1 projectsubsidie (Controle, accountantsverklaring, rapportage), uitgaande van 5 per jaar.</t>
  </si>
  <si>
    <t>*  MAXIMAAL 75.000 EURO (per 12 maanden).</t>
  </si>
  <si>
    <t>*  MAXIMAAL 80.000 EURO (per 12 maanden).</t>
  </si>
  <si>
    <t>*  MAXIMAAL 85.000 EURO (per 12 maanden).</t>
  </si>
  <si>
    <t>Eerste 48 maanden</t>
  </si>
  <si>
    <t>Totaal 48 maanden</t>
  </si>
  <si>
    <t xml:space="preserve">Totaal eerste 48 maanden: </t>
  </si>
  <si>
    <t>Uurtarieven regiewerkzaamheden conform eis 16</t>
  </si>
  <si>
    <t xml:space="preserve">Bekostigingscontrole gericht op verkrijgen assurancerapporten bij 6 brinnummers. </t>
  </si>
  <si>
    <t>Totaal 12 maanden</t>
  </si>
  <si>
    <t>Tweede optiejaar</t>
  </si>
  <si>
    <t>Eerste optiejaar</t>
  </si>
  <si>
    <t xml:space="preserve">Totaal tweede optiejaar:  </t>
  </si>
  <si>
    <t xml:space="preserve">Totaal eerste optiejaar:  </t>
  </si>
  <si>
    <t>Derde optiejaar</t>
  </si>
  <si>
    <t>*  MAXIMAAL 90.000 EURO (per 12 maanden).</t>
  </si>
  <si>
    <t xml:space="preserve">Totaal derde optiejaar:  </t>
  </si>
  <si>
    <t>Formulier C - Prijzenblad ZAAM accountantsdiensten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</si>
</sst>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_-&quot;€&quot;\ * #,##0.00000_-;_-&quot;€&quot;\ * #,##0.00000\-;_-&quot;€&quot;\ * &quot;-&quot;??_-;_-@_-"/>
  </numFmts>
  <fonts count="22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Arial"/>
      <family val="2"/>
    </font>
    <font>
      <b/>
      <sz val="24"/>
      <color theme="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9"/>
      <name val="Arial"/>
      <family val="2"/>
    </font>
    <font>
      <sz val="9"/>
      <color rgb="FFFF0000"/>
      <name val="Verdana"/>
      <family val="2"/>
    </font>
    <font>
      <sz val="9"/>
      <color indexed="9"/>
      <name val="Verdana"/>
      <family val="2"/>
    </font>
    <font>
      <b/>
      <sz val="9"/>
      <color indexed="9"/>
      <name val="Verdana"/>
      <family val="2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5"/>
      <color indexed="9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6" borderId="2" applyNumberFormat="0" applyProtection="0">
      <alignment horizontal="left" vertical="center" indent="1"/>
    </xf>
    <xf numFmtId="0" fontId="1" fillId="6" borderId="2" applyNumberFormat="0" applyProtection="0">
      <alignment horizontal="left" vertical="center" indent="1"/>
    </xf>
    <xf numFmtId="164" fontId="6" fillId="0" borderId="0" applyFont="0" applyFill="0" applyBorder="0" applyAlignment="0" applyProtection="0"/>
  </cellStyleXfs>
  <cellXfs count="103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Alignment="1" applyProtection="1">
      <alignment horizontal="center" vertical="center"/>
    </xf>
    <xf numFmtId="165" fontId="3" fillId="2" borderId="0" xfId="1" applyFont="1" applyFill="1" applyProtection="1"/>
    <xf numFmtId="165" fontId="3" fillId="2" borderId="0" xfId="1" applyFont="1" applyFill="1" applyAlignment="1" applyProtection="1">
      <alignment horizontal="center"/>
    </xf>
    <xf numFmtId="0" fontId="0" fillId="0" borderId="0" xfId="0" applyProtection="1"/>
    <xf numFmtId="0" fontId="3" fillId="5" borderId="0" xfId="0" applyFont="1" applyFill="1" applyProtection="1"/>
    <xf numFmtId="0" fontId="3" fillId="5" borderId="0" xfId="0" applyFont="1" applyFill="1" applyAlignment="1" applyProtection="1">
      <alignment horizontal="center" vertical="center"/>
    </xf>
    <xf numFmtId="165" fontId="3" fillId="5" borderId="0" xfId="1" applyFont="1" applyFill="1" applyProtection="1"/>
    <xf numFmtId="165" fontId="3" fillId="5" borderId="0" xfId="1" applyFont="1" applyFill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165" fontId="4" fillId="0" borderId="0" xfId="1" applyFont="1" applyProtection="1"/>
    <xf numFmtId="165" fontId="4" fillId="0" borderId="0" xfId="1" applyFont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3" fillId="3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horizontal="center" vertical="center"/>
    </xf>
    <xf numFmtId="165" fontId="3" fillId="3" borderId="0" xfId="1" applyFont="1" applyFill="1" applyBorder="1" applyAlignment="1" applyProtection="1">
      <alignment horizontal="center" vertical="center" wrapText="1"/>
    </xf>
    <xf numFmtId="165" fontId="3" fillId="3" borderId="0" xfId="1" applyFont="1" applyFill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165" fontId="4" fillId="0" borderId="0" xfId="1" applyFont="1" applyBorder="1" applyAlignment="1" applyProtection="1">
      <alignment vertical="center"/>
    </xf>
    <xf numFmtId="165" fontId="4" fillId="0" borderId="0" xfId="1" applyFont="1" applyAlignment="1" applyProtection="1">
      <alignment vertical="center"/>
    </xf>
    <xf numFmtId="165" fontId="4" fillId="0" borderId="0" xfId="1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166" fontId="8" fillId="4" borderId="4" xfId="1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 wrapText="1"/>
    </xf>
    <xf numFmtId="165" fontId="8" fillId="0" borderId="0" xfId="1" applyFont="1" applyFill="1" applyBorder="1" applyAlignment="1" applyProtection="1">
      <alignment vertical="center" wrapText="1"/>
    </xf>
    <xf numFmtId="165" fontId="8" fillId="0" borderId="0" xfId="1" applyFont="1" applyFill="1" applyBorder="1" applyAlignment="1" applyProtection="1">
      <alignment horizontal="center" vertical="center" wrapText="1"/>
    </xf>
    <xf numFmtId="165" fontId="7" fillId="0" borderId="0" xfId="1" applyFont="1" applyFill="1" applyBorder="1" applyProtection="1"/>
    <xf numFmtId="0" fontId="7" fillId="0" borderId="0" xfId="0" applyFont="1" applyFill="1" applyBorder="1" applyProtection="1"/>
    <xf numFmtId="165" fontId="7" fillId="0" borderId="0" xfId="1" applyFont="1" applyFill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165" fontId="8" fillId="0" borderId="0" xfId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horizontal="center" vertical="center"/>
    </xf>
    <xf numFmtId="0" fontId="13" fillId="7" borderId="3" xfId="0" applyFont="1" applyFill="1" applyBorder="1" applyAlignment="1" applyProtection="1">
      <alignment vertical="center" wrapText="1"/>
    </xf>
    <xf numFmtId="0" fontId="14" fillId="7" borderId="3" xfId="0" applyFont="1" applyFill="1" applyBorder="1" applyAlignment="1" applyProtection="1">
      <alignment horizontal="center" vertical="center"/>
    </xf>
    <xf numFmtId="0" fontId="14" fillId="7" borderId="14" xfId="0" applyFont="1" applyFill="1" applyBorder="1" applyAlignment="1" applyProtection="1">
      <alignment horizontal="center" vertical="center"/>
    </xf>
    <xf numFmtId="166" fontId="14" fillId="7" borderId="15" xfId="5" applyNumberFormat="1" applyFont="1" applyFill="1" applyBorder="1" applyAlignment="1" applyProtection="1">
      <alignment horizontal="center" vertical="center"/>
    </xf>
    <xf numFmtId="165" fontId="14" fillId="7" borderId="15" xfId="1" applyFont="1" applyFill="1" applyBorder="1" applyAlignment="1" applyProtection="1">
      <alignment horizontal="center" vertical="center"/>
    </xf>
    <xf numFmtId="166" fontId="14" fillId="7" borderId="16" xfId="5" applyNumberFormat="1" applyFont="1" applyFill="1" applyBorder="1" applyAlignment="1" applyProtection="1">
      <alignment horizontal="center" vertical="center"/>
    </xf>
    <xf numFmtId="0" fontId="15" fillId="0" borderId="0" xfId="0" applyFont="1" applyProtection="1"/>
    <xf numFmtId="0" fontId="14" fillId="0" borderId="0" xfId="0" applyFont="1" applyAlignment="1" applyProtection="1">
      <alignment vertical="center"/>
    </xf>
    <xf numFmtId="0" fontId="14" fillId="0" borderId="0" xfId="0" applyFont="1" applyBorder="1" applyAlignment="1" applyProtection="1">
      <alignment horizontal="center" vertical="center"/>
    </xf>
    <xf numFmtId="167" fontId="17" fillId="0" borderId="0" xfId="1" applyNumberFormat="1" applyFont="1" applyFill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165" fontId="14" fillId="0" borderId="0" xfId="1" applyFont="1" applyBorder="1" applyAlignment="1" applyProtection="1">
      <alignment horizontal="center" vertical="center"/>
    </xf>
    <xf numFmtId="165" fontId="14" fillId="0" borderId="0" xfId="1" applyFont="1" applyBorder="1" applyAlignment="1" applyProtection="1">
      <alignment vertical="center"/>
    </xf>
    <xf numFmtId="3" fontId="14" fillId="7" borderId="4" xfId="0" applyNumberFormat="1" applyFont="1" applyFill="1" applyBorder="1" applyAlignment="1" applyProtection="1">
      <alignment horizontal="center" vertical="center"/>
    </xf>
    <xf numFmtId="166" fontId="14" fillId="8" borderId="12" xfId="1" applyNumberFormat="1" applyFont="1" applyFill="1" applyBorder="1" applyAlignment="1" applyProtection="1">
      <alignment horizontal="center" vertical="center"/>
      <protection locked="0"/>
    </xf>
    <xf numFmtId="166" fontId="14" fillId="7" borderId="7" xfId="1" applyNumberFormat="1" applyFont="1" applyFill="1" applyBorder="1" applyAlignment="1" applyProtection="1">
      <alignment horizontal="center" vertical="center"/>
    </xf>
    <xf numFmtId="166" fontId="14" fillId="7" borderId="13" xfId="5" applyNumberFormat="1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165" fontId="14" fillId="0" borderId="0" xfId="1" applyFont="1" applyAlignment="1" applyProtection="1">
      <alignment vertical="center"/>
    </xf>
    <xf numFmtId="165" fontId="14" fillId="0" borderId="0" xfId="1" applyFont="1" applyAlignment="1" applyProtection="1">
      <alignment horizontal="center" vertical="center"/>
    </xf>
    <xf numFmtId="0" fontId="18" fillId="3" borderId="0" xfId="0" applyFont="1" applyFill="1" applyAlignment="1" applyProtection="1">
      <alignment vertical="center"/>
    </xf>
    <xf numFmtId="0" fontId="18" fillId="3" borderId="0" xfId="0" applyFont="1" applyFill="1" applyAlignment="1" applyProtection="1">
      <alignment horizontal="center" vertical="center"/>
    </xf>
    <xf numFmtId="165" fontId="18" fillId="3" borderId="0" xfId="1" applyFont="1" applyFill="1" applyBorder="1" applyAlignment="1" applyProtection="1">
      <alignment horizontal="center" vertical="center" wrapText="1"/>
    </xf>
    <xf numFmtId="165" fontId="18" fillId="3" borderId="0" xfId="1" applyFont="1" applyFill="1" applyAlignment="1" applyProtection="1">
      <alignment horizontal="center" vertical="center"/>
    </xf>
    <xf numFmtId="0" fontId="14" fillId="7" borderId="1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/>
    </xf>
    <xf numFmtId="166" fontId="19" fillId="4" borderId="4" xfId="1" applyNumberFormat="1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21" fillId="2" borderId="0" xfId="0" applyFont="1" applyFill="1" applyAlignment="1" applyProtection="1">
      <alignment vertical="center" wrapText="1"/>
    </xf>
    <xf numFmtId="0" fontId="20" fillId="4" borderId="1" xfId="0" applyFont="1" applyFill="1" applyBorder="1" applyAlignment="1" applyProtection="1">
      <alignment vertical="center" wrapText="1"/>
    </xf>
    <xf numFmtId="0" fontId="3" fillId="3" borderId="0" xfId="0" applyFont="1" applyFill="1" applyAlignment="1" applyProtection="1">
      <alignment vertical="center" wrapText="1"/>
    </xf>
    <xf numFmtId="0" fontId="14" fillId="7" borderId="4" xfId="0" applyFont="1" applyFill="1" applyBorder="1" applyAlignment="1" applyProtection="1">
      <alignment vertical="center" wrapText="1"/>
    </xf>
    <xf numFmtId="0" fontId="14" fillId="0" borderId="0" xfId="0" applyFont="1" applyAlignment="1" applyProtection="1">
      <alignment vertical="center" wrapText="1"/>
    </xf>
    <xf numFmtId="0" fontId="18" fillId="3" borderId="0" xfId="0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15" fillId="0" borderId="0" xfId="0" applyFont="1" applyAlignment="1" applyProtection="1">
      <alignment wrapText="1"/>
    </xf>
    <xf numFmtId="0" fontId="16" fillId="10" borderId="0" xfId="0" applyFont="1" applyFill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14" fillId="7" borderId="9" xfId="0" applyFont="1" applyFill="1" applyBorder="1" applyAlignment="1" applyProtection="1">
      <alignment horizontal="center" vertical="center"/>
    </xf>
    <xf numFmtId="165" fontId="8" fillId="4" borderId="7" xfId="1" applyFont="1" applyFill="1" applyBorder="1" applyAlignment="1" applyProtection="1">
      <alignment vertical="center"/>
    </xf>
    <xf numFmtId="165" fontId="8" fillId="4" borderId="11" xfId="1" applyFont="1" applyFill="1" applyBorder="1" applyAlignment="1" applyProtection="1">
      <alignment vertical="center"/>
    </xf>
    <xf numFmtId="0" fontId="14" fillId="7" borderId="4" xfId="0" applyFont="1" applyFill="1" applyBorder="1" applyAlignment="1" applyProtection="1">
      <alignment horizontal="center" vertical="center"/>
    </xf>
    <xf numFmtId="166" fontId="14" fillId="8" borderId="17" xfId="1" applyNumberFormat="1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vertical="center" wrapText="1"/>
    </xf>
    <xf numFmtId="0" fontId="16" fillId="11" borderId="0" xfId="0" applyFont="1" applyFill="1" applyAlignment="1" applyProtection="1">
      <alignment vertical="center" wrapText="1"/>
    </xf>
    <xf numFmtId="166" fontId="14" fillId="8" borderId="4" xfId="0" applyNumberFormat="1" applyFont="1" applyFill="1" applyBorder="1" applyAlignment="1" applyProtection="1">
      <alignment horizontal="center" vertical="center"/>
      <protection locked="0"/>
    </xf>
    <xf numFmtId="166" fontId="13" fillId="8" borderId="4" xfId="0" applyNumberFormat="1" applyFont="1" applyFill="1" applyBorder="1" applyAlignment="1" applyProtection="1">
      <alignment horizontal="center" vertical="center"/>
      <protection locked="0"/>
    </xf>
    <xf numFmtId="166" fontId="12" fillId="9" borderId="18" xfId="0" applyNumberFormat="1" applyFont="1" applyFill="1" applyBorder="1" applyAlignment="1" applyProtection="1">
      <alignment vertical="center"/>
    </xf>
    <xf numFmtId="0" fontId="14" fillId="7" borderId="5" xfId="0" applyFont="1" applyFill="1" applyBorder="1" applyAlignment="1" applyProtection="1">
      <alignment horizontal="center" vertical="center"/>
    </xf>
    <xf numFmtId="0" fontId="14" fillId="7" borderId="6" xfId="0" applyFont="1" applyFill="1" applyBorder="1" applyAlignment="1" applyProtection="1">
      <alignment horizontal="center" vertical="center"/>
    </xf>
    <xf numFmtId="0" fontId="14" fillId="7" borderId="9" xfId="0" applyFont="1" applyFill="1" applyBorder="1" applyAlignment="1" applyProtection="1">
      <alignment horizontal="center" vertical="center"/>
    </xf>
    <xf numFmtId="165" fontId="19" fillId="4" borderId="7" xfId="1" applyFont="1" applyFill="1" applyBorder="1" applyAlignment="1" applyProtection="1">
      <alignment vertical="center"/>
    </xf>
    <xf numFmtId="165" fontId="19" fillId="4" borderId="11" xfId="1" applyFont="1" applyFill="1" applyBorder="1" applyAlignment="1" applyProtection="1">
      <alignment vertical="center"/>
    </xf>
    <xf numFmtId="165" fontId="19" fillId="4" borderId="8" xfId="1" applyFont="1" applyFill="1" applyBorder="1" applyAlignment="1" applyProtection="1">
      <alignment vertical="center"/>
    </xf>
    <xf numFmtId="165" fontId="14" fillId="7" borderId="5" xfId="1" applyFont="1" applyFill="1" applyBorder="1" applyAlignment="1" applyProtection="1">
      <alignment horizontal="center" vertical="center"/>
    </xf>
    <xf numFmtId="165" fontId="14" fillId="7" borderId="6" xfId="1" applyFont="1" applyFill="1" applyBorder="1" applyAlignment="1" applyProtection="1">
      <alignment horizontal="center" vertical="center"/>
    </xf>
    <xf numFmtId="165" fontId="14" fillId="7" borderId="9" xfId="1" applyFont="1" applyFill="1" applyBorder="1" applyAlignment="1" applyProtection="1">
      <alignment horizontal="center" vertical="center"/>
    </xf>
    <xf numFmtId="0" fontId="7" fillId="8" borderId="4" xfId="0" applyFont="1" applyFill="1" applyBorder="1" applyAlignment="1" applyProtection="1">
      <alignment horizontal="center" vertical="center"/>
      <protection locked="0"/>
    </xf>
    <xf numFmtId="166" fontId="9" fillId="4" borderId="4" xfId="1" applyNumberFormat="1" applyFont="1" applyFill="1" applyBorder="1" applyAlignment="1" applyProtection="1">
      <alignment horizontal="center" vertical="center" wrapText="1"/>
    </xf>
    <xf numFmtId="165" fontId="10" fillId="12" borderId="4" xfId="1" applyFont="1" applyFill="1" applyBorder="1" applyAlignment="1" applyProtection="1">
      <alignment horizontal="center" vertical="center" wrapText="1"/>
    </xf>
    <xf numFmtId="0" fontId="11" fillId="12" borderId="4" xfId="0" applyFont="1" applyFill="1" applyBorder="1" applyAlignment="1" applyProtection="1">
      <alignment horizontal="center" vertical="center" wrapText="1"/>
    </xf>
    <xf numFmtId="165" fontId="8" fillId="4" borderId="7" xfId="1" applyFont="1" applyFill="1" applyBorder="1" applyAlignment="1" applyProtection="1">
      <alignment horizontal="center" vertical="center"/>
    </xf>
    <xf numFmtId="165" fontId="8" fillId="4" borderId="8" xfId="1" applyFont="1" applyFill="1" applyBorder="1" applyAlignment="1" applyProtection="1">
      <alignment horizontal="center" vertical="center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showGridLines="0" tabSelected="1" topLeftCell="A59" zoomScale="156" zoomScaleNormal="100" zoomScalePageLayoutView="115" workbookViewId="0">
      <selection activeCell="B75" sqref="B75:D75"/>
    </sheetView>
  </sheetViews>
  <sheetFormatPr baseColWidth="10" defaultColWidth="9.1640625" defaultRowHeight="13" x14ac:dyDescent="0.15"/>
  <cols>
    <col min="1" max="1" width="71.83203125" style="77" customWidth="1"/>
    <col min="2" max="2" width="1.83203125" style="5" customWidth="1"/>
    <col min="3" max="3" width="19.6640625" style="14" bestFit="1" customWidth="1"/>
    <col min="4" max="4" width="23.33203125" style="14" customWidth="1"/>
    <col min="5" max="5" width="1.83203125" style="5" customWidth="1"/>
    <col min="6" max="6" width="30.6640625" style="5" customWidth="1"/>
    <col min="7" max="7" width="1.83203125" style="5" customWidth="1"/>
    <col min="8" max="8" width="52.5" style="5" customWidth="1"/>
    <col min="9" max="9" width="23.6640625" style="5" bestFit="1" customWidth="1"/>
    <col min="10" max="16384" width="9.1640625" style="5"/>
  </cols>
  <sheetData>
    <row r="1" spans="1:10" ht="49" customHeight="1" x14ac:dyDescent="0.15">
      <c r="A1" s="65" t="s">
        <v>32</v>
      </c>
      <c r="B1" s="1"/>
      <c r="C1" s="2"/>
      <c r="D1" s="2"/>
      <c r="E1" s="3"/>
      <c r="F1" s="1"/>
      <c r="G1" s="4"/>
      <c r="H1" s="3"/>
      <c r="I1" s="12"/>
      <c r="J1" s="12"/>
    </row>
    <row r="2" spans="1:10" ht="23" customHeight="1" x14ac:dyDescent="0.15">
      <c r="A2" s="83"/>
      <c r="B2" s="6"/>
      <c r="C2" s="7"/>
      <c r="D2" s="7"/>
      <c r="E2" s="8"/>
      <c r="F2" s="6"/>
      <c r="G2" s="9"/>
      <c r="H2" s="8"/>
      <c r="I2" s="12"/>
      <c r="J2" s="12"/>
    </row>
    <row r="3" spans="1:10" ht="20" customHeight="1" x14ac:dyDescent="0.15">
      <c r="A3" s="66" t="s">
        <v>19</v>
      </c>
      <c r="B3" s="10"/>
      <c r="C3" s="11"/>
      <c r="D3" s="11"/>
      <c r="E3" s="12"/>
      <c r="F3" s="10"/>
      <c r="G3" s="13"/>
      <c r="H3" s="12"/>
      <c r="I3" s="12"/>
    </row>
    <row r="4" spans="1:10" ht="28" x14ac:dyDescent="0.15">
      <c r="A4" s="67"/>
      <c r="B4" s="16"/>
      <c r="C4" s="16" t="s">
        <v>0</v>
      </c>
      <c r="D4" s="17" t="s">
        <v>10</v>
      </c>
      <c r="E4" s="15"/>
      <c r="F4" s="18" t="s">
        <v>1</v>
      </c>
      <c r="G4" s="18"/>
      <c r="H4" s="18" t="s">
        <v>20</v>
      </c>
    </row>
    <row r="5" spans="1:10" s="42" customFormat="1" ht="39" x14ac:dyDescent="0.15">
      <c r="A5" s="36" t="s">
        <v>14</v>
      </c>
      <c r="B5" s="37"/>
      <c r="C5" s="38">
        <v>1</v>
      </c>
      <c r="D5" s="85">
        <v>0</v>
      </c>
      <c r="E5" s="38"/>
      <c r="F5" s="39">
        <f>D5*C5</f>
        <v>0</v>
      </c>
      <c r="G5" s="40"/>
      <c r="H5" s="41">
        <f>F5*4</f>
        <v>0</v>
      </c>
    </row>
    <row r="6" spans="1:10" s="42" customFormat="1" x14ac:dyDescent="0.15">
      <c r="A6" s="73" t="s">
        <v>16</v>
      </c>
      <c r="B6" s="43"/>
      <c r="C6" s="44"/>
      <c r="D6" s="45"/>
      <c r="E6" s="46"/>
      <c r="F6" s="47"/>
      <c r="G6" s="48"/>
      <c r="H6" s="48"/>
    </row>
    <row r="7" spans="1:10" s="42" customFormat="1" x14ac:dyDescent="0.15">
      <c r="A7" s="68" t="s">
        <v>23</v>
      </c>
      <c r="B7" s="88"/>
      <c r="C7" s="49">
        <v>1</v>
      </c>
      <c r="D7" s="50">
        <v>0</v>
      </c>
      <c r="E7" s="88"/>
      <c r="F7" s="39">
        <f>D7*C7</f>
        <v>0</v>
      </c>
      <c r="G7" s="88"/>
      <c r="H7" s="41">
        <f>F7*4</f>
        <v>0</v>
      </c>
    </row>
    <row r="8" spans="1:10" s="42" customFormat="1" x14ac:dyDescent="0.15">
      <c r="A8" s="68" t="s">
        <v>15</v>
      </c>
      <c r="B8" s="89"/>
      <c r="C8" s="49">
        <v>5</v>
      </c>
      <c r="D8" s="50">
        <v>0</v>
      </c>
      <c r="E8" s="89"/>
      <c r="F8" s="39">
        <f>D8*C8</f>
        <v>0</v>
      </c>
      <c r="G8" s="89"/>
      <c r="H8" s="41">
        <f>F8*4</f>
        <v>0</v>
      </c>
    </row>
    <row r="9" spans="1:10" s="42" customFormat="1" ht="26" x14ac:dyDescent="0.15">
      <c r="A9" s="68" t="s">
        <v>13</v>
      </c>
      <c r="B9" s="90"/>
      <c r="C9" s="49">
        <v>1</v>
      </c>
      <c r="D9" s="50">
        <v>0</v>
      </c>
      <c r="E9" s="90"/>
      <c r="F9" s="39">
        <f>D9*C9</f>
        <v>0</v>
      </c>
      <c r="G9" s="90"/>
      <c r="H9" s="41">
        <f>F9*4</f>
        <v>0</v>
      </c>
    </row>
    <row r="10" spans="1:10" s="42" customFormat="1" ht="12" x14ac:dyDescent="0.15">
      <c r="A10" s="69"/>
      <c r="B10" s="43"/>
      <c r="C10" s="53"/>
      <c r="D10" s="54"/>
      <c r="E10" s="43"/>
      <c r="F10" s="55"/>
      <c r="G10" s="48"/>
      <c r="H10" s="54"/>
    </row>
    <row r="11" spans="1:10" s="42" customFormat="1" x14ac:dyDescent="0.15">
      <c r="A11" s="70" t="s">
        <v>22</v>
      </c>
      <c r="B11" s="57"/>
      <c r="C11" s="57" t="s">
        <v>8</v>
      </c>
      <c r="D11" s="58" t="s">
        <v>6</v>
      </c>
      <c r="E11" s="56"/>
      <c r="F11" s="59" t="s">
        <v>1</v>
      </c>
      <c r="G11" s="59"/>
      <c r="H11" s="59" t="s">
        <v>20</v>
      </c>
    </row>
    <row r="12" spans="1:10" s="42" customFormat="1" x14ac:dyDescent="0.15">
      <c r="A12" s="68" t="s">
        <v>2</v>
      </c>
      <c r="B12" s="88"/>
      <c r="C12" s="49">
        <v>10</v>
      </c>
      <c r="D12" s="50">
        <v>0</v>
      </c>
      <c r="E12" s="88"/>
      <c r="F12" s="51">
        <f>C12*D12</f>
        <v>0</v>
      </c>
      <c r="G12" s="94"/>
      <c r="H12" s="52">
        <f>F12*4</f>
        <v>0</v>
      </c>
    </row>
    <row r="13" spans="1:10" s="42" customFormat="1" x14ac:dyDescent="0.15">
      <c r="A13" s="68" t="s">
        <v>3</v>
      </c>
      <c r="B13" s="89"/>
      <c r="C13" s="49">
        <v>10</v>
      </c>
      <c r="D13" s="50">
        <v>0</v>
      </c>
      <c r="E13" s="89"/>
      <c r="F13" s="51">
        <f>C13*D13</f>
        <v>0</v>
      </c>
      <c r="G13" s="95"/>
      <c r="H13" s="52">
        <f>F13*4</f>
        <v>0</v>
      </c>
    </row>
    <row r="14" spans="1:10" s="42" customFormat="1" x14ac:dyDescent="0.15">
      <c r="A14" s="68" t="s">
        <v>9</v>
      </c>
      <c r="B14" s="89"/>
      <c r="C14" s="49">
        <v>10</v>
      </c>
      <c r="D14" s="50">
        <v>0</v>
      </c>
      <c r="E14" s="89"/>
      <c r="F14" s="51">
        <f>C14*D14</f>
        <v>0</v>
      </c>
      <c r="G14" s="95"/>
      <c r="H14" s="52">
        <f>F14*4</f>
        <v>0</v>
      </c>
    </row>
    <row r="15" spans="1:10" s="42" customFormat="1" x14ac:dyDescent="0.15">
      <c r="A15" s="68" t="s">
        <v>4</v>
      </c>
      <c r="B15" s="89"/>
      <c r="C15" s="49">
        <v>10</v>
      </c>
      <c r="D15" s="50">
        <v>0</v>
      </c>
      <c r="E15" s="89"/>
      <c r="F15" s="51">
        <f>C15*D15</f>
        <v>0</v>
      </c>
      <c r="G15" s="95"/>
      <c r="H15" s="52">
        <f>F15*4</f>
        <v>0</v>
      </c>
    </row>
    <row r="16" spans="1:10" s="42" customFormat="1" x14ac:dyDescent="0.15">
      <c r="A16" s="68" t="s">
        <v>5</v>
      </c>
      <c r="B16" s="90"/>
      <c r="C16" s="49">
        <v>10</v>
      </c>
      <c r="D16" s="50">
        <v>0</v>
      </c>
      <c r="E16" s="60"/>
      <c r="F16" s="51">
        <f>C16*D16</f>
        <v>0</v>
      </c>
      <c r="G16" s="96"/>
      <c r="H16" s="52">
        <f>F16*4</f>
        <v>0</v>
      </c>
    </row>
    <row r="17" spans="1:9" s="42" customFormat="1" ht="12" x14ac:dyDescent="0.15">
      <c r="A17" s="69"/>
      <c r="B17" s="43"/>
      <c r="C17" s="53"/>
      <c r="D17" s="54"/>
      <c r="E17" s="43"/>
      <c r="F17" s="55"/>
      <c r="G17" s="48"/>
      <c r="H17" s="54"/>
    </row>
    <row r="18" spans="1:9" s="42" customFormat="1" ht="12" x14ac:dyDescent="0.15">
      <c r="A18" s="71"/>
      <c r="B18" s="61"/>
      <c r="C18" s="62"/>
      <c r="D18" s="91" t="s">
        <v>21</v>
      </c>
      <c r="E18" s="92"/>
      <c r="F18" s="92"/>
      <c r="G18" s="93"/>
      <c r="H18" s="63">
        <f>SUM(H5:H16)</f>
        <v>0</v>
      </c>
    </row>
    <row r="19" spans="1:9" s="42" customFormat="1" ht="12" x14ac:dyDescent="0.15">
      <c r="A19" s="72"/>
      <c r="C19" s="64"/>
      <c r="D19" s="64"/>
    </row>
    <row r="20" spans="1:9" ht="20" customHeight="1" x14ac:dyDescent="0.15">
      <c r="A20" s="66" t="s">
        <v>26</v>
      </c>
      <c r="B20" s="10"/>
      <c r="C20" s="11"/>
      <c r="D20" s="11"/>
      <c r="E20" s="12"/>
      <c r="F20" s="10"/>
      <c r="G20" s="13"/>
      <c r="H20" s="12"/>
      <c r="I20" s="12"/>
    </row>
    <row r="21" spans="1:9" ht="28" x14ac:dyDescent="0.15">
      <c r="A21" s="67"/>
      <c r="B21" s="16"/>
      <c r="C21" s="16" t="s">
        <v>0</v>
      </c>
      <c r="D21" s="17" t="s">
        <v>10</v>
      </c>
      <c r="E21" s="15"/>
      <c r="F21" s="18" t="s">
        <v>24</v>
      </c>
    </row>
    <row r="22" spans="1:9" s="42" customFormat="1" ht="39" x14ac:dyDescent="0.15">
      <c r="A22" s="36" t="str">
        <f>A5</f>
        <v>Jaarrekening (controle, accountantsverklaring, rapportage), inclusief twee adviesgesprekken Raad van Toezicht (bespreken jaarrekening) en twee adviesgesprekken met het College van bestuur (advies wijziging wetgeving, relevante ontwikkelingen).*</v>
      </c>
      <c r="B22" s="37"/>
      <c r="C22" s="38">
        <f>C5</f>
        <v>1</v>
      </c>
      <c r="D22" s="85">
        <v>0</v>
      </c>
      <c r="E22" s="81"/>
      <c r="F22" s="41">
        <f>D22*C22</f>
        <v>0</v>
      </c>
    </row>
    <row r="23" spans="1:9" s="42" customFormat="1" x14ac:dyDescent="0.15">
      <c r="A23" s="73" t="s">
        <v>17</v>
      </c>
      <c r="B23" s="43"/>
      <c r="C23" s="44"/>
      <c r="D23" s="45"/>
      <c r="E23" s="46"/>
      <c r="F23" s="48"/>
    </row>
    <row r="24" spans="1:9" s="42" customFormat="1" x14ac:dyDescent="0.15">
      <c r="A24" s="68" t="str">
        <f>A7</f>
        <v xml:space="preserve">Bekostigingscontrole gericht op verkrijgen assurancerapporten bij 6 brinnummers. </v>
      </c>
      <c r="B24" s="88"/>
      <c r="C24" s="49">
        <f>C7</f>
        <v>1</v>
      </c>
      <c r="D24" s="50">
        <v>0</v>
      </c>
      <c r="E24" s="88"/>
      <c r="F24" s="41">
        <f>D24*C24</f>
        <v>0</v>
      </c>
    </row>
    <row r="25" spans="1:9" s="42" customFormat="1" x14ac:dyDescent="0.15">
      <c r="A25" s="68" t="str">
        <f>A8</f>
        <v>1 projectsubsidie (Controle, accountantsverklaring, rapportage), uitgaande van 5 per jaar.</v>
      </c>
      <c r="B25" s="89"/>
      <c r="C25" s="49">
        <f>C8</f>
        <v>5</v>
      </c>
      <c r="D25" s="50">
        <v>0</v>
      </c>
      <c r="E25" s="89"/>
      <c r="F25" s="41">
        <f>D25*C25</f>
        <v>0</v>
      </c>
    </row>
    <row r="26" spans="1:9" s="42" customFormat="1" ht="26" x14ac:dyDescent="0.15">
      <c r="A26" s="68" t="str">
        <f>A9</f>
        <v>2 (twee) projectsubsidies gelijktijdig (Controle, accountantsverklaring, rapportage), kosten per subsidie opgeven.</v>
      </c>
      <c r="B26" s="90"/>
      <c r="C26" s="49">
        <f>C9</f>
        <v>1</v>
      </c>
      <c r="D26" s="50">
        <v>0</v>
      </c>
      <c r="E26" s="90"/>
      <c r="F26" s="41">
        <f>D26*C26</f>
        <v>0</v>
      </c>
    </row>
    <row r="27" spans="1:9" s="42" customFormat="1" ht="12" x14ac:dyDescent="0.15">
      <c r="A27" s="69"/>
      <c r="B27" s="43"/>
      <c r="C27" s="53"/>
      <c r="D27" s="54"/>
      <c r="E27" s="43"/>
      <c r="F27" s="54"/>
    </row>
    <row r="28" spans="1:9" s="42" customFormat="1" x14ac:dyDescent="0.15">
      <c r="A28" s="70" t="s">
        <v>22</v>
      </c>
      <c r="B28" s="57"/>
      <c r="C28" s="57" t="s">
        <v>8</v>
      </c>
      <c r="D28" s="58" t="s">
        <v>6</v>
      </c>
      <c r="E28" s="56"/>
      <c r="F28" s="59"/>
    </row>
    <row r="29" spans="1:9" s="42" customFormat="1" x14ac:dyDescent="0.15">
      <c r="A29" s="68" t="str">
        <f>A12</f>
        <v>Partner</v>
      </c>
      <c r="B29" s="88"/>
      <c r="C29" s="49">
        <f>C12</f>
        <v>10</v>
      </c>
      <c r="D29" s="50">
        <v>0</v>
      </c>
      <c r="E29" s="88"/>
      <c r="F29" s="52">
        <f>C29*D29</f>
        <v>0</v>
      </c>
    </row>
    <row r="30" spans="1:9" s="42" customFormat="1" x14ac:dyDescent="0.15">
      <c r="A30" s="68" t="str">
        <f>A13</f>
        <v>Kantoormanager</v>
      </c>
      <c r="B30" s="89"/>
      <c r="C30" s="49">
        <f>C13</f>
        <v>10</v>
      </c>
      <c r="D30" s="50">
        <v>0</v>
      </c>
      <c r="E30" s="89"/>
      <c r="F30" s="52">
        <f>C30*D30</f>
        <v>0</v>
      </c>
    </row>
    <row r="31" spans="1:9" s="42" customFormat="1" x14ac:dyDescent="0.15">
      <c r="A31" s="68" t="str">
        <f>A14</f>
        <v>Teamleider (controle)</v>
      </c>
      <c r="B31" s="89"/>
      <c r="C31" s="49">
        <f>C14</f>
        <v>10</v>
      </c>
      <c r="D31" s="50">
        <v>0</v>
      </c>
      <c r="E31" s="89"/>
      <c r="F31" s="52">
        <f>C31*D31</f>
        <v>0</v>
      </c>
    </row>
    <row r="32" spans="1:9" s="42" customFormat="1" x14ac:dyDescent="0.15">
      <c r="A32" s="68" t="str">
        <f>A15</f>
        <v>Senior assistent</v>
      </c>
      <c r="B32" s="89"/>
      <c r="C32" s="49">
        <f>C15</f>
        <v>10</v>
      </c>
      <c r="D32" s="50">
        <v>0</v>
      </c>
      <c r="E32" s="89"/>
      <c r="F32" s="52">
        <f>C32*D32</f>
        <v>0</v>
      </c>
    </row>
    <row r="33" spans="1:9" s="42" customFormat="1" x14ac:dyDescent="0.15">
      <c r="A33" s="68" t="str">
        <f>A16</f>
        <v>Junior assistent</v>
      </c>
      <c r="B33" s="90"/>
      <c r="C33" s="49">
        <f>C16</f>
        <v>10</v>
      </c>
      <c r="D33" s="82">
        <v>0</v>
      </c>
      <c r="E33" s="78"/>
      <c r="F33" s="52">
        <f>C33*D33</f>
        <v>0</v>
      </c>
    </row>
    <row r="34" spans="1:9" x14ac:dyDescent="0.15">
      <c r="A34" s="74"/>
      <c r="B34" s="19"/>
      <c r="C34" s="11"/>
      <c r="D34" s="21"/>
      <c r="E34" s="19"/>
      <c r="F34" s="22"/>
      <c r="G34" s="20"/>
      <c r="H34" s="21"/>
    </row>
    <row r="35" spans="1:9" x14ac:dyDescent="0.15">
      <c r="A35" s="75"/>
      <c r="B35" s="23"/>
      <c r="C35" s="24"/>
      <c r="D35" s="79" t="s">
        <v>28</v>
      </c>
      <c r="E35" s="80"/>
      <c r="F35" s="25">
        <f>SUM(F22:F33)</f>
        <v>0</v>
      </c>
    </row>
    <row r="36" spans="1:9" x14ac:dyDescent="0.15">
      <c r="A36" s="75"/>
      <c r="B36" s="23"/>
      <c r="C36" s="24"/>
      <c r="D36" s="34"/>
      <c r="E36" s="34"/>
      <c r="F36" s="34"/>
      <c r="G36" s="34"/>
      <c r="H36" s="35"/>
    </row>
    <row r="37" spans="1:9" ht="20" customHeight="1" x14ac:dyDescent="0.15">
      <c r="A37" s="66" t="s">
        <v>25</v>
      </c>
      <c r="B37" s="10"/>
      <c r="C37" s="11"/>
      <c r="D37" s="11"/>
      <c r="E37" s="12"/>
      <c r="F37" s="10"/>
      <c r="G37" s="13"/>
      <c r="H37" s="12"/>
      <c r="I37" s="12"/>
    </row>
    <row r="38" spans="1:9" ht="28" x14ac:dyDescent="0.15">
      <c r="A38" s="67"/>
      <c r="B38" s="16"/>
      <c r="C38" s="16" t="s">
        <v>0</v>
      </c>
      <c r="D38" s="17" t="s">
        <v>10</v>
      </c>
      <c r="E38" s="18"/>
      <c r="F38" s="18" t="s">
        <v>24</v>
      </c>
    </row>
    <row r="39" spans="1:9" s="42" customFormat="1" ht="39" x14ac:dyDescent="0.15">
      <c r="A39" s="36" t="str">
        <f>A5</f>
        <v>Jaarrekening (controle, accountantsverklaring, rapportage), inclusief twee adviesgesprekken Raad van Toezicht (bespreken jaarrekening) en twee adviesgesprekken met het College van bestuur (advies wijziging wetgeving, relevante ontwikkelingen).*</v>
      </c>
      <c r="B39" s="37"/>
      <c r="C39" s="38">
        <f>C22</f>
        <v>1</v>
      </c>
      <c r="D39" s="86">
        <v>0</v>
      </c>
      <c r="E39" s="40"/>
      <c r="F39" s="41">
        <f>D39*C39</f>
        <v>0</v>
      </c>
    </row>
    <row r="40" spans="1:9" s="42" customFormat="1" x14ac:dyDescent="0.15">
      <c r="A40" s="84" t="s">
        <v>18</v>
      </c>
      <c r="B40" s="43"/>
      <c r="C40" s="44"/>
      <c r="D40" s="45"/>
      <c r="E40" s="48"/>
      <c r="F40" s="48"/>
    </row>
    <row r="41" spans="1:9" s="42" customFormat="1" x14ac:dyDescent="0.15">
      <c r="A41" s="68" t="str">
        <f>A7</f>
        <v xml:space="preserve">Bekostigingscontrole gericht op verkrijgen assurancerapporten bij 6 brinnummers. </v>
      </c>
      <c r="B41" s="88"/>
      <c r="C41" s="49">
        <f>C7</f>
        <v>1</v>
      </c>
      <c r="D41" s="50">
        <v>0</v>
      </c>
      <c r="E41" s="88"/>
      <c r="F41" s="41">
        <f>D41*C41</f>
        <v>0</v>
      </c>
    </row>
    <row r="42" spans="1:9" s="42" customFormat="1" x14ac:dyDescent="0.15">
      <c r="A42" s="68" t="str">
        <f>A8</f>
        <v>1 projectsubsidie (Controle, accountantsverklaring, rapportage), uitgaande van 5 per jaar.</v>
      </c>
      <c r="B42" s="89"/>
      <c r="C42" s="49">
        <f>C8</f>
        <v>5</v>
      </c>
      <c r="D42" s="50">
        <v>0</v>
      </c>
      <c r="E42" s="89"/>
      <c r="F42" s="41">
        <f>D42*C42</f>
        <v>0</v>
      </c>
    </row>
    <row r="43" spans="1:9" s="42" customFormat="1" ht="26" x14ac:dyDescent="0.15">
      <c r="A43" s="68" t="str">
        <f>A9</f>
        <v>2 (twee) projectsubsidies gelijktijdig (Controle, accountantsverklaring, rapportage), kosten per subsidie opgeven.</v>
      </c>
      <c r="B43" s="90"/>
      <c r="C43" s="49">
        <f>C9</f>
        <v>1</v>
      </c>
      <c r="D43" s="50">
        <v>0</v>
      </c>
      <c r="E43" s="90"/>
      <c r="F43" s="41">
        <f>D43*C43</f>
        <v>0</v>
      </c>
    </row>
    <row r="44" spans="1:9" s="42" customFormat="1" ht="12" x14ac:dyDescent="0.15">
      <c r="A44" s="69"/>
      <c r="B44" s="43"/>
      <c r="C44" s="53"/>
      <c r="D44" s="54"/>
      <c r="E44" s="48"/>
      <c r="F44" s="54"/>
    </row>
    <row r="45" spans="1:9" s="42" customFormat="1" x14ac:dyDescent="0.15">
      <c r="A45" s="70" t="s">
        <v>22</v>
      </c>
      <c r="B45" s="57"/>
      <c r="C45" s="57" t="s">
        <v>8</v>
      </c>
      <c r="D45" s="58" t="s">
        <v>6</v>
      </c>
      <c r="E45" s="59"/>
      <c r="F45" s="59"/>
    </row>
    <row r="46" spans="1:9" s="42" customFormat="1" x14ac:dyDescent="0.15">
      <c r="A46" s="68" t="str">
        <f>A29</f>
        <v>Partner</v>
      </c>
      <c r="B46" s="88"/>
      <c r="C46" s="49">
        <f>C29</f>
        <v>10</v>
      </c>
      <c r="D46" s="50">
        <v>0</v>
      </c>
      <c r="E46" s="94"/>
      <c r="F46" s="52">
        <f>C46*D46</f>
        <v>0</v>
      </c>
    </row>
    <row r="47" spans="1:9" s="42" customFormat="1" x14ac:dyDescent="0.15">
      <c r="A47" s="68" t="str">
        <f>A30</f>
        <v>Kantoormanager</v>
      </c>
      <c r="B47" s="89"/>
      <c r="C47" s="49">
        <f>C30</f>
        <v>10</v>
      </c>
      <c r="D47" s="50">
        <v>0</v>
      </c>
      <c r="E47" s="95"/>
      <c r="F47" s="52">
        <f t="shared" ref="F47:F50" si="0">C47*D47</f>
        <v>0</v>
      </c>
    </row>
    <row r="48" spans="1:9" s="42" customFormat="1" x14ac:dyDescent="0.15">
      <c r="A48" s="68" t="str">
        <f>A31</f>
        <v>Teamleider (controle)</v>
      </c>
      <c r="B48" s="89"/>
      <c r="C48" s="49">
        <f>C31</f>
        <v>10</v>
      </c>
      <c r="D48" s="50">
        <v>0</v>
      </c>
      <c r="E48" s="95"/>
      <c r="F48" s="52">
        <f>C48*D48</f>
        <v>0</v>
      </c>
    </row>
    <row r="49" spans="1:9" s="42" customFormat="1" x14ac:dyDescent="0.15">
      <c r="A49" s="68" t="str">
        <f>A32</f>
        <v>Senior assistent</v>
      </c>
      <c r="B49" s="89"/>
      <c r="C49" s="49">
        <f>C32</f>
        <v>10</v>
      </c>
      <c r="D49" s="50">
        <v>0</v>
      </c>
      <c r="E49" s="95"/>
      <c r="F49" s="52">
        <f>C49*D49</f>
        <v>0</v>
      </c>
    </row>
    <row r="50" spans="1:9" s="42" customFormat="1" x14ac:dyDescent="0.15">
      <c r="A50" s="68" t="str">
        <f>A33</f>
        <v>Junior assistent</v>
      </c>
      <c r="B50" s="90"/>
      <c r="C50" s="49">
        <f>C33</f>
        <v>10</v>
      </c>
      <c r="D50" s="50">
        <v>0</v>
      </c>
      <c r="E50" s="96"/>
      <c r="F50" s="52">
        <f t="shared" si="0"/>
        <v>0</v>
      </c>
    </row>
    <row r="51" spans="1:9" x14ac:dyDescent="0.15">
      <c r="A51" s="74"/>
      <c r="B51" s="19"/>
      <c r="C51" s="11"/>
      <c r="D51" s="21"/>
      <c r="E51" s="19"/>
      <c r="F51" s="22"/>
      <c r="G51" s="20"/>
      <c r="H51" s="21"/>
    </row>
    <row r="52" spans="1:9" x14ac:dyDescent="0.15">
      <c r="A52" s="75"/>
      <c r="B52" s="23"/>
      <c r="C52" s="24"/>
      <c r="D52" s="101" t="s">
        <v>27</v>
      </c>
      <c r="E52" s="102"/>
      <c r="F52" s="25">
        <f>SUM(F39:F50)</f>
        <v>0</v>
      </c>
    </row>
    <row r="53" spans="1:9" x14ac:dyDescent="0.15">
      <c r="A53" s="75"/>
      <c r="B53" s="23"/>
      <c r="C53" s="24"/>
      <c r="D53" s="34"/>
      <c r="E53" s="34"/>
      <c r="F53" s="34"/>
      <c r="G53" s="34"/>
      <c r="H53" s="35"/>
    </row>
    <row r="54" spans="1:9" ht="20" customHeight="1" x14ac:dyDescent="0.15">
      <c r="A54" s="66" t="s">
        <v>29</v>
      </c>
      <c r="B54" s="10"/>
      <c r="C54" s="11"/>
      <c r="D54" s="11"/>
      <c r="E54" s="12"/>
      <c r="F54" s="10"/>
      <c r="G54" s="13"/>
      <c r="H54" s="12"/>
      <c r="I54" s="12"/>
    </row>
    <row r="55" spans="1:9" ht="28" x14ac:dyDescent="0.15">
      <c r="A55" s="67"/>
      <c r="B55" s="16"/>
      <c r="C55" s="16" t="s">
        <v>0</v>
      </c>
      <c r="D55" s="17" t="s">
        <v>10</v>
      </c>
      <c r="E55" s="18"/>
      <c r="F55" s="18" t="s">
        <v>24</v>
      </c>
    </row>
    <row r="56" spans="1:9" s="42" customFormat="1" ht="39" x14ac:dyDescent="0.15">
      <c r="A56" s="36" t="str">
        <f>A22</f>
        <v>Jaarrekening (controle, accountantsverklaring, rapportage), inclusief twee adviesgesprekken Raad van Toezicht (bespreken jaarrekening) en twee adviesgesprekken met het College van bestuur (advies wijziging wetgeving, relevante ontwikkelingen).*</v>
      </c>
      <c r="B56" s="37"/>
      <c r="C56" s="38">
        <f>C39</f>
        <v>1</v>
      </c>
      <c r="D56" s="85">
        <v>0</v>
      </c>
      <c r="E56" s="40"/>
      <c r="F56" s="41">
        <f>D56*C56</f>
        <v>0</v>
      </c>
    </row>
    <row r="57" spans="1:9" s="42" customFormat="1" x14ac:dyDescent="0.15">
      <c r="A57" s="84" t="s">
        <v>30</v>
      </c>
      <c r="B57" s="43"/>
      <c r="C57" s="44"/>
      <c r="D57" s="45"/>
      <c r="E57" s="48"/>
      <c r="F57" s="48"/>
    </row>
    <row r="58" spans="1:9" s="42" customFormat="1" x14ac:dyDescent="0.15">
      <c r="A58" s="68" t="str">
        <f>A24</f>
        <v xml:space="preserve">Bekostigingscontrole gericht op verkrijgen assurancerapporten bij 6 brinnummers. </v>
      </c>
      <c r="B58" s="88"/>
      <c r="C58" s="49">
        <f>C24</f>
        <v>1</v>
      </c>
      <c r="D58" s="50">
        <v>0</v>
      </c>
      <c r="E58" s="88"/>
      <c r="F58" s="41">
        <f>D58*C58</f>
        <v>0</v>
      </c>
    </row>
    <row r="59" spans="1:9" s="42" customFormat="1" x14ac:dyDescent="0.15">
      <c r="A59" s="68" t="str">
        <f>A25</f>
        <v>1 projectsubsidie (Controle, accountantsverklaring, rapportage), uitgaande van 5 per jaar.</v>
      </c>
      <c r="B59" s="89"/>
      <c r="C59" s="49">
        <f>C25</f>
        <v>5</v>
      </c>
      <c r="D59" s="50">
        <v>0</v>
      </c>
      <c r="E59" s="89"/>
      <c r="F59" s="41">
        <f>D59*C59</f>
        <v>0</v>
      </c>
    </row>
    <row r="60" spans="1:9" s="42" customFormat="1" ht="26" x14ac:dyDescent="0.15">
      <c r="A60" s="68" t="str">
        <f>A26</f>
        <v>2 (twee) projectsubsidies gelijktijdig (Controle, accountantsverklaring, rapportage), kosten per subsidie opgeven.</v>
      </c>
      <c r="B60" s="90"/>
      <c r="C60" s="49">
        <f>C26</f>
        <v>1</v>
      </c>
      <c r="D60" s="50">
        <v>0</v>
      </c>
      <c r="E60" s="90"/>
      <c r="F60" s="41">
        <f>D60*C60</f>
        <v>0</v>
      </c>
    </row>
    <row r="61" spans="1:9" s="42" customFormat="1" ht="12" x14ac:dyDescent="0.15">
      <c r="A61" s="69"/>
      <c r="B61" s="43"/>
      <c r="C61" s="53"/>
      <c r="D61" s="54"/>
      <c r="E61" s="48"/>
      <c r="F61" s="54"/>
    </row>
    <row r="62" spans="1:9" s="42" customFormat="1" x14ac:dyDescent="0.15">
      <c r="A62" s="70" t="s">
        <v>22</v>
      </c>
      <c r="B62" s="57"/>
      <c r="C62" s="57" t="s">
        <v>8</v>
      </c>
      <c r="D62" s="58" t="s">
        <v>6</v>
      </c>
      <c r="E62" s="59"/>
      <c r="F62" s="59"/>
    </row>
    <row r="63" spans="1:9" s="42" customFormat="1" x14ac:dyDescent="0.15">
      <c r="A63" s="68" t="str">
        <f>A46</f>
        <v>Partner</v>
      </c>
      <c r="B63" s="88"/>
      <c r="C63" s="49">
        <f>C46</f>
        <v>10</v>
      </c>
      <c r="D63" s="50">
        <v>0</v>
      </c>
      <c r="E63" s="94"/>
      <c r="F63" s="52">
        <f>C63*D63</f>
        <v>0</v>
      </c>
    </row>
    <row r="64" spans="1:9" s="42" customFormat="1" x14ac:dyDescent="0.15">
      <c r="A64" s="68" t="str">
        <f>A47</f>
        <v>Kantoormanager</v>
      </c>
      <c r="B64" s="89"/>
      <c r="C64" s="49">
        <f>C47</f>
        <v>10</v>
      </c>
      <c r="D64" s="50">
        <v>0</v>
      </c>
      <c r="E64" s="95"/>
      <c r="F64" s="52">
        <f t="shared" ref="F64" si="1">C64*D64</f>
        <v>0</v>
      </c>
    </row>
    <row r="65" spans="1:8" s="42" customFormat="1" x14ac:dyDescent="0.15">
      <c r="A65" s="68" t="str">
        <f>A48</f>
        <v>Teamleider (controle)</v>
      </c>
      <c r="B65" s="89"/>
      <c r="C65" s="49">
        <f>C48</f>
        <v>10</v>
      </c>
      <c r="D65" s="50">
        <v>0</v>
      </c>
      <c r="E65" s="95"/>
      <c r="F65" s="52">
        <f>C65*D65</f>
        <v>0</v>
      </c>
    </row>
    <row r="66" spans="1:8" s="42" customFormat="1" x14ac:dyDescent="0.15">
      <c r="A66" s="68" t="str">
        <f>A49</f>
        <v>Senior assistent</v>
      </c>
      <c r="B66" s="89"/>
      <c r="C66" s="49">
        <f>C49</f>
        <v>10</v>
      </c>
      <c r="D66" s="50">
        <v>0</v>
      </c>
      <c r="E66" s="95"/>
      <c r="F66" s="52">
        <f>C66*D66</f>
        <v>0</v>
      </c>
    </row>
    <row r="67" spans="1:8" s="42" customFormat="1" x14ac:dyDescent="0.15">
      <c r="A67" s="68" t="str">
        <f>A50</f>
        <v>Junior assistent</v>
      </c>
      <c r="B67" s="90"/>
      <c r="C67" s="49">
        <f>C50</f>
        <v>10</v>
      </c>
      <c r="D67" s="50">
        <v>0</v>
      </c>
      <c r="E67" s="96"/>
      <c r="F67" s="52">
        <f t="shared" ref="F67" si="2">C67*D67</f>
        <v>0</v>
      </c>
    </row>
    <row r="68" spans="1:8" x14ac:dyDescent="0.15">
      <c r="A68" s="74"/>
      <c r="B68" s="19"/>
      <c r="C68" s="11"/>
      <c r="D68" s="21"/>
      <c r="E68" s="19"/>
      <c r="F68" s="22"/>
      <c r="G68" s="20"/>
      <c r="H68" s="21"/>
    </row>
    <row r="69" spans="1:8" x14ac:dyDescent="0.15">
      <c r="A69" s="75"/>
      <c r="B69" s="23"/>
      <c r="C69" s="24"/>
      <c r="D69" s="79" t="s">
        <v>31</v>
      </c>
      <c r="E69" s="80"/>
      <c r="F69" s="25">
        <f>SUM(F56:F67)</f>
        <v>0</v>
      </c>
    </row>
    <row r="70" spans="1:8" x14ac:dyDescent="0.15">
      <c r="A70" s="75"/>
      <c r="B70" s="23"/>
      <c r="C70" s="24"/>
      <c r="D70" s="34"/>
      <c r="E70" s="34"/>
      <c r="F70" s="34"/>
      <c r="G70" s="34"/>
      <c r="H70" s="35"/>
    </row>
    <row r="71" spans="1:8" ht="14" thickBot="1" x14ac:dyDescent="0.2">
      <c r="A71" s="75"/>
      <c r="B71" s="23"/>
      <c r="C71" s="24"/>
      <c r="D71" s="34"/>
      <c r="E71" s="34"/>
      <c r="F71" s="34"/>
      <c r="G71" s="34"/>
      <c r="H71" s="35"/>
    </row>
    <row r="72" spans="1:8" ht="66" customHeight="1" thickBot="1" x14ac:dyDescent="0.2">
      <c r="A72" s="26" t="s">
        <v>7</v>
      </c>
      <c r="B72" s="98">
        <f>SUM(H18+F35+F52+F69)</f>
        <v>0</v>
      </c>
      <c r="C72" s="98"/>
      <c r="D72" s="98"/>
      <c r="E72" s="99" t="s">
        <v>11</v>
      </c>
      <c r="F72" s="100"/>
      <c r="G72" s="100"/>
      <c r="H72" s="87">
        <f>B72/7</f>
        <v>0</v>
      </c>
    </row>
    <row r="73" spans="1:8" x14ac:dyDescent="0.15">
      <c r="A73" s="27"/>
      <c r="B73" s="28"/>
      <c r="C73" s="29"/>
      <c r="D73" s="29"/>
      <c r="E73" s="30"/>
      <c r="F73" s="31"/>
      <c r="G73" s="32"/>
    </row>
    <row r="74" spans="1:8" ht="20" customHeight="1" x14ac:dyDescent="0.15">
      <c r="A74" s="76"/>
      <c r="B74" s="33"/>
      <c r="C74" s="33"/>
      <c r="D74" s="33"/>
    </row>
    <row r="75" spans="1:8" ht="61.25" customHeight="1" x14ac:dyDescent="0.15">
      <c r="A75" s="26" t="s">
        <v>12</v>
      </c>
      <c r="B75" s="97"/>
      <c r="C75" s="97"/>
      <c r="D75" s="97"/>
    </row>
  </sheetData>
  <sheetProtection algorithmName="SHA-512" hashValue="rCutL1Y7dSK8IZwrJgNDzpAoQqSfDJ7XrzdMhTpd/tFt+yKe534E20IZ5V4pJobmyzxsA/CrPNU2lQyjbxubyQ==" saltValue="hJL/NIetTKHOkUfG67Ug2w==" spinCount="100000" sheet="1" selectLockedCells="1"/>
  <mergeCells count="23">
    <mergeCell ref="B7:B9"/>
    <mergeCell ref="E7:E9"/>
    <mergeCell ref="G7:G9"/>
    <mergeCell ref="B24:B26"/>
    <mergeCell ref="E24:E26"/>
    <mergeCell ref="B41:B43"/>
    <mergeCell ref="E41:E43"/>
    <mergeCell ref="B58:B60"/>
    <mergeCell ref="E58:E60"/>
    <mergeCell ref="B63:B67"/>
    <mergeCell ref="E63:E67"/>
    <mergeCell ref="D52:E52"/>
    <mergeCell ref="B75:D75"/>
    <mergeCell ref="B72:D72"/>
    <mergeCell ref="E72:G72"/>
    <mergeCell ref="B46:B50"/>
    <mergeCell ref="E46:E50"/>
    <mergeCell ref="E29:E32"/>
    <mergeCell ref="B12:B16"/>
    <mergeCell ref="D18:G18"/>
    <mergeCell ref="G12:G16"/>
    <mergeCell ref="E12:E15"/>
    <mergeCell ref="B29:B33"/>
  </mergeCells>
  <phoneticPr fontId="5" type="noConversion"/>
  <conditionalFormatting sqref="D5">
    <cfRule type="expression" dxfId="3" priority="6">
      <formula>$D$5&gt;75000</formula>
    </cfRule>
  </conditionalFormatting>
  <conditionalFormatting sqref="D22">
    <cfRule type="expression" dxfId="2" priority="4">
      <formula>$D$22&gt;80000</formula>
    </cfRule>
  </conditionalFormatting>
  <conditionalFormatting sqref="D39">
    <cfRule type="expression" dxfId="1" priority="3">
      <formula>$D$39&gt;85000</formula>
    </cfRule>
  </conditionalFormatting>
  <conditionalFormatting sqref="D56">
    <cfRule type="expression" dxfId="0" priority="1">
      <formula>$D$56&gt;90000</formula>
    </cfRule>
  </conditionalFormatting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 </dc:description>
  <cp:lastModifiedBy/>
  <dcterms:created xsi:type="dcterms:W3CDTF">2014-10-31T15:34:42Z</dcterms:created>
  <dcterms:modified xsi:type="dcterms:W3CDTF">2022-05-16T11:11:11Z</dcterms:modified>
  <cp:category/>
</cp:coreProperties>
</file>