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7"/>
  <workbookPr filterPrivacy="1" codeName="ThisWorkbook" autoCompressPictures="0"/>
  <xr:revisionPtr revIDLastSave="0" documentId="13_ncr:1_{8236DD85-05F5-6D45-8AB8-9B3871048104}" xr6:coauthVersionLast="47" xr6:coauthVersionMax="47" xr10:uidLastSave="{00000000-0000-0000-0000-000000000000}"/>
  <bookViews>
    <workbookView xWindow="28820" yWindow="500" windowWidth="27160" windowHeight="19140" firstSheet="2" activeTab="10" xr2:uid="{00000000-000D-0000-FFFF-FFFF00000000}"/>
  </bookViews>
  <sheets>
    <sheet name="Beoordelen open vragen" sheetId="6" r:id="rId1"/>
    <sheet name="Beoordelen interview" sheetId="21" r:id="rId2"/>
    <sheet name="Beoordelaar 1" sheetId="7" r:id="rId3"/>
    <sheet name="Beoordelaar 2" sheetId="15" r:id="rId4"/>
    <sheet name="Beoordelaar 3" sheetId="16" r:id="rId5"/>
    <sheet name="Beoordelaar 4" sheetId="17" r:id="rId6"/>
    <sheet name="Beoordelaar 5" sheetId="18" r:id="rId7"/>
    <sheet name="Beoordelaar 6" sheetId="19" r:id="rId8"/>
    <sheet name="Beoordelaar 7" sheetId="20" r:id="rId9"/>
    <sheet name="Consensus" sheetId="9" r:id="rId10"/>
    <sheet name="Eindscores" sheetId="22" r:id="rId11"/>
  </sheets>
  <externalReferences>
    <externalReference r:id="rId12"/>
  </externalReferences>
  <definedNames>
    <definedName name="OLE_LINK2" localSheetId="0">'Beoordelen open vragen'!$A$4</definedName>
    <definedName name="Score">'Beoordelen open vragen'!$B$3:$B$8</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57" i="9" l="1"/>
  <c r="D105" i="9"/>
  <c r="D11" i="9"/>
  <c r="C3" i="22"/>
  <c r="D68" i="9"/>
  <c r="C4" i="22"/>
  <c r="C5" i="22"/>
  <c r="C9" i="22"/>
  <c r="C2" i="22"/>
  <c r="D104" i="9"/>
  <c r="D95" i="9"/>
  <c r="D86" i="9"/>
  <c r="D77" i="9"/>
  <c r="D56" i="9"/>
  <c r="D47" i="9"/>
  <c r="D38" i="9"/>
  <c r="D29" i="9"/>
  <c r="D20" i="9"/>
  <c r="A26" i="20"/>
  <c r="A24" i="20"/>
  <c r="A22" i="20"/>
  <c r="A20" i="20"/>
  <c r="A18" i="20"/>
  <c r="A17" i="20"/>
  <c r="A14" i="20"/>
  <c r="A13" i="20"/>
  <c r="A12" i="20"/>
  <c r="A11" i="20"/>
  <c r="A10" i="20"/>
  <c r="A9" i="20"/>
  <c r="A8" i="20"/>
  <c r="A7" i="20"/>
  <c r="A6" i="20"/>
  <c r="A5" i="20"/>
  <c r="A4" i="20"/>
  <c r="A3" i="20"/>
  <c r="A2" i="20"/>
  <c r="A26" i="19"/>
  <c r="A24" i="19"/>
  <c r="A22" i="19"/>
  <c r="A20" i="19"/>
  <c r="A18" i="19"/>
  <c r="A17" i="19"/>
  <c r="A14" i="19"/>
  <c r="A13" i="19"/>
  <c r="A12" i="19"/>
  <c r="A11" i="19"/>
  <c r="A10" i="19"/>
  <c r="A9" i="19"/>
  <c r="A8" i="19"/>
  <c r="A7" i="19"/>
  <c r="A6" i="19"/>
  <c r="A5" i="19"/>
  <c r="A4" i="19"/>
  <c r="A3" i="19"/>
  <c r="A2" i="19"/>
  <c r="A26" i="18"/>
  <c r="A24" i="18"/>
  <c r="A22" i="18"/>
  <c r="A20" i="18"/>
  <c r="A18" i="18"/>
  <c r="A17" i="18"/>
  <c r="A14" i="18"/>
  <c r="A13" i="18"/>
  <c r="A12" i="18"/>
  <c r="A11" i="18"/>
  <c r="A10" i="18"/>
  <c r="A9" i="18"/>
  <c r="A8" i="18"/>
  <c r="A7" i="18"/>
  <c r="A6" i="18"/>
  <c r="A5" i="18"/>
  <c r="A4" i="18"/>
  <c r="A3" i="18"/>
  <c r="A2" i="18"/>
  <c r="A26" i="17"/>
  <c r="A24" i="17"/>
  <c r="A22" i="17"/>
  <c r="A20" i="17"/>
  <c r="A18" i="17"/>
  <c r="A17" i="17"/>
  <c r="A14" i="17"/>
  <c r="A13" i="17"/>
  <c r="A12" i="17"/>
  <c r="A11" i="17"/>
  <c r="A10" i="17"/>
  <c r="A9" i="17"/>
  <c r="A8" i="17"/>
  <c r="A7" i="17"/>
  <c r="A6" i="17"/>
  <c r="A5" i="17"/>
  <c r="A4" i="17"/>
  <c r="A3" i="17"/>
  <c r="A2" i="17"/>
  <c r="A26" i="16"/>
  <c r="A24" i="16"/>
  <c r="A22" i="16"/>
  <c r="A20" i="16"/>
  <c r="A18" i="16"/>
  <c r="A17" i="16"/>
  <c r="A14" i="16"/>
  <c r="A13" i="16"/>
  <c r="A12" i="16"/>
  <c r="A11" i="16"/>
  <c r="A10" i="16"/>
  <c r="A9" i="16"/>
  <c r="A8" i="16"/>
  <c r="A7" i="16"/>
  <c r="A6" i="16"/>
  <c r="A5" i="16"/>
  <c r="A4" i="16"/>
  <c r="A3" i="16"/>
  <c r="A2" i="16"/>
  <c r="A26" i="15"/>
  <c r="A24" i="15"/>
  <c r="A22" i="15"/>
  <c r="A20" i="15"/>
  <c r="A18" i="15"/>
  <c r="A17" i="15"/>
  <c r="A14" i="15"/>
  <c r="A13" i="15"/>
  <c r="A12" i="15"/>
  <c r="A11" i="15"/>
  <c r="A10" i="15"/>
  <c r="A9" i="15"/>
  <c r="A8" i="15"/>
  <c r="A7" i="15"/>
  <c r="A6" i="15"/>
  <c r="A5" i="15"/>
  <c r="A4" i="15"/>
  <c r="A3" i="15"/>
  <c r="A2" i="15"/>
  <c r="D102" i="9"/>
  <c r="D101" i="9"/>
  <c r="D100" i="9"/>
  <c r="D99" i="9"/>
  <c r="D98" i="9"/>
  <c r="D97" i="9"/>
  <c r="D96" i="9"/>
  <c r="D93" i="9"/>
  <c r="D92" i="9"/>
  <c r="D91" i="9"/>
  <c r="D90" i="9"/>
  <c r="D89" i="9"/>
  <c r="D88" i="9"/>
  <c r="D87" i="9"/>
  <c r="D84" i="9"/>
  <c r="D83" i="9"/>
  <c r="D82" i="9"/>
  <c r="D81" i="9"/>
  <c r="D80" i="9"/>
  <c r="D79" i="9"/>
  <c r="D78" i="9"/>
  <c r="D75" i="9"/>
  <c r="D74" i="9"/>
  <c r="D73" i="9"/>
  <c r="D72" i="9"/>
  <c r="D71" i="9"/>
  <c r="D70" i="9"/>
  <c r="D69" i="9"/>
  <c r="D66" i="9"/>
  <c r="D65" i="9"/>
  <c r="D64" i="9"/>
  <c r="D63" i="9"/>
  <c r="D62" i="9"/>
  <c r="D61" i="9"/>
  <c r="D60" i="9"/>
  <c r="D44" i="9"/>
  <c r="D2" i="9"/>
  <c r="D54" i="9"/>
  <c r="D53" i="9"/>
  <c r="D52" i="9"/>
  <c r="D51" i="9"/>
  <c r="D50" i="9"/>
  <c r="D49" i="9"/>
  <c r="D48" i="9"/>
  <c r="D45" i="9"/>
  <c r="D43" i="9"/>
  <c r="D42" i="9"/>
  <c r="D41" i="9"/>
  <c r="D40" i="9"/>
  <c r="D39" i="9"/>
  <c r="A96" i="9"/>
  <c r="A87" i="9"/>
  <c r="A78" i="9"/>
  <c r="A48" i="9"/>
  <c r="A39" i="9"/>
  <c r="A20" i="7"/>
  <c r="A22" i="7"/>
  <c r="A24" i="7"/>
  <c r="A26" i="7"/>
  <c r="A14" i="7"/>
  <c r="A13" i="7"/>
  <c r="D59" i="9"/>
  <c r="A69" i="9"/>
  <c r="A60" i="9"/>
  <c r="A59" i="9"/>
  <c r="A2" i="9"/>
  <c r="A18" i="7"/>
  <c r="A11" i="7"/>
  <c r="A12" i="7"/>
  <c r="A9" i="7"/>
  <c r="A10" i="7"/>
  <c r="A7" i="7"/>
  <c r="A8" i="7"/>
  <c r="A5" i="7"/>
  <c r="A6" i="7"/>
  <c r="A3" i="7"/>
  <c r="A4" i="7"/>
  <c r="A17" i="7"/>
  <c r="A2" i="7"/>
  <c r="D36" i="9"/>
  <c r="D35" i="9"/>
  <c r="D34" i="9"/>
  <c r="D33" i="9"/>
  <c r="D32" i="9"/>
  <c r="D27" i="9"/>
  <c r="D26" i="9"/>
  <c r="D25" i="9"/>
  <c r="D24" i="9"/>
  <c r="D23" i="9"/>
  <c r="D18" i="9"/>
  <c r="D17" i="9"/>
  <c r="D16" i="9"/>
  <c r="D15" i="9"/>
  <c r="D14" i="9"/>
  <c r="D9" i="9"/>
  <c r="D8" i="9"/>
  <c r="D7" i="9"/>
  <c r="D6" i="9"/>
  <c r="D5" i="9"/>
  <c r="A30" i="9"/>
  <c r="A21" i="9"/>
  <c r="A12" i="9"/>
  <c r="A3" i="9"/>
  <c r="D13" i="9"/>
  <c r="D12" i="9"/>
  <c r="D31" i="9"/>
  <c r="D30" i="9"/>
  <c r="D22" i="9"/>
  <c r="D21" i="9"/>
  <c r="D4" i="9"/>
  <c r="D3" i="9"/>
</calcChain>
</file>

<file path=xl/sharedStrings.xml><?xml version="1.0" encoding="utf-8"?>
<sst xmlns="http://schemas.openxmlformats.org/spreadsheetml/2006/main" count="340" uniqueCount="61">
  <si>
    <t>Beoordelaar 1</t>
  </si>
  <si>
    <t>Beoordelaar 2</t>
  </si>
  <si>
    <t>Beoordelaar 3</t>
  </si>
  <si>
    <t>Beoordelaar 1: &lt;&lt;&gt;&gt;</t>
  </si>
  <si>
    <t>Beoordelaar 2: &lt;&lt;&gt;&gt;</t>
  </si>
  <si>
    <t>Beoordelaar 3: &lt;&lt;&gt;&gt;</t>
  </si>
  <si>
    <t>Totaal behaalde waarde subcriterium open vragen:</t>
  </si>
  <si>
    <t>&lt;MOTIVATIE&gt;</t>
  </si>
  <si>
    <t>&lt;NAAM INSCHRIJVER&gt;</t>
  </si>
  <si>
    <t>Score:</t>
  </si>
  <si>
    <t>Consensus:</t>
  </si>
  <si>
    <t>Uitmuntend</t>
  </si>
  <si>
    <t>Goed</t>
  </si>
  <si>
    <t>Voldoende</t>
  </si>
  <si>
    <t>Matig</t>
  </si>
  <si>
    <t>Onvoldoende</t>
  </si>
  <si>
    <t>Totaalwaardes open vragen</t>
  </si>
  <si>
    <t>Beoordelaar 4: &lt;&lt;&gt;&gt;</t>
  </si>
  <si>
    <t>Beoordelaar 5: &lt;&lt;&gt;&gt;</t>
  </si>
  <si>
    <t>Beoordelaar 6: &lt;&lt;&gt;&gt;</t>
  </si>
  <si>
    <t>Beoordelaar 7: &lt;&lt;&gt;&gt;</t>
  </si>
  <si>
    <t>Beoordelaar 4</t>
  </si>
  <si>
    <t>Beoordelaar 5</t>
  </si>
  <si>
    <t>Beoordelaar 6</t>
  </si>
  <si>
    <t>Beoordelaar 7</t>
  </si>
  <si>
    <t>6.1.4 Informatievoorziening</t>
  </si>
  <si>
    <t>Beoordeling criterium Open vragen</t>
  </si>
  <si>
    <t>Vraag 1</t>
  </si>
  <si>
    <t>Vraag 2</t>
  </si>
  <si>
    <t>Vraag 3</t>
  </si>
  <si>
    <t>&lt;&lt;MOTIVATIE&gt;&gt;</t>
  </si>
  <si>
    <t>Behaalde waarde vraag 1:</t>
  </si>
  <si>
    <t>Behaalde waarde vraag 2:</t>
  </si>
  <si>
    <t>Behaalde waarde vraag 3:</t>
  </si>
  <si>
    <t>Behaalde waarde vraag 4:</t>
  </si>
  <si>
    <t>Behaalde waarde vraag 5:</t>
  </si>
  <si>
    <t>Totaal behaalde waarde subcriterium interview:</t>
  </si>
  <si>
    <t xml:space="preserve">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scoort. Alle antwoorden van een inschrijver dienen realistisch en uitvoerbaar te zijn. Een honorering van de antwoorden zal nimmer leiden tot een verplichte afname van datgene wat inschrijver heeft ingediend. </t>
  </si>
  <si>
    <t xml:space="preserve">6.1.3	 Continuïteit van de dienstverlening en teamsamenstelling </t>
  </si>
  <si>
    <t>6.1.1 Plan van aanpak</t>
  </si>
  <si>
    <t>6.1.2	 Werkwijze jaarrekening</t>
  </si>
  <si>
    <t>6.1.5	 Visie op een controleproces</t>
  </si>
  <si>
    <t>6.1.6	 Rapportagevorm</t>
  </si>
  <si>
    <t>Vraag 4</t>
  </si>
  <si>
    <t>Vraag 5</t>
  </si>
  <si>
    <t>Behaalde waarde vraag 6:</t>
  </si>
  <si>
    <t>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(start controlejaar 2023, uiterlijk april 2024 inclusief controleverklaring gereed);
-	 Op welke wijze inschrijver de dossierkennis eigen gaat maken;
-	 Op welke wijze inschrijver de interim-controle gaat plannen en opstarten;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Wijze van proactief communiceren en informeren richting ZAAM diensten, de concerncontroller, het College van Bestuur en de Raad van Toezicht;
-	 Wat inschrijver verwacht met betrekking tot de beschikbaarheid van de opdrachtgever en op welk niveau.</t>
  </si>
  <si>
    <t>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t>
  </si>
  <si>
    <t>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het Voortgezet Onderwijs binnen het controle-samenstellingsteam van de inschrijver waarborgt.
-	 Op welke wijze inschrijver er maximaal voor kan zorgdragen dat de teamsamenstelling de eerste 36 maanden ongewijzigd blijft.
-	 Daarnaast beschrijft inschrijver hoeveel (minimaal 2) deskundigen op het gebied van het Voortgezet Onderwijs zij in dienst heeft om de continuïteit te kunnen waarborgen.</t>
  </si>
  <si>
    <t>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de deelname aan overleggen bij OCW, VO-raad en andere relevante instanties of netwerken.</t>
  </si>
  <si>
    <t>Inschrijver dient te beschrijven op maximaal 2 A4 (toe te voegen op TenderNed) wat haar visie is op een controleproces binnen een organisatie zoals die van ZAAM. Inschrijver beschrijft daarbij:
-	 Wat de rol is van een ‘meedenkende accountant’ die niet alleen een probleem benoemt, maar ook adviseert over de oplossing;
-	 Hoe inschrijver om gaat met een onverwachte gebeurtenis zoals bij de COVID-19 crisis?</t>
  </si>
  <si>
    <t>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Voortgezet Onderwijs organisatie.</t>
  </si>
  <si>
    <t>Beoordeling criterium Interview</t>
  </si>
  <si>
    <t xml:space="preserve">De beoordelaars zullen vijf vragen stellen, deze vragen zijn opgesteld VOOR publicatie van deze aanbesteding en in bewaring gesteld bij het begeleidende adviesbureau. De beoordelingsgroep wil voldoende vertrouwen in het kennisniveau van het adviesteam krijgen, een toelichting op de beantwoording van gestelde open vragen en men wil een duidelijk vertrouwen hebben in de kwaliteit van het adviesteam van de inschrijver.  </t>
  </si>
  <si>
    <t>Totaalwaarde criterium kwaliteit</t>
  </si>
  <si>
    <t>Onderdeel</t>
  </si>
  <si>
    <t>6.1 Open vragen + toelichting</t>
  </si>
  <si>
    <t xml:space="preserve">6.2 Interview </t>
  </si>
  <si>
    <t>Totaal behaalde waarde criterium kwaliteit:</t>
  </si>
  <si>
    <t>Totaal behaalde waarde criterium prijs:</t>
  </si>
  <si>
    <t>FICTIEVE EINDWAARDE (prijs -/- kwaliteit):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</si>
</sst>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quot;€&quot;\ \-#,##0"/>
    <numFmt numFmtId="165" formatCode="&quot;€&quot;\ #,##0_-"/>
    <numFmt numFmtId="166" formatCode="#,##0.00_ ;\-#,##0.00\ "/>
    <numFmt numFmtId="167" formatCode="#,##0_ ;\-#,##0\ "/>
    <numFmt numFmtId="168" formatCode="&quot;€&quot;\ #,##0.00"/>
  </numFmts>
  <fonts count="17" x14ac:knownFonts="1">
    <font>
      <sz val="11"/>
      <color theme="1"/>
      <name val="Calibri"/>
      <family val="2"/>
      <scheme val="minor"/>
    </font>
    <font>
      <sz val="12"/>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0"/>
      <name val="Verdana"/>
      <family val="2"/>
    </font>
    <font>
      <b/>
      <sz val="10"/>
      <color theme="0"/>
      <name val="Verdana"/>
      <family val="2"/>
    </font>
    <font>
      <b/>
      <sz val="11"/>
      <color theme="1"/>
      <name val="Verdana"/>
      <family val="2"/>
    </font>
    <font>
      <sz val="10"/>
      <color theme="0"/>
      <name val="Verdana"/>
      <family val="2"/>
    </font>
    <font>
      <b/>
      <sz val="11"/>
      <color theme="1"/>
      <name val="Calibri"/>
      <family val="2"/>
      <scheme val="minor"/>
    </font>
    <font>
      <b/>
      <sz val="11"/>
      <color theme="0"/>
      <name val="Verdana"/>
      <family val="2"/>
    </font>
    <font>
      <b/>
      <sz val="14"/>
      <color theme="0"/>
      <name val="Verdana"/>
      <family val="2"/>
    </font>
    <font>
      <sz val="10"/>
      <color theme="1"/>
      <name val="Calibri"/>
      <family val="2"/>
      <scheme val="minor"/>
    </font>
    <font>
      <sz val="10"/>
      <color rgb="FF454545"/>
      <name val="Helvetica Neue"/>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theme="0"/>
        <bgColor theme="0"/>
      </patternFill>
    </fill>
    <fill>
      <patternFill patternType="solid">
        <fgColor theme="6"/>
        <bgColor indexed="64"/>
      </patternFill>
    </fill>
    <fill>
      <patternFill patternType="solid">
        <fgColor theme="6"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82">
    <xf numFmtId="0" fontId="0" fillId="0" borderId="0" xfId="0"/>
    <xf numFmtId="0" fontId="3" fillId="0" borderId="0" xfId="0" applyFont="1"/>
    <xf numFmtId="0" fontId="0" fillId="0" borderId="0" xfId="0" applyAlignment="1">
      <alignment wrapText="1"/>
    </xf>
    <xf numFmtId="0" fontId="2" fillId="0" borderId="0" xfId="0" applyFont="1" applyAlignment="1" applyProtection="1"/>
    <xf numFmtId="0" fontId="3" fillId="0" borderId="0" xfId="0" applyFont="1" applyProtection="1"/>
    <xf numFmtId="0" fontId="3" fillId="2" borderId="0" xfId="0" applyFont="1" applyFill="1" applyProtection="1"/>
    <xf numFmtId="0" fontId="4" fillId="2" borderId="8" xfId="0" applyFont="1" applyFill="1" applyBorder="1" applyAlignment="1" applyProtection="1">
      <alignment horizontal="left" vertical="center" indent="1"/>
    </xf>
    <xf numFmtId="0" fontId="3" fillId="2" borderId="8" xfId="0" applyFont="1" applyFill="1" applyBorder="1" applyAlignment="1" applyProtection="1">
      <alignment horizontal="left" vertical="center" wrapText="1" indent="1"/>
    </xf>
    <xf numFmtId="0" fontId="3" fillId="2" borderId="8" xfId="0" applyFont="1" applyFill="1" applyBorder="1" applyAlignment="1" applyProtection="1"/>
    <xf numFmtId="165" fontId="3" fillId="0" borderId="0" xfId="0" applyNumberFormat="1" applyFont="1" applyAlignment="1" applyProtection="1">
      <alignment horizontal="center" wrapText="1"/>
    </xf>
    <xf numFmtId="0" fontId="3" fillId="0" borderId="0" xfId="0" applyFont="1" applyAlignment="1">
      <alignment wrapText="1"/>
    </xf>
    <xf numFmtId="0" fontId="11" fillId="0" borderId="0" xfId="0" applyFont="1" applyAlignment="1">
      <alignment wrapText="1"/>
    </xf>
    <xf numFmtId="0" fontId="5" fillId="2" borderId="8" xfId="0" applyFont="1" applyFill="1" applyBorder="1" applyAlignment="1" applyProtection="1">
      <alignment horizontal="left" vertical="center" indent="1"/>
    </xf>
    <xf numFmtId="0" fontId="3" fillId="5"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9" fillId="0" borderId="0" xfId="0" applyFont="1" applyAlignment="1">
      <alignment wrapText="1"/>
    </xf>
    <xf numFmtId="0" fontId="12" fillId="0" borderId="0" xfId="0" applyFont="1" applyAlignment="1">
      <alignment wrapText="1"/>
    </xf>
    <xf numFmtId="0" fontId="4" fillId="0" borderId="0" xfId="0" applyFont="1" applyAlignment="1">
      <alignment wrapText="1"/>
    </xf>
    <xf numFmtId="0" fontId="5" fillId="6" borderId="2" xfId="0" applyFont="1" applyFill="1" applyBorder="1" applyAlignment="1">
      <alignment horizontal="center" vertical="center"/>
    </xf>
    <xf numFmtId="0" fontId="5" fillId="6" borderId="2" xfId="0" applyFont="1" applyFill="1" applyBorder="1" applyAlignment="1" applyProtection="1">
      <alignment horizontal="left" vertical="center" indent="1"/>
      <protection locked="0"/>
    </xf>
    <xf numFmtId="0" fontId="4" fillId="3" borderId="2" xfId="0" applyFont="1" applyFill="1" applyBorder="1" applyAlignment="1" applyProtection="1">
      <alignment horizontal="left" vertical="center" indent="1"/>
    </xf>
    <xf numFmtId="0" fontId="3" fillId="3" borderId="2" xfId="0" applyFont="1" applyFill="1" applyBorder="1" applyAlignment="1" applyProtection="1"/>
    <xf numFmtId="0" fontId="3" fillId="4" borderId="7" xfId="0" applyFont="1" applyFill="1" applyBorder="1" applyAlignment="1" applyProtection="1">
      <alignment vertical="center" wrapText="1"/>
    </xf>
    <xf numFmtId="0" fontId="3" fillId="4" borderId="11" xfId="0" applyNumberFormat="1" applyFont="1" applyFill="1" applyBorder="1" applyAlignment="1" applyProtection="1">
      <alignment vertical="center" wrapText="1"/>
    </xf>
    <xf numFmtId="0" fontId="4" fillId="7" borderId="10" xfId="0" applyFont="1" applyFill="1" applyBorder="1" applyAlignment="1">
      <alignment vertical="center"/>
    </xf>
    <xf numFmtId="0" fontId="3" fillId="7" borderId="8" xfId="0" applyFont="1" applyFill="1" applyBorder="1" applyAlignment="1">
      <alignment vertical="center"/>
    </xf>
    <xf numFmtId="0" fontId="10" fillId="7" borderId="8" xfId="0" applyFont="1" applyFill="1" applyBorder="1" applyAlignment="1">
      <alignment horizontal="right" vertical="center"/>
    </xf>
    <xf numFmtId="0" fontId="5" fillId="7" borderId="8" xfId="0" applyFont="1" applyFill="1" applyBorder="1" applyAlignment="1">
      <alignment horizontal="left" vertical="center"/>
    </xf>
    <xf numFmtId="0" fontId="1" fillId="0" borderId="0" xfId="0" applyFont="1"/>
    <xf numFmtId="164" fontId="5" fillId="6" borderId="1" xfId="0" applyNumberFormat="1" applyFont="1" applyFill="1" applyBorder="1" applyAlignment="1">
      <alignment horizontal="center" vertical="center" wrapText="1"/>
    </xf>
    <xf numFmtId="164" fontId="9" fillId="3" borderId="1" xfId="0" applyNumberFormat="1" applyFont="1" applyFill="1" applyBorder="1" applyAlignment="1" applyProtection="1">
      <alignment horizontal="center" vertical="center" wrapText="1"/>
    </xf>
    <xf numFmtId="0" fontId="13" fillId="3" borderId="3" xfId="0" applyFont="1" applyFill="1" applyBorder="1" applyAlignment="1">
      <alignment horizontal="right" vertical="center"/>
    </xf>
    <xf numFmtId="0" fontId="13" fillId="3" borderId="6" xfId="0" applyFont="1" applyFill="1" applyBorder="1" applyAlignment="1">
      <alignment horizontal="right" vertical="center"/>
    </xf>
    <xf numFmtId="167" fontId="8" fillId="4" borderId="1" xfId="0" applyNumberFormat="1" applyFont="1" applyFill="1" applyBorder="1" applyAlignment="1" applyProtection="1">
      <alignment horizontal="center" vertical="center" wrapText="1"/>
      <protection locked="0"/>
    </xf>
    <xf numFmtId="0" fontId="3" fillId="9" borderId="1" xfId="0" applyFont="1" applyFill="1" applyBorder="1" applyAlignment="1">
      <alignment vertical="center"/>
    </xf>
    <xf numFmtId="0" fontId="4" fillId="8" borderId="1" xfId="0" applyFont="1" applyFill="1" applyBorder="1" applyAlignment="1">
      <alignment vertical="center"/>
    </xf>
    <xf numFmtId="166" fontId="3" fillId="9" borderId="1" xfId="0" applyNumberFormat="1" applyFont="1" applyFill="1" applyBorder="1" applyAlignment="1">
      <alignment horizontal="center" vertical="center" wrapText="1"/>
    </xf>
    <xf numFmtId="0" fontId="4" fillId="4" borderId="1" xfId="0" applyFont="1" applyFill="1" applyBorder="1" applyAlignment="1" applyProtection="1">
      <alignment vertical="center" wrapText="1"/>
    </xf>
    <xf numFmtId="0" fontId="4" fillId="4" borderId="1" xfId="0" applyNumberFormat="1" applyFont="1" applyFill="1" applyBorder="1" applyAlignment="1" applyProtection="1">
      <alignment vertical="center" wrapText="1"/>
    </xf>
    <xf numFmtId="165" fontId="4" fillId="5" borderId="1" xfId="0" applyNumberFormat="1" applyFont="1" applyFill="1" applyBorder="1" applyAlignment="1" applyProtection="1">
      <alignment horizontal="center" vertical="center" wrapText="1"/>
      <protection locked="0"/>
    </xf>
    <xf numFmtId="1" fontId="4" fillId="2" borderId="1" xfId="0" applyNumberFormat="1" applyFont="1" applyFill="1" applyBorder="1" applyAlignment="1" applyProtection="1">
      <alignment horizontal="center" vertical="center" wrapText="1"/>
      <protection locked="0"/>
    </xf>
    <xf numFmtId="165" fontId="4" fillId="3" borderId="1" xfId="0" applyNumberFormat="1" applyFont="1" applyFill="1" applyBorder="1" applyAlignment="1" applyProtection="1">
      <alignment horizontal="center" vertical="center" wrapText="1"/>
    </xf>
    <xf numFmtId="0" fontId="3" fillId="3" borderId="1" xfId="0" applyFont="1" applyFill="1" applyBorder="1" applyAlignment="1" applyProtection="1">
      <alignment wrapText="1"/>
    </xf>
    <xf numFmtId="165" fontId="5" fillId="6" borderId="1" xfId="0" applyNumberFormat="1" applyFont="1" applyFill="1" applyBorder="1" applyAlignment="1" applyProtection="1">
      <alignment horizontal="center" vertical="center" wrapText="1"/>
      <protection locked="0"/>
    </xf>
    <xf numFmtId="0" fontId="4" fillId="4" borderId="2" xfId="0" applyFont="1" applyFill="1" applyBorder="1" applyAlignment="1">
      <alignment vertical="center"/>
    </xf>
    <xf numFmtId="0" fontId="9" fillId="0" borderId="8" xfId="0" applyFont="1" applyBorder="1" applyAlignment="1">
      <alignment horizontal="left" vertical="center" indent="1"/>
    </xf>
    <xf numFmtId="0" fontId="9" fillId="4" borderId="3" xfId="0" applyFont="1" applyFill="1" applyBorder="1" applyAlignment="1">
      <alignment vertical="center"/>
    </xf>
    <xf numFmtId="0" fontId="15"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center" vertical="center"/>
    </xf>
    <xf numFmtId="0" fontId="4" fillId="9" borderId="1" xfId="0" applyFont="1" applyFill="1" applyBorder="1" applyAlignment="1">
      <alignment vertical="center" wrapText="1"/>
    </xf>
    <xf numFmtId="168" fontId="4" fillId="9" borderId="10" xfId="0" applyNumberFormat="1" applyFont="1" applyFill="1" applyBorder="1" applyAlignment="1">
      <alignment horizontal="center" vertical="center" wrapText="1"/>
    </xf>
    <xf numFmtId="0" fontId="15" fillId="0" borderId="0" xfId="0" applyFont="1" applyAlignment="1">
      <alignment wrapText="1"/>
    </xf>
    <xf numFmtId="168" fontId="4" fillId="9" borderId="1" xfId="0" applyNumberFormat="1" applyFont="1" applyFill="1" applyBorder="1" applyAlignment="1">
      <alignment horizontal="center" vertical="center" wrapText="1"/>
    </xf>
    <xf numFmtId="0" fontId="4" fillId="3" borderId="1" xfId="0" applyFont="1" applyFill="1" applyBorder="1" applyAlignment="1">
      <alignment horizontal="right" vertical="center"/>
    </xf>
    <xf numFmtId="168" fontId="4" fillId="3" borderId="1" xfId="0" applyNumberFormat="1" applyFont="1" applyFill="1" applyBorder="1" applyAlignment="1">
      <alignment horizontal="center" vertical="center"/>
    </xf>
    <xf numFmtId="0" fontId="4" fillId="9" borderId="1" xfId="0" applyFont="1" applyFill="1" applyBorder="1" applyAlignment="1">
      <alignment horizontal="right" vertical="center"/>
    </xf>
    <xf numFmtId="168" fontId="4" fillId="9" borderId="1" xfId="0" applyNumberFormat="1" applyFont="1" applyFill="1" applyBorder="1" applyAlignment="1" applyProtection="1">
      <alignment horizontal="center" vertical="center"/>
      <protection locked="0"/>
    </xf>
    <xf numFmtId="0" fontId="4" fillId="8" borderId="1" xfId="0" applyFont="1" applyFill="1" applyBorder="1" applyAlignment="1">
      <alignment horizontal="left" vertical="center"/>
    </xf>
    <xf numFmtId="168" fontId="4" fillId="8" borderId="1" xfId="0" applyNumberFormat="1" applyFont="1" applyFill="1" applyBorder="1" applyAlignment="1">
      <alignment horizontal="center" vertical="center"/>
    </xf>
    <xf numFmtId="0" fontId="16" fillId="0" borderId="0" xfId="0" applyFont="1"/>
    <xf numFmtId="0" fontId="3" fillId="4" borderId="10" xfId="0" applyFont="1" applyFill="1" applyBorder="1" applyAlignment="1" applyProtection="1">
      <alignment horizontal="left" vertical="center" wrapText="1"/>
    </xf>
    <xf numFmtId="0" fontId="3" fillId="4" borderId="11" xfId="0" applyFont="1" applyFill="1" applyBorder="1" applyAlignment="1" applyProtection="1">
      <alignment horizontal="left" vertical="center" wrapText="1"/>
    </xf>
    <xf numFmtId="0" fontId="10" fillId="4" borderId="2" xfId="0" applyFont="1" applyFill="1" applyBorder="1" applyAlignment="1">
      <alignment horizontal="right" vertical="center"/>
    </xf>
    <xf numFmtId="0" fontId="10" fillId="4" borderId="3" xfId="0" applyFont="1" applyFill="1" applyBorder="1" applyAlignment="1">
      <alignment horizontal="right" vertical="center"/>
    </xf>
    <xf numFmtId="166" fontId="3" fillId="5" borderId="10" xfId="0" applyNumberFormat="1" applyFont="1" applyFill="1" applyBorder="1" applyAlignment="1">
      <alignment horizontal="center" vertical="center" wrapText="1"/>
    </xf>
    <xf numFmtId="166" fontId="3" fillId="5" borderId="8" xfId="0" applyNumberFormat="1" applyFont="1" applyFill="1" applyBorder="1" applyAlignment="1">
      <alignment horizontal="center" vertical="center" wrapText="1"/>
    </xf>
    <xf numFmtId="166" fontId="3" fillId="5" borderId="11" xfId="0" applyNumberFormat="1" applyFont="1" applyFill="1" applyBorder="1" applyAlignment="1">
      <alignment horizontal="center" vertical="center" wrapText="1"/>
    </xf>
    <xf numFmtId="0" fontId="14" fillId="6" borderId="2" xfId="0" applyFont="1" applyFill="1" applyBorder="1" applyAlignment="1">
      <alignment horizontal="center" vertical="center"/>
    </xf>
    <xf numFmtId="0" fontId="14" fillId="6" borderId="4" xfId="0" applyFont="1" applyFill="1" applyBorder="1" applyAlignment="1">
      <alignment horizontal="center" vertical="center"/>
    </xf>
    <xf numFmtId="0" fontId="4" fillId="8" borderId="2" xfId="0" applyFont="1" applyFill="1" applyBorder="1" applyAlignment="1" applyProtection="1">
      <alignment horizontal="center" vertical="center" wrapText="1"/>
      <protection locked="0"/>
    </xf>
    <xf numFmtId="0" fontId="4" fillId="8" borderId="3" xfId="0" applyFont="1" applyFill="1" applyBorder="1" applyAlignment="1" applyProtection="1">
      <alignment horizontal="center" vertical="center" wrapText="1"/>
      <protection locked="0"/>
    </xf>
    <xf numFmtId="0" fontId="10" fillId="9" borderId="12" xfId="0" applyFont="1" applyFill="1" applyBorder="1" applyAlignment="1">
      <alignment horizontal="left" vertical="center" wrapText="1"/>
    </xf>
    <xf numFmtId="0" fontId="10" fillId="9" borderId="5" xfId="0" applyFont="1" applyFill="1" applyBorder="1" applyAlignment="1">
      <alignment horizontal="left" vertical="center" wrapText="1"/>
    </xf>
    <xf numFmtId="0" fontId="10" fillId="9" borderId="6" xfId="0" applyFont="1" applyFill="1" applyBorder="1" applyAlignment="1">
      <alignment horizontal="left" vertical="center"/>
    </xf>
    <xf numFmtId="0" fontId="10" fillId="9" borderId="7" xfId="0" applyFont="1" applyFill="1" applyBorder="1" applyAlignment="1">
      <alignment horizontal="left" vertical="center"/>
    </xf>
    <xf numFmtId="0" fontId="10" fillId="9" borderId="9" xfId="0" applyFont="1" applyFill="1" applyBorder="1" applyAlignment="1">
      <alignment horizontal="left" vertical="center"/>
    </xf>
    <xf numFmtId="0" fontId="10" fillId="9" borderId="6" xfId="0" applyFont="1" applyFill="1" applyBorder="1" applyAlignment="1">
      <alignment horizontal="left" vertical="center" wrapText="1"/>
    </xf>
    <xf numFmtId="0" fontId="10" fillId="9" borderId="7" xfId="0" applyFont="1" applyFill="1" applyBorder="1" applyAlignment="1">
      <alignment horizontal="left" vertical="center" wrapText="1"/>
    </xf>
    <xf numFmtId="0" fontId="10" fillId="9" borderId="9" xfId="0" applyFont="1" applyFill="1" applyBorder="1" applyAlignment="1">
      <alignment horizontal="left" vertical="center" wrapText="1"/>
    </xf>
    <xf numFmtId="0" fontId="5" fillId="6" borderId="1"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E26B0A"/>
      <color rgb="FFF69D54"/>
      <color rgb="FFFF7C80"/>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Library/Dropbox%20BIC%20BV/BiC%20bv%20Dropbox/BiC%20Leeuwarden/BiC%20Leeuwarden/BiC_consultancy/SOPOH%20Stichting%20Openbaar%20Primair%20Onderwijs%20Haarlemmermeer/MVOA%20ARBO%202021/aanbestedingsdocument%20en%20bijlagen/definitief/Bijlage%207%20Beoordelingsformulier%20kwaliteit.xlsx?6FE972F5" TargetMode="External"/><Relationship Id="rId1" Type="http://schemas.openxmlformats.org/officeDocument/2006/relationships/externalLinkPath" Target="file:///6FE972F5/Bijlage%207%20Beoordelingsformulier%20kwalite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oordelen open vragen"/>
      <sheetName val="Beoordelen interview"/>
      <sheetName val="Beoordelaar 1"/>
      <sheetName val="Beoordelaar 2"/>
      <sheetName val="Beoordelaar 3"/>
      <sheetName val="Beoordelaar 4"/>
      <sheetName val="Beoordelaar 5"/>
      <sheetName val="Consensus"/>
      <sheetName val="Eindscores"/>
    </sheetNames>
    <sheetDataSet>
      <sheetData sheetId="0"/>
      <sheetData sheetId="1"/>
      <sheetData sheetId="2">
        <row r="1">
          <cell r="C1" t="str">
            <v>Inschrijver 1</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B35"/>
  <sheetViews>
    <sheetView showGridLines="0" topLeftCell="A9" workbookViewId="0">
      <selection activeCell="A17" sqref="A17"/>
    </sheetView>
  </sheetViews>
  <sheetFormatPr baseColWidth="10" defaultColWidth="8.83203125" defaultRowHeight="15" x14ac:dyDescent="0.2"/>
  <cols>
    <col min="1" max="1" width="97.83203125" customWidth="1"/>
  </cols>
  <sheetData>
    <row r="1" spans="1:2" ht="30" customHeight="1" x14ac:dyDescent="0.2">
      <c r="A1" s="19" t="s">
        <v>26</v>
      </c>
      <c r="B1" s="1"/>
    </row>
    <row r="2" spans="1:2" s="2" customFormat="1" ht="90" customHeight="1" x14ac:dyDescent="0.2">
      <c r="A2" s="14" t="s">
        <v>37</v>
      </c>
      <c r="B2" s="10"/>
    </row>
    <row r="3" spans="1:2" s="17" customFormat="1" ht="30" customHeight="1" x14ac:dyDescent="0.2">
      <c r="A3" s="15" t="s">
        <v>39</v>
      </c>
      <c r="B3" s="16" t="s">
        <v>9</v>
      </c>
    </row>
    <row r="4" spans="1:2" s="2" customFormat="1" ht="238" customHeight="1" x14ac:dyDescent="0.2">
      <c r="A4" s="13" t="s">
        <v>46</v>
      </c>
      <c r="B4" s="11" t="s">
        <v>11</v>
      </c>
    </row>
    <row r="5" spans="1:2" s="17" customFormat="1" ht="30" customHeight="1" x14ac:dyDescent="0.2">
      <c r="A5" s="15" t="s">
        <v>40</v>
      </c>
      <c r="B5" s="16" t="s">
        <v>12</v>
      </c>
    </row>
    <row r="6" spans="1:2" s="2" customFormat="1" ht="151" customHeight="1" x14ac:dyDescent="0.2">
      <c r="A6" s="13" t="s">
        <v>47</v>
      </c>
      <c r="B6" s="11" t="s">
        <v>13</v>
      </c>
    </row>
    <row r="7" spans="1:2" s="17" customFormat="1" ht="30" customHeight="1" x14ac:dyDescent="0.2">
      <c r="A7" s="15" t="s">
        <v>38</v>
      </c>
      <c r="B7" s="16" t="s">
        <v>14</v>
      </c>
    </row>
    <row r="8" spans="1:2" s="2" customFormat="1" ht="174" customHeight="1" x14ac:dyDescent="0.2">
      <c r="A8" s="13" t="s">
        <v>48</v>
      </c>
      <c r="B8" s="11" t="s">
        <v>15</v>
      </c>
    </row>
    <row r="9" spans="1:2" s="17" customFormat="1" ht="30" customHeight="1" x14ac:dyDescent="0.2">
      <c r="A9" s="15" t="s">
        <v>25</v>
      </c>
      <c r="B9" s="18"/>
    </row>
    <row r="10" spans="1:2" s="2" customFormat="1" ht="125" customHeight="1" x14ac:dyDescent="0.2">
      <c r="A10" s="13" t="s">
        <v>49</v>
      </c>
      <c r="B10" s="10"/>
    </row>
    <row r="11" spans="1:2" s="17" customFormat="1" ht="30" customHeight="1" x14ac:dyDescent="0.2">
      <c r="A11" s="15" t="s">
        <v>41</v>
      </c>
      <c r="B11" s="18"/>
    </row>
    <row r="12" spans="1:2" s="2" customFormat="1" ht="90" customHeight="1" x14ac:dyDescent="0.2">
      <c r="A12" s="13" t="s">
        <v>50</v>
      </c>
      <c r="B12" s="10"/>
    </row>
    <row r="13" spans="1:2" s="2" customFormat="1" ht="30" customHeight="1" x14ac:dyDescent="0.2">
      <c r="A13" s="15" t="s">
        <v>42</v>
      </c>
      <c r="B13"/>
    </row>
    <row r="14" spans="1:2" s="2" customFormat="1" ht="105" customHeight="1" x14ac:dyDescent="0.2">
      <c r="A14" s="13" t="s">
        <v>51</v>
      </c>
      <c r="B14"/>
    </row>
    <row r="15" spans="1:2" s="2" customFormat="1" ht="15" customHeight="1" x14ac:dyDescent="0.2">
      <c r="A15"/>
      <c r="B15"/>
    </row>
    <row r="16" spans="1:2" s="2" customFormat="1" ht="15" customHeight="1" x14ac:dyDescent="0.2">
      <c r="A16"/>
      <c r="B16"/>
    </row>
    <row r="17" spans="1:2" s="2" customFormat="1" ht="15" customHeight="1" x14ac:dyDescent="0.2">
      <c r="A17"/>
      <c r="B17"/>
    </row>
    <row r="18" spans="1:2" s="2" customFormat="1" ht="15" customHeight="1" x14ac:dyDescent="0.2">
      <c r="A18"/>
      <c r="B18"/>
    </row>
    <row r="19" spans="1:2" s="2" customFormat="1" ht="15" customHeight="1" x14ac:dyDescent="0.2">
      <c r="A19"/>
      <c r="B19"/>
    </row>
    <row r="20" spans="1:2" s="2" customFormat="1" ht="15" customHeight="1" x14ac:dyDescent="0.2">
      <c r="A20"/>
      <c r="B20"/>
    </row>
    <row r="21" spans="1:2" s="2" customFormat="1" ht="15" customHeight="1" x14ac:dyDescent="0.2">
      <c r="A21"/>
      <c r="B21"/>
    </row>
    <row r="22" spans="1:2" s="2" customFormat="1" ht="15" customHeight="1" x14ac:dyDescent="0.2">
      <c r="A22"/>
      <c r="B22"/>
    </row>
    <row r="23" spans="1:2" s="2" customFormat="1" ht="15" customHeight="1" x14ac:dyDescent="0.2">
      <c r="A23"/>
      <c r="B23"/>
    </row>
    <row r="24" spans="1:2" s="2" customFormat="1" ht="15" customHeight="1" x14ac:dyDescent="0.2">
      <c r="A24"/>
      <c r="B24"/>
    </row>
    <row r="25" spans="1:2" s="2" customFormat="1" ht="15" customHeight="1" x14ac:dyDescent="0.2">
      <c r="A25"/>
      <c r="B25"/>
    </row>
    <row r="26" spans="1:2" s="2" customFormat="1" ht="15" customHeight="1" x14ac:dyDescent="0.2">
      <c r="A26"/>
      <c r="B26"/>
    </row>
    <row r="27" spans="1:2" s="2" customFormat="1" ht="15" customHeight="1" x14ac:dyDescent="0.2">
      <c r="A27"/>
      <c r="B27"/>
    </row>
    <row r="28" spans="1:2" s="2" customFormat="1" ht="15" customHeight="1" x14ac:dyDescent="0.2">
      <c r="A28"/>
      <c r="B28"/>
    </row>
    <row r="29" spans="1:2" ht="20" customHeight="1" x14ac:dyDescent="0.2"/>
    <row r="30" spans="1:2" ht="35" customHeight="1" x14ac:dyDescent="0.2"/>
    <row r="31" spans="1:2" ht="35" customHeight="1" x14ac:dyDescent="0.2"/>
    <row r="32" spans="1:2" ht="35" customHeight="1" x14ac:dyDescent="0.2"/>
    <row r="33" ht="35" customHeight="1" x14ac:dyDescent="0.2"/>
    <row r="34" ht="35" customHeight="1" x14ac:dyDescent="0.2"/>
    <row r="35" ht="20" customHeight="1" x14ac:dyDescent="0.2"/>
  </sheetData>
  <sheetProtection algorithmName="SHA-512" hashValue="01/sXOsjfb12KixPyTLJUKhKEcnoQePr/hyEKkFpVyDQsZoZ9K+lFZZqwNfihP86KgWhtoKzB4JD01jOEMgZAw==" saltValue="qJbMgoRlfKZtdDmPIoPbkA=="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3">
    <pageSetUpPr fitToPage="1"/>
  </sheetPr>
  <dimension ref="A1:E105"/>
  <sheetViews>
    <sheetView showGridLines="0" topLeftCell="A84" zoomScaleNormal="100" workbookViewId="0">
      <selection activeCell="D58" sqref="D58"/>
    </sheetView>
  </sheetViews>
  <sheetFormatPr baseColWidth="10" defaultColWidth="8.83203125" defaultRowHeight="15" x14ac:dyDescent="0.2"/>
  <cols>
    <col min="1" max="1" width="68.83203125" bestFit="1" customWidth="1"/>
    <col min="2" max="2" width="30.6640625" customWidth="1"/>
    <col min="3" max="3" width="1.83203125" customWidth="1"/>
    <col min="4" max="5" width="25.83203125" style="2" customWidth="1"/>
  </cols>
  <sheetData>
    <row r="1" spans="1:5" ht="50" customHeight="1" x14ac:dyDescent="0.2">
      <c r="A1" s="69" t="s">
        <v>16</v>
      </c>
      <c r="B1" s="70"/>
      <c r="C1" s="70"/>
      <c r="D1" s="70"/>
      <c r="E1" s="70"/>
    </row>
    <row r="2" spans="1:5" ht="40" customHeight="1" x14ac:dyDescent="0.2">
      <c r="A2" s="36" t="str">
        <f>'Beoordelen open vragen'!A1</f>
        <v>Beoordeling criterium Open vragen</v>
      </c>
      <c r="B2" s="36"/>
      <c r="C2" s="25"/>
      <c r="D2" s="71" t="str">
        <f>'Beoordelaar 1'!C1</f>
        <v>&lt;NAAM INSCHRIJVER&gt;</v>
      </c>
      <c r="E2" s="72"/>
    </row>
    <row r="3" spans="1:5" ht="20" customHeight="1" x14ac:dyDescent="0.2">
      <c r="A3" s="75" t="str">
        <f>'Beoordelen open vragen'!A3</f>
        <v>6.1.1 Plan van aanpak</v>
      </c>
      <c r="B3" s="35" t="s">
        <v>0</v>
      </c>
      <c r="C3" s="26"/>
      <c r="D3" s="37" t="str">
        <f>'Beoordelaar 1'!C3</f>
        <v>Score:</v>
      </c>
      <c r="E3" s="66" t="s">
        <v>30</v>
      </c>
    </row>
    <row r="4" spans="1:5" ht="20" customHeight="1" x14ac:dyDescent="0.2">
      <c r="A4" s="76"/>
      <c r="B4" s="35" t="s">
        <v>1</v>
      </c>
      <c r="C4" s="26"/>
      <c r="D4" s="37" t="str">
        <f>'Beoordelaar 2'!C3</f>
        <v>Score:</v>
      </c>
      <c r="E4" s="67"/>
    </row>
    <row r="5" spans="1:5" ht="20" customHeight="1" x14ac:dyDescent="0.2">
      <c r="A5" s="76"/>
      <c r="B5" s="35" t="s">
        <v>2</v>
      </c>
      <c r="C5" s="26"/>
      <c r="D5" s="37" t="str">
        <f>'Beoordelaar 3'!C3</f>
        <v>Score:</v>
      </c>
      <c r="E5" s="67"/>
    </row>
    <row r="6" spans="1:5" ht="20" customHeight="1" x14ac:dyDescent="0.2">
      <c r="A6" s="76"/>
      <c r="B6" s="35" t="s">
        <v>21</v>
      </c>
      <c r="C6" s="26"/>
      <c r="D6" s="37" t="str">
        <f>'Beoordelaar 4'!C3</f>
        <v>Score:</v>
      </c>
      <c r="E6" s="67"/>
    </row>
    <row r="7" spans="1:5" ht="20" customHeight="1" x14ac:dyDescent="0.2">
      <c r="A7" s="76"/>
      <c r="B7" s="35" t="s">
        <v>22</v>
      </c>
      <c r="C7" s="26"/>
      <c r="D7" s="37" t="str">
        <f>'Beoordelaar 5'!C3</f>
        <v>Score:</v>
      </c>
      <c r="E7" s="67"/>
    </row>
    <row r="8" spans="1:5" ht="20" customHeight="1" x14ac:dyDescent="0.2">
      <c r="A8" s="76"/>
      <c r="B8" s="35" t="s">
        <v>23</v>
      </c>
      <c r="C8" s="26"/>
      <c r="D8" s="37" t="str">
        <f>'Beoordelaar 6'!C3</f>
        <v>Score:</v>
      </c>
      <c r="E8" s="67"/>
    </row>
    <row r="9" spans="1:5" ht="20" customHeight="1" x14ac:dyDescent="0.2">
      <c r="A9" s="77"/>
      <c r="B9" s="35" t="s">
        <v>24</v>
      </c>
      <c r="C9" s="26"/>
      <c r="D9" s="37" t="str">
        <f>'Beoordelaar 7'!C3</f>
        <v>Score:</v>
      </c>
      <c r="E9" s="67"/>
    </row>
    <row r="10" spans="1:5" ht="20" customHeight="1" x14ac:dyDescent="0.2">
      <c r="A10" s="64" t="s">
        <v>10</v>
      </c>
      <c r="B10" s="65"/>
      <c r="C10" s="27"/>
      <c r="D10" s="34" t="s">
        <v>9</v>
      </c>
      <c r="E10" s="67"/>
    </row>
    <row r="11" spans="1:5" ht="20" customHeight="1" x14ac:dyDescent="0.2">
      <c r="A11" s="33"/>
      <c r="B11" s="32" t="s">
        <v>31</v>
      </c>
      <c r="C11" s="27"/>
      <c r="D11" s="31" t="str">
        <f>IF(D10="Onvoldoende","UITSLUITING",IF(D10="Matig","€ 0,-",IF(D10="Voldoende","€ 2.000",IF(D10="Goed","€ 5.000",IF(D10="Uitmuntend","€ 10.000"," ")))))</f>
        <v xml:space="preserve"> </v>
      </c>
      <c r="E11" s="68"/>
    </row>
    <row r="12" spans="1:5" ht="20" customHeight="1" x14ac:dyDescent="0.2">
      <c r="A12" s="75" t="str">
        <f>'Beoordelen open vragen'!A5</f>
        <v>6.1.2	 Werkwijze jaarrekening</v>
      </c>
      <c r="B12" s="35" t="s">
        <v>0</v>
      </c>
      <c r="C12" s="26"/>
      <c r="D12" s="37" t="str">
        <f>'Beoordelaar 1'!C5</f>
        <v>Score:</v>
      </c>
      <c r="E12" s="66" t="s">
        <v>30</v>
      </c>
    </row>
    <row r="13" spans="1:5" ht="20" customHeight="1" x14ac:dyDescent="0.2">
      <c r="A13" s="76"/>
      <c r="B13" s="35" t="s">
        <v>1</v>
      </c>
      <c r="C13" s="26"/>
      <c r="D13" s="37" t="str">
        <f>'Beoordelaar 2'!C5</f>
        <v>Score:</v>
      </c>
      <c r="E13" s="67"/>
    </row>
    <row r="14" spans="1:5" ht="20" customHeight="1" x14ac:dyDescent="0.2">
      <c r="A14" s="76"/>
      <c r="B14" s="35" t="s">
        <v>2</v>
      </c>
      <c r="C14" s="26"/>
      <c r="D14" s="37" t="str">
        <f>'Beoordelaar 3'!C5</f>
        <v>Score:</v>
      </c>
      <c r="E14" s="67"/>
    </row>
    <row r="15" spans="1:5" ht="20" customHeight="1" x14ac:dyDescent="0.2">
      <c r="A15" s="76"/>
      <c r="B15" s="35" t="s">
        <v>21</v>
      </c>
      <c r="C15" s="26"/>
      <c r="D15" s="37" t="str">
        <f>'Beoordelaar 4'!C5</f>
        <v>Score:</v>
      </c>
      <c r="E15" s="67"/>
    </row>
    <row r="16" spans="1:5" ht="20" customHeight="1" x14ac:dyDescent="0.2">
      <c r="A16" s="76"/>
      <c r="B16" s="35" t="s">
        <v>22</v>
      </c>
      <c r="C16" s="26"/>
      <c r="D16" s="37" t="str">
        <f>'Beoordelaar 5'!C5</f>
        <v>Score:</v>
      </c>
      <c r="E16" s="67"/>
    </row>
    <row r="17" spans="1:5" ht="20" customHeight="1" x14ac:dyDescent="0.2">
      <c r="A17" s="76"/>
      <c r="B17" s="35" t="s">
        <v>23</v>
      </c>
      <c r="C17" s="26"/>
      <c r="D17" s="37" t="str">
        <f>'Beoordelaar 6'!C5</f>
        <v>Score:</v>
      </c>
      <c r="E17" s="67"/>
    </row>
    <row r="18" spans="1:5" ht="20" customHeight="1" x14ac:dyDescent="0.2">
      <c r="A18" s="77"/>
      <c r="B18" s="35" t="s">
        <v>24</v>
      </c>
      <c r="C18" s="26"/>
      <c r="D18" s="37" t="str">
        <f>'Beoordelaar 7'!C5</f>
        <v>Score:</v>
      </c>
      <c r="E18" s="67"/>
    </row>
    <row r="19" spans="1:5" ht="20" customHeight="1" x14ac:dyDescent="0.2">
      <c r="A19" s="64" t="s">
        <v>10</v>
      </c>
      <c r="B19" s="65"/>
      <c r="C19" s="27"/>
      <c r="D19" s="34" t="s">
        <v>9</v>
      </c>
      <c r="E19" s="67"/>
    </row>
    <row r="20" spans="1:5" ht="20" customHeight="1" x14ac:dyDescent="0.2">
      <c r="A20" s="33"/>
      <c r="B20" s="32" t="s">
        <v>32</v>
      </c>
      <c r="C20" s="27"/>
      <c r="D20" s="31" t="str">
        <f>IF(D19="Onvoldoende","UITSLUITING",IF(D19="Matig","€ 0,-",IF(D19="Voldoende","€ 2.000",IF(D19="Goed","€ 5.000",IF(D19="Uitmuntend","€ 10.000"," ")))))</f>
        <v xml:space="preserve"> </v>
      </c>
      <c r="E20" s="68"/>
    </row>
    <row r="21" spans="1:5" ht="20" customHeight="1" x14ac:dyDescent="0.2">
      <c r="A21" s="75" t="str">
        <f>'Beoordelen open vragen'!A7</f>
        <v xml:space="preserve">6.1.3	 Continuïteit van de dienstverlening en teamsamenstelling </v>
      </c>
      <c r="B21" s="35" t="s">
        <v>0</v>
      </c>
      <c r="C21" s="26"/>
      <c r="D21" s="37" t="str">
        <f>'Beoordelaar 1'!C7</f>
        <v>Score:</v>
      </c>
      <c r="E21" s="66" t="s">
        <v>30</v>
      </c>
    </row>
    <row r="22" spans="1:5" ht="20" customHeight="1" x14ac:dyDescent="0.2">
      <c r="A22" s="76"/>
      <c r="B22" s="35" t="s">
        <v>1</v>
      </c>
      <c r="C22" s="26"/>
      <c r="D22" s="37" t="str">
        <f>'Beoordelaar 2'!C7</f>
        <v>Score:</v>
      </c>
      <c r="E22" s="67"/>
    </row>
    <row r="23" spans="1:5" ht="20" customHeight="1" x14ac:dyDescent="0.2">
      <c r="A23" s="76"/>
      <c r="B23" s="35" t="s">
        <v>2</v>
      </c>
      <c r="C23" s="26"/>
      <c r="D23" s="37" t="str">
        <f>'Beoordelaar 3'!C7</f>
        <v>Score:</v>
      </c>
      <c r="E23" s="67"/>
    </row>
    <row r="24" spans="1:5" ht="20" customHeight="1" x14ac:dyDescent="0.2">
      <c r="A24" s="76"/>
      <c r="B24" s="35" t="s">
        <v>21</v>
      </c>
      <c r="C24" s="26"/>
      <c r="D24" s="37" t="str">
        <f>'Beoordelaar 4'!C7</f>
        <v>Score:</v>
      </c>
      <c r="E24" s="67"/>
    </row>
    <row r="25" spans="1:5" ht="20" customHeight="1" x14ac:dyDescent="0.2">
      <c r="A25" s="76"/>
      <c r="B25" s="35" t="s">
        <v>22</v>
      </c>
      <c r="C25" s="26"/>
      <c r="D25" s="37" t="str">
        <f>'Beoordelaar 5'!C7</f>
        <v>Score:</v>
      </c>
      <c r="E25" s="67"/>
    </row>
    <row r="26" spans="1:5" ht="20" customHeight="1" x14ac:dyDescent="0.2">
      <c r="A26" s="76"/>
      <c r="B26" s="35" t="s">
        <v>23</v>
      </c>
      <c r="C26" s="26"/>
      <c r="D26" s="37" t="str">
        <f>'Beoordelaar 6'!C7</f>
        <v>Score:</v>
      </c>
      <c r="E26" s="67"/>
    </row>
    <row r="27" spans="1:5" ht="20" customHeight="1" x14ac:dyDescent="0.2">
      <c r="A27" s="77"/>
      <c r="B27" s="35" t="s">
        <v>24</v>
      </c>
      <c r="C27" s="26"/>
      <c r="D27" s="37" t="str">
        <f>'Beoordelaar 7'!C7</f>
        <v>Score:</v>
      </c>
      <c r="E27" s="67"/>
    </row>
    <row r="28" spans="1:5" ht="20" customHeight="1" x14ac:dyDescent="0.2">
      <c r="A28" s="64" t="s">
        <v>10</v>
      </c>
      <c r="B28" s="65"/>
      <c r="C28" s="27"/>
      <c r="D28" s="34" t="s">
        <v>9</v>
      </c>
      <c r="E28" s="67"/>
    </row>
    <row r="29" spans="1:5" ht="20" customHeight="1" x14ac:dyDescent="0.2">
      <c r="A29" s="33"/>
      <c r="B29" s="32" t="s">
        <v>33</v>
      </c>
      <c r="C29" s="27"/>
      <c r="D29" s="31" t="str">
        <f>IF(D28="Onvoldoende","UITSLUITING",IF(D28="Matig","€ 0,-",IF(D28="Voldoende","€ 2.000",IF(D28="Goed","€ 5.000",IF(D28="Uitmuntend","€ 10.000"," ")))))</f>
        <v xml:space="preserve"> </v>
      </c>
      <c r="E29" s="68"/>
    </row>
    <row r="30" spans="1:5" ht="20" customHeight="1" x14ac:dyDescent="0.2">
      <c r="A30" s="75" t="str">
        <f>'Beoordelen open vragen'!A9</f>
        <v>6.1.4 Informatievoorziening</v>
      </c>
      <c r="B30" s="35" t="s">
        <v>0</v>
      </c>
      <c r="C30" s="26"/>
      <c r="D30" s="37" t="str">
        <f>'Beoordelaar 1'!C9</f>
        <v>Score:</v>
      </c>
      <c r="E30" s="66" t="s">
        <v>30</v>
      </c>
    </row>
    <row r="31" spans="1:5" ht="20" customHeight="1" x14ac:dyDescent="0.2">
      <c r="A31" s="76"/>
      <c r="B31" s="35" t="s">
        <v>1</v>
      </c>
      <c r="C31" s="26"/>
      <c r="D31" s="37" t="str">
        <f>'Beoordelaar 2'!C9</f>
        <v>Score:</v>
      </c>
      <c r="E31" s="67"/>
    </row>
    <row r="32" spans="1:5" ht="20" customHeight="1" x14ac:dyDescent="0.2">
      <c r="A32" s="76"/>
      <c r="B32" s="35" t="s">
        <v>2</v>
      </c>
      <c r="C32" s="26"/>
      <c r="D32" s="37" t="str">
        <f>'Beoordelaar 3'!C9</f>
        <v>Score:</v>
      </c>
      <c r="E32" s="67"/>
    </row>
    <row r="33" spans="1:5" ht="20" customHeight="1" x14ac:dyDescent="0.2">
      <c r="A33" s="76"/>
      <c r="B33" s="35" t="s">
        <v>21</v>
      </c>
      <c r="C33" s="26"/>
      <c r="D33" s="37" t="str">
        <f>'Beoordelaar 4'!C9</f>
        <v>Score:</v>
      </c>
      <c r="E33" s="67"/>
    </row>
    <row r="34" spans="1:5" ht="20" customHeight="1" x14ac:dyDescent="0.2">
      <c r="A34" s="76"/>
      <c r="B34" s="35" t="s">
        <v>22</v>
      </c>
      <c r="C34" s="26"/>
      <c r="D34" s="37" t="str">
        <f>'Beoordelaar 5'!C9</f>
        <v>Score:</v>
      </c>
      <c r="E34" s="67"/>
    </row>
    <row r="35" spans="1:5" ht="20" customHeight="1" x14ac:dyDescent="0.2">
      <c r="A35" s="76"/>
      <c r="B35" s="35" t="s">
        <v>23</v>
      </c>
      <c r="C35" s="26"/>
      <c r="D35" s="37" t="str">
        <f>'Beoordelaar 6'!C9</f>
        <v>Score:</v>
      </c>
      <c r="E35" s="67"/>
    </row>
    <row r="36" spans="1:5" ht="20" customHeight="1" x14ac:dyDescent="0.2">
      <c r="A36" s="77"/>
      <c r="B36" s="35" t="s">
        <v>24</v>
      </c>
      <c r="C36" s="26"/>
      <c r="D36" s="37" t="str">
        <f>'Beoordelaar 7'!C9</f>
        <v>Score:</v>
      </c>
      <c r="E36" s="67"/>
    </row>
    <row r="37" spans="1:5" ht="20" customHeight="1" x14ac:dyDescent="0.2">
      <c r="A37" s="64" t="s">
        <v>10</v>
      </c>
      <c r="B37" s="65"/>
      <c r="C37" s="27"/>
      <c r="D37" s="34" t="s">
        <v>9</v>
      </c>
      <c r="E37" s="67"/>
    </row>
    <row r="38" spans="1:5" ht="20" customHeight="1" x14ac:dyDescent="0.2">
      <c r="A38" s="33"/>
      <c r="B38" s="32" t="s">
        <v>34</v>
      </c>
      <c r="C38" s="27"/>
      <c r="D38" s="31" t="str">
        <f>IF(D37="Onvoldoende","UITSLUITING",IF(D37="Matig","€ 0,-",IF(D37="Voldoende","€ 2.000",IF(D37="Goed","€ 5.000",IF(D37="Uitmuntend","€ 10.000"," ")))))</f>
        <v xml:space="preserve"> </v>
      </c>
      <c r="E38" s="68"/>
    </row>
    <row r="39" spans="1:5" ht="20" customHeight="1" x14ac:dyDescent="0.2">
      <c r="A39" s="78" t="str">
        <f>'Beoordelen open vragen'!A11</f>
        <v>6.1.5	 Visie op een controleproces</v>
      </c>
      <c r="B39" s="35" t="s">
        <v>0</v>
      </c>
      <c r="C39" s="26"/>
      <c r="D39" s="37" t="str">
        <f>'Beoordelaar 1'!C11</f>
        <v>Score:</v>
      </c>
      <c r="E39" s="66" t="s">
        <v>30</v>
      </c>
    </row>
    <row r="40" spans="1:5" ht="20" customHeight="1" x14ac:dyDescent="0.2">
      <c r="A40" s="79"/>
      <c r="B40" s="35" t="s">
        <v>1</v>
      </c>
      <c r="C40" s="26"/>
      <c r="D40" s="37" t="str">
        <f>'Beoordelaar 2'!C11</f>
        <v>Score:</v>
      </c>
      <c r="E40" s="67"/>
    </row>
    <row r="41" spans="1:5" ht="20" customHeight="1" x14ac:dyDescent="0.2">
      <c r="A41" s="79"/>
      <c r="B41" s="35" t="s">
        <v>2</v>
      </c>
      <c r="C41" s="26"/>
      <c r="D41" s="37" t="str">
        <f>'Beoordelaar 3'!C11</f>
        <v>Score:</v>
      </c>
      <c r="E41" s="67"/>
    </row>
    <row r="42" spans="1:5" ht="20" customHeight="1" x14ac:dyDescent="0.2">
      <c r="A42" s="79"/>
      <c r="B42" s="35" t="s">
        <v>21</v>
      </c>
      <c r="C42" s="26"/>
      <c r="D42" s="37" t="str">
        <f>'Beoordelaar 4'!C11</f>
        <v>Score:</v>
      </c>
      <c r="E42" s="67"/>
    </row>
    <row r="43" spans="1:5" ht="20" customHeight="1" x14ac:dyDescent="0.2">
      <c r="A43" s="79"/>
      <c r="B43" s="35" t="s">
        <v>22</v>
      </c>
      <c r="C43" s="26"/>
      <c r="D43" s="37" t="str">
        <f>'Beoordelaar 5'!C11</f>
        <v>Score:</v>
      </c>
      <c r="E43" s="67"/>
    </row>
    <row r="44" spans="1:5" ht="20" customHeight="1" x14ac:dyDescent="0.2">
      <c r="A44" s="79"/>
      <c r="B44" s="35" t="s">
        <v>23</v>
      </c>
      <c r="C44" s="26"/>
      <c r="D44" s="37" t="str">
        <f>'Beoordelaar 6'!C11</f>
        <v>Score:</v>
      </c>
      <c r="E44" s="67"/>
    </row>
    <row r="45" spans="1:5" ht="20" customHeight="1" x14ac:dyDescent="0.2">
      <c r="A45" s="80"/>
      <c r="B45" s="35" t="s">
        <v>24</v>
      </c>
      <c r="C45" s="26"/>
      <c r="D45" s="37" t="str">
        <f>'Beoordelaar 7'!C11</f>
        <v>Score:</v>
      </c>
      <c r="E45" s="67"/>
    </row>
    <row r="46" spans="1:5" ht="20" customHeight="1" x14ac:dyDescent="0.2">
      <c r="A46" s="64" t="s">
        <v>10</v>
      </c>
      <c r="B46" s="65"/>
      <c r="C46" s="27"/>
      <c r="D46" s="34" t="s">
        <v>9</v>
      </c>
      <c r="E46" s="67"/>
    </row>
    <row r="47" spans="1:5" ht="20" customHeight="1" x14ac:dyDescent="0.2">
      <c r="A47" s="33"/>
      <c r="B47" s="32" t="s">
        <v>35</v>
      </c>
      <c r="C47" s="27"/>
      <c r="D47" s="31" t="str">
        <f>IF(D46="Onvoldoende","UITSLUITING",IF(D46="Matig","€ 0,-",IF(D46="Voldoende","€ 2.000",IF(D46="Goed","€ 5.000",IF(D46="Uitmuntend","€ 10.000"," ")))))</f>
        <v xml:space="preserve"> </v>
      </c>
      <c r="E47" s="68"/>
    </row>
    <row r="48" spans="1:5" ht="20" customHeight="1" x14ac:dyDescent="0.2">
      <c r="A48" s="73" t="str">
        <f>'Beoordelen open vragen'!A13</f>
        <v>6.1.6	 Rapportagevorm</v>
      </c>
      <c r="B48" s="35" t="s">
        <v>0</v>
      </c>
      <c r="C48" s="26"/>
      <c r="D48" s="37" t="str">
        <f>'Beoordelaar 1'!C13</f>
        <v>Score:</v>
      </c>
      <c r="E48" s="66" t="s">
        <v>30</v>
      </c>
    </row>
    <row r="49" spans="1:5" ht="20" customHeight="1" x14ac:dyDescent="0.2">
      <c r="A49" s="73"/>
      <c r="B49" s="35" t="s">
        <v>1</v>
      </c>
      <c r="C49" s="26"/>
      <c r="D49" s="37" t="str">
        <f>'Beoordelaar 2'!C13</f>
        <v>Score:</v>
      </c>
      <c r="E49" s="67"/>
    </row>
    <row r="50" spans="1:5" ht="20.25" customHeight="1" x14ac:dyDescent="0.2">
      <c r="A50" s="73"/>
      <c r="B50" s="35" t="s">
        <v>2</v>
      </c>
      <c r="C50" s="26"/>
      <c r="D50" s="37" t="str">
        <f>'Beoordelaar 3'!C13</f>
        <v>Score:</v>
      </c>
      <c r="E50" s="67"/>
    </row>
    <row r="51" spans="1:5" ht="20.25" customHeight="1" x14ac:dyDescent="0.2">
      <c r="A51" s="73"/>
      <c r="B51" s="35" t="s">
        <v>21</v>
      </c>
      <c r="C51" s="26"/>
      <c r="D51" s="37" t="str">
        <f>'Beoordelaar 4'!C13</f>
        <v>Score:</v>
      </c>
      <c r="E51" s="67"/>
    </row>
    <row r="52" spans="1:5" ht="20.25" customHeight="1" x14ac:dyDescent="0.2">
      <c r="A52" s="73"/>
      <c r="B52" s="35" t="s">
        <v>22</v>
      </c>
      <c r="C52" s="26"/>
      <c r="D52" s="37" t="str">
        <f>'Beoordelaar 5'!C13</f>
        <v>Score:</v>
      </c>
      <c r="E52" s="67"/>
    </row>
    <row r="53" spans="1:5" ht="20.25" customHeight="1" x14ac:dyDescent="0.2">
      <c r="A53" s="73"/>
      <c r="B53" s="35" t="s">
        <v>23</v>
      </c>
      <c r="C53" s="26"/>
      <c r="D53" s="37" t="str">
        <f>'Beoordelaar 6'!C13</f>
        <v>Score:</v>
      </c>
      <c r="E53" s="67"/>
    </row>
    <row r="54" spans="1:5" ht="20.25" customHeight="1" x14ac:dyDescent="0.2">
      <c r="A54" s="74"/>
      <c r="B54" s="35" t="s">
        <v>24</v>
      </c>
      <c r="C54" s="26"/>
      <c r="D54" s="37" t="str">
        <f>'Beoordelaar 7'!C13</f>
        <v>Score:</v>
      </c>
      <c r="E54" s="67"/>
    </row>
    <row r="55" spans="1:5" ht="20" customHeight="1" x14ac:dyDescent="0.2">
      <c r="A55" s="64" t="s">
        <v>10</v>
      </c>
      <c r="B55" s="65"/>
      <c r="C55" s="27"/>
      <c r="D55" s="34" t="s">
        <v>9</v>
      </c>
      <c r="E55" s="67"/>
    </row>
    <row r="56" spans="1:5" ht="20" customHeight="1" x14ac:dyDescent="0.2">
      <c r="A56" s="33"/>
      <c r="B56" s="32" t="s">
        <v>45</v>
      </c>
      <c r="C56" s="27"/>
      <c r="D56" s="31" t="str">
        <f>IF(D55="Onvoldoende","UITSLUITING",IF(D55="Matig","€ 0,-",IF(D55="Voldoende","€ 2.000",IF(D55="Goed","€ 5.000",IF(D55="Uitmuntend","€ 10.000"," ")))))</f>
        <v xml:space="preserve"> </v>
      </c>
      <c r="E56" s="68"/>
    </row>
    <row r="57" spans="1:5" s="29" customFormat="1" ht="40" customHeight="1" x14ac:dyDescent="0.2">
      <c r="A57" s="81" t="s">
        <v>6</v>
      </c>
      <c r="B57" s="81"/>
      <c r="C57" s="28"/>
      <c r="D57" s="30" t="e">
        <f>D11+D20+D29+D38+D47+D56</f>
        <v>#VALUE!</v>
      </c>
      <c r="E57" s="30"/>
    </row>
    <row r="59" spans="1:5" ht="40" customHeight="1" x14ac:dyDescent="0.2">
      <c r="A59" s="36" t="str">
        <f>'Beoordelen interview'!A1</f>
        <v>Beoordeling criterium Interview</v>
      </c>
      <c r="B59" s="36"/>
      <c r="C59" s="25"/>
      <c r="D59" s="71" t="str">
        <f>D2</f>
        <v>&lt;NAAM INSCHRIJVER&gt;</v>
      </c>
      <c r="E59" s="72"/>
    </row>
    <row r="60" spans="1:5" ht="20" customHeight="1" x14ac:dyDescent="0.2">
      <c r="A60" s="75" t="str">
        <f>'Beoordelen interview'!A3</f>
        <v>Vraag 1</v>
      </c>
      <c r="B60" s="35" t="s">
        <v>0</v>
      </c>
      <c r="C60" s="26"/>
      <c r="D60" s="37" t="str">
        <f>'Beoordelaar 1'!C18</f>
        <v>Score:</v>
      </c>
      <c r="E60" s="66" t="s">
        <v>30</v>
      </c>
    </row>
    <row r="61" spans="1:5" ht="20" customHeight="1" x14ac:dyDescent="0.2">
      <c r="A61" s="76"/>
      <c r="B61" s="35" t="s">
        <v>1</v>
      </c>
      <c r="C61" s="26"/>
      <c r="D61" s="37" t="str">
        <f>'Beoordelaar 2'!C18</f>
        <v>Score:</v>
      </c>
      <c r="E61" s="67"/>
    </row>
    <row r="62" spans="1:5" ht="20" customHeight="1" x14ac:dyDescent="0.2">
      <c r="A62" s="76"/>
      <c r="B62" s="35" t="s">
        <v>2</v>
      </c>
      <c r="C62" s="26"/>
      <c r="D62" s="37" t="str">
        <f>'Beoordelaar 3'!C18</f>
        <v>Score:</v>
      </c>
      <c r="E62" s="67"/>
    </row>
    <row r="63" spans="1:5" ht="20" customHeight="1" x14ac:dyDescent="0.2">
      <c r="A63" s="76"/>
      <c r="B63" s="35" t="s">
        <v>21</v>
      </c>
      <c r="C63" s="26"/>
      <c r="D63" s="37" t="str">
        <f>'Beoordelaar 4'!C18</f>
        <v>Score:</v>
      </c>
      <c r="E63" s="67"/>
    </row>
    <row r="64" spans="1:5" ht="20" customHeight="1" x14ac:dyDescent="0.2">
      <c r="A64" s="76"/>
      <c r="B64" s="35" t="s">
        <v>22</v>
      </c>
      <c r="C64" s="26"/>
      <c r="D64" s="37" t="str">
        <f>'Beoordelaar 5'!C18</f>
        <v>Score:</v>
      </c>
      <c r="E64" s="67"/>
    </row>
    <row r="65" spans="1:5" ht="20" customHeight="1" x14ac:dyDescent="0.2">
      <c r="A65" s="76"/>
      <c r="B65" s="35" t="s">
        <v>23</v>
      </c>
      <c r="C65" s="26"/>
      <c r="D65" s="37" t="str">
        <f>'Beoordelaar 6'!C18</f>
        <v>Score:</v>
      </c>
      <c r="E65" s="67"/>
    </row>
    <row r="66" spans="1:5" ht="20" customHeight="1" x14ac:dyDescent="0.2">
      <c r="A66" s="77"/>
      <c r="B66" s="35" t="s">
        <v>24</v>
      </c>
      <c r="C66" s="26"/>
      <c r="D66" s="37" t="str">
        <f>'Beoordelaar 7'!C18</f>
        <v>Score:</v>
      </c>
      <c r="E66" s="67"/>
    </row>
    <row r="67" spans="1:5" ht="20" customHeight="1" x14ac:dyDescent="0.2">
      <c r="A67" s="64" t="s">
        <v>10</v>
      </c>
      <c r="B67" s="65"/>
      <c r="C67" s="27"/>
      <c r="D67" s="34" t="s">
        <v>9</v>
      </c>
      <c r="E67" s="67"/>
    </row>
    <row r="68" spans="1:5" ht="20" customHeight="1" x14ac:dyDescent="0.2">
      <c r="A68" s="33"/>
      <c r="B68" s="32" t="s">
        <v>31</v>
      </c>
      <c r="C68" s="27"/>
      <c r="D68" s="31" t="str">
        <f>IF(D67="Onvoldoende","UITSLUITING",IF(D67="Matig","€ 0,-",IF(D67="Voldoende","€ 1.600",IF(D67="Goed","€ 4.000",IF(D67="Uitmuntend","€ 8.000"," ")))))</f>
        <v xml:space="preserve"> </v>
      </c>
      <c r="E68" s="68"/>
    </row>
    <row r="69" spans="1:5" ht="20" customHeight="1" x14ac:dyDescent="0.2">
      <c r="A69" s="75" t="str">
        <f>'Beoordelen interview'!A4</f>
        <v>Vraag 2</v>
      </c>
      <c r="B69" s="35" t="s">
        <v>0</v>
      </c>
      <c r="C69" s="26"/>
      <c r="D69" s="37" t="str">
        <f>'Beoordelaar 1'!C20</f>
        <v>Score:</v>
      </c>
      <c r="E69" s="66" t="s">
        <v>30</v>
      </c>
    </row>
    <row r="70" spans="1:5" ht="20" customHeight="1" x14ac:dyDescent="0.2">
      <c r="A70" s="76"/>
      <c r="B70" s="35" t="s">
        <v>1</v>
      </c>
      <c r="C70" s="26"/>
      <c r="D70" s="37" t="str">
        <f>'Beoordelaar 2'!C20</f>
        <v>Score:</v>
      </c>
      <c r="E70" s="67"/>
    </row>
    <row r="71" spans="1:5" ht="20" customHeight="1" x14ac:dyDescent="0.2">
      <c r="A71" s="76"/>
      <c r="B71" s="35" t="s">
        <v>2</v>
      </c>
      <c r="C71" s="26"/>
      <c r="D71" s="37" t="str">
        <f>'Beoordelaar 3'!C20</f>
        <v>Score:</v>
      </c>
      <c r="E71" s="67"/>
    </row>
    <row r="72" spans="1:5" ht="20" customHeight="1" x14ac:dyDescent="0.2">
      <c r="A72" s="76"/>
      <c r="B72" s="35" t="s">
        <v>21</v>
      </c>
      <c r="C72" s="26"/>
      <c r="D72" s="37" t="str">
        <f>'Beoordelaar 4'!C20</f>
        <v>Score:</v>
      </c>
      <c r="E72" s="67"/>
    </row>
    <row r="73" spans="1:5" ht="20" customHeight="1" x14ac:dyDescent="0.2">
      <c r="A73" s="76"/>
      <c r="B73" s="35" t="s">
        <v>22</v>
      </c>
      <c r="C73" s="26"/>
      <c r="D73" s="37" t="str">
        <f>'Beoordelaar 5'!C20</f>
        <v>Score:</v>
      </c>
      <c r="E73" s="67"/>
    </row>
    <row r="74" spans="1:5" ht="20" customHeight="1" x14ac:dyDescent="0.2">
      <c r="A74" s="76"/>
      <c r="B74" s="35" t="s">
        <v>23</v>
      </c>
      <c r="C74" s="26"/>
      <c r="D74" s="37" t="str">
        <f>'Beoordelaar 6'!C20</f>
        <v>Score:</v>
      </c>
      <c r="E74" s="67"/>
    </row>
    <row r="75" spans="1:5" ht="20" customHeight="1" x14ac:dyDescent="0.2">
      <c r="A75" s="77"/>
      <c r="B75" s="35" t="s">
        <v>24</v>
      </c>
      <c r="C75" s="26"/>
      <c r="D75" s="37" t="str">
        <f>'Beoordelaar 7'!C20</f>
        <v>Score:</v>
      </c>
      <c r="E75" s="67"/>
    </row>
    <row r="76" spans="1:5" ht="20" customHeight="1" x14ac:dyDescent="0.2">
      <c r="A76" s="64" t="s">
        <v>10</v>
      </c>
      <c r="B76" s="65"/>
      <c r="C76" s="27"/>
      <c r="D76" s="34" t="s">
        <v>9</v>
      </c>
      <c r="E76" s="67"/>
    </row>
    <row r="77" spans="1:5" ht="20" customHeight="1" x14ac:dyDescent="0.2">
      <c r="A77" s="33"/>
      <c r="B77" s="32" t="s">
        <v>32</v>
      </c>
      <c r="C77" s="27"/>
      <c r="D77" s="31" t="str">
        <f>IF(D76="Onvoldoende","UITSLUITING",IF(D76="Matig","€ 0,-",IF(D76="Voldoende","€ 1.600",IF(D76="Goed","€ 4.000",IF(D76="Uitmuntend","€ 8.000"," ")))))</f>
        <v xml:space="preserve"> </v>
      </c>
      <c r="E77" s="68"/>
    </row>
    <row r="78" spans="1:5" ht="20" customHeight="1" x14ac:dyDescent="0.2">
      <c r="A78" s="75" t="str">
        <f>'Beoordelen interview'!A5</f>
        <v>Vraag 3</v>
      </c>
      <c r="B78" s="35" t="s">
        <v>0</v>
      </c>
      <c r="C78" s="26"/>
      <c r="D78" s="37" t="str">
        <f>'Beoordelaar 1'!C22</f>
        <v>Score:</v>
      </c>
      <c r="E78" s="66" t="s">
        <v>30</v>
      </c>
    </row>
    <row r="79" spans="1:5" ht="20" customHeight="1" x14ac:dyDescent="0.2">
      <c r="A79" s="76"/>
      <c r="B79" s="35" t="s">
        <v>1</v>
      </c>
      <c r="C79" s="26"/>
      <c r="D79" s="37" t="str">
        <f>'Beoordelaar 2'!C22</f>
        <v>Score:</v>
      </c>
      <c r="E79" s="67"/>
    </row>
    <row r="80" spans="1:5" ht="20" customHeight="1" x14ac:dyDescent="0.2">
      <c r="A80" s="76"/>
      <c r="B80" s="35" t="s">
        <v>2</v>
      </c>
      <c r="C80" s="26"/>
      <c r="D80" s="37" t="str">
        <f>'Beoordelaar 3'!C22</f>
        <v>Score:</v>
      </c>
      <c r="E80" s="67"/>
    </row>
    <row r="81" spans="1:5" ht="20" customHeight="1" x14ac:dyDescent="0.2">
      <c r="A81" s="76"/>
      <c r="B81" s="35" t="s">
        <v>21</v>
      </c>
      <c r="C81" s="26"/>
      <c r="D81" s="37" t="str">
        <f>'Beoordelaar 4'!C22</f>
        <v>Score:</v>
      </c>
      <c r="E81" s="67"/>
    </row>
    <row r="82" spans="1:5" ht="20" customHeight="1" x14ac:dyDescent="0.2">
      <c r="A82" s="76"/>
      <c r="B82" s="35" t="s">
        <v>22</v>
      </c>
      <c r="C82" s="26"/>
      <c r="D82" s="37" t="str">
        <f>'Beoordelaar 5'!C22</f>
        <v>Score:</v>
      </c>
      <c r="E82" s="67"/>
    </row>
    <row r="83" spans="1:5" ht="20" customHeight="1" x14ac:dyDescent="0.2">
      <c r="A83" s="76"/>
      <c r="B83" s="35" t="s">
        <v>23</v>
      </c>
      <c r="C83" s="26"/>
      <c r="D83" s="37" t="str">
        <f>'Beoordelaar 6'!C22</f>
        <v>Score:</v>
      </c>
      <c r="E83" s="67"/>
    </row>
    <row r="84" spans="1:5" ht="20" customHeight="1" x14ac:dyDescent="0.2">
      <c r="A84" s="77"/>
      <c r="B84" s="35" t="s">
        <v>24</v>
      </c>
      <c r="C84" s="26"/>
      <c r="D84" s="37" t="str">
        <f>'Beoordelaar 7'!C22</f>
        <v>Score:</v>
      </c>
      <c r="E84" s="67"/>
    </row>
    <row r="85" spans="1:5" ht="20" customHeight="1" x14ac:dyDescent="0.2">
      <c r="A85" s="64" t="s">
        <v>10</v>
      </c>
      <c r="B85" s="65"/>
      <c r="C85" s="27"/>
      <c r="D85" s="34" t="s">
        <v>9</v>
      </c>
      <c r="E85" s="67"/>
    </row>
    <row r="86" spans="1:5" ht="20" customHeight="1" x14ac:dyDescent="0.2">
      <c r="A86" s="33"/>
      <c r="B86" s="32" t="s">
        <v>33</v>
      </c>
      <c r="C86" s="27"/>
      <c r="D86" s="31" t="str">
        <f>IF(D85="Onvoldoende","UITSLUITING",IF(D85="Matig","€ 0,-",IF(D85="Voldoende","€ 1.600",IF(D85="Goed","€ 4.000",IF(D85="Uitmuntend","€ 8.000"," ")))))</f>
        <v xml:space="preserve"> </v>
      </c>
      <c r="E86" s="68"/>
    </row>
    <row r="87" spans="1:5" ht="20" customHeight="1" x14ac:dyDescent="0.2">
      <c r="A87" s="75" t="str">
        <f>'Beoordelen interview'!A6</f>
        <v>Vraag 4</v>
      </c>
      <c r="B87" s="35" t="s">
        <v>0</v>
      </c>
      <c r="C87" s="26"/>
      <c r="D87" s="37" t="str">
        <f>'Beoordelaar 1'!C24</f>
        <v>Score:</v>
      </c>
      <c r="E87" s="66" t="s">
        <v>30</v>
      </c>
    </row>
    <row r="88" spans="1:5" ht="20" customHeight="1" x14ac:dyDescent="0.2">
      <c r="A88" s="76"/>
      <c r="B88" s="35" t="s">
        <v>1</v>
      </c>
      <c r="C88" s="26"/>
      <c r="D88" s="37" t="str">
        <f>'Beoordelaar 2'!C24</f>
        <v>Score:</v>
      </c>
      <c r="E88" s="67"/>
    </row>
    <row r="89" spans="1:5" ht="20" customHeight="1" x14ac:dyDescent="0.2">
      <c r="A89" s="76"/>
      <c r="B89" s="35" t="s">
        <v>2</v>
      </c>
      <c r="C89" s="26"/>
      <c r="D89" s="37" t="str">
        <f>'Beoordelaar 3'!C24</f>
        <v>Score:</v>
      </c>
      <c r="E89" s="67"/>
    </row>
    <row r="90" spans="1:5" ht="20" customHeight="1" x14ac:dyDescent="0.2">
      <c r="A90" s="76"/>
      <c r="B90" s="35" t="s">
        <v>21</v>
      </c>
      <c r="C90" s="26"/>
      <c r="D90" s="37" t="str">
        <f>'Beoordelaar 4'!C24</f>
        <v>Score:</v>
      </c>
      <c r="E90" s="67"/>
    </row>
    <row r="91" spans="1:5" ht="20" customHeight="1" x14ac:dyDescent="0.2">
      <c r="A91" s="76"/>
      <c r="B91" s="35" t="s">
        <v>22</v>
      </c>
      <c r="C91" s="26"/>
      <c r="D91" s="37" t="str">
        <f>'Beoordelaar 5'!C24</f>
        <v>Score:</v>
      </c>
      <c r="E91" s="67"/>
    </row>
    <row r="92" spans="1:5" ht="20" customHeight="1" x14ac:dyDescent="0.2">
      <c r="A92" s="76"/>
      <c r="B92" s="35" t="s">
        <v>23</v>
      </c>
      <c r="C92" s="26"/>
      <c r="D92" s="37" t="str">
        <f>'Beoordelaar 6'!C24</f>
        <v>Score:</v>
      </c>
      <c r="E92" s="67"/>
    </row>
    <row r="93" spans="1:5" ht="20" customHeight="1" x14ac:dyDescent="0.2">
      <c r="A93" s="77"/>
      <c r="B93" s="35" t="s">
        <v>24</v>
      </c>
      <c r="C93" s="26"/>
      <c r="D93" s="37" t="str">
        <f>'Beoordelaar 7'!C24</f>
        <v>Score:</v>
      </c>
      <c r="E93" s="67"/>
    </row>
    <row r="94" spans="1:5" ht="20" customHeight="1" x14ac:dyDescent="0.2">
      <c r="A94" s="64" t="s">
        <v>10</v>
      </c>
      <c r="B94" s="65"/>
      <c r="C94" s="27"/>
      <c r="D94" s="34" t="s">
        <v>9</v>
      </c>
      <c r="E94" s="67"/>
    </row>
    <row r="95" spans="1:5" ht="20" customHeight="1" x14ac:dyDescent="0.2">
      <c r="A95" s="33"/>
      <c r="B95" s="32" t="s">
        <v>34</v>
      </c>
      <c r="C95" s="27"/>
      <c r="D95" s="31" t="str">
        <f>IF(D94="Onvoldoende","UITSLUITING",IF(D94="Matig","€ 0,-",IF(D94="Voldoende","€ 1.600",IF(D94="Goed","€ 4.000",IF(D94="Uitmuntend","€ 8.000"," ")))))</f>
        <v xml:space="preserve"> </v>
      </c>
      <c r="E95" s="68"/>
    </row>
    <row r="96" spans="1:5" ht="20" customHeight="1" x14ac:dyDescent="0.2">
      <c r="A96" s="75" t="str">
        <f>'Beoordelen interview'!A7</f>
        <v>Vraag 5</v>
      </c>
      <c r="B96" s="35" t="s">
        <v>0</v>
      </c>
      <c r="C96" s="26"/>
      <c r="D96" s="37" t="str">
        <f>'Beoordelaar 1'!C26</f>
        <v>Score:</v>
      </c>
      <c r="E96" s="66" t="s">
        <v>30</v>
      </c>
    </row>
    <row r="97" spans="1:5" ht="20" customHeight="1" x14ac:dyDescent="0.2">
      <c r="A97" s="76"/>
      <c r="B97" s="35" t="s">
        <v>1</v>
      </c>
      <c r="C97" s="26"/>
      <c r="D97" s="37" t="str">
        <f>'Beoordelaar 2'!C26</f>
        <v>Score:</v>
      </c>
      <c r="E97" s="67"/>
    </row>
    <row r="98" spans="1:5" ht="20" customHeight="1" x14ac:dyDescent="0.2">
      <c r="A98" s="76"/>
      <c r="B98" s="35" t="s">
        <v>2</v>
      </c>
      <c r="C98" s="26"/>
      <c r="D98" s="37" t="str">
        <f>'Beoordelaar 3'!C26</f>
        <v>Score:</v>
      </c>
      <c r="E98" s="67"/>
    </row>
    <row r="99" spans="1:5" ht="20" customHeight="1" x14ac:dyDescent="0.2">
      <c r="A99" s="76"/>
      <c r="B99" s="35" t="s">
        <v>21</v>
      </c>
      <c r="C99" s="26"/>
      <c r="D99" s="37" t="str">
        <f>'Beoordelaar 4'!C26</f>
        <v>Score:</v>
      </c>
      <c r="E99" s="67"/>
    </row>
    <row r="100" spans="1:5" ht="20" customHeight="1" x14ac:dyDescent="0.2">
      <c r="A100" s="76"/>
      <c r="B100" s="35" t="s">
        <v>22</v>
      </c>
      <c r="C100" s="26"/>
      <c r="D100" s="37" t="str">
        <f>'Beoordelaar 5'!C26</f>
        <v>Score:</v>
      </c>
      <c r="E100" s="67"/>
    </row>
    <row r="101" spans="1:5" ht="20" customHeight="1" x14ac:dyDescent="0.2">
      <c r="A101" s="76"/>
      <c r="B101" s="35" t="s">
        <v>23</v>
      </c>
      <c r="C101" s="26"/>
      <c r="D101" s="37" t="str">
        <f>'Beoordelaar 6'!C26</f>
        <v>Score:</v>
      </c>
      <c r="E101" s="67"/>
    </row>
    <row r="102" spans="1:5" ht="20" customHeight="1" x14ac:dyDescent="0.2">
      <c r="A102" s="77"/>
      <c r="B102" s="35" t="s">
        <v>24</v>
      </c>
      <c r="C102" s="26"/>
      <c r="D102" s="37" t="str">
        <f>'Beoordelaar 7'!C26</f>
        <v>Score:</v>
      </c>
      <c r="E102" s="67"/>
    </row>
    <row r="103" spans="1:5" ht="20" customHeight="1" x14ac:dyDescent="0.2">
      <c r="A103" s="64" t="s">
        <v>10</v>
      </c>
      <c r="B103" s="65"/>
      <c r="C103" s="27"/>
      <c r="D103" s="34" t="s">
        <v>9</v>
      </c>
      <c r="E103" s="67"/>
    </row>
    <row r="104" spans="1:5" ht="20" customHeight="1" x14ac:dyDescent="0.2">
      <c r="A104" s="33"/>
      <c r="B104" s="32" t="s">
        <v>35</v>
      </c>
      <c r="C104" s="27"/>
      <c r="D104" s="31" t="str">
        <f>IF(D103="Onvoldoende","UITSLUITING",IF(D103="Matig","€ 0,-",IF(D103="Voldoende","€ 1.600",IF(D103="Goed","€ 4.000",IF(D103="Uitmuntend","€ 8.000"," ")))))</f>
        <v xml:space="preserve"> </v>
      </c>
      <c r="E104" s="68"/>
    </row>
    <row r="105" spans="1:5" s="29" customFormat="1" ht="40" customHeight="1" x14ac:dyDescent="0.2">
      <c r="A105" s="81" t="s">
        <v>36</v>
      </c>
      <c r="B105" s="81"/>
      <c r="C105" s="28"/>
      <c r="D105" s="30" t="e">
        <f>D68+D77+D86+D95+D104</f>
        <v>#VALUE!</v>
      </c>
      <c r="E105" s="30"/>
    </row>
  </sheetData>
  <sheetProtection algorithmName="SHA-512" hashValue="Ru6nz5etqAcf5EPSjCrlrHHQHcAYeLNriWbDJ5k346gPwo+ewLmN8uES4DRoa2TajzTKXP4C9lB8smDq5JWNHA==" saltValue="R7rQGFFlbHPWyVv12g33SA==" spinCount="100000" sheet="1" objects="1" scenarios="1"/>
  <mergeCells count="38">
    <mergeCell ref="A105:B105"/>
    <mergeCell ref="A96:A102"/>
    <mergeCell ref="A60:A66"/>
    <mergeCell ref="A57:B57"/>
    <mergeCell ref="A87:A93"/>
    <mergeCell ref="A78:A84"/>
    <mergeCell ref="A85:B85"/>
    <mergeCell ref="A39:A45"/>
    <mergeCell ref="A10:B10"/>
    <mergeCell ref="A28:B28"/>
    <mergeCell ref="E96:E104"/>
    <mergeCell ref="A103:B103"/>
    <mergeCell ref="A69:A75"/>
    <mergeCell ref="E69:E77"/>
    <mergeCell ref="A76:B76"/>
    <mergeCell ref="A55:B55"/>
    <mergeCell ref="A94:B94"/>
    <mergeCell ref="A67:B67"/>
    <mergeCell ref="E87:E95"/>
    <mergeCell ref="E78:E86"/>
    <mergeCell ref="D59:E59"/>
    <mergeCell ref="E60:E68"/>
    <mergeCell ref="A37:B37"/>
    <mergeCell ref="A19:B19"/>
    <mergeCell ref="E48:E56"/>
    <mergeCell ref="A1:E1"/>
    <mergeCell ref="D2:E2"/>
    <mergeCell ref="A46:B46"/>
    <mergeCell ref="E30:E38"/>
    <mergeCell ref="A48:A54"/>
    <mergeCell ref="E3:E11"/>
    <mergeCell ref="E12:E20"/>
    <mergeCell ref="E21:E29"/>
    <mergeCell ref="E39:E47"/>
    <mergeCell ref="A3:A9"/>
    <mergeCell ref="A12:A18"/>
    <mergeCell ref="A21:A27"/>
    <mergeCell ref="A30:A36"/>
  </mergeCells>
  <dataValidations count="1">
    <dataValidation type="list" allowBlank="1" showInputMessage="1" showErrorMessage="1" sqref="D10 D19 D28 D37 D55 D67 D76 D103 D46 D85 D94" xr:uid="{00000000-0002-0000-0800-000000000000}">
      <formula1>Score</formula1>
    </dataValidation>
  </dataValidations>
  <pageMargins left="0.7" right="0.7" top="0.75" bottom="0.75" header="0.3" footer="0.3"/>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67205-0C06-2348-99C2-5A4B8D3EEDEC}">
  <dimension ref="A1:C19"/>
  <sheetViews>
    <sheetView showGridLines="0" tabSelected="1" workbookViewId="0">
      <selection activeCell="C5" sqref="C5"/>
    </sheetView>
  </sheetViews>
  <sheetFormatPr baseColWidth="10" defaultRowHeight="14" x14ac:dyDescent="0.2"/>
  <cols>
    <col min="1" max="1" width="64.6640625" style="48" customWidth="1"/>
    <col min="2" max="2" width="2.83203125" style="48" customWidth="1"/>
    <col min="3" max="3" width="24.5" style="48" customWidth="1"/>
    <col min="4" max="16384" width="10.83203125" style="48"/>
  </cols>
  <sheetData>
    <row r="1" spans="1:3" ht="30" customHeight="1" x14ac:dyDescent="0.2">
      <c r="A1" s="45" t="s">
        <v>54</v>
      </c>
      <c r="B1" s="46"/>
      <c r="C1" s="47"/>
    </row>
    <row r="2" spans="1:3" ht="30" customHeight="1" x14ac:dyDescent="0.2">
      <c r="A2" s="49" t="s">
        <v>55</v>
      </c>
      <c r="B2" s="46"/>
      <c r="C2" s="50" t="str">
        <f>'[1]Beoordelaar 1'!C1:D1</f>
        <v>Inschrijver 1</v>
      </c>
    </row>
    <row r="3" spans="1:3" s="53" customFormat="1" ht="30" customHeight="1" x14ac:dyDescent="0.2">
      <c r="A3" s="51" t="s">
        <v>56</v>
      </c>
      <c r="B3" s="46"/>
      <c r="C3" s="52" t="e">
        <f>Consensus!D57</f>
        <v>#VALUE!</v>
      </c>
    </row>
    <row r="4" spans="1:3" s="53" customFormat="1" ht="30" customHeight="1" x14ac:dyDescent="0.2">
      <c r="A4" s="51" t="s">
        <v>57</v>
      </c>
      <c r="B4" s="46"/>
      <c r="C4" s="54" t="e">
        <f>Consensus!D105</f>
        <v>#VALUE!</v>
      </c>
    </row>
    <row r="5" spans="1:3" ht="30" customHeight="1" x14ac:dyDescent="0.2">
      <c r="A5" s="55" t="s">
        <v>58</v>
      </c>
      <c r="B5" s="46"/>
      <c r="C5" s="56" t="e">
        <f>C3+C4</f>
        <v>#VALUE!</v>
      </c>
    </row>
    <row r="7" spans="1:3" ht="30" customHeight="1" x14ac:dyDescent="0.2">
      <c r="A7" s="57" t="s">
        <v>59</v>
      </c>
      <c r="B7" s="46"/>
      <c r="C7" s="58">
        <v>0</v>
      </c>
    </row>
    <row r="9" spans="1:3" ht="30" customHeight="1" x14ac:dyDescent="0.2">
      <c r="A9" s="59" t="s">
        <v>60</v>
      </c>
      <c r="B9" s="46"/>
      <c r="C9" s="60" t="e">
        <f>C7-C5</f>
        <v>#VALUE!</v>
      </c>
    </row>
    <row r="16" spans="1:3" x14ac:dyDescent="0.2">
      <c r="C16" s="61"/>
    </row>
    <row r="17" spans="3:3" x14ac:dyDescent="0.2">
      <c r="C17" s="61"/>
    </row>
    <row r="18" spans="3:3" x14ac:dyDescent="0.2">
      <c r="C18" s="61"/>
    </row>
    <row r="19" spans="3:3" x14ac:dyDescent="0.2">
      <c r="C19" s="61"/>
    </row>
  </sheetData>
  <sheetProtection algorithmName="SHA-512" hashValue="gwfDROLsrU0YBTx5rb62/EXpjTQiugqVjMRJhBC4+PZVZdHJmyZJ5C2Cq59yF9rpb6smnUWBaAU7p+S24xXL2g==" saltValue="I7E7iC0fBl+2D7L2ywkGi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51DDF-2608-BC4C-91AF-D0EC6302C640}">
  <dimension ref="A1:B7"/>
  <sheetViews>
    <sheetView showGridLines="0" zoomScaleNormal="100" workbookViewId="0">
      <selection activeCell="A3" sqref="A3"/>
    </sheetView>
  </sheetViews>
  <sheetFormatPr baseColWidth="10" defaultRowHeight="15" x14ac:dyDescent="0.2"/>
  <cols>
    <col min="1" max="1" width="97.83203125" customWidth="1"/>
  </cols>
  <sheetData>
    <row r="1" spans="1:2" ht="30" customHeight="1" x14ac:dyDescent="0.2">
      <c r="A1" s="19" t="s">
        <v>52</v>
      </c>
      <c r="B1" s="1"/>
    </row>
    <row r="2" spans="1:2" s="2" customFormat="1" ht="90" customHeight="1" x14ac:dyDescent="0.2">
      <c r="A2" s="14" t="s">
        <v>53</v>
      </c>
      <c r="B2" s="10"/>
    </row>
    <row r="3" spans="1:2" s="17" customFormat="1" ht="30" customHeight="1" x14ac:dyDescent="0.2">
      <c r="A3" s="15" t="s">
        <v>27</v>
      </c>
      <c r="B3" s="16"/>
    </row>
    <row r="4" spans="1:2" s="17" customFormat="1" ht="30" customHeight="1" x14ac:dyDescent="0.2">
      <c r="A4" s="15" t="s">
        <v>28</v>
      </c>
      <c r="B4" s="18"/>
    </row>
    <row r="5" spans="1:2" s="17" customFormat="1" ht="30" customHeight="1" x14ac:dyDescent="0.2">
      <c r="A5" s="15" t="s">
        <v>29</v>
      </c>
      <c r="B5" s="18"/>
    </row>
    <row r="6" spans="1:2" ht="30" customHeight="1" x14ac:dyDescent="0.2">
      <c r="A6" s="15" t="s">
        <v>43</v>
      </c>
    </row>
    <row r="7" spans="1:2" ht="30" customHeight="1" x14ac:dyDescent="0.2">
      <c r="A7" s="15" t="s">
        <v>44</v>
      </c>
    </row>
  </sheetData>
  <sheetProtection algorithmName="SHA-512" hashValue="kohkmzPRT+9Ngqb6+lFgjf8y1EbPcoMVnTSjEX+VeeYR3BHlmfFdu6TZtnN0Kyuu08jPTB+n2O0hGzkox1G5cw==" saltValue="QFaRn4lWXCnxd8Z7og7QB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D28"/>
  <sheetViews>
    <sheetView showGridLines="0" zoomScaleNormal="100" zoomScalePageLayoutView="85" workbookViewId="0">
      <pane xSplit="1" ySplit="1" topLeftCell="B17" activePane="bottomRight" state="frozen"/>
      <selection pane="topRight" activeCell="B1" sqref="B1"/>
      <selection pane="bottomLeft" activeCell="A2" sqref="A2"/>
      <selection pane="bottomRight" activeCell="J26" sqref="J26"/>
    </sheetView>
  </sheetViews>
  <sheetFormatPr baseColWidth="10" defaultColWidth="8.83203125" defaultRowHeight="13" x14ac:dyDescent="0.15"/>
  <cols>
    <col min="1" max="1" width="90.5" style="4" customWidth="1"/>
    <col min="2" max="2" width="2.6640625" style="5" customWidth="1"/>
    <col min="3" max="3" width="30.33203125" style="9" customWidth="1"/>
    <col min="4" max="4" width="11.6640625" style="4" bestFit="1" customWidth="1"/>
    <col min="5" max="16384" width="8.83203125" style="4"/>
  </cols>
  <sheetData>
    <row r="1" spans="1:4" ht="50" customHeight="1" x14ac:dyDescent="0.2">
      <c r="A1" s="20" t="s">
        <v>3</v>
      </c>
      <c r="B1" s="12"/>
      <c r="C1" s="44" t="s">
        <v>8</v>
      </c>
      <c r="D1" s="3"/>
    </row>
    <row r="2" spans="1:4" ht="20" customHeight="1" x14ac:dyDescent="0.15">
      <c r="A2" s="21" t="str">
        <f>'Beoordelen open vragen'!A1</f>
        <v>Beoordeling criterium Open vragen</v>
      </c>
      <c r="B2" s="6"/>
      <c r="C2" s="42" t="s">
        <v>9</v>
      </c>
    </row>
    <row r="3" spans="1:4" ht="20" customHeight="1" x14ac:dyDescent="0.15">
      <c r="A3" s="38" t="str">
        <f>'Beoordelen open vragen'!A3</f>
        <v>6.1.1 Plan van aanpak</v>
      </c>
      <c r="B3" s="7"/>
      <c r="C3" s="41" t="s">
        <v>9</v>
      </c>
    </row>
    <row r="4" spans="1:4" ht="240" customHeight="1" x14ac:dyDescent="0.15">
      <c r="A4" s="23" t="str">
        <f>'Beoordelen open vragen'!A4</f>
        <v>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(start controlejaar 2023, uiterlijk april 2024 inclusief controleverklaring gereed);
-	 Op welke wijze inschrijver de dossierkennis eigen gaat maken;
-	 Op welke wijze inschrijver de interim-controle gaat plannen en opstarten;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Wijze van proactief communiceren en informeren richting ZAAM diensten, de concerncontroller, het College van Bestuur en de Raad van Toezicht;
-	 Wat inschrijver verwacht met betrekking tot de beschikbaarheid van de opdrachtgever en op welk niveau.</v>
      </c>
      <c r="B4" s="7"/>
      <c r="C4" s="40" t="s">
        <v>7</v>
      </c>
    </row>
    <row r="5" spans="1:4" ht="20" customHeight="1" x14ac:dyDescent="0.15">
      <c r="A5" s="38" t="str">
        <f>'Beoordelen open vragen'!A5</f>
        <v>6.1.2	 Werkwijze jaarrekening</v>
      </c>
      <c r="B5" s="7"/>
      <c r="C5" s="41" t="s">
        <v>9</v>
      </c>
    </row>
    <row r="6" spans="1:4" ht="180" customHeight="1" x14ac:dyDescent="0.15">
      <c r="A6" s="23" t="str">
        <f>'Beoordelen open vragen'!A6</f>
        <v>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v>
      </c>
      <c r="B6" s="7"/>
      <c r="C6" s="40" t="s">
        <v>7</v>
      </c>
    </row>
    <row r="7" spans="1:4" ht="20" customHeight="1" x14ac:dyDescent="0.15">
      <c r="A7" s="38" t="str">
        <f>'Beoordelen open vragen'!A7</f>
        <v xml:space="preserve">6.1.3	 Continuïteit van de dienstverlening en teamsamenstelling </v>
      </c>
      <c r="B7" s="7"/>
      <c r="C7" s="41" t="s">
        <v>9</v>
      </c>
    </row>
    <row r="8" spans="1:4" ht="191" customHeight="1" x14ac:dyDescent="0.15">
      <c r="A8" s="23" t="str">
        <f>'Beoordelen open vragen'!A8</f>
        <v>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het Voortgezet Onderwijs binnen het controle-samenstellingsteam van de inschrijver waarborgt.
-	 Op welke wijze inschrijver er maximaal voor kan zorgdragen dat de teamsamenstelling de eerste 36 maanden ongewijzigd blijft.
-	 Daarnaast beschrijft inschrijver hoeveel (minimaal 2) deskundigen op het gebied van het Voortgezet Onderwijs zij in dienst heeft om de continuïteit te kunnen waarborgen.</v>
      </c>
      <c r="B8" s="7"/>
      <c r="C8" s="40" t="s">
        <v>7</v>
      </c>
    </row>
    <row r="9" spans="1:4" ht="20" customHeight="1" x14ac:dyDescent="0.15">
      <c r="A9" s="39" t="str">
        <f>('Beoordelen open vragen'!A9)</f>
        <v>6.1.4 Informatievoorziening</v>
      </c>
      <c r="B9" s="7"/>
      <c r="C9" s="41" t="s">
        <v>9</v>
      </c>
    </row>
    <row r="10" spans="1:4" ht="135" customHeight="1" x14ac:dyDescent="0.15">
      <c r="A10" s="24" t="str">
        <f>('Beoordelen open vragen'!A10)</f>
        <v>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de deelname aan overleggen bij OCW, VO-raad en andere relevante instanties of netwerken.</v>
      </c>
      <c r="B10" s="7"/>
      <c r="C10" s="40" t="s">
        <v>7</v>
      </c>
    </row>
    <row r="11" spans="1:4" ht="19" customHeight="1" x14ac:dyDescent="0.15">
      <c r="A11" s="38" t="str">
        <f>'Beoordelen open vragen'!A11</f>
        <v>6.1.5	 Visie op een controleproces</v>
      </c>
      <c r="B11" s="7"/>
      <c r="C11" s="41" t="s">
        <v>9</v>
      </c>
    </row>
    <row r="12" spans="1:4" ht="130.25" customHeight="1" x14ac:dyDescent="0.15">
      <c r="A12" s="23" t="str">
        <f>'Beoordelen open vragen'!A12</f>
        <v>Inschrijver dient te beschrijven op maximaal 2 A4 (toe te voegen op TenderNed) wat haar visie is op een controleproces binnen een organisatie zoals die van ZAAM. Inschrijver beschrijft daarbij:
-	 Wat de rol is van een ‘meedenkende accountant’ die niet alleen een probleem benoemt, maar ook adviseert over de oplossing;
-	 Hoe inschrijver om gaat met een onverwachte gebeurtenis zoals bij de COVID-19 crisis?</v>
      </c>
      <c r="B12" s="7"/>
      <c r="C12" s="40" t="s">
        <v>7</v>
      </c>
    </row>
    <row r="13" spans="1:4" ht="20" customHeight="1" x14ac:dyDescent="0.15">
      <c r="A13" s="38" t="str">
        <f>'Beoordelen open vragen'!A13</f>
        <v>6.1.6	 Rapportagevorm</v>
      </c>
      <c r="B13" s="7"/>
      <c r="C13" s="41" t="s">
        <v>9</v>
      </c>
    </row>
    <row r="14" spans="1:4" ht="134" customHeight="1" x14ac:dyDescent="0.15">
      <c r="A14" s="23" t="str">
        <f>'Beoordelen open vragen'!A14</f>
        <v>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Voortgezet Onderwijs organisatie.</v>
      </c>
      <c r="B14" s="7"/>
      <c r="C14" s="40" t="s">
        <v>7</v>
      </c>
    </row>
    <row r="15" spans="1:4" ht="20" customHeight="1" x14ac:dyDescent="0.15">
      <c r="A15" s="22"/>
      <c r="B15" s="8"/>
      <c r="C15" s="43"/>
    </row>
    <row r="17" spans="1:3" ht="20" customHeight="1" x14ac:dyDescent="0.15">
      <c r="A17" s="21" t="str">
        <f>'Beoordelen interview'!A1</f>
        <v>Beoordeling criterium Interview</v>
      </c>
      <c r="B17" s="6"/>
      <c r="C17" s="42" t="s">
        <v>9</v>
      </c>
    </row>
    <row r="18" spans="1:3" ht="20" customHeight="1" x14ac:dyDescent="0.15">
      <c r="A18" s="62" t="str">
        <f>'Beoordelen interview'!A3</f>
        <v>Vraag 1</v>
      </c>
      <c r="B18" s="7"/>
      <c r="C18" s="41" t="s">
        <v>9</v>
      </c>
    </row>
    <row r="19" spans="1:3" ht="131" customHeight="1" x14ac:dyDescent="0.15">
      <c r="A19" s="63"/>
      <c r="B19" s="7"/>
      <c r="C19" s="40" t="s">
        <v>7</v>
      </c>
    </row>
    <row r="20" spans="1:3" ht="20" customHeight="1" x14ac:dyDescent="0.15">
      <c r="A20" s="62" t="str">
        <f>'Beoordelen interview'!A4</f>
        <v>Vraag 2</v>
      </c>
      <c r="B20" s="7"/>
      <c r="C20" s="41" t="s">
        <v>9</v>
      </c>
    </row>
    <row r="21" spans="1:3" ht="130" customHeight="1" x14ac:dyDescent="0.15">
      <c r="A21" s="63"/>
      <c r="B21" s="7"/>
      <c r="C21" s="40" t="s">
        <v>7</v>
      </c>
    </row>
    <row r="22" spans="1:3" ht="20" customHeight="1" x14ac:dyDescent="0.15">
      <c r="A22" s="62" t="str">
        <f>'Beoordelen interview'!A5</f>
        <v>Vraag 3</v>
      </c>
      <c r="B22" s="7"/>
      <c r="C22" s="41" t="s">
        <v>9</v>
      </c>
    </row>
    <row r="23" spans="1:3" ht="130" customHeight="1" x14ac:dyDescent="0.15">
      <c r="A23" s="63"/>
      <c r="B23" s="7"/>
      <c r="C23" s="40" t="s">
        <v>7</v>
      </c>
    </row>
    <row r="24" spans="1:3" ht="19" customHeight="1" x14ac:dyDescent="0.15">
      <c r="A24" s="62" t="str">
        <f>'Beoordelen interview'!A6</f>
        <v>Vraag 4</v>
      </c>
      <c r="B24" s="7"/>
      <c r="C24" s="41" t="s">
        <v>9</v>
      </c>
    </row>
    <row r="25" spans="1:3" ht="130" customHeight="1" x14ac:dyDescent="0.15">
      <c r="A25" s="63"/>
      <c r="B25" s="7"/>
      <c r="C25" s="40" t="s">
        <v>7</v>
      </c>
    </row>
    <row r="26" spans="1:3" ht="20" customHeight="1" x14ac:dyDescent="0.15">
      <c r="A26" s="62" t="str">
        <f>'Beoordelen interview'!A7</f>
        <v>Vraag 5</v>
      </c>
      <c r="B26" s="7"/>
      <c r="C26" s="41" t="s">
        <v>9</v>
      </c>
    </row>
    <row r="27" spans="1:3" ht="131" customHeight="1" x14ac:dyDescent="0.15">
      <c r="A27" s="63"/>
      <c r="B27" s="7"/>
      <c r="C27" s="40" t="s">
        <v>7</v>
      </c>
    </row>
    <row r="28" spans="1:3" ht="20" customHeight="1" x14ac:dyDescent="0.15">
      <c r="A28" s="22"/>
      <c r="B28" s="8"/>
      <c r="C28" s="43"/>
    </row>
  </sheetData>
  <sheetProtection algorithmName="SHA-512" hashValue="/N4Ypn6H+ls0iDX/yDIZYodzWzXW4cJzCefI4ndm4kkqDJPcelgvkfw+ZPkg2i5B/M8m52N9mWWOZfS+s1Velw==" saltValue="R/OwT4uRATHXqTjOp36UPA==" spinCount="100000" sheet="1" objects="1" scenarios="1"/>
  <mergeCells count="5">
    <mergeCell ref="A18:A19"/>
    <mergeCell ref="A20:A21"/>
    <mergeCell ref="A22:A23"/>
    <mergeCell ref="A24:A25"/>
    <mergeCell ref="A26:A27"/>
  </mergeCells>
  <dataValidations count="1">
    <dataValidation type="list" errorStyle="warning" allowBlank="1" showErrorMessage="1" error="Voer juiste waarde in. " sqref="C3 C13 C9 C7 C5 C24 C18 C20 C11 C22 C26" xr:uid="{AA36DC38-670C-6D44-8E92-80431CBDBE59}">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8"/>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90.5" style="4" customWidth="1"/>
    <col min="2" max="2" width="2.6640625" style="5" customWidth="1"/>
    <col min="3" max="3" width="30.33203125" style="9" customWidth="1"/>
    <col min="4" max="4" width="11.6640625" style="4" bestFit="1" customWidth="1"/>
    <col min="5" max="16384" width="8.83203125" style="4"/>
  </cols>
  <sheetData>
    <row r="1" spans="1:4" ht="50" customHeight="1" x14ac:dyDescent="0.2">
      <c r="A1" s="20" t="s">
        <v>4</v>
      </c>
      <c r="B1" s="12"/>
      <c r="C1" s="44" t="s">
        <v>8</v>
      </c>
      <c r="D1" s="3"/>
    </row>
    <row r="2" spans="1:4" ht="20" customHeight="1" x14ac:dyDescent="0.15">
      <c r="A2" s="21" t="str">
        <f>'Beoordelen open vragen'!A1</f>
        <v>Beoordeling criterium Open vragen</v>
      </c>
      <c r="B2" s="6"/>
      <c r="C2" s="42" t="s">
        <v>9</v>
      </c>
    </row>
    <row r="3" spans="1:4" ht="20" customHeight="1" x14ac:dyDescent="0.15">
      <c r="A3" s="38" t="str">
        <f>'Beoordelen open vragen'!A3</f>
        <v>6.1.1 Plan van aanpak</v>
      </c>
      <c r="B3" s="7"/>
      <c r="C3" s="41" t="s">
        <v>9</v>
      </c>
    </row>
    <row r="4" spans="1:4" ht="240" customHeight="1" x14ac:dyDescent="0.15">
      <c r="A4" s="23" t="str">
        <f>'Beoordelen open vragen'!A4</f>
        <v>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(start controlejaar 2023, uiterlijk april 2024 inclusief controleverklaring gereed);
-	 Op welke wijze inschrijver de dossierkennis eigen gaat maken;
-	 Op welke wijze inschrijver de interim-controle gaat plannen en opstarten;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Wijze van proactief communiceren en informeren richting ZAAM diensten, de concerncontroller, het College van Bestuur en de Raad van Toezicht;
-	 Wat inschrijver verwacht met betrekking tot de beschikbaarheid van de opdrachtgever en op welk niveau.</v>
      </c>
      <c r="B4" s="7"/>
      <c r="C4" s="40" t="s">
        <v>7</v>
      </c>
    </row>
    <row r="5" spans="1:4" ht="20" customHeight="1" x14ac:dyDescent="0.15">
      <c r="A5" s="38" t="str">
        <f>'Beoordelen open vragen'!A5</f>
        <v>6.1.2	 Werkwijze jaarrekening</v>
      </c>
      <c r="B5" s="7"/>
      <c r="C5" s="41" t="s">
        <v>9</v>
      </c>
    </row>
    <row r="6" spans="1:4" ht="180" customHeight="1" x14ac:dyDescent="0.15">
      <c r="A6" s="23" t="str">
        <f>'Beoordelen open vragen'!A6</f>
        <v>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v>
      </c>
      <c r="B6" s="7"/>
      <c r="C6" s="40" t="s">
        <v>7</v>
      </c>
    </row>
    <row r="7" spans="1:4" ht="20" customHeight="1" x14ac:dyDescent="0.15">
      <c r="A7" s="38" t="str">
        <f>'Beoordelen open vragen'!A7</f>
        <v xml:space="preserve">6.1.3	 Continuïteit van de dienstverlening en teamsamenstelling </v>
      </c>
      <c r="B7" s="7"/>
      <c r="C7" s="41" t="s">
        <v>9</v>
      </c>
    </row>
    <row r="8" spans="1:4" ht="191" customHeight="1" x14ac:dyDescent="0.15">
      <c r="A8" s="23" t="str">
        <f>'Beoordelen open vragen'!A8</f>
        <v>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het Voortgezet Onderwijs binnen het controle-samenstellingsteam van de inschrijver waarborgt.
-	 Op welke wijze inschrijver er maximaal voor kan zorgdragen dat de teamsamenstelling de eerste 36 maanden ongewijzigd blijft.
-	 Daarnaast beschrijft inschrijver hoeveel (minimaal 2) deskundigen op het gebied van het Voortgezet Onderwijs zij in dienst heeft om de continuïteit te kunnen waarborgen.</v>
      </c>
      <c r="B8" s="7"/>
      <c r="C8" s="40" t="s">
        <v>7</v>
      </c>
    </row>
    <row r="9" spans="1:4" ht="20" customHeight="1" x14ac:dyDescent="0.15">
      <c r="A9" s="39" t="str">
        <f>('Beoordelen open vragen'!A9)</f>
        <v>6.1.4 Informatievoorziening</v>
      </c>
      <c r="B9" s="7"/>
      <c r="C9" s="41" t="s">
        <v>9</v>
      </c>
    </row>
    <row r="10" spans="1:4" ht="135" customHeight="1" x14ac:dyDescent="0.15">
      <c r="A10" s="24" t="str">
        <f>('Beoordelen open vragen'!A10)</f>
        <v>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de deelname aan overleggen bij OCW, VO-raad en andere relevante instanties of netwerken.</v>
      </c>
      <c r="B10" s="7"/>
      <c r="C10" s="40" t="s">
        <v>7</v>
      </c>
    </row>
    <row r="11" spans="1:4" ht="19" customHeight="1" x14ac:dyDescent="0.15">
      <c r="A11" s="38" t="str">
        <f>'Beoordelen open vragen'!A11</f>
        <v>6.1.5	 Visie op een controleproces</v>
      </c>
      <c r="B11" s="7"/>
      <c r="C11" s="41" t="s">
        <v>9</v>
      </c>
    </row>
    <row r="12" spans="1:4" ht="130.25" customHeight="1" x14ac:dyDescent="0.15">
      <c r="A12" s="23" t="str">
        <f>'Beoordelen open vragen'!A12</f>
        <v>Inschrijver dient te beschrijven op maximaal 2 A4 (toe te voegen op TenderNed) wat haar visie is op een controleproces binnen een organisatie zoals die van ZAAM. Inschrijver beschrijft daarbij:
-	 Wat de rol is van een ‘meedenkende accountant’ die niet alleen een probleem benoemt, maar ook adviseert over de oplossing;
-	 Hoe inschrijver om gaat met een onverwachte gebeurtenis zoals bij de COVID-19 crisis?</v>
      </c>
      <c r="B12" s="7"/>
      <c r="C12" s="40" t="s">
        <v>7</v>
      </c>
    </row>
    <row r="13" spans="1:4" ht="20" customHeight="1" x14ac:dyDescent="0.15">
      <c r="A13" s="38" t="str">
        <f>'Beoordelen open vragen'!A13</f>
        <v>6.1.6	 Rapportagevorm</v>
      </c>
      <c r="B13" s="7"/>
      <c r="C13" s="41" t="s">
        <v>9</v>
      </c>
    </row>
    <row r="14" spans="1:4" ht="134" customHeight="1" x14ac:dyDescent="0.15">
      <c r="A14" s="23" t="str">
        <f>'Beoordelen open vragen'!A14</f>
        <v>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Voortgezet Onderwijs organisatie.</v>
      </c>
      <c r="B14" s="7"/>
      <c r="C14" s="40" t="s">
        <v>7</v>
      </c>
    </row>
    <row r="15" spans="1:4" ht="20" customHeight="1" x14ac:dyDescent="0.15">
      <c r="A15" s="22"/>
      <c r="B15" s="8"/>
      <c r="C15" s="43"/>
    </row>
    <row r="17" spans="1:3" ht="20" customHeight="1" x14ac:dyDescent="0.15">
      <c r="A17" s="21" t="str">
        <f>'Beoordelen interview'!A1</f>
        <v>Beoordeling criterium Interview</v>
      </c>
      <c r="B17" s="6"/>
      <c r="C17" s="42" t="s">
        <v>9</v>
      </c>
    </row>
    <row r="18" spans="1:3" ht="20" customHeight="1" x14ac:dyDescent="0.15">
      <c r="A18" s="62" t="str">
        <f>'Beoordelen interview'!A3</f>
        <v>Vraag 1</v>
      </c>
      <c r="B18" s="7"/>
      <c r="C18" s="41" t="s">
        <v>9</v>
      </c>
    </row>
    <row r="19" spans="1:3" ht="131" customHeight="1" x14ac:dyDescent="0.15">
      <c r="A19" s="63"/>
      <c r="B19" s="7"/>
      <c r="C19" s="40" t="s">
        <v>7</v>
      </c>
    </row>
    <row r="20" spans="1:3" ht="20" customHeight="1" x14ac:dyDescent="0.15">
      <c r="A20" s="62" t="str">
        <f>'Beoordelen interview'!A4</f>
        <v>Vraag 2</v>
      </c>
      <c r="B20" s="7"/>
      <c r="C20" s="41" t="s">
        <v>9</v>
      </c>
    </row>
    <row r="21" spans="1:3" ht="130" customHeight="1" x14ac:dyDescent="0.15">
      <c r="A21" s="63"/>
      <c r="B21" s="7"/>
      <c r="C21" s="40" t="s">
        <v>7</v>
      </c>
    </row>
    <row r="22" spans="1:3" ht="20" customHeight="1" x14ac:dyDescent="0.15">
      <c r="A22" s="62" t="str">
        <f>'Beoordelen interview'!A5</f>
        <v>Vraag 3</v>
      </c>
      <c r="B22" s="7"/>
      <c r="C22" s="41" t="s">
        <v>9</v>
      </c>
    </row>
    <row r="23" spans="1:3" ht="130" customHeight="1" x14ac:dyDescent="0.15">
      <c r="A23" s="63"/>
      <c r="B23" s="7"/>
      <c r="C23" s="40" t="s">
        <v>7</v>
      </c>
    </row>
    <row r="24" spans="1:3" ht="19" customHeight="1" x14ac:dyDescent="0.15">
      <c r="A24" s="62" t="str">
        <f>'Beoordelen interview'!A6</f>
        <v>Vraag 4</v>
      </c>
      <c r="B24" s="7"/>
      <c r="C24" s="41" t="s">
        <v>9</v>
      </c>
    </row>
    <row r="25" spans="1:3" ht="130" customHeight="1" x14ac:dyDescent="0.15">
      <c r="A25" s="63"/>
      <c r="B25" s="7"/>
      <c r="C25" s="40" t="s">
        <v>7</v>
      </c>
    </row>
    <row r="26" spans="1:3" ht="20" customHeight="1" x14ac:dyDescent="0.15">
      <c r="A26" s="62" t="str">
        <f>'Beoordelen interview'!A7</f>
        <v>Vraag 5</v>
      </c>
      <c r="B26" s="7"/>
      <c r="C26" s="41" t="s">
        <v>9</v>
      </c>
    </row>
    <row r="27" spans="1:3" ht="131" customHeight="1" x14ac:dyDescent="0.15">
      <c r="A27" s="63"/>
      <c r="B27" s="7"/>
      <c r="C27" s="40" t="s">
        <v>7</v>
      </c>
    </row>
    <row r="28" spans="1:3" ht="20" customHeight="1" x14ac:dyDescent="0.15">
      <c r="A28" s="22"/>
      <c r="B28" s="8"/>
      <c r="C28" s="43"/>
    </row>
  </sheetData>
  <sheetProtection algorithmName="SHA-512" hashValue="ijVGSU7k9HBRx2osiWykuTxUE6heRHgavWu6NfoJbuolqbuIdt2IkOsspl9zEjHOZjzhCVQMu0242aJEjz7ucg==" saltValue="q9NAD6k35Hi0NsAx9Mwj8w==" spinCount="100000" sheet="1" objects="1" scenarios="1"/>
  <mergeCells count="5">
    <mergeCell ref="A26:A27"/>
    <mergeCell ref="A22:A23"/>
    <mergeCell ref="A24:A25"/>
    <mergeCell ref="A18:A19"/>
    <mergeCell ref="A20:A21"/>
  </mergeCells>
  <dataValidations count="1">
    <dataValidation type="list" errorStyle="warning" allowBlank="1" showErrorMessage="1" error="Voer juiste waarde in. " sqref="C3 C13 C9 C7 C5 C24 C18 C20 C11 C22 C26" xr:uid="{5E53DFA2-08D3-BB4C-9F1C-8330CC94FD85}">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8"/>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90.5" style="4" customWidth="1"/>
    <col min="2" max="2" width="2.6640625" style="5" customWidth="1"/>
    <col min="3" max="3" width="30.33203125" style="9" customWidth="1"/>
    <col min="4" max="4" width="11.6640625" style="4" bestFit="1" customWidth="1"/>
    <col min="5" max="16384" width="8.83203125" style="4"/>
  </cols>
  <sheetData>
    <row r="1" spans="1:4" ht="50" customHeight="1" x14ac:dyDescent="0.2">
      <c r="A1" s="20" t="s">
        <v>5</v>
      </c>
      <c r="B1" s="12"/>
      <c r="C1" s="44" t="s">
        <v>8</v>
      </c>
      <c r="D1" s="3"/>
    </row>
    <row r="2" spans="1:4" ht="20" customHeight="1" x14ac:dyDescent="0.15">
      <c r="A2" s="21" t="str">
        <f>'Beoordelen open vragen'!A1</f>
        <v>Beoordeling criterium Open vragen</v>
      </c>
      <c r="B2" s="6"/>
      <c r="C2" s="42" t="s">
        <v>9</v>
      </c>
    </row>
    <row r="3" spans="1:4" ht="20" customHeight="1" x14ac:dyDescent="0.15">
      <c r="A3" s="38" t="str">
        <f>'Beoordelen open vragen'!A3</f>
        <v>6.1.1 Plan van aanpak</v>
      </c>
      <c r="B3" s="7"/>
      <c r="C3" s="41" t="s">
        <v>9</v>
      </c>
    </row>
    <row r="4" spans="1:4" ht="240" customHeight="1" x14ac:dyDescent="0.15">
      <c r="A4" s="23" t="str">
        <f>'Beoordelen open vragen'!A4</f>
        <v>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(start controlejaar 2023, uiterlijk april 2024 inclusief controleverklaring gereed);
-	 Op welke wijze inschrijver de dossierkennis eigen gaat maken;
-	 Op welke wijze inschrijver de interim-controle gaat plannen en opstarten;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Wijze van proactief communiceren en informeren richting ZAAM diensten, de concerncontroller, het College van Bestuur en de Raad van Toezicht;
-	 Wat inschrijver verwacht met betrekking tot de beschikbaarheid van de opdrachtgever en op welk niveau.</v>
      </c>
      <c r="B4" s="7"/>
      <c r="C4" s="40" t="s">
        <v>7</v>
      </c>
    </row>
    <row r="5" spans="1:4" ht="20" customHeight="1" x14ac:dyDescent="0.15">
      <c r="A5" s="38" t="str">
        <f>'Beoordelen open vragen'!A5</f>
        <v>6.1.2	 Werkwijze jaarrekening</v>
      </c>
      <c r="B5" s="7"/>
      <c r="C5" s="41" t="s">
        <v>9</v>
      </c>
    </row>
    <row r="6" spans="1:4" ht="180" customHeight="1" x14ac:dyDescent="0.15">
      <c r="A6" s="23" t="str">
        <f>'Beoordelen open vragen'!A6</f>
        <v>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v>
      </c>
      <c r="B6" s="7"/>
      <c r="C6" s="40" t="s">
        <v>7</v>
      </c>
    </row>
    <row r="7" spans="1:4" ht="20" customHeight="1" x14ac:dyDescent="0.15">
      <c r="A7" s="38" t="str">
        <f>'Beoordelen open vragen'!A7</f>
        <v xml:space="preserve">6.1.3	 Continuïteit van de dienstverlening en teamsamenstelling </v>
      </c>
      <c r="B7" s="7"/>
      <c r="C7" s="41" t="s">
        <v>9</v>
      </c>
    </row>
    <row r="8" spans="1:4" ht="191" customHeight="1" x14ac:dyDescent="0.15">
      <c r="A8" s="23" t="str">
        <f>'Beoordelen open vragen'!A8</f>
        <v>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het Voortgezet Onderwijs binnen het controle-samenstellingsteam van de inschrijver waarborgt.
-	 Op welke wijze inschrijver er maximaal voor kan zorgdragen dat de teamsamenstelling de eerste 36 maanden ongewijzigd blijft.
-	 Daarnaast beschrijft inschrijver hoeveel (minimaal 2) deskundigen op het gebied van het Voortgezet Onderwijs zij in dienst heeft om de continuïteit te kunnen waarborgen.</v>
      </c>
      <c r="B8" s="7"/>
      <c r="C8" s="40" t="s">
        <v>7</v>
      </c>
    </row>
    <row r="9" spans="1:4" ht="20" customHeight="1" x14ac:dyDescent="0.15">
      <c r="A9" s="39" t="str">
        <f>('Beoordelen open vragen'!A9)</f>
        <v>6.1.4 Informatievoorziening</v>
      </c>
      <c r="B9" s="7"/>
      <c r="C9" s="41" t="s">
        <v>9</v>
      </c>
    </row>
    <row r="10" spans="1:4" ht="135" customHeight="1" x14ac:dyDescent="0.15">
      <c r="A10" s="24" t="str">
        <f>('Beoordelen open vragen'!A10)</f>
        <v>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de deelname aan overleggen bij OCW, VO-raad en andere relevante instanties of netwerken.</v>
      </c>
      <c r="B10" s="7"/>
      <c r="C10" s="40" t="s">
        <v>7</v>
      </c>
    </row>
    <row r="11" spans="1:4" ht="19" customHeight="1" x14ac:dyDescent="0.15">
      <c r="A11" s="38" t="str">
        <f>'Beoordelen open vragen'!A11</f>
        <v>6.1.5	 Visie op een controleproces</v>
      </c>
      <c r="B11" s="7"/>
      <c r="C11" s="41" t="s">
        <v>9</v>
      </c>
    </row>
    <row r="12" spans="1:4" ht="130.25" customHeight="1" x14ac:dyDescent="0.15">
      <c r="A12" s="23" t="str">
        <f>'Beoordelen open vragen'!A12</f>
        <v>Inschrijver dient te beschrijven op maximaal 2 A4 (toe te voegen op TenderNed) wat haar visie is op een controleproces binnen een organisatie zoals die van ZAAM. Inschrijver beschrijft daarbij:
-	 Wat de rol is van een ‘meedenkende accountant’ die niet alleen een probleem benoemt, maar ook adviseert over de oplossing;
-	 Hoe inschrijver om gaat met een onverwachte gebeurtenis zoals bij de COVID-19 crisis?</v>
      </c>
      <c r="B12" s="7"/>
      <c r="C12" s="40" t="s">
        <v>7</v>
      </c>
    </row>
    <row r="13" spans="1:4" ht="20" customHeight="1" x14ac:dyDescent="0.15">
      <c r="A13" s="38" t="str">
        <f>'Beoordelen open vragen'!A13</f>
        <v>6.1.6	 Rapportagevorm</v>
      </c>
      <c r="B13" s="7"/>
      <c r="C13" s="41" t="s">
        <v>9</v>
      </c>
    </row>
    <row r="14" spans="1:4" ht="134" customHeight="1" x14ac:dyDescent="0.15">
      <c r="A14" s="23" t="str">
        <f>'Beoordelen open vragen'!A14</f>
        <v>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Voortgezet Onderwijs organisatie.</v>
      </c>
      <c r="B14" s="7"/>
      <c r="C14" s="40" t="s">
        <v>7</v>
      </c>
    </row>
    <row r="15" spans="1:4" ht="20" customHeight="1" x14ac:dyDescent="0.15">
      <c r="A15" s="22"/>
      <c r="B15" s="8"/>
      <c r="C15" s="43"/>
    </row>
    <row r="17" spans="1:3" ht="20" customHeight="1" x14ac:dyDescent="0.15">
      <c r="A17" s="21" t="str">
        <f>'Beoordelen interview'!A1</f>
        <v>Beoordeling criterium Interview</v>
      </c>
      <c r="B17" s="6"/>
      <c r="C17" s="42" t="s">
        <v>9</v>
      </c>
    </row>
    <row r="18" spans="1:3" ht="20" customHeight="1" x14ac:dyDescent="0.15">
      <c r="A18" s="62" t="str">
        <f>'Beoordelen interview'!A3</f>
        <v>Vraag 1</v>
      </c>
      <c r="B18" s="7"/>
      <c r="C18" s="41" t="s">
        <v>9</v>
      </c>
    </row>
    <row r="19" spans="1:3" ht="131" customHeight="1" x14ac:dyDescent="0.15">
      <c r="A19" s="63"/>
      <c r="B19" s="7"/>
      <c r="C19" s="40" t="s">
        <v>7</v>
      </c>
    </row>
    <row r="20" spans="1:3" ht="20" customHeight="1" x14ac:dyDescent="0.15">
      <c r="A20" s="62" t="str">
        <f>'Beoordelen interview'!A4</f>
        <v>Vraag 2</v>
      </c>
      <c r="B20" s="7"/>
      <c r="C20" s="41" t="s">
        <v>9</v>
      </c>
    </row>
    <row r="21" spans="1:3" ht="130" customHeight="1" x14ac:dyDescent="0.15">
      <c r="A21" s="63"/>
      <c r="B21" s="7"/>
      <c r="C21" s="40" t="s">
        <v>7</v>
      </c>
    </row>
    <row r="22" spans="1:3" ht="20" customHeight="1" x14ac:dyDescent="0.15">
      <c r="A22" s="62" t="str">
        <f>'Beoordelen interview'!A5</f>
        <v>Vraag 3</v>
      </c>
      <c r="B22" s="7"/>
      <c r="C22" s="41" t="s">
        <v>9</v>
      </c>
    </row>
    <row r="23" spans="1:3" ht="130" customHeight="1" x14ac:dyDescent="0.15">
      <c r="A23" s="63"/>
      <c r="B23" s="7"/>
      <c r="C23" s="40" t="s">
        <v>7</v>
      </c>
    </row>
    <row r="24" spans="1:3" ht="19" customHeight="1" x14ac:dyDescent="0.15">
      <c r="A24" s="62" t="str">
        <f>'Beoordelen interview'!A6</f>
        <v>Vraag 4</v>
      </c>
      <c r="B24" s="7"/>
      <c r="C24" s="41" t="s">
        <v>9</v>
      </c>
    </row>
    <row r="25" spans="1:3" ht="130" customHeight="1" x14ac:dyDescent="0.15">
      <c r="A25" s="63"/>
      <c r="B25" s="7"/>
      <c r="C25" s="40" t="s">
        <v>7</v>
      </c>
    </row>
    <row r="26" spans="1:3" ht="20" customHeight="1" x14ac:dyDescent="0.15">
      <c r="A26" s="62" t="str">
        <f>'Beoordelen interview'!A7</f>
        <v>Vraag 5</v>
      </c>
      <c r="B26" s="7"/>
      <c r="C26" s="41" t="s">
        <v>9</v>
      </c>
    </row>
    <row r="27" spans="1:3" ht="131" customHeight="1" x14ac:dyDescent="0.15">
      <c r="A27" s="63"/>
      <c r="B27" s="7"/>
      <c r="C27" s="40" t="s">
        <v>7</v>
      </c>
    </row>
    <row r="28" spans="1:3" ht="20" customHeight="1" x14ac:dyDescent="0.15">
      <c r="A28" s="22"/>
      <c r="B28" s="8"/>
      <c r="C28" s="43"/>
    </row>
  </sheetData>
  <sheetProtection algorithmName="SHA-512" hashValue="cavh9KzTpvOugM/FoXa+dIk2mPDwaq8UcqcQVhkhB7AEAoRhp7Ab+WVwUzAhLEkRaR/YBl4i0tRmMvzexww2SA==" saltValue="KbZXIUxILLcWif8+q0Ax2g==" spinCount="100000" sheet="1" objects="1" scenarios="1"/>
  <mergeCells count="5">
    <mergeCell ref="A24:A25"/>
    <mergeCell ref="A26:A27"/>
    <mergeCell ref="A20:A21"/>
    <mergeCell ref="A22:A23"/>
    <mergeCell ref="A18:A19"/>
  </mergeCells>
  <dataValidations count="1">
    <dataValidation type="list" errorStyle="warning" allowBlank="1" showErrorMessage="1" error="Voer juiste waarde in. " sqref="C3 C13 C9 C7 C5 C24 C18 C20 C11 C22 C26" xr:uid="{71F1EE3A-2C1F-3F48-A31D-652C5E7568D8}">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8"/>
  <sheetViews>
    <sheetView showGridLines="0"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90.5" style="4" customWidth="1"/>
    <col min="2" max="2" width="2.6640625" style="5" customWidth="1"/>
    <col min="3" max="3" width="30.33203125" style="9" customWidth="1"/>
    <col min="4" max="4" width="11.6640625" style="4" bestFit="1" customWidth="1"/>
    <col min="5" max="16384" width="8.83203125" style="4"/>
  </cols>
  <sheetData>
    <row r="1" spans="1:4" ht="50" customHeight="1" x14ac:dyDescent="0.2">
      <c r="A1" s="20" t="s">
        <v>17</v>
      </c>
      <c r="B1" s="12"/>
      <c r="C1" s="44" t="s">
        <v>8</v>
      </c>
      <c r="D1" s="3"/>
    </row>
    <row r="2" spans="1:4" ht="20" customHeight="1" x14ac:dyDescent="0.15">
      <c r="A2" s="21" t="str">
        <f>'Beoordelen open vragen'!A1</f>
        <v>Beoordeling criterium Open vragen</v>
      </c>
      <c r="B2" s="6"/>
      <c r="C2" s="42" t="s">
        <v>9</v>
      </c>
    </row>
    <row r="3" spans="1:4" ht="20" customHeight="1" x14ac:dyDescent="0.15">
      <c r="A3" s="38" t="str">
        <f>'Beoordelen open vragen'!A3</f>
        <v>6.1.1 Plan van aanpak</v>
      </c>
      <c r="B3" s="7"/>
      <c r="C3" s="41" t="s">
        <v>9</v>
      </c>
    </row>
    <row r="4" spans="1:4" ht="240" customHeight="1" x14ac:dyDescent="0.15">
      <c r="A4" s="23" t="str">
        <f>'Beoordelen open vragen'!A4</f>
        <v>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(start controlejaar 2023, uiterlijk april 2024 inclusief controleverklaring gereed);
-	 Op welke wijze inschrijver de dossierkennis eigen gaat maken;
-	 Op welke wijze inschrijver de interim-controle gaat plannen en opstarten;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Wijze van proactief communiceren en informeren richting ZAAM diensten, de concerncontroller, het College van Bestuur en de Raad van Toezicht;
-	 Wat inschrijver verwacht met betrekking tot de beschikbaarheid van de opdrachtgever en op welk niveau.</v>
      </c>
      <c r="B4" s="7"/>
      <c r="C4" s="40" t="s">
        <v>7</v>
      </c>
    </row>
    <row r="5" spans="1:4" ht="20" customHeight="1" x14ac:dyDescent="0.15">
      <c r="A5" s="38" t="str">
        <f>'Beoordelen open vragen'!A5</f>
        <v>6.1.2	 Werkwijze jaarrekening</v>
      </c>
      <c r="B5" s="7"/>
      <c r="C5" s="41" t="s">
        <v>9</v>
      </c>
    </row>
    <row r="6" spans="1:4" ht="180" customHeight="1" x14ac:dyDescent="0.15">
      <c r="A6" s="23" t="str">
        <f>'Beoordelen open vragen'!A6</f>
        <v>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v>
      </c>
      <c r="B6" s="7"/>
      <c r="C6" s="40" t="s">
        <v>7</v>
      </c>
    </row>
    <row r="7" spans="1:4" ht="20" customHeight="1" x14ac:dyDescent="0.15">
      <c r="A7" s="38" t="str">
        <f>'Beoordelen open vragen'!A7</f>
        <v xml:space="preserve">6.1.3	 Continuïteit van de dienstverlening en teamsamenstelling </v>
      </c>
      <c r="B7" s="7"/>
      <c r="C7" s="41" t="s">
        <v>9</v>
      </c>
    </row>
    <row r="8" spans="1:4" ht="191" customHeight="1" x14ac:dyDescent="0.15">
      <c r="A8" s="23" t="str">
        <f>'Beoordelen open vragen'!A8</f>
        <v>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het Voortgezet Onderwijs binnen het controle-samenstellingsteam van de inschrijver waarborgt.
-	 Op welke wijze inschrijver er maximaal voor kan zorgdragen dat de teamsamenstelling de eerste 36 maanden ongewijzigd blijft.
-	 Daarnaast beschrijft inschrijver hoeveel (minimaal 2) deskundigen op het gebied van het Voortgezet Onderwijs zij in dienst heeft om de continuïteit te kunnen waarborgen.</v>
      </c>
      <c r="B8" s="7"/>
      <c r="C8" s="40" t="s">
        <v>7</v>
      </c>
    </row>
    <row r="9" spans="1:4" ht="20" customHeight="1" x14ac:dyDescent="0.15">
      <c r="A9" s="39" t="str">
        <f>('Beoordelen open vragen'!A9)</f>
        <v>6.1.4 Informatievoorziening</v>
      </c>
      <c r="B9" s="7"/>
      <c r="C9" s="41" t="s">
        <v>9</v>
      </c>
    </row>
    <row r="10" spans="1:4" ht="135" customHeight="1" x14ac:dyDescent="0.15">
      <c r="A10" s="24" t="str">
        <f>('Beoordelen open vragen'!A10)</f>
        <v>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de deelname aan overleggen bij OCW, VO-raad en andere relevante instanties of netwerken.</v>
      </c>
      <c r="B10" s="7"/>
      <c r="C10" s="40" t="s">
        <v>7</v>
      </c>
    </row>
    <row r="11" spans="1:4" ht="19" customHeight="1" x14ac:dyDescent="0.15">
      <c r="A11" s="38" t="str">
        <f>'Beoordelen open vragen'!A11</f>
        <v>6.1.5	 Visie op een controleproces</v>
      </c>
      <c r="B11" s="7"/>
      <c r="C11" s="41" t="s">
        <v>9</v>
      </c>
    </row>
    <row r="12" spans="1:4" ht="130.25" customHeight="1" x14ac:dyDescent="0.15">
      <c r="A12" s="23" t="str">
        <f>'Beoordelen open vragen'!A12</f>
        <v>Inschrijver dient te beschrijven op maximaal 2 A4 (toe te voegen op TenderNed) wat haar visie is op een controleproces binnen een organisatie zoals die van ZAAM. Inschrijver beschrijft daarbij:
-	 Wat de rol is van een ‘meedenkende accountant’ die niet alleen een probleem benoemt, maar ook adviseert over de oplossing;
-	 Hoe inschrijver om gaat met een onverwachte gebeurtenis zoals bij de COVID-19 crisis?</v>
      </c>
      <c r="B12" s="7"/>
      <c r="C12" s="40" t="s">
        <v>7</v>
      </c>
    </row>
    <row r="13" spans="1:4" ht="20" customHeight="1" x14ac:dyDescent="0.15">
      <c r="A13" s="38" t="str">
        <f>'Beoordelen open vragen'!A13</f>
        <v>6.1.6	 Rapportagevorm</v>
      </c>
      <c r="B13" s="7"/>
      <c r="C13" s="41" t="s">
        <v>9</v>
      </c>
    </row>
    <row r="14" spans="1:4" ht="134" customHeight="1" x14ac:dyDescent="0.15">
      <c r="A14" s="23" t="str">
        <f>'Beoordelen open vragen'!A14</f>
        <v>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Voortgezet Onderwijs organisatie.</v>
      </c>
      <c r="B14" s="7"/>
      <c r="C14" s="40" t="s">
        <v>7</v>
      </c>
    </row>
    <row r="15" spans="1:4" ht="20" customHeight="1" x14ac:dyDescent="0.15">
      <c r="A15" s="22"/>
      <c r="B15" s="8"/>
      <c r="C15" s="43"/>
    </row>
    <row r="17" spans="1:3" ht="20" customHeight="1" x14ac:dyDescent="0.15">
      <c r="A17" s="21" t="str">
        <f>'Beoordelen interview'!A1</f>
        <v>Beoordeling criterium Interview</v>
      </c>
      <c r="B17" s="6"/>
      <c r="C17" s="42" t="s">
        <v>9</v>
      </c>
    </row>
    <row r="18" spans="1:3" ht="20" customHeight="1" x14ac:dyDescent="0.15">
      <c r="A18" s="62" t="str">
        <f>'Beoordelen interview'!A3</f>
        <v>Vraag 1</v>
      </c>
      <c r="B18" s="7"/>
      <c r="C18" s="41" t="s">
        <v>9</v>
      </c>
    </row>
    <row r="19" spans="1:3" ht="131" customHeight="1" x14ac:dyDescent="0.15">
      <c r="A19" s="63"/>
      <c r="B19" s="7"/>
      <c r="C19" s="40" t="s">
        <v>7</v>
      </c>
    </row>
    <row r="20" spans="1:3" ht="20" customHeight="1" x14ac:dyDescent="0.15">
      <c r="A20" s="62" t="str">
        <f>'Beoordelen interview'!A4</f>
        <v>Vraag 2</v>
      </c>
      <c r="B20" s="7"/>
      <c r="C20" s="41" t="s">
        <v>9</v>
      </c>
    </row>
    <row r="21" spans="1:3" ht="130" customHeight="1" x14ac:dyDescent="0.15">
      <c r="A21" s="63"/>
      <c r="B21" s="7"/>
      <c r="C21" s="40" t="s">
        <v>7</v>
      </c>
    </row>
    <row r="22" spans="1:3" ht="20" customHeight="1" x14ac:dyDescent="0.15">
      <c r="A22" s="62" t="str">
        <f>'Beoordelen interview'!A5</f>
        <v>Vraag 3</v>
      </c>
      <c r="B22" s="7"/>
      <c r="C22" s="41" t="s">
        <v>9</v>
      </c>
    </row>
    <row r="23" spans="1:3" ht="130" customHeight="1" x14ac:dyDescent="0.15">
      <c r="A23" s="63"/>
      <c r="B23" s="7"/>
      <c r="C23" s="40" t="s">
        <v>7</v>
      </c>
    </row>
    <row r="24" spans="1:3" ht="19" customHeight="1" x14ac:dyDescent="0.15">
      <c r="A24" s="62" t="str">
        <f>'Beoordelen interview'!A6</f>
        <v>Vraag 4</v>
      </c>
      <c r="B24" s="7"/>
      <c r="C24" s="41" t="s">
        <v>9</v>
      </c>
    </row>
    <row r="25" spans="1:3" ht="130" customHeight="1" x14ac:dyDescent="0.15">
      <c r="A25" s="63"/>
      <c r="B25" s="7"/>
      <c r="C25" s="40" t="s">
        <v>7</v>
      </c>
    </row>
    <row r="26" spans="1:3" ht="20" customHeight="1" x14ac:dyDescent="0.15">
      <c r="A26" s="62" t="str">
        <f>'Beoordelen interview'!A7</f>
        <v>Vraag 5</v>
      </c>
      <c r="B26" s="7"/>
      <c r="C26" s="41" t="s">
        <v>9</v>
      </c>
    </row>
    <row r="27" spans="1:3" ht="131" customHeight="1" x14ac:dyDescent="0.15">
      <c r="A27" s="63"/>
      <c r="B27" s="7"/>
      <c r="C27" s="40" t="s">
        <v>7</v>
      </c>
    </row>
    <row r="28" spans="1:3" ht="20" customHeight="1" x14ac:dyDescent="0.15">
      <c r="A28" s="22"/>
      <c r="B28" s="8"/>
      <c r="C28" s="43"/>
    </row>
  </sheetData>
  <sheetProtection algorithmName="SHA-512" hashValue="zY2K63RPO0MD33OJN+l/SaiyxKRt0UHkk2J3l17S3BwPw8zuQ+D59gTWryBT/dEu24SkEA45C1MyTcuPP+PfMw==" saltValue="z2ZDpPf7w6B0H9YStfYyjg==" spinCount="100000" sheet="1" objects="1" scenarios="1"/>
  <mergeCells count="5">
    <mergeCell ref="A26:A27"/>
    <mergeCell ref="A22:A23"/>
    <mergeCell ref="A24:A25"/>
    <mergeCell ref="A18:A19"/>
    <mergeCell ref="A20:A21"/>
  </mergeCells>
  <dataValidations count="1">
    <dataValidation type="list" errorStyle="warning" allowBlank="1" showErrorMessage="1" error="Voer juiste waarde in. " sqref="C3 C13 C9 C7 C5 C24 C18 C20 C11 C22 C26" xr:uid="{372E1397-EE45-EC48-ABE2-931DD93E7DC1}">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8"/>
  <sheetViews>
    <sheetView showGridLines="0"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90.5" style="4" customWidth="1"/>
    <col min="2" max="2" width="2.6640625" style="5" customWidth="1"/>
    <col min="3" max="3" width="30.33203125" style="9" customWidth="1"/>
    <col min="4" max="4" width="11.6640625" style="4" bestFit="1" customWidth="1"/>
    <col min="5" max="16384" width="8.83203125" style="4"/>
  </cols>
  <sheetData>
    <row r="1" spans="1:4" ht="50" customHeight="1" x14ac:dyDescent="0.2">
      <c r="A1" s="20" t="s">
        <v>18</v>
      </c>
      <c r="B1" s="12"/>
      <c r="C1" s="44" t="s">
        <v>8</v>
      </c>
      <c r="D1" s="3"/>
    </row>
    <row r="2" spans="1:4" ht="20" customHeight="1" x14ac:dyDescent="0.15">
      <c r="A2" s="21" t="str">
        <f>'Beoordelen open vragen'!A1</f>
        <v>Beoordeling criterium Open vragen</v>
      </c>
      <c r="B2" s="6"/>
      <c r="C2" s="42" t="s">
        <v>9</v>
      </c>
    </row>
    <row r="3" spans="1:4" ht="20" customHeight="1" x14ac:dyDescent="0.15">
      <c r="A3" s="38" t="str">
        <f>'Beoordelen open vragen'!A3</f>
        <v>6.1.1 Plan van aanpak</v>
      </c>
      <c r="B3" s="7"/>
      <c r="C3" s="41" t="s">
        <v>9</v>
      </c>
    </row>
    <row r="4" spans="1:4" ht="240" customHeight="1" x14ac:dyDescent="0.15">
      <c r="A4" s="23" t="str">
        <f>'Beoordelen open vragen'!A4</f>
        <v>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(start controlejaar 2023, uiterlijk april 2024 inclusief controleverklaring gereed);
-	 Op welke wijze inschrijver de dossierkennis eigen gaat maken;
-	 Op welke wijze inschrijver de interim-controle gaat plannen en opstarten;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Wijze van proactief communiceren en informeren richting ZAAM diensten, de concerncontroller, het College van Bestuur en de Raad van Toezicht;
-	 Wat inschrijver verwacht met betrekking tot de beschikbaarheid van de opdrachtgever en op welk niveau.</v>
      </c>
      <c r="B4" s="7"/>
      <c r="C4" s="40" t="s">
        <v>7</v>
      </c>
    </row>
    <row r="5" spans="1:4" ht="20" customHeight="1" x14ac:dyDescent="0.15">
      <c r="A5" s="38" t="str">
        <f>'Beoordelen open vragen'!A5</f>
        <v>6.1.2	 Werkwijze jaarrekening</v>
      </c>
      <c r="B5" s="7"/>
      <c r="C5" s="41" t="s">
        <v>9</v>
      </c>
    </row>
    <row r="6" spans="1:4" ht="180" customHeight="1" x14ac:dyDescent="0.15">
      <c r="A6" s="23" t="str">
        <f>'Beoordelen open vragen'!A6</f>
        <v>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v>
      </c>
      <c r="B6" s="7"/>
      <c r="C6" s="40" t="s">
        <v>7</v>
      </c>
    </row>
    <row r="7" spans="1:4" ht="20" customHeight="1" x14ac:dyDescent="0.15">
      <c r="A7" s="38" t="str">
        <f>'Beoordelen open vragen'!A7</f>
        <v xml:space="preserve">6.1.3	 Continuïteit van de dienstverlening en teamsamenstelling </v>
      </c>
      <c r="B7" s="7"/>
      <c r="C7" s="41" t="s">
        <v>9</v>
      </c>
    </row>
    <row r="8" spans="1:4" ht="191" customHeight="1" x14ac:dyDescent="0.15">
      <c r="A8" s="23" t="str">
        <f>'Beoordelen open vragen'!A8</f>
        <v>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het Voortgezet Onderwijs binnen het controle-samenstellingsteam van de inschrijver waarborgt.
-	 Op welke wijze inschrijver er maximaal voor kan zorgdragen dat de teamsamenstelling de eerste 36 maanden ongewijzigd blijft.
-	 Daarnaast beschrijft inschrijver hoeveel (minimaal 2) deskundigen op het gebied van het Voortgezet Onderwijs zij in dienst heeft om de continuïteit te kunnen waarborgen.</v>
      </c>
      <c r="B8" s="7"/>
      <c r="C8" s="40" t="s">
        <v>7</v>
      </c>
    </row>
    <row r="9" spans="1:4" ht="20" customHeight="1" x14ac:dyDescent="0.15">
      <c r="A9" s="39" t="str">
        <f>('Beoordelen open vragen'!A9)</f>
        <v>6.1.4 Informatievoorziening</v>
      </c>
      <c r="B9" s="7"/>
      <c r="C9" s="41" t="s">
        <v>9</v>
      </c>
    </row>
    <row r="10" spans="1:4" ht="135" customHeight="1" x14ac:dyDescent="0.15">
      <c r="A10" s="24" t="str">
        <f>('Beoordelen open vragen'!A10)</f>
        <v>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de deelname aan overleggen bij OCW, VO-raad en andere relevante instanties of netwerken.</v>
      </c>
      <c r="B10" s="7"/>
      <c r="C10" s="40" t="s">
        <v>7</v>
      </c>
    </row>
    <row r="11" spans="1:4" ht="19" customHeight="1" x14ac:dyDescent="0.15">
      <c r="A11" s="38" t="str">
        <f>'Beoordelen open vragen'!A11</f>
        <v>6.1.5	 Visie op een controleproces</v>
      </c>
      <c r="B11" s="7"/>
      <c r="C11" s="41" t="s">
        <v>9</v>
      </c>
    </row>
    <row r="12" spans="1:4" ht="130.25" customHeight="1" x14ac:dyDescent="0.15">
      <c r="A12" s="23" t="str">
        <f>'Beoordelen open vragen'!A12</f>
        <v>Inschrijver dient te beschrijven op maximaal 2 A4 (toe te voegen op TenderNed) wat haar visie is op een controleproces binnen een organisatie zoals die van ZAAM. Inschrijver beschrijft daarbij:
-	 Wat de rol is van een ‘meedenkende accountant’ die niet alleen een probleem benoemt, maar ook adviseert over de oplossing;
-	 Hoe inschrijver om gaat met een onverwachte gebeurtenis zoals bij de COVID-19 crisis?</v>
      </c>
      <c r="B12" s="7"/>
      <c r="C12" s="40" t="s">
        <v>7</v>
      </c>
    </row>
    <row r="13" spans="1:4" ht="20" customHeight="1" x14ac:dyDescent="0.15">
      <c r="A13" s="38" t="str">
        <f>'Beoordelen open vragen'!A13</f>
        <v>6.1.6	 Rapportagevorm</v>
      </c>
      <c r="B13" s="7"/>
      <c r="C13" s="41" t="s">
        <v>9</v>
      </c>
    </row>
    <row r="14" spans="1:4" ht="134" customHeight="1" x14ac:dyDescent="0.15">
      <c r="A14" s="23" t="str">
        <f>'Beoordelen open vragen'!A14</f>
        <v>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Voortgezet Onderwijs organisatie.</v>
      </c>
      <c r="B14" s="7"/>
      <c r="C14" s="40" t="s">
        <v>7</v>
      </c>
    </row>
    <row r="15" spans="1:4" ht="20" customHeight="1" x14ac:dyDescent="0.15">
      <c r="A15" s="22"/>
      <c r="B15" s="8"/>
      <c r="C15" s="43"/>
    </row>
    <row r="17" spans="1:3" ht="20" customHeight="1" x14ac:dyDescent="0.15">
      <c r="A17" s="21" t="str">
        <f>'Beoordelen interview'!A1</f>
        <v>Beoordeling criterium Interview</v>
      </c>
      <c r="B17" s="6"/>
      <c r="C17" s="42" t="s">
        <v>9</v>
      </c>
    </row>
    <row r="18" spans="1:3" ht="20" customHeight="1" x14ac:dyDescent="0.15">
      <c r="A18" s="62" t="str">
        <f>'Beoordelen interview'!A3</f>
        <v>Vraag 1</v>
      </c>
      <c r="B18" s="7"/>
      <c r="C18" s="41" t="s">
        <v>9</v>
      </c>
    </row>
    <row r="19" spans="1:3" ht="131" customHeight="1" x14ac:dyDescent="0.15">
      <c r="A19" s="63"/>
      <c r="B19" s="7"/>
      <c r="C19" s="40" t="s">
        <v>7</v>
      </c>
    </row>
    <row r="20" spans="1:3" ht="20" customHeight="1" x14ac:dyDescent="0.15">
      <c r="A20" s="62" t="str">
        <f>'Beoordelen interview'!A4</f>
        <v>Vraag 2</v>
      </c>
      <c r="B20" s="7"/>
      <c r="C20" s="41" t="s">
        <v>9</v>
      </c>
    </row>
    <row r="21" spans="1:3" ht="130" customHeight="1" x14ac:dyDescent="0.15">
      <c r="A21" s="63"/>
      <c r="B21" s="7"/>
      <c r="C21" s="40" t="s">
        <v>7</v>
      </c>
    </row>
    <row r="22" spans="1:3" ht="20" customHeight="1" x14ac:dyDescent="0.15">
      <c r="A22" s="62" t="str">
        <f>'Beoordelen interview'!A5</f>
        <v>Vraag 3</v>
      </c>
      <c r="B22" s="7"/>
      <c r="C22" s="41" t="s">
        <v>9</v>
      </c>
    </row>
    <row r="23" spans="1:3" ht="130" customHeight="1" x14ac:dyDescent="0.15">
      <c r="A23" s="63"/>
      <c r="B23" s="7"/>
      <c r="C23" s="40" t="s">
        <v>7</v>
      </c>
    </row>
    <row r="24" spans="1:3" ht="19" customHeight="1" x14ac:dyDescent="0.15">
      <c r="A24" s="62" t="str">
        <f>'Beoordelen interview'!A6</f>
        <v>Vraag 4</v>
      </c>
      <c r="B24" s="7"/>
      <c r="C24" s="41" t="s">
        <v>9</v>
      </c>
    </row>
    <row r="25" spans="1:3" ht="130" customHeight="1" x14ac:dyDescent="0.15">
      <c r="A25" s="63"/>
      <c r="B25" s="7"/>
      <c r="C25" s="40" t="s">
        <v>7</v>
      </c>
    </row>
    <row r="26" spans="1:3" ht="20" customHeight="1" x14ac:dyDescent="0.15">
      <c r="A26" s="62" t="str">
        <f>'Beoordelen interview'!A7</f>
        <v>Vraag 5</v>
      </c>
      <c r="B26" s="7"/>
      <c r="C26" s="41" t="s">
        <v>9</v>
      </c>
    </row>
    <row r="27" spans="1:3" ht="131" customHeight="1" x14ac:dyDescent="0.15">
      <c r="A27" s="63"/>
      <c r="B27" s="7"/>
      <c r="C27" s="40" t="s">
        <v>7</v>
      </c>
    </row>
    <row r="28" spans="1:3" ht="20" customHeight="1" x14ac:dyDescent="0.15">
      <c r="A28" s="22"/>
      <c r="B28" s="8"/>
      <c r="C28" s="43"/>
    </row>
  </sheetData>
  <sheetProtection algorithmName="SHA-512" hashValue="WWhDEHYzqKjBb1W1xSrIk/X8lv5jSUeqy3lz7weiD4VgRkBESxe9+MSJauEuc9ZiQCP4zMDcIcZY7gCdcJYPvA==" saltValue="AkMI3sAgHBhjh8k8zdD7hg==" spinCount="100000" sheet="1" objects="1" scenarios="1"/>
  <mergeCells count="5">
    <mergeCell ref="A26:A27"/>
    <mergeCell ref="A22:A23"/>
    <mergeCell ref="A24:A25"/>
    <mergeCell ref="A18:A19"/>
    <mergeCell ref="A20:A21"/>
  </mergeCells>
  <dataValidations count="1">
    <dataValidation type="list" errorStyle="warning" allowBlank="1" showErrorMessage="1" error="Voer juiste waarde in. " sqref="C3 C13 C9 C7 C5 C24 C18 C20 C11 C22 C26" xr:uid="{DF016927-6005-8040-8CF3-75005A4E019C}">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8"/>
  <sheetViews>
    <sheetView showGridLines="0"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90.5" style="4" customWidth="1"/>
    <col min="2" max="2" width="2.6640625" style="5" customWidth="1"/>
    <col min="3" max="3" width="30.33203125" style="9" customWidth="1"/>
    <col min="4" max="4" width="11.6640625" style="4" bestFit="1" customWidth="1"/>
    <col min="5" max="16384" width="8.83203125" style="4"/>
  </cols>
  <sheetData>
    <row r="1" spans="1:4" ht="50" customHeight="1" x14ac:dyDescent="0.2">
      <c r="A1" s="20" t="s">
        <v>19</v>
      </c>
      <c r="B1" s="12"/>
      <c r="C1" s="44" t="s">
        <v>8</v>
      </c>
      <c r="D1" s="3"/>
    </row>
    <row r="2" spans="1:4" ht="20" customHeight="1" x14ac:dyDescent="0.15">
      <c r="A2" s="21" t="str">
        <f>'Beoordelen open vragen'!A1</f>
        <v>Beoordeling criterium Open vragen</v>
      </c>
      <c r="B2" s="6"/>
      <c r="C2" s="42" t="s">
        <v>9</v>
      </c>
    </row>
    <row r="3" spans="1:4" ht="20" customHeight="1" x14ac:dyDescent="0.15">
      <c r="A3" s="38" t="str">
        <f>'Beoordelen open vragen'!A3</f>
        <v>6.1.1 Plan van aanpak</v>
      </c>
      <c r="B3" s="7"/>
      <c r="C3" s="41" t="s">
        <v>9</v>
      </c>
    </row>
    <row r="4" spans="1:4" ht="240" customHeight="1" x14ac:dyDescent="0.15">
      <c r="A4" s="23" t="str">
        <f>'Beoordelen open vragen'!A4</f>
        <v>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(start controlejaar 2023, uiterlijk april 2024 inclusief controleverklaring gereed);
-	 Op welke wijze inschrijver de dossierkennis eigen gaat maken;
-	 Op welke wijze inschrijver de interim-controle gaat plannen en opstarten;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Wijze van proactief communiceren en informeren richting ZAAM diensten, de concerncontroller, het College van Bestuur en de Raad van Toezicht;
-	 Wat inschrijver verwacht met betrekking tot de beschikbaarheid van de opdrachtgever en op welk niveau.</v>
      </c>
      <c r="B4" s="7"/>
      <c r="C4" s="40" t="s">
        <v>7</v>
      </c>
    </row>
    <row r="5" spans="1:4" ht="20" customHeight="1" x14ac:dyDescent="0.15">
      <c r="A5" s="38" t="str">
        <f>'Beoordelen open vragen'!A5</f>
        <v>6.1.2	 Werkwijze jaarrekening</v>
      </c>
      <c r="B5" s="7"/>
      <c r="C5" s="41" t="s">
        <v>9</v>
      </c>
    </row>
    <row r="6" spans="1:4" ht="180" customHeight="1" x14ac:dyDescent="0.15">
      <c r="A6" s="23" t="str">
        <f>'Beoordelen open vragen'!A6</f>
        <v>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v>
      </c>
      <c r="B6" s="7"/>
      <c r="C6" s="40" t="s">
        <v>7</v>
      </c>
    </row>
    <row r="7" spans="1:4" ht="20" customHeight="1" x14ac:dyDescent="0.15">
      <c r="A7" s="38" t="str">
        <f>'Beoordelen open vragen'!A7</f>
        <v xml:space="preserve">6.1.3	 Continuïteit van de dienstverlening en teamsamenstelling </v>
      </c>
      <c r="B7" s="7"/>
      <c r="C7" s="41" t="s">
        <v>9</v>
      </c>
    </row>
    <row r="8" spans="1:4" ht="191" customHeight="1" x14ac:dyDescent="0.15">
      <c r="A8" s="23" t="str">
        <f>'Beoordelen open vragen'!A8</f>
        <v>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het Voortgezet Onderwijs binnen het controle-samenstellingsteam van de inschrijver waarborgt.
-	 Op welke wijze inschrijver er maximaal voor kan zorgdragen dat de teamsamenstelling de eerste 36 maanden ongewijzigd blijft.
-	 Daarnaast beschrijft inschrijver hoeveel (minimaal 2) deskundigen op het gebied van het Voortgezet Onderwijs zij in dienst heeft om de continuïteit te kunnen waarborgen.</v>
      </c>
      <c r="B8" s="7"/>
      <c r="C8" s="40" t="s">
        <v>7</v>
      </c>
    </row>
    <row r="9" spans="1:4" ht="20" customHeight="1" x14ac:dyDescent="0.15">
      <c r="A9" s="39" t="str">
        <f>('Beoordelen open vragen'!A9)</f>
        <v>6.1.4 Informatievoorziening</v>
      </c>
      <c r="B9" s="7"/>
      <c r="C9" s="41" t="s">
        <v>9</v>
      </c>
    </row>
    <row r="10" spans="1:4" ht="135" customHeight="1" x14ac:dyDescent="0.15">
      <c r="A10" s="24" t="str">
        <f>('Beoordelen open vragen'!A10)</f>
        <v>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de deelname aan overleggen bij OCW, VO-raad en andere relevante instanties of netwerken.</v>
      </c>
      <c r="B10" s="7"/>
      <c r="C10" s="40" t="s">
        <v>7</v>
      </c>
    </row>
    <row r="11" spans="1:4" ht="19" customHeight="1" x14ac:dyDescent="0.15">
      <c r="A11" s="38" t="str">
        <f>'Beoordelen open vragen'!A11</f>
        <v>6.1.5	 Visie op een controleproces</v>
      </c>
      <c r="B11" s="7"/>
      <c r="C11" s="41" t="s">
        <v>9</v>
      </c>
    </row>
    <row r="12" spans="1:4" ht="130.25" customHeight="1" x14ac:dyDescent="0.15">
      <c r="A12" s="23" t="str">
        <f>'Beoordelen open vragen'!A12</f>
        <v>Inschrijver dient te beschrijven op maximaal 2 A4 (toe te voegen op TenderNed) wat haar visie is op een controleproces binnen een organisatie zoals die van ZAAM. Inschrijver beschrijft daarbij:
-	 Wat de rol is van een ‘meedenkende accountant’ die niet alleen een probleem benoemt, maar ook adviseert over de oplossing;
-	 Hoe inschrijver om gaat met een onverwachte gebeurtenis zoals bij de COVID-19 crisis?</v>
      </c>
      <c r="B12" s="7"/>
      <c r="C12" s="40" t="s">
        <v>7</v>
      </c>
    </row>
    <row r="13" spans="1:4" ht="20" customHeight="1" x14ac:dyDescent="0.15">
      <c r="A13" s="38" t="str">
        <f>'Beoordelen open vragen'!A13</f>
        <v>6.1.6	 Rapportagevorm</v>
      </c>
      <c r="B13" s="7"/>
      <c r="C13" s="41" t="s">
        <v>9</v>
      </c>
    </row>
    <row r="14" spans="1:4" ht="134" customHeight="1" x14ac:dyDescent="0.15">
      <c r="A14" s="23" t="str">
        <f>'Beoordelen open vragen'!A14</f>
        <v>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Voortgezet Onderwijs organisatie.</v>
      </c>
      <c r="B14" s="7"/>
      <c r="C14" s="40" t="s">
        <v>7</v>
      </c>
    </row>
    <row r="15" spans="1:4" ht="20" customHeight="1" x14ac:dyDescent="0.15">
      <c r="A15" s="22"/>
      <c r="B15" s="8"/>
      <c r="C15" s="43"/>
    </row>
    <row r="17" spans="1:3" ht="20" customHeight="1" x14ac:dyDescent="0.15">
      <c r="A17" s="21" t="str">
        <f>'Beoordelen interview'!A1</f>
        <v>Beoordeling criterium Interview</v>
      </c>
      <c r="B17" s="6"/>
      <c r="C17" s="42" t="s">
        <v>9</v>
      </c>
    </row>
    <row r="18" spans="1:3" ht="20" customHeight="1" x14ac:dyDescent="0.15">
      <c r="A18" s="62" t="str">
        <f>'Beoordelen interview'!A3</f>
        <v>Vraag 1</v>
      </c>
      <c r="B18" s="7"/>
      <c r="C18" s="41" t="s">
        <v>9</v>
      </c>
    </row>
    <row r="19" spans="1:3" ht="131" customHeight="1" x14ac:dyDescent="0.15">
      <c r="A19" s="63"/>
      <c r="B19" s="7"/>
      <c r="C19" s="40" t="s">
        <v>7</v>
      </c>
    </row>
    <row r="20" spans="1:3" ht="20" customHeight="1" x14ac:dyDescent="0.15">
      <c r="A20" s="62" t="str">
        <f>'Beoordelen interview'!A4</f>
        <v>Vraag 2</v>
      </c>
      <c r="B20" s="7"/>
      <c r="C20" s="41" t="s">
        <v>9</v>
      </c>
    </row>
    <row r="21" spans="1:3" ht="130" customHeight="1" x14ac:dyDescent="0.15">
      <c r="A21" s="63"/>
      <c r="B21" s="7"/>
      <c r="C21" s="40" t="s">
        <v>7</v>
      </c>
    </row>
    <row r="22" spans="1:3" ht="20" customHeight="1" x14ac:dyDescent="0.15">
      <c r="A22" s="62" t="str">
        <f>'Beoordelen interview'!A5</f>
        <v>Vraag 3</v>
      </c>
      <c r="B22" s="7"/>
      <c r="C22" s="41" t="s">
        <v>9</v>
      </c>
    </row>
    <row r="23" spans="1:3" ht="130" customHeight="1" x14ac:dyDescent="0.15">
      <c r="A23" s="63"/>
      <c r="B23" s="7"/>
      <c r="C23" s="40" t="s">
        <v>7</v>
      </c>
    </row>
    <row r="24" spans="1:3" ht="19" customHeight="1" x14ac:dyDescent="0.15">
      <c r="A24" s="62" t="str">
        <f>'Beoordelen interview'!A6</f>
        <v>Vraag 4</v>
      </c>
      <c r="B24" s="7"/>
      <c r="C24" s="41" t="s">
        <v>9</v>
      </c>
    </row>
    <row r="25" spans="1:3" ht="130" customHeight="1" x14ac:dyDescent="0.15">
      <c r="A25" s="63"/>
      <c r="B25" s="7"/>
      <c r="C25" s="40" t="s">
        <v>7</v>
      </c>
    </row>
    <row r="26" spans="1:3" ht="20" customHeight="1" x14ac:dyDescent="0.15">
      <c r="A26" s="62" t="str">
        <f>'Beoordelen interview'!A7</f>
        <v>Vraag 5</v>
      </c>
      <c r="B26" s="7"/>
      <c r="C26" s="41" t="s">
        <v>9</v>
      </c>
    </row>
    <row r="27" spans="1:3" ht="131" customHeight="1" x14ac:dyDescent="0.15">
      <c r="A27" s="63"/>
      <c r="B27" s="7"/>
      <c r="C27" s="40" t="s">
        <v>7</v>
      </c>
    </row>
    <row r="28" spans="1:3" ht="20" customHeight="1" x14ac:dyDescent="0.15">
      <c r="A28" s="22"/>
      <c r="B28" s="8"/>
      <c r="C28" s="43"/>
    </row>
  </sheetData>
  <sheetProtection algorithmName="SHA-512" hashValue="Bv24uptabU6ytgIq3xF+UmsYbw3FsTXjPzxXBPUS51YAkZbmRuxaGBEmTM8AVPo7HHZoJTs6COVwuM5sSSDw9A==" saltValue="IE7zj5HRxulAfTocL6Y0UA==" spinCount="100000" sheet="1" objects="1" scenarios="1"/>
  <mergeCells count="5">
    <mergeCell ref="A26:A27"/>
    <mergeCell ref="A22:A23"/>
    <mergeCell ref="A24:A25"/>
    <mergeCell ref="A18:A19"/>
    <mergeCell ref="A20:A21"/>
  </mergeCells>
  <dataValidations count="1">
    <dataValidation type="list" errorStyle="warning" allowBlank="1" showErrorMessage="1" error="Voer juiste waarde in. " sqref="C3 C13 C9 C7 C5 C24 C18 C20 C11 C22 C26" xr:uid="{5D7B7A74-0515-5144-B615-8D262887E02D}">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8"/>
  <sheetViews>
    <sheetView showGridLines="0"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90.5" style="4" customWidth="1"/>
    <col min="2" max="2" width="2.6640625" style="5" customWidth="1"/>
    <col min="3" max="3" width="30.33203125" style="9" customWidth="1"/>
    <col min="4" max="4" width="11.6640625" style="4" bestFit="1" customWidth="1"/>
    <col min="5" max="16384" width="8.83203125" style="4"/>
  </cols>
  <sheetData>
    <row r="1" spans="1:4" ht="50" customHeight="1" x14ac:dyDescent="0.2">
      <c r="A1" s="20" t="s">
        <v>20</v>
      </c>
      <c r="B1" s="12"/>
      <c r="C1" s="44" t="s">
        <v>8</v>
      </c>
      <c r="D1" s="3"/>
    </row>
    <row r="2" spans="1:4" ht="20" customHeight="1" x14ac:dyDescent="0.15">
      <c r="A2" s="21" t="str">
        <f>'Beoordelen open vragen'!A1</f>
        <v>Beoordeling criterium Open vragen</v>
      </c>
      <c r="B2" s="6"/>
      <c r="C2" s="42" t="s">
        <v>9</v>
      </c>
    </row>
    <row r="3" spans="1:4" ht="20" customHeight="1" x14ac:dyDescent="0.15">
      <c r="A3" s="38" t="str">
        <f>'Beoordelen open vragen'!A3</f>
        <v>6.1.1 Plan van aanpak</v>
      </c>
      <c r="B3" s="7"/>
      <c r="C3" s="41" t="s">
        <v>9</v>
      </c>
    </row>
    <row r="4" spans="1:4" ht="240" customHeight="1" x14ac:dyDescent="0.15">
      <c r="A4" s="23" t="str">
        <f>'Beoordelen open vragen'!A4</f>
        <v>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(start controlejaar 2023, uiterlijk april 2024 inclusief controleverklaring gereed);
-	 Op welke wijze inschrijver de dossierkennis eigen gaat maken;
-	 Op welke wijze inschrijver de interim-controle gaat plannen en opstarten;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Wijze van proactief communiceren en informeren richting ZAAM diensten, de concerncontroller, het College van Bestuur en de Raad van Toezicht;
-	 Wat inschrijver verwacht met betrekking tot de beschikbaarheid van de opdrachtgever en op welk niveau.</v>
      </c>
      <c r="B4" s="7"/>
      <c r="C4" s="40" t="s">
        <v>7</v>
      </c>
    </row>
    <row r="5" spans="1:4" ht="20" customHeight="1" x14ac:dyDescent="0.15">
      <c r="A5" s="38" t="str">
        <f>'Beoordelen open vragen'!A5</f>
        <v>6.1.2	 Werkwijze jaarrekening</v>
      </c>
      <c r="B5" s="7"/>
      <c r="C5" s="41" t="s">
        <v>9</v>
      </c>
    </row>
    <row r="6" spans="1:4" ht="180" customHeight="1" x14ac:dyDescent="0.15">
      <c r="A6" s="23" t="str">
        <f>'Beoordelen open vragen'!A6</f>
        <v>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v>
      </c>
      <c r="B6" s="7"/>
      <c r="C6" s="40" t="s">
        <v>7</v>
      </c>
    </row>
    <row r="7" spans="1:4" ht="20" customHeight="1" x14ac:dyDescent="0.15">
      <c r="A7" s="38" t="str">
        <f>'Beoordelen open vragen'!A7</f>
        <v xml:space="preserve">6.1.3	 Continuïteit van de dienstverlening en teamsamenstelling </v>
      </c>
      <c r="B7" s="7"/>
      <c r="C7" s="41" t="s">
        <v>9</v>
      </c>
    </row>
    <row r="8" spans="1:4" ht="191" customHeight="1" x14ac:dyDescent="0.15">
      <c r="A8" s="23" t="str">
        <f>'Beoordelen open vragen'!A8</f>
        <v>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het Voortgezet Onderwijs binnen het controle-samenstellingsteam van de inschrijver waarborgt.
-	 Op welke wijze inschrijver er maximaal voor kan zorgdragen dat de teamsamenstelling de eerste 36 maanden ongewijzigd blijft.
-	 Daarnaast beschrijft inschrijver hoeveel (minimaal 2) deskundigen op het gebied van het Voortgezet Onderwijs zij in dienst heeft om de continuïteit te kunnen waarborgen.</v>
      </c>
      <c r="B8" s="7"/>
      <c r="C8" s="40" t="s">
        <v>7</v>
      </c>
    </row>
    <row r="9" spans="1:4" ht="20" customHeight="1" x14ac:dyDescent="0.15">
      <c r="A9" s="39" t="str">
        <f>('Beoordelen open vragen'!A9)</f>
        <v>6.1.4 Informatievoorziening</v>
      </c>
      <c r="B9" s="7"/>
      <c r="C9" s="41" t="s">
        <v>9</v>
      </c>
    </row>
    <row r="10" spans="1:4" ht="135" customHeight="1" x14ac:dyDescent="0.15">
      <c r="A10" s="24" t="str">
        <f>('Beoordelen open vragen'!A10)</f>
        <v>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de deelname aan overleggen bij OCW, VO-raad en andere relevante instanties of netwerken.</v>
      </c>
      <c r="B10" s="7"/>
      <c r="C10" s="40" t="s">
        <v>7</v>
      </c>
    </row>
    <row r="11" spans="1:4" ht="19" customHeight="1" x14ac:dyDescent="0.15">
      <c r="A11" s="38" t="str">
        <f>'Beoordelen open vragen'!A11</f>
        <v>6.1.5	 Visie op een controleproces</v>
      </c>
      <c r="B11" s="7"/>
      <c r="C11" s="41" t="s">
        <v>9</v>
      </c>
    </row>
    <row r="12" spans="1:4" ht="130.25" customHeight="1" x14ac:dyDescent="0.15">
      <c r="A12" s="23" t="str">
        <f>'Beoordelen open vragen'!A12</f>
        <v>Inschrijver dient te beschrijven op maximaal 2 A4 (toe te voegen op TenderNed) wat haar visie is op een controleproces binnen een organisatie zoals die van ZAAM. Inschrijver beschrijft daarbij:
-	 Wat de rol is van een ‘meedenkende accountant’ die niet alleen een probleem benoemt, maar ook adviseert over de oplossing;
-	 Hoe inschrijver om gaat met een onverwachte gebeurtenis zoals bij de COVID-19 crisis?</v>
      </c>
      <c r="B12" s="7"/>
      <c r="C12" s="40" t="s">
        <v>7</v>
      </c>
    </row>
    <row r="13" spans="1:4" ht="20" customHeight="1" x14ac:dyDescent="0.15">
      <c r="A13" s="38" t="str">
        <f>'Beoordelen open vragen'!A13</f>
        <v>6.1.6	 Rapportagevorm</v>
      </c>
      <c r="B13" s="7"/>
      <c r="C13" s="41" t="s">
        <v>9</v>
      </c>
    </row>
    <row r="14" spans="1:4" ht="134" customHeight="1" x14ac:dyDescent="0.15">
      <c r="A14" s="23" t="str">
        <f>'Beoordelen open vragen'!A14</f>
        <v>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Voortgezet Onderwijs organisatie.</v>
      </c>
      <c r="B14" s="7"/>
      <c r="C14" s="40" t="s">
        <v>7</v>
      </c>
    </row>
    <row r="15" spans="1:4" ht="20" customHeight="1" x14ac:dyDescent="0.15">
      <c r="A15" s="22"/>
      <c r="B15" s="8"/>
      <c r="C15" s="43"/>
    </row>
    <row r="17" spans="1:3" ht="20" customHeight="1" x14ac:dyDescent="0.15">
      <c r="A17" s="21" t="str">
        <f>'Beoordelen interview'!A1</f>
        <v>Beoordeling criterium Interview</v>
      </c>
      <c r="B17" s="6"/>
      <c r="C17" s="42" t="s">
        <v>9</v>
      </c>
    </row>
    <row r="18" spans="1:3" ht="20" customHeight="1" x14ac:dyDescent="0.15">
      <c r="A18" s="62" t="str">
        <f>'Beoordelen interview'!A3</f>
        <v>Vraag 1</v>
      </c>
      <c r="B18" s="7"/>
      <c r="C18" s="41" t="s">
        <v>9</v>
      </c>
    </row>
    <row r="19" spans="1:3" ht="131" customHeight="1" x14ac:dyDescent="0.15">
      <c r="A19" s="63"/>
      <c r="B19" s="7"/>
      <c r="C19" s="40" t="s">
        <v>7</v>
      </c>
    </row>
    <row r="20" spans="1:3" ht="20" customHeight="1" x14ac:dyDescent="0.15">
      <c r="A20" s="62" t="str">
        <f>'Beoordelen interview'!A4</f>
        <v>Vraag 2</v>
      </c>
      <c r="B20" s="7"/>
      <c r="C20" s="41" t="s">
        <v>9</v>
      </c>
    </row>
    <row r="21" spans="1:3" ht="130" customHeight="1" x14ac:dyDescent="0.15">
      <c r="A21" s="63"/>
      <c r="B21" s="7"/>
      <c r="C21" s="40" t="s">
        <v>7</v>
      </c>
    </row>
    <row r="22" spans="1:3" ht="20" customHeight="1" x14ac:dyDescent="0.15">
      <c r="A22" s="62" t="str">
        <f>'Beoordelen interview'!A5</f>
        <v>Vraag 3</v>
      </c>
      <c r="B22" s="7"/>
      <c r="C22" s="41" t="s">
        <v>9</v>
      </c>
    </row>
    <row r="23" spans="1:3" ht="130" customHeight="1" x14ac:dyDescent="0.15">
      <c r="A23" s="63"/>
      <c r="B23" s="7"/>
      <c r="C23" s="40" t="s">
        <v>7</v>
      </c>
    </row>
    <row r="24" spans="1:3" ht="19" customHeight="1" x14ac:dyDescent="0.15">
      <c r="A24" s="62" t="str">
        <f>'Beoordelen interview'!A6</f>
        <v>Vraag 4</v>
      </c>
      <c r="B24" s="7"/>
      <c r="C24" s="41" t="s">
        <v>9</v>
      </c>
    </row>
    <row r="25" spans="1:3" ht="130" customHeight="1" x14ac:dyDescent="0.15">
      <c r="A25" s="63"/>
      <c r="B25" s="7"/>
      <c r="C25" s="40" t="s">
        <v>7</v>
      </c>
    </row>
    <row r="26" spans="1:3" ht="20" customHeight="1" x14ac:dyDescent="0.15">
      <c r="A26" s="62" t="str">
        <f>'Beoordelen interview'!A7</f>
        <v>Vraag 5</v>
      </c>
      <c r="B26" s="7"/>
      <c r="C26" s="41" t="s">
        <v>9</v>
      </c>
    </row>
    <row r="27" spans="1:3" ht="131" customHeight="1" x14ac:dyDescent="0.15">
      <c r="A27" s="63"/>
      <c r="B27" s="7"/>
      <c r="C27" s="40" t="s">
        <v>7</v>
      </c>
    </row>
    <row r="28" spans="1:3" ht="20" customHeight="1" x14ac:dyDescent="0.15">
      <c r="A28" s="22"/>
      <c r="B28" s="8"/>
      <c r="C28" s="43"/>
    </row>
  </sheetData>
  <sheetProtection algorithmName="SHA-512" hashValue="3ztSc/KY6iUqw7sDrHH2YmL3WSXYA5K4VUpHVJHI4kp4Tbf3415WlWtaMU2Oj95Axz24eWQ9YZVgZJbMiLLx7g==" saltValue="5ablCnFSG2N+oy1S8JG88Q==" spinCount="100000" sheet="1" objects="1" scenarios="1"/>
  <mergeCells count="5">
    <mergeCell ref="A26:A27"/>
    <mergeCell ref="A22:A23"/>
    <mergeCell ref="A24:A25"/>
    <mergeCell ref="A18:A19"/>
    <mergeCell ref="A20:A21"/>
  </mergeCells>
  <dataValidations count="1">
    <dataValidation type="list" errorStyle="warning" allowBlank="1" showErrorMessage="1" error="Voer juiste waarde in. " sqref="C3 C13 C9 C7 C5 C24 C18 C20 C11 C22 C26" xr:uid="{5CDC8B8E-8154-6943-BB33-9F336D4D3F49}">
      <formula1>Score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11</vt:i4>
      </vt:variant>
      <vt:variant>
        <vt:lpstr>Benoemde bereiken</vt:lpstr>
      </vt:variant>
      <vt:variant>
        <vt:i4>2</vt:i4>
      </vt:variant>
    </vt:vector>
  </HeadingPairs>
  <TitlesOfParts>
    <vt:vector size="13" baseType="lpstr">
      <vt:lpstr>Beoordelen open vragen</vt:lpstr>
      <vt:lpstr>Beoordelen interview</vt:lpstr>
      <vt:lpstr>Beoordelaar 1</vt:lpstr>
      <vt:lpstr>Beoordelaar 2</vt:lpstr>
      <vt:lpstr>Beoordelaar 3</vt:lpstr>
      <vt:lpstr>Beoordelaar 4</vt:lpstr>
      <vt:lpstr>Beoordelaar 5</vt:lpstr>
      <vt:lpstr>Beoordelaar 6</vt:lpstr>
      <vt:lpstr>Beoordelaar 7</vt:lpstr>
      <vt:lpstr>Consensus</vt:lpstr>
      <vt:lpstr>Eindscores</vt:lpstr>
      <vt:lpstr>'Beoordelen open vragen'!OLE_LINK2</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2022-05-16T09:50:42Z</dcterms:modified>
  <cp:category/>
</cp:coreProperties>
</file>