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showInkAnnotation="0" defaultThemeVersion="124226"/>
  <xr:revisionPtr revIDLastSave="0" documentId="13_ncr:1_{8E31C7C2-A1BE-4D3A-9388-0446F5373432}" xr6:coauthVersionLast="47" xr6:coauthVersionMax="47" xr10:uidLastSave="{00000000-0000-0000-0000-000000000000}"/>
  <bookViews>
    <workbookView xWindow="-108" yWindow="-108" windowWidth="23256" windowHeight="12576" tabRatio="607" xr2:uid="{00000000-000D-0000-FFFF-FFFF00000000}"/>
  </bookViews>
  <sheets>
    <sheet name="Invulblad prijzen" sheetId="7" r:id="rId1"/>
    <sheet name="Berekening stuksprijzen" sheetId="8" r:id="rId2"/>
    <sheet name="Score simulatie voor Prijs"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3" i="4" l="1"/>
  <c r="B73" i="4" s="1"/>
  <c r="H21" i="4"/>
  <c r="H20" i="4"/>
  <c r="H19" i="4"/>
  <c r="H18" i="4"/>
  <c r="H17" i="4"/>
  <c r="H16" i="4"/>
  <c r="H15" i="4"/>
  <c r="H14" i="4"/>
  <c r="H13" i="4"/>
  <c r="E13" i="4"/>
  <c r="E11" i="4"/>
  <c r="M37" i="7"/>
  <c r="D17" i="8" s="1"/>
  <c r="G17" i="8" s="1"/>
  <c r="M27" i="7" l="1"/>
  <c r="M28" i="7"/>
  <c r="M29" i="7"/>
  <c r="M30" i="7"/>
  <c r="M31" i="7"/>
  <c r="D11" i="8" s="1"/>
  <c r="G11" i="8" s="1"/>
  <c r="M32" i="7"/>
  <c r="M33" i="7"/>
  <c r="M34" i="7"/>
  <c r="D14" i="8" s="1"/>
  <c r="G14" i="8" s="1"/>
  <c r="M35" i="7"/>
  <c r="D15" i="8" s="1"/>
  <c r="G15" i="8" s="1"/>
  <c r="M36" i="7"/>
  <c r="D16" i="8" s="1"/>
  <c r="G16" i="8" s="1"/>
  <c r="M38" i="7"/>
  <c r="D18" i="8" s="1"/>
  <c r="G18" i="8" s="1"/>
  <c r="M39" i="7"/>
  <c r="D19" i="8" s="1"/>
  <c r="G19" i="8" s="1"/>
  <c r="M40" i="7"/>
  <c r="D20" i="8" s="1"/>
  <c r="G20" i="8" s="1"/>
  <c r="M41" i="7"/>
  <c r="D21" i="8" s="1"/>
  <c r="G21" i="8" s="1"/>
  <c r="M42" i="7"/>
  <c r="D22" i="8" s="1"/>
  <c r="G22" i="8" s="1"/>
  <c r="M43" i="7"/>
  <c r="M44" i="7"/>
  <c r="M45" i="7"/>
  <c r="M46" i="7"/>
  <c r="D26" i="8" s="1"/>
  <c r="G26" i="8" s="1"/>
  <c r="H12" i="4" l="1"/>
  <c r="B43" i="4"/>
  <c r="A44" i="4" l="1"/>
  <c r="B44" i="4" s="1"/>
  <c r="A45" i="4" l="1"/>
  <c r="B45" i="4" s="1"/>
  <c r="A46" i="4" l="1"/>
  <c r="B46" i="4" s="1"/>
  <c r="A47" i="4" l="1"/>
  <c r="B47" i="4" s="1"/>
  <c r="A48" i="4" l="1"/>
  <c r="B48" i="4" s="1"/>
  <c r="A49" i="4" l="1"/>
  <c r="B49" i="4" s="1"/>
  <c r="A50" i="4" l="1"/>
  <c r="B50" i="4" s="1"/>
  <c r="A51" i="4" l="1"/>
  <c r="B51" i="4" s="1"/>
  <c r="A52" i="4" l="1"/>
  <c r="B52" i="4" s="1"/>
  <c r="M48" i="7"/>
  <c r="C43" i="4" s="1"/>
  <c r="A53" i="4" l="1"/>
  <c r="B53" i="4" s="1"/>
  <c r="G11" i="4"/>
  <c r="H11" i="4" s="1"/>
  <c r="A54" i="4" l="1"/>
  <c r="B54" i="4" s="1"/>
  <c r="A55" i="4" l="1"/>
  <c r="B55" i="4" s="1"/>
  <c r="A56" i="4" l="1"/>
  <c r="B56" i="4" s="1"/>
  <c r="A57" i="4" l="1"/>
  <c r="B57" i="4" s="1"/>
  <c r="A58" i="4" l="1"/>
  <c r="B58" i="4" s="1"/>
  <c r="A59" i="4" l="1"/>
  <c r="B59" i="4" s="1"/>
  <c r="A60" i="4" l="1"/>
  <c r="B60" i="4" s="1"/>
  <c r="A61" i="4" l="1"/>
  <c r="B61" i="4" s="1"/>
  <c r="A62" i="4" l="1"/>
  <c r="B62" i="4" s="1"/>
  <c r="A63" i="4" l="1"/>
  <c r="A64" i="4" l="1"/>
  <c r="B63" i="4"/>
  <c r="B64" i="4" l="1"/>
  <c r="A65" i="4"/>
  <c r="B65" i="4" l="1"/>
  <c r="A66" i="4"/>
  <c r="B66" i="4" l="1"/>
  <c r="A67" i="4"/>
  <c r="B67" i="4" l="1"/>
  <c r="A68" i="4"/>
  <c r="B68" i="4" l="1"/>
  <c r="A69" i="4"/>
  <c r="B69" i="4" l="1"/>
  <c r="A70" i="4"/>
  <c r="B70" i="4" l="1"/>
  <c r="A71" i="4"/>
  <c r="B71" i="4" l="1"/>
  <c r="A72" i="4"/>
  <c r="B72" i="4" l="1"/>
</calcChain>
</file>

<file path=xl/sharedStrings.xml><?xml version="1.0" encoding="utf-8"?>
<sst xmlns="http://schemas.openxmlformats.org/spreadsheetml/2006/main" count="179" uniqueCount="109">
  <si>
    <t>Gegevens inschrijver</t>
  </si>
  <si>
    <t xml:space="preserve">Adres </t>
  </si>
  <si>
    <t xml:space="preserve">Postcode en plaats </t>
  </si>
  <si>
    <t xml:space="preserve">KvK-nummer </t>
  </si>
  <si>
    <t>Datum</t>
  </si>
  <si>
    <t>Naam</t>
  </si>
  <si>
    <t>Functie</t>
  </si>
  <si>
    <t>Kleur legenda</t>
  </si>
  <si>
    <t xml:space="preserve">Invulveld = </t>
  </si>
  <si>
    <t>Subtotaal =</t>
  </si>
  <si>
    <t>Rekent automatisch door (=P*Q)</t>
  </si>
  <si>
    <t>Rekent automatisch door (=optelsom alle subtotalen)</t>
  </si>
  <si>
    <t>Naam organisatie</t>
  </si>
  <si>
    <t>Ondertekening</t>
  </si>
  <si>
    <t>Handtekening</t>
  </si>
  <si>
    <t>Inschrijver verklaart door het indienen van dit Prijzenblad dat deze Inschrijving wordt gedaan overeenkomstig de bepalingen zoals deze zijn omschreven in het Beschrijvend document, de bijlagen en nota('s) van inlichtingen.</t>
  </si>
  <si>
    <t>Prijs</t>
  </si>
  <si>
    <t>Punten</t>
  </si>
  <si>
    <t>Inschrijver</t>
  </si>
  <si>
    <t>Punten voor prijs</t>
  </si>
  <si>
    <t>Prijs bij minimaal te behalen aantal punten</t>
  </si>
  <si>
    <t>Evt. omslagpunt (als niet gewenst: maak cellen D13 en E13 gelijk aan D12 en E12)</t>
  </si>
  <si>
    <t>?</t>
  </si>
  <si>
    <t>Prijs bij maximaal aantal te behalen punten</t>
  </si>
  <si>
    <r>
      <t xml:space="preserve">Score simulatie voor Prijs
</t>
    </r>
    <r>
      <rPr>
        <sz val="11"/>
        <color theme="0"/>
        <rFont val="Verdana"/>
        <family val="2"/>
      </rPr>
      <t>IUC20-670: Digitaliseren Microfilms</t>
    </r>
  </si>
  <si>
    <t>Inschrijfprijs (X)</t>
  </si>
  <si>
    <t>Formule: Score Prijs = M*℮^(α*(-(AP-OP)))</t>
  </si>
  <si>
    <t>Onderdeel van de Opdracht</t>
  </si>
  <si>
    <t>Aantal
(Q)</t>
  </si>
  <si>
    <t>Subtotaal per onderdeel
(=P*Q)</t>
  </si>
  <si>
    <t>* Op het tabblad "Score simulatie voor Prijs" staat de prijsbeoordelingsformule gevisualiseerd, hiermee wordt de Inschrijfprijs omgezet naar het aantal punten voor het Gunningscriterium Prijs.</t>
  </si>
  <si>
    <t>Inschrijfprijs (excl. BTW)</t>
  </si>
  <si>
    <t>Opzetten, inrichten en bijhouden van digitale rapportagetools t.b.v. de monitoring van de voortgang en kwaliteit van de Opdracht.</t>
  </si>
  <si>
    <t>Uw inschrijfprijs</t>
  </si>
  <si>
    <t>Toelichting bij dit document</t>
  </si>
  <si>
    <t>Inschrijfprijs =</t>
  </si>
  <si>
    <t>Plaats</t>
  </si>
  <si>
    <t>C</t>
  </si>
  <si>
    <t>D</t>
  </si>
  <si>
    <t>E</t>
  </si>
  <si>
    <t>A, onder ondergrens</t>
  </si>
  <si>
    <t>B, op ondergrens</t>
  </si>
  <si>
    <t>Inschrijfprijs</t>
  </si>
  <si>
    <t>* Voor het invullen van dit prijzenblad kunt u gebruik maken van de informatie in Bijlage 8 (Scope informatie) van het Beschrijvend document.</t>
  </si>
  <si>
    <t>Inrichten van project (workflow, verwerkingsstraat, projectplan, projectteam, afspraken maken, testen uitvoeren, ICT-inrichting en dergelijke werkzaamheden).</t>
  </si>
  <si>
    <t>Prijs
(P)</t>
  </si>
  <si>
    <r>
      <t xml:space="preserve">Bijlage C - Prijzenblad
</t>
    </r>
    <r>
      <rPr>
        <sz val="12"/>
        <color theme="0"/>
        <rFont val="Verdana"/>
        <family val="2"/>
      </rPr>
      <t>IUC20-670: Digitalisering microfilms</t>
    </r>
  </si>
  <si>
    <t>Opslaan en archiveren van 85 orginele én duplicaat Microfilms voor een periode van 2 jaar.</t>
  </si>
  <si>
    <t>Toegankelijk maken van de images en metadata ten behoeve van een import in de raadpleegsoftware.</t>
  </si>
  <si>
    <t>Projectmanagement en –begeleiding, inclusief advisering over de Diensten.</t>
  </si>
  <si>
    <t>Implementatie en Testfase van de Opdracht.</t>
  </si>
  <si>
    <t>Paragraaf 5.1</t>
  </si>
  <si>
    <t>* Lees vóór het invullen van dit document eerst de voorwaarden en eisen zoals beschreven in het Beschrijvend document (hoofdstuk 4 en 5), de Specificatie van de opdracht (Bijlage 1) en de overige bijlagen.</t>
  </si>
  <si>
    <t>Hoofdstuk 5</t>
  </si>
  <si>
    <t>Paragraaf 5.2</t>
  </si>
  <si>
    <t>Paragraaf 2.3.1 en 5.2</t>
  </si>
  <si>
    <t>Paragraaf 2.3.1, 5.2, 5.6, 5.9 en 5.11</t>
  </si>
  <si>
    <t>Paragraaf 5.3</t>
  </si>
  <si>
    <t>Transport van de microfilms inclusief alle voorbereiding en nazorg.</t>
  </si>
  <si>
    <t>Bijhouden van registraties van voortgang en kwaliteit van de 85 Microfilms voor alle werkzaamheden.</t>
  </si>
  <si>
    <t>Paragraaf 5.9</t>
  </si>
  <si>
    <t>Paragraaf 5.6</t>
  </si>
  <si>
    <t>Ontsluiten van de verplichte informatie van de Microfilms.</t>
  </si>
  <si>
    <t>Paragraaf 5.7</t>
  </si>
  <si>
    <t>Ontsluiten van de optionele informatie van de Microfilms.</t>
  </si>
  <si>
    <t>Paragraaf 5.8</t>
  </si>
  <si>
    <t>Paragraaf 5.11</t>
  </si>
  <si>
    <t>Paragraaf 5.4 en 5.5</t>
  </si>
  <si>
    <t>Paragraaf 5.12</t>
  </si>
  <si>
    <t>Handelingen t.a.v. de onregelmatigheden in de Microfilms.</t>
  </si>
  <si>
    <t>Opleveren van resultaten, microfilms en testoplevering (zonder metadata en uitleverstructuur) aan Opdrachtgever.</t>
  </si>
  <si>
    <t>Treffen van (beheers)maatregelen en uitvoeren van werkzaamheden ten aanzien van de informatiebeveiliging</t>
  </si>
  <si>
    <t>Paragraaf 5.10</t>
  </si>
  <si>
    <t>* Vul in dit document ALLE gele velden (zie bovenstaande kleurlegenda) realistisch in. De licht/donker groene velden rekenen automatisch door.</t>
  </si>
  <si>
    <t>* Het aantal punten dat wordt toegekend aan het gunningscriterium Prijs wordt afgerond op één (1) decimaal achter de komma.</t>
  </si>
  <si>
    <t>Punten behorend bij de inschrijfprijs (Y)</t>
  </si>
  <si>
    <t>Uw inschrijfprijs en score</t>
  </si>
  <si>
    <t>µ= correctiefactor (iets hoger dan maximale punten)</t>
  </si>
  <si>
    <t>℮= natuurlijk exponent. Een onderdeel van de formule waardoor de grafiek het holle verloop krijgt. Dit is vergelijkbaar met pi: het is een vaststaand cijfer. e=2,718281828459…enz.</t>
  </si>
  <si>
    <t xml:space="preserve">α= factor tussen 0 en 1. Dit getal zorgt ervoor dat er een bruikbare grafiek is binnen de gekozen bandbreedte. Bij grote getallen (bijvoorbeeld een bandbreedte tussen de €100.000 en €150.000) moet je denken aan 0,00012. Bij een bandbreedte met kleinere getallen (bijvoorbeeld een bandbreedte tussen de €100 en €150) kun je denken aan 0,004. Met andere woorden: hoe hoger de bedragen in je bandbreedte, hoe kleiner de factor, dus hoe meer nullen achter de komma.  </t>
  </si>
  <si>
    <t>F</t>
  </si>
  <si>
    <t>G</t>
  </si>
  <si>
    <t>H, op bovengrens</t>
  </si>
  <si>
    <t>I, boven bovengrens</t>
  </si>
  <si>
    <t>Score simulatie met fictieve inschrijfprijzen (tabel)</t>
  </si>
  <si>
    <t>Score simulatie met uw inschrijfprijs (grafiek)</t>
  </si>
  <si>
    <t>Digitaliseren van de opnames van de Microfilms (voorcontrole, scanning, kwaliteitscontroles, herstelwerkzaamheden en oplevering van de gedigitaliseerde microfilms).</t>
  </si>
  <si>
    <t>Digitale back-up van en garanties over de geleverde images en metadata van de 85 gedigitaliseerde Microfilms voor een periode van 2 jaar na acceptatie door Opdrachtgever.</t>
  </si>
  <si>
    <t>Eenheid</t>
  </si>
  <si>
    <t>n.v.t.</t>
  </si>
  <si>
    <t>Film</t>
  </si>
  <si>
    <t>Opname</t>
  </si>
  <si>
    <t>Kaart</t>
  </si>
  <si>
    <t>Karakter</t>
  </si>
  <si>
    <t>Contractmanagement: tijdens de Opdrachtuitvoering elk half jaar een rapportage, controle en gesprek over de opdracht, kwaliteit, voortgang, samenwerking en social return.</t>
  </si>
  <si>
    <t>Handelingen t.a.v. de opnames die andersom zijn verfilmd (= het omdraaien voor- en achterkant).</t>
  </si>
  <si>
    <t>Handelingen t.a.v. de opnames die geroteerd zijn verfilmd (90, 180, 270 graden roteren).</t>
  </si>
  <si>
    <t>Handelingen t.a.v. de Indexkaarten die gesplitst moeten worden.</t>
  </si>
  <si>
    <t>Begeleiding van- en voorzieningen voor Opdrachtgever ten behoeve van kwaliteitscontroles.</t>
  </si>
  <si>
    <t>Aantal</t>
  </si>
  <si>
    <t>Koppeling aan Specificatie van de Opdracht (Bijlage 1)</t>
  </si>
  <si>
    <t>Koppeling aan Scope informatie, tabblad: "Aantal eenheden" (Bijlage 8)</t>
  </si>
  <si>
    <t xml:space="preserve">* Het inhoudelijk aanpassen, toevoegen van de rekeneenheden, rekenregels, het bestandsformaat of anderzins aanpassen van bijlage C (Prijzenblad) is niet toegestaan en kan leiden tot uitsluiting van (verdere) beoordeling. </t>
  </si>
  <si>
    <t>Subtotaal per onderdeel
(=P*Q), conform invulblad</t>
  </si>
  <si>
    <t>Stuksprijs (bij afwijkingen in aantallen van 10% meer- of minder)</t>
  </si>
  <si>
    <t>Door u in te vullen.</t>
  </si>
  <si>
    <r>
      <rPr>
        <b/>
        <u/>
        <sz val="9"/>
        <rFont val="Verdana"/>
        <family val="2"/>
      </rPr>
      <t xml:space="preserve">
Toelichting op tabel:</t>
    </r>
    <r>
      <rPr>
        <sz val="9"/>
        <rFont val="Verdana"/>
        <family val="2"/>
      </rPr>
      <t xml:space="preserve">
De bandbreedte voor de inschrijfprijs ligt tussen een onder- en bovengrens.
De ondergrens voor de inschrijfprijs = €700.000,- excl. BTW.
De bovengrens voor de inschrijfprijs = €1.000.000,- excl. BTW.
* De groen-gemarkeerde cel geeft de door u ingevulde inschrijfprijs aan.
* Een geel-gemarkeerde cel geeft aan dat de inschrijprijs minder bedraagt dan de ondergrens voor de inschrijfprijs. 
* Een rood-gemarkeerde cel geeft aan dat de inschrijfprijs meer bedraagt dan de bovengrens voor de inschrijfprijs.
</t>
    </r>
  </si>
  <si>
    <r>
      <rPr>
        <b/>
        <sz val="10"/>
        <rFont val="Verdana"/>
        <family val="2"/>
      </rPr>
      <t xml:space="preserve">Toelichting: </t>
    </r>
    <r>
      <rPr>
        <sz val="10"/>
        <rFont val="Verdana"/>
        <family val="2"/>
      </rPr>
      <t xml:space="preserve">
* Op dit tabblad ziet u een simulatie van het scoreverloop voor het Gunningscriterium Prijs. Links staat het scoreverloop visueel weergegeven in een grafiek en rechts cijfermatig in een tabel.
* De Inschrijfprijs die u op het andere tabblad heeft ingevuld, wordt automatisch gesimuleerd in de grafiek (links) en in de tabel (rechts).
* Gegeven de bandbreedte voor de Inschrijfprijs krijgt u alleen een score voor het Gunningscriterium Prijs als uw Inschrijfprijs minder dan €1.000.000,- excl. BTW bedraagt.
* Als u boven de bovengrensprijs van €1.000.000,- excl. BTW inschrijft, dan wordt u uitgesloten van verdere beoordeling.
* Als u onder de ondergrensprijs van €700.000,- excl. BTW inschrijft, dan wordt u niet uitgesloten maar krijgt u het maximum aantal punten voor Prijs: 400,0.
* De prijsformule die wordt gebruik is: =-400*1,035^(0,00035*(inschrijfprijs-1000000))+410,8. Dit is de Gewogen Factor Methode absoluut met een bolle lijn. Hierbij gaan er aan het begin van de prijsbandbreedte weinig punten af, en steeds meer naarmate de bovengrens van de prijs-bandbreedte wordt benadert.</t>
    </r>
  </si>
  <si>
    <r>
      <rPr>
        <b/>
        <sz val="10"/>
        <rFont val="Verdana"/>
        <family val="2"/>
      </rPr>
      <t>Toelichting:</t>
    </r>
    <r>
      <rPr>
        <sz val="10"/>
        <rFont val="Verdana"/>
        <family val="2"/>
      </rPr>
      <t xml:space="preserve">
* Bij substantiële afwijkingen in de aantallen van 10% of meer naar boven of beneden, geldt een meer- of minderprijs naar rato ten opzichte van het betreffende aantal eenheden als vermeld in Bijlage 8 (Scope informatie), zie ook paragraaf 4.1 van Bijlage 1 (Specificatie van de Opdracht).
* Op dit tabblad staat, daar waar van toepassing, een berekening van de stuksprijzen (tot 5 decimalen achter de komma) welke gehanteerd worden gedurende de looptijd van de Raamovereenkomst (bijlage 2) zodra er sprake is van een substantiële afwijking in de aantallen van 10% meer of minder. De stuksprijzen staan in kolom G weergegeven met dikgedrukte tekst.
* De berekening van een stuksprijs (kolom G) is als volgt: Subtotaal (Kolom D) gedeeld door het Aantal eenheden (Kolom E). Daarbij wordt het subtotaal (kolom D)  door inschrijver ingevuld op het tabblad "Invulblad Prijzen". Het Aantal eenheden (kolom E) correspondeert met de aantallen zoals vermeld in Bijlage 8 (Scope informatie).
* De prijsindexering zoals beschreven in de financiële bepalingen (Artikel 5 van de Raamovereenkomst, Bijlage 2a) zijn tevens van toepassing op de stuksprijzen.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</si>
</sst>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quot;€&quot;\ * #,##0_ ;_ &quot;€&quot;\ * \-#,##0_ ;_ &quot;€&quot;\ * &quot;-&quot;_ ;_ @_ "/>
    <numFmt numFmtId="44" formatCode="_ &quot;€&quot;\ * #,##0.00_ ;_ &quot;€&quot;\ * \-#,##0.00_ ;_ &quot;€&quot;\ * &quot;-&quot;??_ ;_ @_ "/>
    <numFmt numFmtId="164" formatCode="&quot;€&quot;\ #,##0.00_-"/>
    <numFmt numFmtId="165" formatCode="_(&quot;€&quot;* #,##0.00_);_(&quot;€&quot;* \(#,##0.00\);_(&quot;€&quot;* &quot;-&quot;??_);_(@_)"/>
    <numFmt numFmtId="166" formatCode="&quot;€&quot;\ #,##0.00"/>
    <numFmt numFmtId="167" formatCode="0.0"/>
    <numFmt numFmtId="168" formatCode="#,##0_ ;\-#,##0\ "/>
    <numFmt numFmtId="169" formatCode="&quot;€&quot;\ #,##0.00000"/>
  </numFmts>
  <fonts count="27" x14ac:knownFonts="1">
    <font>
      <sz val="11"/>
      <color theme="1"/>
      <name val="Calibri"/>
      <family val="2"/>
      <scheme val="minor"/>
    </font>
    <font>
      <sz val="11"/>
      <color theme="1"/>
      <name val="Calibri"/>
      <family val="2"/>
      <scheme val="minor"/>
    </font>
    <font>
      <sz val="11"/>
      <color theme="0"/>
      <name val="Calibri"/>
      <family val="2"/>
      <scheme val="minor"/>
    </font>
    <font>
      <sz val="11"/>
      <color rgb="FF3F3F76"/>
      <name val="Calibri"/>
      <family val="2"/>
      <scheme val="minor"/>
    </font>
    <font>
      <sz val="9"/>
      <name val="Verdana"/>
      <family val="2"/>
    </font>
    <font>
      <sz val="10"/>
      <color theme="1"/>
      <name val="Arial"/>
      <family val="2"/>
    </font>
    <font>
      <b/>
      <sz val="10"/>
      <name val="Verdana"/>
      <family val="2"/>
    </font>
    <font>
      <b/>
      <sz val="8"/>
      <name val="Verdana"/>
      <family val="2"/>
    </font>
    <font>
      <b/>
      <sz val="14"/>
      <name val="Verdana"/>
      <family val="2"/>
    </font>
    <font>
      <sz val="10"/>
      <name val="Verdana"/>
      <family val="2"/>
    </font>
    <font>
      <b/>
      <sz val="9"/>
      <name val="Verdana"/>
      <family val="2"/>
    </font>
    <font>
      <b/>
      <sz val="10"/>
      <color theme="0"/>
      <name val="Verdana"/>
      <family val="2"/>
    </font>
    <font>
      <b/>
      <sz val="11"/>
      <color theme="0"/>
      <name val="Verdana"/>
      <family val="2"/>
    </font>
    <font>
      <sz val="11"/>
      <color theme="0"/>
      <name val="Verdana"/>
      <family val="2"/>
    </font>
    <font>
      <sz val="10"/>
      <color theme="0"/>
      <name val="Verdana"/>
      <family val="2"/>
    </font>
    <font>
      <sz val="10"/>
      <color theme="1"/>
      <name val="Verdana"/>
      <family val="2"/>
    </font>
    <font>
      <b/>
      <sz val="10"/>
      <color indexed="10"/>
      <name val="Verdana"/>
      <family val="2"/>
    </font>
    <font>
      <sz val="10"/>
      <color rgb="FFFF0000"/>
      <name val="Verdana"/>
      <family val="2"/>
    </font>
    <font>
      <b/>
      <sz val="10"/>
      <color theme="1"/>
      <name val="Verdana"/>
      <family val="2"/>
    </font>
    <font>
      <b/>
      <u/>
      <sz val="11"/>
      <color theme="1"/>
      <name val="Verdana"/>
      <family val="2"/>
    </font>
    <font>
      <sz val="9"/>
      <color theme="0" tint="-4.9989318521683403E-2"/>
      <name val="Verdana"/>
      <family val="2"/>
    </font>
    <font>
      <sz val="11"/>
      <name val="Verdana"/>
      <family val="2"/>
    </font>
    <font>
      <b/>
      <sz val="12"/>
      <color theme="0"/>
      <name val="Verdana"/>
      <family val="2"/>
    </font>
    <font>
      <sz val="12"/>
      <color theme="0"/>
      <name val="Verdana"/>
      <family val="2"/>
    </font>
    <font>
      <b/>
      <u/>
      <sz val="9"/>
      <name val="Verdana"/>
      <family val="2"/>
    </font>
    <font>
      <b/>
      <i/>
      <u/>
      <sz val="10"/>
      <color theme="1"/>
      <name val="Verdana"/>
      <family val="2"/>
    </font>
    <font>
      <b/>
      <sz val="9"/>
      <color theme="0" tint="-4.9989318521683403E-2"/>
      <name val="Verdana"/>
      <family val="2"/>
    </font>
  </fonts>
  <fills count="11">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00B050"/>
        <bgColor indexed="64"/>
      </patternFill>
    </fill>
    <fill>
      <patternFill patternType="solid">
        <fgColor rgb="FFFFFF66"/>
        <bgColor indexed="64"/>
      </patternFill>
    </fill>
    <fill>
      <patternFill patternType="solid">
        <fgColor rgb="FF99FF99"/>
        <bgColor indexed="64"/>
      </patternFill>
    </fill>
    <fill>
      <patternFill patternType="solid">
        <fgColor rgb="FFFFCC99"/>
      </patternFill>
    </fill>
    <fill>
      <patternFill patternType="solid">
        <fgColor rgb="FFFFFFCC"/>
      </patternFill>
    </fill>
    <fill>
      <patternFill patternType="solid">
        <fgColor theme="4"/>
      </patternFill>
    </fill>
    <fill>
      <patternFill patternType="solid">
        <fgColor theme="0" tint="-4.9989318521683403E-2"/>
        <bgColor indexed="64"/>
      </patternFill>
    </fill>
  </fills>
  <borders count="5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9" tint="-0.249977111117893"/>
      </top>
      <bottom/>
      <diagonal/>
    </border>
    <border>
      <left/>
      <right style="thin">
        <color theme="9" tint="-0.249977111117893"/>
      </right>
      <top style="thin">
        <color theme="9" tint="-0.249977111117893"/>
      </top>
      <bottom/>
      <diagonal/>
    </border>
    <border>
      <left/>
      <right style="thin">
        <color theme="9" tint="-0.249977111117893"/>
      </right>
      <top/>
      <bottom/>
      <diagonal/>
    </border>
    <border>
      <left/>
      <right/>
      <top/>
      <bottom style="thin">
        <color theme="9" tint="-0.249977111117893"/>
      </bottom>
      <diagonal/>
    </border>
    <border>
      <left/>
      <right style="thin">
        <color theme="9" tint="-0.249977111117893"/>
      </right>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s>
  <cellStyleXfs count="6">
    <xf numFmtId="0" fontId="0" fillId="0" borderId="0"/>
    <xf numFmtId="44" fontId="1" fillId="0" borderId="0" applyFont="0" applyFill="0" applyBorder="0" applyAlignment="0" applyProtection="0"/>
    <xf numFmtId="0" fontId="3" fillId="7" borderId="28" applyNumberFormat="0" applyAlignment="0" applyProtection="0"/>
    <xf numFmtId="0" fontId="2" fillId="9" borderId="0" applyNumberFormat="0" applyBorder="0" applyAlignment="0" applyProtection="0"/>
    <xf numFmtId="0" fontId="5" fillId="0" borderId="0"/>
    <xf numFmtId="0" fontId="1" fillId="8" borderId="29" applyNumberFormat="0" applyFont="0" applyAlignment="0" applyProtection="0"/>
  </cellStyleXfs>
  <cellXfs count="287">
    <xf numFmtId="0" fontId="0" fillId="0" borderId="0" xfId="0"/>
    <xf numFmtId="0" fontId="4" fillId="10" borderId="0" xfId="0" applyFont="1" applyFill="1"/>
    <xf numFmtId="2" fontId="4" fillId="10" borderId="0" xfId="0" applyNumberFormat="1" applyFont="1" applyFill="1"/>
    <xf numFmtId="0" fontId="4" fillId="10" borderId="0" xfId="4" applyFont="1" applyFill="1"/>
    <xf numFmtId="0" fontId="9" fillId="10" borderId="0" xfId="0" applyFont="1" applyFill="1"/>
    <xf numFmtId="0" fontId="4" fillId="10" borderId="0" xfId="0" applyFont="1" applyFill="1" applyBorder="1" applyAlignment="1">
      <alignment wrapText="1"/>
    </xf>
    <xf numFmtId="49" fontId="10" fillId="10" borderId="0" xfId="0" applyNumberFormat="1" applyFont="1" applyFill="1" applyBorder="1" applyAlignment="1">
      <alignment horizontal="left" vertical="center" wrapText="1"/>
    </xf>
    <xf numFmtId="0" fontId="10" fillId="10" borderId="0" xfId="0" applyFont="1" applyFill="1" applyBorder="1" applyAlignment="1">
      <alignment horizontal="center" vertical="center" wrapText="1"/>
    </xf>
    <xf numFmtId="0" fontId="4" fillId="10" borderId="12" xfId="0" applyFont="1" applyFill="1" applyBorder="1" applyAlignment="1">
      <alignment wrapText="1"/>
    </xf>
    <xf numFmtId="49" fontId="4" fillId="10" borderId="30" xfId="0" applyNumberFormat="1" applyFont="1" applyFill="1" applyBorder="1" applyAlignment="1"/>
    <xf numFmtId="49" fontId="4" fillId="10" borderId="31" xfId="0" applyNumberFormat="1" applyFont="1" applyFill="1" applyBorder="1" applyAlignment="1"/>
    <xf numFmtId="0" fontId="7" fillId="10" borderId="0" xfId="0" applyFont="1" applyFill="1" applyBorder="1" applyAlignment="1">
      <alignment vertical="center" wrapText="1"/>
    </xf>
    <xf numFmtId="0" fontId="8" fillId="10" borderId="0" xfId="0" applyFont="1" applyFill="1" applyBorder="1" applyAlignment="1"/>
    <xf numFmtId="0" fontId="8" fillId="10" borderId="32" xfId="0" applyFont="1" applyFill="1" applyBorder="1" applyAlignment="1"/>
    <xf numFmtId="49" fontId="4" fillId="10" borderId="33" xfId="0" applyNumberFormat="1" applyFont="1" applyFill="1" applyBorder="1" applyAlignment="1"/>
    <xf numFmtId="49" fontId="4" fillId="10" borderId="34" xfId="0" applyNumberFormat="1" applyFont="1" applyFill="1" applyBorder="1" applyAlignment="1"/>
    <xf numFmtId="0" fontId="10" fillId="10" borderId="35" xfId="0" applyFont="1" applyFill="1" applyBorder="1" applyAlignment="1">
      <alignment horizontal="center" vertical="center" wrapText="1"/>
    </xf>
    <xf numFmtId="0" fontId="15" fillId="2" borderId="0" xfId="0" applyFont="1" applyFill="1" applyAlignment="1">
      <alignment vertical="top"/>
    </xf>
    <xf numFmtId="0" fontId="15" fillId="0" borderId="0" xfId="0" applyFont="1" applyAlignment="1">
      <alignment vertical="top"/>
    </xf>
    <xf numFmtId="0" fontId="6" fillId="2" borderId="12" xfId="0" applyFont="1" applyFill="1" applyBorder="1" applyAlignment="1" applyProtection="1">
      <alignment vertical="top"/>
      <protection hidden="1"/>
    </xf>
    <xf numFmtId="0" fontId="14" fillId="2" borderId="6" xfId="0" applyFont="1" applyFill="1" applyBorder="1" applyAlignment="1" applyProtection="1">
      <alignment horizontal="left" vertical="top"/>
      <protection hidden="1"/>
    </xf>
    <xf numFmtId="0" fontId="14" fillId="2" borderId="7" xfId="0" applyFont="1" applyFill="1" applyBorder="1" applyAlignment="1" applyProtection="1">
      <alignment horizontal="center" vertical="top"/>
      <protection hidden="1"/>
    </xf>
    <xf numFmtId="0" fontId="9" fillId="2" borderId="0" xfId="0" quotePrefix="1" applyFont="1" applyFill="1" applyBorder="1" applyAlignment="1" applyProtection="1">
      <alignment horizontal="left" vertical="top"/>
      <protection hidden="1"/>
    </xf>
    <xf numFmtId="0" fontId="15" fillId="2" borderId="9" xfId="0" applyFont="1" applyFill="1" applyBorder="1" applyAlignment="1" applyProtection="1">
      <alignment vertical="top"/>
      <protection hidden="1"/>
    </xf>
    <xf numFmtId="0" fontId="15" fillId="2" borderId="10" xfId="0" applyFont="1" applyFill="1" applyBorder="1" applyAlignment="1" applyProtection="1">
      <alignment horizontal="center" vertical="top"/>
      <protection hidden="1"/>
    </xf>
    <xf numFmtId="0" fontId="9" fillId="2" borderId="10" xfId="0" quotePrefix="1" applyFont="1" applyFill="1" applyBorder="1" applyAlignment="1" applyProtection="1">
      <alignment horizontal="center" vertical="top"/>
      <protection hidden="1"/>
    </xf>
    <xf numFmtId="0" fontId="15" fillId="2" borderId="12" xfId="0" applyFont="1" applyFill="1" applyBorder="1" applyAlignment="1" applyProtection="1">
      <alignment horizontal="left" vertical="top"/>
      <protection hidden="1"/>
    </xf>
    <xf numFmtId="0" fontId="17" fillId="0" borderId="0" xfId="0" applyFont="1" applyAlignment="1">
      <alignment vertical="top"/>
    </xf>
    <xf numFmtId="0" fontId="15" fillId="0" borderId="0" xfId="0" applyFont="1" applyAlignment="1">
      <alignment horizontal="center" vertical="top"/>
    </xf>
    <xf numFmtId="0" fontId="15" fillId="10" borderId="0" xfId="0" applyFont="1" applyFill="1" applyAlignment="1" applyProtection="1">
      <alignment vertical="top"/>
      <protection hidden="1"/>
    </xf>
    <xf numFmtId="0" fontId="17" fillId="10" borderId="0" xfId="0" applyFont="1" applyFill="1" applyAlignment="1" applyProtection="1">
      <alignment vertical="top"/>
      <protection hidden="1"/>
    </xf>
    <xf numFmtId="0" fontId="15" fillId="10" borderId="0" xfId="0" applyFont="1" applyFill="1" applyAlignment="1">
      <alignment vertical="top"/>
    </xf>
    <xf numFmtId="0" fontId="16" fillId="10" borderId="0" xfId="0" applyFont="1" applyFill="1" applyAlignment="1" applyProtection="1">
      <alignment vertical="top"/>
      <protection hidden="1"/>
    </xf>
    <xf numFmtId="0" fontId="15" fillId="10" borderId="0" xfId="0" applyFont="1" applyFill="1" applyAlignment="1" applyProtection="1">
      <alignment horizontal="center" vertical="top"/>
      <protection hidden="1"/>
    </xf>
    <xf numFmtId="164" fontId="15" fillId="10" borderId="0" xfId="0" applyNumberFormat="1" applyFont="1" applyFill="1" applyAlignment="1" applyProtection="1">
      <alignment horizontal="center" vertical="top"/>
      <protection hidden="1"/>
    </xf>
    <xf numFmtId="164" fontId="15" fillId="10" borderId="0" xfId="0" applyNumberFormat="1" applyFont="1" applyFill="1" applyAlignment="1" applyProtection="1">
      <alignment vertical="top"/>
      <protection hidden="1"/>
    </xf>
    <xf numFmtId="0" fontId="17" fillId="10" borderId="0" xfId="0" applyFont="1" applyFill="1" applyAlignment="1">
      <alignment vertical="top"/>
    </xf>
    <xf numFmtId="0" fontId="15" fillId="10" borderId="0" xfId="0" applyFont="1" applyFill="1" applyAlignment="1">
      <alignment horizontal="center" vertical="top"/>
    </xf>
    <xf numFmtId="167" fontId="20" fillId="10" borderId="0" xfId="4" applyNumberFormat="1" applyFont="1" applyFill="1" applyBorder="1"/>
    <xf numFmtId="0" fontId="17" fillId="2" borderId="6" xfId="0" applyFont="1" applyFill="1" applyBorder="1" applyAlignment="1" applyProtection="1">
      <alignment vertical="top"/>
      <protection hidden="1"/>
    </xf>
    <xf numFmtId="167" fontId="4" fillId="10" borderId="0" xfId="4" applyNumberFormat="1" applyFont="1" applyFill="1"/>
    <xf numFmtId="0" fontId="9" fillId="10" borderId="12" xfId="4" applyFont="1" applyFill="1" applyBorder="1"/>
    <xf numFmtId="0" fontId="9" fillId="10" borderId="0" xfId="4" applyFont="1" applyFill="1" applyBorder="1"/>
    <xf numFmtId="0" fontId="14" fillId="10" borderId="0" xfId="4" applyFont="1" applyFill="1" applyBorder="1"/>
    <xf numFmtId="0" fontId="9" fillId="10" borderId="9" xfId="4" applyFont="1" applyFill="1" applyBorder="1"/>
    <xf numFmtId="0" fontId="9" fillId="10" borderId="10" xfId="4" applyFont="1" applyFill="1" applyBorder="1"/>
    <xf numFmtId="0" fontId="6" fillId="2" borderId="0" xfId="0" applyFont="1" applyFill="1" applyBorder="1" applyAlignment="1" applyProtection="1">
      <alignment vertical="top"/>
      <protection hidden="1"/>
    </xf>
    <xf numFmtId="0" fontId="14" fillId="2" borderId="7" xfId="0" applyFont="1" applyFill="1" applyBorder="1" applyAlignment="1" applyProtection="1">
      <alignment horizontal="left" vertical="top"/>
      <protection hidden="1"/>
    </xf>
    <xf numFmtId="0" fontId="15" fillId="2" borderId="0" xfId="0" applyFont="1" applyFill="1" applyBorder="1" applyAlignment="1" applyProtection="1">
      <alignment horizontal="left" vertical="top"/>
      <protection hidden="1"/>
    </xf>
    <xf numFmtId="0" fontId="15" fillId="2" borderId="10" xfId="0" applyFont="1" applyFill="1" applyBorder="1" applyAlignment="1" applyProtection="1">
      <alignment vertical="top"/>
      <protection hidden="1"/>
    </xf>
    <xf numFmtId="0" fontId="17" fillId="2" borderId="7" xfId="0" applyFont="1" applyFill="1" applyBorder="1" applyAlignment="1" applyProtection="1">
      <alignment vertical="top"/>
      <protection hidden="1"/>
    </xf>
    <xf numFmtId="44" fontId="15" fillId="6" borderId="27" xfId="0" applyNumberFormat="1" applyFont="1" applyFill="1" applyBorder="1" applyAlignment="1">
      <alignment horizontal="center" vertical="top"/>
    </xf>
    <xf numFmtId="3" fontId="15" fillId="2" borderId="40" xfId="0" applyNumberFormat="1" applyFont="1" applyFill="1" applyBorder="1" applyAlignment="1">
      <alignment horizontal="center" vertical="top"/>
    </xf>
    <xf numFmtId="44" fontId="15" fillId="6" borderId="40" xfId="0" applyNumberFormat="1" applyFont="1" applyFill="1" applyBorder="1" applyAlignment="1">
      <alignment horizontal="center" vertical="top"/>
    </xf>
    <xf numFmtId="3" fontId="15" fillId="2" borderId="43" xfId="0" applyNumberFormat="1" applyFont="1" applyFill="1" applyBorder="1" applyAlignment="1">
      <alignment horizontal="center" vertical="top"/>
    </xf>
    <xf numFmtId="44" fontId="15" fillId="6" borderId="43" xfId="0" applyNumberFormat="1" applyFont="1" applyFill="1" applyBorder="1" applyAlignment="1">
      <alignment horizontal="center" vertical="top"/>
    </xf>
    <xf numFmtId="0" fontId="19" fillId="2" borderId="12" xfId="0" applyFont="1" applyFill="1" applyBorder="1" applyAlignment="1" applyProtection="1">
      <alignment vertical="center"/>
      <protection hidden="1"/>
    </xf>
    <xf numFmtId="0" fontId="19" fillId="2" borderId="0" xfId="0" applyFont="1" applyFill="1" applyBorder="1" applyAlignment="1" applyProtection="1">
      <alignment vertical="center"/>
      <protection hidden="1"/>
    </xf>
    <xf numFmtId="0" fontId="15" fillId="10" borderId="0" xfId="0" applyFont="1" applyFill="1" applyBorder="1" applyAlignment="1" applyProtection="1">
      <alignment vertical="top"/>
      <protection locked="0"/>
    </xf>
    <xf numFmtId="0" fontId="21" fillId="2" borderId="6" xfId="0" applyFont="1" applyFill="1" applyBorder="1" applyAlignment="1" applyProtection="1">
      <alignment vertical="top"/>
      <protection hidden="1"/>
    </xf>
    <xf numFmtId="0" fontId="21" fillId="2" borderId="7" xfId="0" applyFont="1" applyFill="1" applyBorder="1" applyAlignment="1" applyProtection="1">
      <alignment vertical="top"/>
      <protection hidden="1"/>
    </xf>
    <xf numFmtId="0" fontId="21" fillId="2" borderId="8" xfId="0" applyFont="1" applyFill="1" applyBorder="1" applyAlignment="1" applyProtection="1">
      <alignment vertical="top"/>
      <protection hidden="1"/>
    </xf>
    <xf numFmtId="0" fontId="21" fillId="2" borderId="12" xfId="0" applyFont="1" applyFill="1" applyBorder="1" applyAlignment="1" applyProtection="1">
      <alignment vertical="top"/>
      <protection hidden="1"/>
    </xf>
    <xf numFmtId="0" fontId="21" fillId="2" borderId="0" xfId="0" applyFont="1" applyFill="1" applyBorder="1" applyAlignment="1" applyProtection="1">
      <alignment vertical="top"/>
      <protection hidden="1"/>
    </xf>
    <xf numFmtId="0" fontId="21" fillId="2" borderId="13" xfId="0" applyFont="1" applyFill="1" applyBorder="1" applyAlignment="1" applyProtection="1">
      <alignment vertical="top"/>
      <protection hidden="1"/>
    </xf>
    <xf numFmtId="0" fontId="21" fillId="2" borderId="9" xfId="0" applyFont="1" applyFill="1" applyBorder="1" applyAlignment="1" applyProtection="1">
      <alignment vertical="top"/>
      <protection hidden="1"/>
    </xf>
    <xf numFmtId="0" fontId="21" fillId="2" borderId="10" xfId="0" applyFont="1" applyFill="1" applyBorder="1" applyAlignment="1" applyProtection="1">
      <alignment vertical="top"/>
      <protection hidden="1"/>
    </xf>
    <xf numFmtId="0" fontId="21" fillId="2" borderId="11" xfId="0" applyFont="1" applyFill="1" applyBorder="1" applyAlignment="1" applyProtection="1">
      <alignment vertical="top"/>
      <protection hidden="1"/>
    </xf>
    <xf numFmtId="0" fontId="9" fillId="5" borderId="15" xfId="0" applyFont="1" applyFill="1" applyBorder="1" applyAlignment="1" applyProtection="1">
      <alignment horizontal="left" vertical="top"/>
      <protection hidden="1"/>
    </xf>
    <xf numFmtId="0" fontId="9" fillId="6" borderId="15" xfId="0" applyFont="1" applyFill="1" applyBorder="1" applyAlignment="1" applyProtection="1">
      <alignment horizontal="left" vertical="top"/>
      <protection hidden="1"/>
    </xf>
    <xf numFmtId="0" fontId="9" fillId="4" borderId="15" xfId="0" quotePrefix="1" applyFont="1" applyFill="1" applyBorder="1" applyAlignment="1" applyProtection="1">
      <alignment horizontal="left" vertical="top"/>
      <protection hidden="1"/>
    </xf>
    <xf numFmtId="0" fontId="9" fillId="2" borderId="0" xfId="0" applyFont="1" applyFill="1" applyBorder="1" applyAlignment="1" applyProtection="1">
      <alignment horizontal="left" vertical="top" indent="1"/>
      <protection hidden="1"/>
    </xf>
    <xf numFmtId="0" fontId="9" fillId="2" borderId="0" xfId="0" quotePrefix="1" applyFont="1" applyFill="1" applyBorder="1" applyAlignment="1" applyProtection="1">
      <alignment horizontal="left" vertical="top" indent="1"/>
      <protection hidden="1"/>
    </xf>
    <xf numFmtId="0" fontId="9" fillId="2" borderId="12" xfId="0" applyFont="1" applyFill="1" applyBorder="1" applyAlignment="1" applyProtection="1">
      <alignment horizontal="left" vertical="top"/>
      <protection hidden="1"/>
    </xf>
    <xf numFmtId="0" fontId="9" fillId="2" borderId="0" xfId="0" applyFont="1" applyFill="1" applyBorder="1" applyAlignment="1" applyProtection="1">
      <alignment horizontal="left" vertical="top"/>
      <protection hidden="1"/>
    </xf>
    <xf numFmtId="166" fontId="9" fillId="4" borderId="44" xfId="4" applyNumberFormat="1" applyFont="1" applyFill="1" applyBorder="1"/>
    <xf numFmtId="0" fontId="11" fillId="3" borderId="36" xfId="4" applyFont="1" applyFill="1" applyBorder="1"/>
    <xf numFmtId="0" fontId="11" fillId="3" borderId="37" xfId="4" applyFont="1" applyFill="1" applyBorder="1"/>
    <xf numFmtId="42" fontId="20" fillId="10" borderId="0" xfId="3" applyNumberFormat="1" applyFont="1" applyFill="1" applyBorder="1" applyAlignment="1">
      <alignment horizontal="center"/>
    </xf>
    <xf numFmtId="0" fontId="20" fillId="10" borderId="0" xfId="4" applyFont="1" applyFill="1"/>
    <xf numFmtId="0" fontId="9" fillId="2" borderId="21" xfId="0" applyFont="1" applyFill="1" applyBorder="1" applyAlignment="1">
      <alignment horizontal="center" vertical="top" wrapText="1"/>
    </xf>
    <xf numFmtId="0" fontId="9" fillId="2" borderId="38" xfId="0" applyFont="1" applyFill="1" applyBorder="1" applyAlignment="1">
      <alignment horizontal="center" vertical="top" wrapText="1"/>
    </xf>
    <xf numFmtId="166" fontId="9" fillId="0" borderId="20" xfId="4" applyNumberFormat="1" applyFont="1" applyFill="1" applyBorder="1"/>
    <xf numFmtId="167" fontId="4" fillId="10" borderId="0" xfId="4" applyNumberFormat="1" applyFont="1" applyFill="1" applyBorder="1"/>
    <xf numFmtId="42" fontId="4" fillId="10" borderId="0" xfId="3" applyNumberFormat="1" applyFont="1" applyFill="1" applyBorder="1" applyAlignment="1">
      <alignment horizontal="center"/>
    </xf>
    <xf numFmtId="0" fontId="11" fillId="3" borderId="45" xfId="4" applyFont="1" applyFill="1" applyBorder="1"/>
    <xf numFmtId="0" fontId="9" fillId="2" borderId="12" xfId="0" applyFont="1" applyFill="1" applyBorder="1" applyAlignment="1" applyProtection="1">
      <alignment vertical="top"/>
      <protection hidden="1"/>
    </xf>
    <xf numFmtId="0" fontId="9" fillId="2" borderId="0" xfId="0" applyFont="1" applyFill="1" applyBorder="1" applyAlignment="1" applyProtection="1">
      <alignment vertical="top"/>
      <protection hidden="1"/>
    </xf>
    <xf numFmtId="165" fontId="15" fillId="2" borderId="0" xfId="0" applyNumberFormat="1" applyFont="1" applyFill="1" applyBorder="1" applyAlignment="1" applyProtection="1">
      <alignment horizontal="center" vertical="top"/>
      <protection hidden="1"/>
    </xf>
    <xf numFmtId="9" fontId="9" fillId="2" borderId="0" xfId="0" applyNumberFormat="1" applyFont="1" applyFill="1" applyBorder="1" applyAlignment="1" applyProtection="1">
      <alignment horizontal="center" vertical="top"/>
      <protection hidden="1"/>
    </xf>
    <xf numFmtId="44" fontId="19" fillId="4" borderId="47" xfId="0" applyNumberFormat="1" applyFont="1" applyFill="1" applyBorder="1" applyAlignment="1" applyProtection="1">
      <alignment horizontal="center" vertical="center" readingOrder="1"/>
      <protection hidden="1"/>
    </xf>
    <xf numFmtId="0" fontId="17" fillId="2" borderId="8" xfId="0" applyFont="1" applyFill="1" applyBorder="1" applyAlignment="1" applyProtection="1">
      <alignment vertical="top"/>
      <protection hidden="1"/>
    </xf>
    <xf numFmtId="44" fontId="15" fillId="6" borderId="50" xfId="0" applyNumberFormat="1" applyFont="1" applyFill="1" applyBorder="1" applyAlignment="1">
      <alignment horizontal="center" vertical="top"/>
    </xf>
    <xf numFmtId="0" fontId="6" fillId="2" borderId="13" xfId="0" applyFont="1" applyFill="1" applyBorder="1" applyAlignment="1" applyProtection="1">
      <alignment vertical="top"/>
      <protection hidden="1"/>
    </xf>
    <xf numFmtId="167" fontId="9" fillId="0" borderId="49" xfId="4" quotePrefix="1" applyNumberFormat="1" applyFont="1" applyFill="1" applyBorder="1" applyAlignment="1">
      <alignment horizontal="right"/>
    </xf>
    <xf numFmtId="167" fontId="9" fillId="0" borderId="16" xfId="4" quotePrefix="1" applyNumberFormat="1" applyFont="1" applyFill="1" applyBorder="1" applyAlignment="1">
      <alignment horizontal="right"/>
    </xf>
    <xf numFmtId="166" fontId="9" fillId="0" borderId="51" xfId="4" applyNumberFormat="1" applyFont="1" applyFill="1" applyBorder="1"/>
    <xf numFmtId="167" fontId="9" fillId="0" borderId="46" xfId="4" quotePrefix="1" applyNumberFormat="1" applyFont="1" applyFill="1" applyBorder="1" applyAlignment="1">
      <alignment horizontal="right"/>
    </xf>
    <xf numFmtId="0" fontId="18" fillId="2" borderId="41" xfId="0" applyFont="1" applyFill="1" applyBorder="1" applyAlignment="1" applyProtection="1">
      <alignment horizontal="center" vertical="center" wrapText="1"/>
      <protection hidden="1"/>
    </xf>
    <xf numFmtId="0" fontId="18" fillId="2" borderId="26" xfId="0" applyFont="1" applyFill="1" applyBorder="1" applyAlignment="1" applyProtection="1">
      <alignment horizontal="center" vertical="center"/>
      <protection hidden="1"/>
    </xf>
    <xf numFmtId="0" fontId="14" fillId="2" borderId="8" xfId="0" applyFont="1" applyFill="1" applyBorder="1" applyAlignment="1" applyProtection="1">
      <alignment horizontal="center" vertical="top"/>
      <protection hidden="1"/>
    </xf>
    <xf numFmtId="0" fontId="9" fillId="2" borderId="13" xfId="0" applyFont="1" applyFill="1" applyBorder="1" applyAlignment="1" applyProtection="1">
      <alignment horizontal="left" vertical="top"/>
      <protection hidden="1"/>
    </xf>
    <xf numFmtId="0" fontId="9" fillId="2" borderId="13" xfId="0" quotePrefix="1" applyFont="1" applyFill="1" applyBorder="1" applyAlignment="1" applyProtection="1">
      <alignment horizontal="left" vertical="top"/>
      <protection hidden="1"/>
    </xf>
    <xf numFmtId="0" fontId="9" fillId="2" borderId="11" xfId="0" quotePrefix="1" applyFont="1" applyFill="1" applyBorder="1" applyAlignment="1" applyProtection="1">
      <alignment horizontal="center" vertical="top"/>
      <protection hidden="1"/>
    </xf>
    <xf numFmtId="165" fontId="6" fillId="2" borderId="13" xfId="0" applyNumberFormat="1" applyFont="1" applyFill="1" applyBorder="1" applyAlignment="1" applyProtection="1">
      <alignment horizontal="right" vertical="top"/>
      <protection hidden="1"/>
    </xf>
    <xf numFmtId="0" fontId="11" fillId="3" borderId="12" xfId="0" applyFont="1" applyFill="1" applyBorder="1" applyAlignment="1" applyProtection="1">
      <alignment horizontal="center" vertical="center" wrapText="1"/>
      <protection hidden="1"/>
    </xf>
    <xf numFmtId="0" fontId="11" fillId="3" borderId="0" xfId="0" applyFont="1" applyFill="1" applyBorder="1" applyAlignment="1" applyProtection="1">
      <alignment horizontal="center" vertical="center" wrapText="1"/>
      <protection hidden="1"/>
    </xf>
    <xf numFmtId="44" fontId="9" fillId="0" borderId="15" xfId="0" applyNumberFormat="1" applyFont="1" applyFill="1" applyBorder="1" applyAlignment="1">
      <alignment horizontal="center" vertical="top"/>
    </xf>
    <xf numFmtId="168" fontId="9" fillId="0" borderId="15" xfId="0" applyNumberFormat="1" applyFont="1" applyFill="1" applyBorder="1" applyAlignment="1">
      <alignment horizontal="center" vertical="top"/>
    </xf>
    <xf numFmtId="3" fontId="9" fillId="2" borderId="15" xfId="0" applyNumberFormat="1" applyFont="1" applyFill="1" applyBorder="1" applyAlignment="1">
      <alignment horizontal="center" vertical="top"/>
    </xf>
    <xf numFmtId="0" fontId="15" fillId="2" borderId="48" xfId="0" applyFont="1" applyFill="1" applyBorder="1" applyAlignment="1">
      <alignment vertical="top" wrapText="1"/>
    </xf>
    <xf numFmtId="44" fontId="9" fillId="0" borderId="53" xfId="0" applyNumberFormat="1" applyFont="1" applyFill="1" applyBorder="1" applyAlignment="1">
      <alignment horizontal="center" vertical="top"/>
    </xf>
    <xf numFmtId="44" fontId="9" fillId="0" borderId="49" xfId="0" applyNumberFormat="1" applyFont="1" applyFill="1" applyBorder="1" applyAlignment="1">
      <alignment horizontal="center" vertical="top"/>
    </xf>
    <xf numFmtId="0" fontId="15" fillId="2" borderId="14" xfId="0" applyFont="1" applyFill="1" applyBorder="1" applyAlignment="1">
      <alignment horizontal="left" vertical="top" wrapText="1"/>
    </xf>
    <xf numFmtId="44" fontId="9" fillId="0" borderId="16" xfId="0" applyNumberFormat="1" applyFont="1" applyFill="1" applyBorder="1" applyAlignment="1">
      <alignment horizontal="center" vertical="top"/>
    </xf>
    <xf numFmtId="0" fontId="9" fillId="2" borderId="14" xfId="0" applyFont="1" applyFill="1" applyBorder="1" applyAlignment="1">
      <alignment vertical="top" wrapText="1"/>
    </xf>
    <xf numFmtId="0" fontId="15" fillId="2" borderId="14" xfId="0" applyFont="1" applyFill="1" applyBorder="1" applyAlignment="1">
      <alignment vertical="top" wrapText="1"/>
    </xf>
    <xf numFmtId="0" fontId="9" fillId="2" borderId="14" xfId="0" applyFont="1" applyFill="1" applyBorder="1" applyAlignment="1">
      <alignment horizontal="left" vertical="top" wrapText="1"/>
    </xf>
    <xf numFmtId="0" fontId="9" fillId="2" borderId="17" xfId="0" applyFont="1" applyFill="1" applyBorder="1" applyAlignment="1">
      <alignment horizontal="left" vertical="top" wrapText="1"/>
    </xf>
    <xf numFmtId="168" fontId="9" fillId="0" borderId="54" xfId="0" applyNumberFormat="1" applyFont="1" applyFill="1" applyBorder="1" applyAlignment="1">
      <alignment horizontal="center" vertical="top"/>
    </xf>
    <xf numFmtId="44" fontId="9" fillId="0" borderId="54" xfId="0" applyNumberFormat="1" applyFont="1" applyFill="1" applyBorder="1" applyAlignment="1">
      <alignment horizontal="center" vertical="top"/>
    </xf>
    <xf numFmtId="49" fontId="4" fillId="10" borderId="0" xfId="4" applyNumberFormat="1" applyFont="1" applyFill="1"/>
    <xf numFmtId="166" fontId="15" fillId="6" borderId="15" xfId="0" applyNumberFormat="1" applyFont="1" applyFill="1" applyBorder="1" applyAlignment="1">
      <alignment horizontal="center" vertical="top"/>
    </xf>
    <xf numFmtId="166" fontId="15" fillId="6" borderId="54" xfId="0" applyNumberFormat="1" applyFont="1" applyFill="1" applyBorder="1" applyAlignment="1">
      <alignment horizontal="center" vertical="top"/>
    </xf>
    <xf numFmtId="0" fontId="9" fillId="0" borderId="55" xfId="4" applyFont="1" applyFill="1" applyBorder="1"/>
    <xf numFmtId="0" fontId="9" fillId="0" borderId="56" xfId="4" applyFont="1" applyFill="1" applyBorder="1"/>
    <xf numFmtId="0" fontId="9" fillId="0" borderId="57" xfId="4" applyFont="1" applyFill="1" applyBorder="1"/>
    <xf numFmtId="167" fontId="9" fillId="10" borderId="16" xfId="0" applyNumberFormat="1" applyFont="1" applyFill="1" applyBorder="1" applyAlignment="1" applyProtection="1">
      <alignment horizontal="center" vertical="top"/>
      <protection locked="0"/>
    </xf>
    <xf numFmtId="167" fontId="9" fillId="10" borderId="46" xfId="0" applyNumberFormat="1" applyFont="1" applyFill="1" applyBorder="1" applyAlignment="1" applyProtection="1">
      <alignment horizontal="center" vertical="top"/>
      <protection locked="0"/>
    </xf>
    <xf numFmtId="0" fontId="9" fillId="10" borderId="13" xfId="4" applyFont="1" applyFill="1" applyBorder="1"/>
    <xf numFmtId="0" fontId="9" fillId="10" borderId="11" xfId="4" applyFont="1" applyFill="1" applyBorder="1"/>
    <xf numFmtId="0" fontId="9" fillId="3" borderId="12" xfId="4" applyFont="1" applyFill="1" applyBorder="1"/>
    <xf numFmtId="0" fontId="14" fillId="3" borderId="0" xfId="4" applyFont="1" applyFill="1" applyBorder="1"/>
    <xf numFmtId="0" fontId="11" fillId="3" borderId="58" xfId="4" applyFont="1" applyFill="1" applyBorder="1"/>
    <xf numFmtId="167" fontId="9" fillId="10" borderId="49" xfId="0" applyNumberFormat="1" applyFont="1" applyFill="1" applyBorder="1" applyAlignment="1" applyProtection="1">
      <alignment horizontal="center" vertical="top"/>
      <protection locked="0"/>
    </xf>
    <xf numFmtId="166" fontId="9" fillId="10" borderId="53" xfId="1" applyNumberFormat="1" applyFont="1" applyFill="1" applyBorder="1" applyAlignment="1" applyProtection="1">
      <alignment horizontal="left" vertical="top"/>
      <protection locked="0"/>
    </xf>
    <xf numFmtId="166" fontId="9" fillId="10" borderId="15" xfId="1" applyNumberFormat="1" applyFont="1" applyFill="1" applyBorder="1" applyAlignment="1" applyProtection="1">
      <alignment horizontal="left" vertical="top"/>
      <protection locked="0"/>
    </xf>
    <xf numFmtId="166" fontId="9" fillId="10" borderId="54" xfId="1" applyNumberFormat="1" applyFont="1" applyFill="1" applyBorder="1" applyAlignment="1" applyProtection="1">
      <alignment horizontal="left" vertical="top"/>
      <protection locked="0"/>
    </xf>
    <xf numFmtId="167" fontId="26" fillId="10" borderId="0" xfId="4" applyNumberFormat="1" applyFont="1" applyFill="1" applyBorder="1" applyAlignment="1"/>
    <xf numFmtId="167" fontId="20" fillId="10" borderId="0" xfId="4" applyNumberFormat="1" applyFont="1" applyFill="1"/>
    <xf numFmtId="167" fontId="20" fillId="10" borderId="0" xfId="4" applyNumberFormat="1" applyFont="1" applyFill="1" applyBorder="1" applyAlignment="1">
      <alignment horizontal="left"/>
    </xf>
    <xf numFmtId="167" fontId="20" fillId="10" borderId="0" xfId="4" quotePrefix="1" applyNumberFormat="1" applyFont="1" applyFill="1"/>
    <xf numFmtId="167" fontId="26" fillId="10" borderId="0" xfId="4" applyNumberFormat="1" applyFont="1" applyFill="1" applyBorder="1" applyAlignment="1">
      <alignment horizontal="center" vertical="top"/>
    </xf>
    <xf numFmtId="167" fontId="26" fillId="10" borderId="0" xfId="4" applyNumberFormat="1" applyFont="1" applyFill="1" applyBorder="1"/>
    <xf numFmtId="42" fontId="20" fillId="10" borderId="0" xfId="2" applyNumberFormat="1" applyFont="1" applyFill="1" applyBorder="1" applyAlignment="1"/>
    <xf numFmtId="0" fontId="25" fillId="10" borderId="0" xfId="0" applyFont="1" applyFill="1" applyAlignment="1">
      <alignment vertical="top"/>
    </xf>
    <xf numFmtId="169" fontId="6" fillId="0" borderId="16" xfId="0" applyNumberFormat="1" applyFont="1" applyFill="1" applyBorder="1" applyAlignment="1">
      <alignment horizontal="center" vertical="top"/>
    </xf>
    <xf numFmtId="169" fontId="6" fillId="0" borderId="46" xfId="0" applyNumberFormat="1" applyFont="1" applyFill="1" applyBorder="1" applyAlignment="1">
      <alignment horizontal="center" vertical="top"/>
    </xf>
    <xf numFmtId="0" fontId="22" fillId="3" borderId="6" xfId="0" applyFont="1" applyFill="1" applyBorder="1" applyAlignment="1" applyProtection="1">
      <alignment horizontal="left" vertical="top" wrapText="1"/>
      <protection hidden="1"/>
    </xf>
    <xf numFmtId="0" fontId="22" fillId="3" borderId="7" xfId="0" applyFont="1" applyFill="1" applyBorder="1" applyAlignment="1" applyProtection="1">
      <alignment horizontal="left" vertical="top" wrapText="1"/>
      <protection hidden="1"/>
    </xf>
    <xf numFmtId="0" fontId="22" fillId="3" borderId="8" xfId="0" applyFont="1" applyFill="1" applyBorder="1" applyAlignment="1" applyProtection="1">
      <alignment horizontal="left" vertical="top" wrapText="1"/>
      <protection hidden="1"/>
    </xf>
    <xf numFmtId="0" fontId="22" fillId="3" borderId="12" xfId="0" applyFont="1" applyFill="1" applyBorder="1" applyAlignment="1" applyProtection="1">
      <alignment horizontal="left" vertical="top" wrapText="1"/>
      <protection hidden="1"/>
    </xf>
    <xf numFmtId="0" fontId="22" fillId="3" borderId="0" xfId="0" applyFont="1" applyFill="1" applyBorder="1" applyAlignment="1" applyProtection="1">
      <alignment horizontal="left" vertical="top" wrapText="1"/>
      <protection hidden="1"/>
    </xf>
    <xf numFmtId="0" fontId="22" fillId="3" borderId="13" xfId="0" applyFont="1" applyFill="1" applyBorder="1" applyAlignment="1" applyProtection="1">
      <alignment horizontal="left" vertical="top" wrapText="1"/>
      <protection hidden="1"/>
    </xf>
    <xf numFmtId="0" fontId="11" fillId="3" borderId="12" xfId="0" applyFont="1" applyFill="1" applyBorder="1" applyAlignment="1" applyProtection="1">
      <alignment horizontal="left" vertical="top"/>
      <protection hidden="1"/>
    </xf>
    <xf numFmtId="0" fontId="11" fillId="3" borderId="0" xfId="0" applyFont="1" applyFill="1" applyBorder="1" applyAlignment="1" applyProtection="1">
      <alignment horizontal="left" vertical="top"/>
      <protection hidden="1"/>
    </xf>
    <xf numFmtId="0" fontId="11" fillId="3" borderId="13" xfId="0" applyFont="1" applyFill="1" applyBorder="1" applyAlignment="1" applyProtection="1">
      <alignment horizontal="left" vertical="top"/>
      <protection hidden="1"/>
    </xf>
    <xf numFmtId="0" fontId="11" fillId="3" borderId="4" xfId="0" applyFont="1" applyFill="1" applyBorder="1" applyAlignment="1" applyProtection="1">
      <alignment horizontal="center" vertical="center" wrapText="1"/>
      <protection hidden="1"/>
    </xf>
    <xf numFmtId="0" fontId="11" fillId="3" borderId="5" xfId="0" applyFont="1" applyFill="1" applyBorder="1" applyAlignment="1" applyProtection="1">
      <alignment horizontal="center" vertical="center" wrapText="1"/>
      <protection hidden="1"/>
    </xf>
    <xf numFmtId="0" fontId="15" fillId="0" borderId="1" xfId="0" applyFont="1" applyFill="1" applyBorder="1" applyAlignment="1" applyProtection="1">
      <alignment horizontal="center" vertical="top"/>
      <protection hidden="1"/>
    </xf>
    <xf numFmtId="0" fontId="15" fillId="0" borderId="2" xfId="0" applyFont="1" applyFill="1" applyBorder="1" applyAlignment="1" applyProtection="1">
      <alignment horizontal="center" vertical="top"/>
      <protection hidden="1"/>
    </xf>
    <xf numFmtId="0" fontId="15" fillId="0" borderId="3" xfId="0" applyFont="1" applyFill="1" applyBorder="1" applyAlignment="1" applyProtection="1">
      <alignment horizontal="center" vertical="top"/>
      <protection hidden="1"/>
    </xf>
    <xf numFmtId="0" fontId="15" fillId="2" borderId="6" xfId="0" applyFont="1" applyFill="1" applyBorder="1" applyAlignment="1" applyProtection="1">
      <alignment vertical="top" wrapText="1"/>
      <protection hidden="1"/>
    </xf>
    <xf numFmtId="0" fontId="15" fillId="2" borderId="7" xfId="0" applyFont="1" applyFill="1" applyBorder="1" applyAlignment="1" applyProtection="1">
      <alignment vertical="top" wrapText="1"/>
      <protection hidden="1"/>
    </xf>
    <xf numFmtId="0" fontId="15" fillId="2" borderId="8" xfId="0" applyFont="1" applyFill="1" applyBorder="1" applyAlignment="1" applyProtection="1">
      <alignment vertical="top" wrapText="1"/>
      <protection hidden="1"/>
    </xf>
    <xf numFmtId="0" fontId="15" fillId="2" borderId="12" xfId="0" applyFont="1" applyFill="1" applyBorder="1" applyAlignment="1" applyProtection="1">
      <alignment vertical="top" wrapText="1"/>
      <protection hidden="1"/>
    </xf>
    <xf numFmtId="0" fontId="15" fillId="2" borderId="0" xfId="0" applyFont="1" applyFill="1" applyBorder="1" applyAlignment="1" applyProtection="1">
      <alignment vertical="top" wrapText="1"/>
      <protection hidden="1"/>
    </xf>
    <xf numFmtId="0" fontId="15" fillId="2" borderId="13" xfId="0" applyFont="1" applyFill="1" applyBorder="1" applyAlignment="1" applyProtection="1">
      <alignment vertical="top" wrapText="1"/>
      <protection hidden="1"/>
    </xf>
    <xf numFmtId="0" fontId="9" fillId="2" borderId="12" xfId="0" applyFont="1" applyFill="1" applyBorder="1" applyAlignment="1" applyProtection="1">
      <alignment vertical="top" wrapText="1"/>
      <protection hidden="1"/>
    </xf>
    <xf numFmtId="0" fontId="9" fillId="2" borderId="0" xfId="0" applyFont="1" applyFill="1" applyBorder="1" applyAlignment="1" applyProtection="1">
      <alignment vertical="top" wrapText="1"/>
      <protection hidden="1"/>
    </xf>
    <xf numFmtId="0" fontId="9" fillId="2" borderId="13" xfId="0" applyFont="1" applyFill="1" applyBorder="1" applyAlignment="1" applyProtection="1">
      <alignment vertical="top" wrapText="1"/>
      <protection hidden="1"/>
    </xf>
    <xf numFmtId="0" fontId="9" fillId="2" borderId="9" xfId="0" applyFont="1" applyFill="1" applyBorder="1" applyAlignment="1" applyProtection="1">
      <alignment vertical="top"/>
      <protection hidden="1"/>
    </xf>
    <xf numFmtId="0" fontId="9" fillId="2" borderId="10" xfId="0" applyFont="1" applyFill="1" applyBorder="1" applyAlignment="1" applyProtection="1">
      <alignment vertical="top"/>
      <protection hidden="1"/>
    </xf>
    <xf numFmtId="0" fontId="9" fillId="2" borderId="11" xfId="0" applyFont="1" applyFill="1" applyBorder="1" applyAlignment="1" applyProtection="1">
      <alignment vertical="top"/>
      <protection hidden="1"/>
    </xf>
    <xf numFmtId="0" fontId="21" fillId="5" borderId="25" xfId="0" applyFont="1" applyFill="1" applyBorder="1" applyAlignment="1" applyProtection="1">
      <alignment horizontal="center" vertical="top"/>
      <protection hidden="1"/>
    </xf>
    <xf numFmtId="0" fontId="21" fillId="5" borderId="18" xfId="0" applyFont="1" applyFill="1" applyBorder="1" applyAlignment="1" applyProtection="1">
      <alignment horizontal="center" vertical="top"/>
      <protection hidden="1"/>
    </xf>
    <xf numFmtId="0" fontId="21" fillId="5" borderId="19" xfId="0" applyFont="1" applyFill="1" applyBorder="1" applyAlignment="1" applyProtection="1">
      <alignment horizontal="center" vertical="top"/>
      <protection hidden="1"/>
    </xf>
    <xf numFmtId="0" fontId="21" fillId="5" borderId="39" xfId="0" applyFont="1" applyFill="1" applyBorder="1" applyAlignment="1" applyProtection="1">
      <alignment horizontal="center" vertical="top"/>
      <protection hidden="1"/>
    </xf>
    <xf numFmtId="0" fontId="21" fillId="5" borderId="21" xfId="0" applyFont="1" applyFill="1" applyBorder="1" applyAlignment="1" applyProtection="1">
      <alignment horizontal="center" vertical="top"/>
      <protection hidden="1"/>
    </xf>
    <xf numFmtId="0" fontId="21" fillId="5" borderId="22" xfId="0" applyFont="1" applyFill="1" applyBorder="1" applyAlignment="1" applyProtection="1">
      <alignment horizontal="center" vertical="top"/>
      <protection hidden="1"/>
    </xf>
    <xf numFmtId="0" fontId="21" fillId="5" borderId="26" xfId="0" applyFont="1" applyFill="1" applyBorder="1" applyAlignment="1" applyProtection="1">
      <alignment horizontal="center" vertical="top"/>
      <protection hidden="1"/>
    </xf>
    <xf numFmtId="0" fontId="21" fillId="5" borderId="23" xfId="0" applyFont="1" applyFill="1" applyBorder="1" applyAlignment="1" applyProtection="1">
      <alignment horizontal="center" vertical="top"/>
      <protection hidden="1"/>
    </xf>
    <xf numFmtId="0" fontId="21" fillId="5" borderId="24" xfId="0" applyFont="1" applyFill="1" applyBorder="1" applyAlignment="1" applyProtection="1">
      <alignment horizontal="center" vertical="top"/>
      <protection hidden="1"/>
    </xf>
    <xf numFmtId="0" fontId="11" fillId="3" borderId="1" xfId="0" applyFont="1" applyFill="1" applyBorder="1" applyAlignment="1" applyProtection="1">
      <alignment horizontal="left" vertical="top"/>
      <protection hidden="1"/>
    </xf>
    <xf numFmtId="0" fontId="11" fillId="3" borderId="2" xfId="0" applyFont="1" applyFill="1" applyBorder="1" applyAlignment="1" applyProtection="1">
      <alignment horizontal="left" vertical="top"/>
      <protection hidden="1"/>
    </xf>
    <xf numFmtId="0" fontId="11" fillId="3" borderId="3" xfId="0" applyFont="1" applyFill="1" applyBorder="1" applyAlignment="1" applyProtection="1">
      <alignment horizontal="left" vertical="top"/>
      <protection hidden="1"/>
    </xf>
    <xf numFmtId="0" fontId="11" fillId="3" borderId="6" xfId="0" applyFont="1" applyFill="1" applyBorder="1" applyAlignment="1" applyProtection="1">
      <alignment horizontal="center" vertical="center" wrapText="1"/>
      <protection hidden="1"/>
    </xf>
    <xf numFmtId="0" fontId="11" fillId="3" borderId="8" xfId="0" applyFont="1" applyFill="1" applyBorder="1" applyAlignment="1" applyProtection="1">
      <alignment horizontal="center" vertical="center" wrapText="1"/>
      <protection hidden="1"/>
    </xf>
    <xf numFmtId="0" fontId="11" fillId="3" borderId="9" xfId="0" applyFont="1" applyFill="1" applyBorder="1" applyAlignment="1" applyProtection="1">
      <alignment horizontal="center" vertical="center" wrapText="1"/>
      <protection hidden="1"/>
    </xf>
    <xf numFmtId="0" fontId="11" fillId="3" borderId="11" xfId="0" applyFont="1" applyFill="1" applyBorder="1" applyAlignment="1" applyProtection="1">
      <alignment horizontal="center" vertical="center" wrapText="1"/>
      <protection hidden="1"/>
    </xf>
    <xf numFmtId="44" fontId="9" fillId="5" borderId="41" xfId="0" applyNumberFormat="1" applyFont="1" applyFill="1" applyBorder="1" applyAlignment="1" applyProtection="1">
      <alignment horizontal="center" vertical="top"/>
      <protection locked="0"/>
    </xf>
    <xf numFmtId="44" fontId="9" fillId="5" borderId="42" xfId="0" applyNumberFormat="1" applyFont="1" applyFill="1" applyBorder="1" applyAlignment="1" applyProtection="1">
      <alignment horizontal="center" vertical="top"/>
      <protection locked="0"/>
    </xf>
    <xf numFmtId="0" fontId="15" fillId="2" borderId="41" xfId="0" applyFont="1" applyFill="1" applyBorder="1" applyAlignment="1">
      <alignment vertical="top" wrapText="1"/>
    </xf>
    <xf numFmtId="0" fontId="15" fillId="2" borderId="38" xfId="0" applyFont="1" applyFill="1" applyBorder="1" applyAlignment="1">
      <alignment vertical="top" wrapText="1"/>
    </xf>
    <xf numFmtId="0" fontId="15" fillId="2" borderId="42" xfId="0" applyFont="1" applyFill="1" applyBorder="1" applyAlignment="1">
      <alignment vertical="top" wrapText="1"/>
    </xf>
    <xf numFmtId="0" fontId="9" fillId="2" borderId="39" xfId="0" applyFont="1" applyFill="1" applyBorder="1" applyAlignment="1">
      <alignment vertical="top" wrapText="1"/>
    </xf>
    <xf numFmtId="0" fontId="9" fillId="2" borderId="21" xfId="0" applyFont="1" applyFill="1" applyBorder="1" applyAlignment="1">
      <alignment vertical="top" wrapText="1"/>
    </xf>
    <xf numFmtId="0" fontId="9" fillId="2" borderId="22" xfId="0" applyFont="1" applyFill="1" applyBorder="1" applyAlignment="1">
      <alignment vertical="top" wrapText="1"/>
    </xf>
    <xf numFmtId="0" fontId="17" fillId="2" borderId="9" xfId="0" applyFont="1" applyFill="1" applyBorder="1" applyAlignment="1" applyProtection="1">
      <alignment horizontal="center" vertical="top"/>
      <protection hidden="1"/>
    </xf>
    <xf numFmtId="0" fontId="17" fillId="2" borderId="10" xfId="0" applyFont="1" applyFill="1" applyBorder="1" applyAlignment="1" applyProtection="1">
      <alignment horizontal="center" vertical="top"/>
      <protection hidden="1"/>
    </xf>
    <xf numFmtId="0" fontId="17" fillId="2" borderId="11" xfId="0" applyFont="1" applyFill="1" applyBorder="1" applyAlignment="1" applyProtection="1">
      <alignment horizontal="center" vertical="top"/>
      <protection hidden="1"/>
    </xf>
    <xf numFmtId="0" fontId="11" fillId="3" borderId="6" xfId="0" applyFont="1" applyFill="1" applyBorder="1" applyAlignment="1" applyProtection="1">
      <alignment horizontal="center" vertical="center"/>
      <protection hidden="1"/>
    </xf>
    <xf numFmtId="0" fontId="11" fillId="3" borderId="7" xfId="0" applyFont="1" applyFill="1" applyBorder="1" applyAlignment="1" applyProtection="1">
      <alignment horizontal="center" vertical="center"/>
      <protection hidden="1"/>
    </xf>
    <xf numFmtId="0" fontId="11" fillId="3" borderId="8" xfId="0" applyFont="1" applyFill="1" applyBorder="1" applyAlignment="1" applyProtection="1">
      <alignment horizontal="center" vertical="center"/>
      <protection hidden="1"/>
    </xf>
    <xf numFmtId="0" fontId="11" fillId="3" borderId="9" xfId="0" applyFont="1" applyFill="1" applyBorder="1" applyAlignment="1" applyProtection="1">
      <alignment horizontal="center" vertical="center"/>
      <protection hidden="1"/>
    </xf>
    <xf numFmtId="0" fontId="11" fillId="3" borderId="10" xfId="0" applyFont="1" applyFill="1" applyBorder="1" applyAlignment="1" applyProtection="1">
      <alignment horizontal="center" vertical="center"/>
      <protection hidden="1"/>
    </xf>
    <xf numFmtId="0" fontId="11" fillId="3" borderId="11" xfId="0" applyFont="1" applyFill="1" applyBorder="1" applyAlignment="1" applyProtection="1">
      <alignment horizontal="center" vertical="center"/>
      <protection hidden="1"/>
    </xf>
    <xf numFmtId="0" fontId="11" fillId="3" borderId="5" xfId="0" applyFont="1" applyFill="1" applyBorder="1" applyAlignment="1" applyProtection="1">
      <alignment horizontal="center" vertical="center"/>
      <protection hidden="1"/>
    </xf>
    <xf numFmtId="44" fontId="9" fillId="5" borderId="39" xfId="0" applyNumberFormat="1" applyFont="1" applyFill="1" applyBorder="1" applyAlignment="1" applyProtection="1">
      <alignment horizontal="center" vertical="top"/>
      <protection locked="0"/>
    </xf>
    <xf numFmtId="44" fontId="9" fillId="5" borderId="22" xfId="0" applyNumberFormat="1" applyFont="1" applyFill="1" applyBorder="1" applyAlignment="1" applyProtection="1">
      <alignment horizontal="center" vertical="top"/>
      <protection locked="0"/>
    </xf>
    <xf numFmtId="0" fontId="15" fillId="2" borderId="39" xfId="0" applyFont="1" applyFill="1" applyBorder="1" applyAlignment="1">
      <alignment vertical="top" wrapText="1"/>
    </xf>
    <xf numFmtId="0" fontId="15" fillId="2" borderId="21" xfId="0" applyFont="1" applyFill="1" applyBorder="1" applyAlignment="1">
      <alignment vertical="top" wrapText="1"/>
    </xf>
    <xf numFmtId="0" fontId="15" fillId="2" borderId="22" xfId="0" applyFont="1" applyFill="1" applyBorder="1" applyAlignment="1">
      <alignment vertical="top" wrapText="1"/>
    </xf>
    <xf numFmtId="0" fontId="18" fillId="5" borderId="41" xfId="0" applyFont="1" applyFill="1" applyBorder="1" applyAlignment="1" applyProtection="1">
      <alignment horizontal="center" vertical="center" wrapText="1"/>
      <protection hidden="1"/>
    </xf>
    <xf numFmtId="0" fontId="18" fillId="5" borderId="42" xfId="0" applyFont="1" applyFill="1" applyBorder="1" applyAlignment="1" applyProtection="1">
      <alignment horizontal="center" vertical="center" wrapText="1"/>
      <protection hidden="1"/>
    </xf>
    <xf numFmtId="0" fontId="18" fillId="5" borderId="9" xfId="0" applyFont="1" applyFill="1" applyBorder="1" applyAlignment="1" applyProtection="1">
      <alignment horizontal="center" vertical="center"/>
      <protection hidden="1"/>
    </xf>
    <xf numFmtId="0" fontId="18" fillId="5" borderId="11" xfId="0" applyFont="1" applyFill="1" applyBorder="1" applyAlignment="1" applyProtection="1">
      <alignment horizontal="center" vertical="center"/>
      <protection hidden="1"/>
    </xf>
    <xf numFmtId="0" fontId="9" fillId="2" borderId="39" xfId="0" applyFont="1" applyFill="1" applyBorder="1" applyAlignment="1">
      <alignment horizontal="left" vertical="top" wrapText="1"/>
    </xf>
    <xf numFmtId="0" fontId="9" fillId="2" borderId="21" xfId="0" applyFont="1" applyFill="1" applyBorder="1" applyAlignment="1">
      <alignment horizontal="left" vertical="top" wrapText="1"/>
    </xf>
    <xf numFmtId="0" fontId="9" fillId="2" borderId="22" xfId="0" applyFont="1" applyFill="1" applyBorder="1" applyAlignment="1">
      <alignment horizontal="left" vertical="top" wrapText="1"/>
    </xf>
    <xf numFmtId="0" fontId="15" fillId="2" borderId="1" xfId="0" applyFont="1" applyFill="1" applyBorder="1" applyAlignment="1" applyProtection="1">
      <alignment horizontal="left" vertical="top" wrapText="1"/>
      <protection hidden="1"/>
    </xf>
    <xf numFmtId="0" fontId="15" fillId="2" borderId="2" xfId="0" applyFont="1" applyFill="1" applyBorder="1" applyAlignment="1" applyProtection="1">
      <alignment horizontal="left" vertical="top" wrapText="1"/>
      <protection hidden="1"/>
    </xf>
    <xf numFmtId="0" fontId="15" fillId="2" borderId="3" xfId="0" applyFont="1" applyFill="1" applyBorder="1" applyAlignment="1" applyProtection="1">
      <alignment horizontal="left" vertical="top" wrapText="1"/>
      <protection hidden="1"/>
    </xf>
    <xf numFmtId="0" fontId="9" fillId="2" borderId="41" xfId="0" applyFont="1" applyFill="1" applyBorder="1" applyAlignment="1">
      <alignment vertical="top" wrapText="1"/>
    </xf>
    <xf numFmtId="0" fontId="9" fillId="2" borderId="38" xfId="0" applyFont="1" applyFill="1" applyBorder="1" applyAlignment="1">
      <alignment vertical="top" wrapText="1"/>
    </xf>
    <xf numFmtId="0" fontId="9" fillId="2" borderId="42" xfId="0" applyFont="1" applyFill="1" applyBorder="1" applyAlignment="1">
      <alignment vertical="top" wrapText="1"/>
    </xf>
    <xf numFmtId="0" fontId="15" fillId="2" borderId="39" xfId="0" applyFont="1" applyFill="1" applyBorder="1" applyAlignment="1">
      <alignment horizontal="left" vertical="top" wrapText="1"/>
    </xf>
    <xf numFmtId="0" fontId="15" fillId="2" borderId="21" xfId="0" applyFont="1" applyFill="1" applyBorder="1" applyAlignment="1">
      <alignment horizontal="left" vertical="top" wrapText="1"/>
    </xf>
    <xf numFmtId="0" fontId="15" fillId="2" borderId="22" xfId="0" applyFont="1" applyFill="1" applyBorder="1" applyAlignment="1">
      <alignment horizontal="left" vertical="top" wrapText="1"/>
    </xf>
    <xf numFmtId="0" fontId="18" fillId="5" borderId="6" xfId="0" applyFont="1" applyFill="1" applyBorder="1" applyAlignment="1" applyProtection="1">
      <alignment horizontal="center" vertical="top"/>
      <protection locked="0"/>
    </xf>
    <xf numFmtId="0" fontId="18" fillId="5" borderId="8" xfId="0" applyFont="1" applyFill="1" applyBorder="1" applyAlignment="1" applyProtection="1">
      <alignment horizontal="center" vertical="top"/>
      <protection locked="0"/>
    </xf>
    <xf numFmtId="0" fontId="18" fillId="5" borderId="9" xfId="0" applyFont="1" applyFill="1" applyBorder="1" applyAlignment="1" applyProtection="1">
      <alignment horizontal="center" vertical="top"/>
      <protection locked="0"/>
    </xf>
    <xf numFmtId="0" fontId="18" fillId="5" borderId="11" xfId="0" applyFont="1" applyFill="1" applyBorder="1" applyAlignment="1" applyProtection="1">
      <alignment horizontal="center" vertical="top"/>
      <protection locked="0"/>
    </xf>
    <xf numFmtId="0" fontId="19" fillId="2" borderId="0" xfId="0" applyFont="1" applyFill="1" applyBorder="1" applyAlignment="1" applyProtection="1">
      <alignment horizontal="right" vertical="center" indent="1"/>
      <protection hidden="1"/>
    </xf>
    <xf numFmtId="44" fontId="9" fillId="5" borderId="26" xfId="0" applyNumberFormat="1" applyFont="1" applyFill="1" applyBorder="1" applyAlignment="1" applyProtection="1">
      <alignment horizontal="center" vertical="top"/>
      <protection locked="0"/>
    </xf>
    <xf numFmtId="44" fontId="9" fillId="5" borderId="24" xfId="0" applyNumberFormat="1" applyFont="1" applyFill="1" applyBorder="1" applyAlignment="1" applyProtection="1">
      <alignment horizontal="center" vertical="top"/>
      <protection locked="0"/>
    </xf>
    <xf numFmtId="0" fontId="18" fillId="5" borderId="26" xfId="0" applyFont="1" applyFill="1" applyBorder="1" applyAlignment="1" applyProtection="1">
      <alignment horizontal="center" vertical="center"/>
      <protection hidden="1"/>
    </xf>
    <xf numFmtId="0" fontId="18" fillId="5" borderId="24" xfId="0" applyFont="1" applyFill="1" applyBorder="1" applyAlignment="1" applyProtection="1">
      <alignment horizontal="center" vertical="center"/>
      <protection hidden="1"/>
    </xf>
    <xf numFmtId="0" fontId="18" fillId="2" borderId="12" xfId="0" applyFont="1" applyFill="1" applyBorder="1" applyAlignment="1" applyProtection="1">
      <alignment horizontal="center" vertical="center"/>
      <protection locked="0"/>
    </xf>
    <xf numFmtId="0" fontId="18" fillId="2" borderId="0" xfId="0" applyFont="1" applyFill="1" applyBorder="1" applyAlignment="1" applyProtection="1">
      <alignment horizontal="center" vertical="center"/>
      <protection locked="0"/>
    </xf>
    <xf numFmtId="0" fontId="18" fillId="2" borderId="9" xfId="0" applyFont="1" applyFill="1" applyBorder="1" applyAlignment="1" applyProtection="1">
      <alignment horizontal="center" vertical="center"/>
      <protection locked="0"/>
    </xf>
    <xf numFmtId="0" fontId="18" fillId="2" borderId="10" xfId="0" applyFont="1" applyFill="1" applyBorder="1" applyAlignment="1" applyProtection="1">
      <alignment horizontal="center" vertical="center"/>
      <protection locked="0"/>
    </xf>
    <xf numFmtId="0" fontId="18" fillId="2" borderId="41" xfId="0" applyFont="1" applyFill="1" applyBorder="1" applyAlignment="1" applyProtection="1">
      <alignment horizontal="center" vertical="center" wrapText="1"/>
      <protection hidden="1"/>
    </xf>
    <xf numFmtId="0" fontId="18" fillId="2" borderId="42" xfId="0" applyFont="1" applyFill="1" applyBorder="1" applyAlignment="1" applyProtection="1">
      <alignment horizontal="center" vertical="center" wrapText="1"/>
      <protection hidden="1"/>
    </xf>
    <xf numFmtId="0" fontId="18" fillId="2" borderId="26" xfId="0" applyFont="1" applyFill="1" applyBorder="1" applyAlignment="1" applyProtection="1">
      <alignment horizontal="center" vertical="center"/>
      <protection hidden="1"/>
    </xf>
    <xf numFmtId="0" fontId="18" fillId="2" borderId="24" xfId="0" applyFont="1" applyFill="1" applyBorder="1" applyAlignment="1" applyProtection="1">
      <alignment horizontal="center" vertical="center"/>
      <protection hidden="1"/>
    </xf>
    <xf numFmtId="0" fontId="9" fillId="2" borderId="9" xfId="0" applyFont="1" applyFill="1" applyBorder="1" applyAlignment="1" applyProtection="1">
      <alignment horizontal="left" vertical="top" wrapText="1"/>
      <protection hidden="1"/>
    </xf>
    <xf numFmtId="0" fontId="9" fillId="2" borderId="10" xfId="0" applyFont="1" applyFill="1" applyBorder="1" applyAlignment="1" applyProtection="1">
      <alignment horizontal="left" vertical="top" wrapText="1"/>
      <protection hidden="1"/>
    </xf>
    <xf numFmtId="0" fontId="9" fillId="2" borderId="11" xfId="0" applyFont="1" applyFill="1" applyBorder="1" applyAlignment="1" applyProtection="1">
      <alignment horizontal="left" vertical="top" wrapText="1"/>
      <protection hidden="1"/>
    </xf>
    <xf numFmtId="0" fontId="11" fillId="3" borderId="52" xfId="0" applyFont="1" applyFill="1" applyBorder="1" applyAlignment="1" applyProtection="1">
      <alignment horizontal="center" vertical="center" wrapText="1"/>
      <protection hidden="1"/>
    </xf>
    <xf numFmtId="0" fontId="11" fillId="3" borderId="12" xfId="0" applyFont="1" applyFill="1" applyBorder="1" applyAlignment="1" applyProtection="1">
      <alignment horizontal="center" vertical="center"/>
      <protection hidden="1"/>
    </xf>
    <xf numFmtId="0" fontId="11" fillId="3" borderId="13"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hidden="1"/>
    </xf>
    <xf numFmtId="0" fontId="11" fillId="3" borderId="3" xfId="0" applyFont="1" applyFill="1" applyBorder="1" applyAlignment="1" applyProtection="1">
      <alignment horizontal="center" vertical="center" wrapText="1"/>
      <protection hidden="1"/>
    </xf>
    <xf numFmtId="167" fontId="26" fillId="10" borderId="0" xfId="4" applyNumberFormat="1" applyFont="1" applyFill="1" applyBorder="1" applyAlignment="1">
      <alignment horizontal="center" vertical="top"/>
    </xf>
    <xf numFmtId="0" fontId="9" fillId="10" borderId="6" xfId="0" applyFont="1" applyFill="1" applyBorder="1" applyAlignment="1">
      <alignment horizontal="left" vertical="top" wrapText="1"/>
    </xf>
    <xf numFmtId="0" fontId="9" fillId="10" borderId="7" xfId="0" applyFont="1" applyFill="1" applyBorder="1" applyAlignment="1">
      <alignment horizontal="left" vertical="top" wrapText="1"/>
    </xf>
    <xf numFmtId="0" fontId="9" fillId="10" borderId="8" xfId="0" applyFont="1" applyFill="1" applyBorder="1" applyAlignment="1">
      <alignment horizontal="left" vertical="top" wrapText="1"/>
    </xf>
    <xf numFmtId="0" fontId="9" fillId="10" borderId="12" xfId="0" applyFont="1" applyFill="1" applyBorder="1" applyAlignment="1">
      <alignment horizontal="left" vertical="top" wrapText="1"/>
    </xf>
    <xf numFmtId="0" fontId="9" fillId="10" borderId="0" xfId="0" applyFont="1" applyFill="1" applyBorder="1" applyAlignment="1">
      <alignment horizontal="left" vertical="top" wrapText="1"/>
    </xf>
    <xf numFmtId="0" fontId="9" fillId="10" borderId="13" xfId="0" applyFont="1" applyFill="1" applyBorder="1" applyAlignment="1">
      <alignment horizontal="left" vertical="top" wrapText="1"/>
    </xf>
    <xf numFmtId="0" fontId="9" fillId="10" borderId="9" xfId="0" applyFont="1" applyFill="1" applyBorder="1" applyAlignment="1">
      <alignment horizontal="left" vertical="top" wrapText="1"/>
    </xf>
    <xf numFmtId="0" fontId="9" fillId="10" borderId="10" xfId="0" applyFont="1" applyFill="1" applyBorder="1" applyAlignment="1">
      <alignment horizontal="left" vertical="top" wrapText="1"/>
    </xf>
    <xf numFmtId="0" fontId="9" fillId="10" borderId="11" xfId="0" applyFont="1" applyFill="1" applyBorder="1" applyAlignment="1">
      <alignment horizontal="left" vertical="top" wrapText="1"/>
    </xf>
    <xf numFmtId="0" fontId="12" fillId="3" borderId="1" xfId="0" applyFont="1" applyFill="1" applyBorder="1" applyAlignment="1">
      <alignment horizontal="left" vertical="top" wrapText="1"/>
    </xf>
    <xf numFmtId="0" fontId="12" fillId="3" borderId="2" xfId="0" applyFont="1" applyFill="1" applyBorder="1" applyAlignment="1">
      <alignment horizontal="left" vertical="top" wrapText="1"/>
    </xf>
    <xf numFmtId="0" fontId="12" fillId="3" borderId="3" xfId="0" applyFont="1" applyFill="1" applyBorder="1" applyAlignment="1">
      <alignment horizontal="left" vertical="top" wrapText="1"/>
    </xf>
    <xf numFmtId="49" fontId="6" fillId="10" borderId="48" xfId="0" applyNumberFormat="1" applyFont="1" applyFill="1" applyBorder="1" applyAlignment="1">
      <alignment horizontal="left" vertical="center"/>
    </xf>
    <xf numFmtId="49" fontId="6" fillId="10" borderId="53" xfId="0" applyNumberFormat="1" applyFont="1" applyFill="1" applyBorder="1" applyAlignment="1">
      <alignment horizontal="left" vertical="center"/>
    </xf>
    <xf numFmtId="49" fontId="9" fillId="10" borderId="14" xfId="0" applyNumberFormat="1" applyFont="1" applyFill="1" applyBorder="1" applyAlignment="1">
      <alignment horizontal="left" vertical="center"/>
    </xf>
    <xf numFmtId="49" fontId="9" fillId="10" borderId="15" xfId="0" applyNumberFormat="1" applyFont="1" applyFill="1" applyBorder="1" applyAlignment="1">
      <alignment horizontal="left" vertical="center"/>
    </xf>
    <xf numFmtId="49" fontId="6" fillId="10" borderId="17" xfId="0" applyNumberFormat="1" applyFont="1" applyFill="1" applyBorder="1" applyAlignment="1">
      <alignment horizontal="left" vertical="center"/>
    </xf>
    <xf numFmtId="49" fontId="6" fillId="10" borderId="54" xfId="0" applyNumberFormat="1" applyFont="1" applyFill="1" applyBorder="1" applyAlignment="1">
      <alignment horizontal="left" vertical="center"/>
    </xf>
    <xf numFmtId="0" fontId="4" fillId="10" borderId="7" xfId="4" applyFont="1" applyFill="1" applyBorder="1" applyAlignment="1">
      <alignment horizontal="left" vertical="top" wrapText="1"/>
    </xf>
    <xf numFmtId="0" fontId="4" fillId="10" borderId="8" xfId="4" applyFont="1" applyFill="1" applyBorder="1" applyAlignment="1">
      <alignment horizontal="left" vertical="top" wrapText="1"/>
    </xf>
    <xf numFmtId="0" fontId="4" fillId="10" borderId="0" xfId="4" applyFont="1" applyFill="1" applyBorder="1" applyAlignment="1">
      <alignment horizontal="left" vertical="top" wrapText="1"/>
    </xf>
    <xf numFmtId="0" fontId="4" fillId="10" borderId="13" xfId="4" applyFont="1" applyFill="1" applyBorder="1" applyAlignment="1">
      <alignment horizontal="left" vertical="top" wrapText="1"/>
    </xf>
    <xf numFmtId="0" fontId="4" fillId="10" borderId="10" xfId="4" applyFont="1" applyFill="1" applyBorder="1" applyAlignment="1">
      <alignment horizontal="left" vertical="top" wrapText="1"/>
    </xf>
    <xf numFmtId="0" fontId="4" fillId="10" borderId="11" xfId="4" applyFont="1" applyFill="1" applyBorder="1" applyAlignment="1">
      <alignment horizontal="left" vertical="top"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cellXfs>
  <cellStyles count="6">
    <cellStyle name="Accent1" xfId="3" builtinId="29"/>
    <cellStyle name="Invoer" xfId="2" builtinId="20"/>
    <cellStyle name="Notitie 2" xfId="5" xr:uid="{00000000-0005-0000-0000-000002000000}"/>
    <cellStyle name="Standaard" xfId="0" builtinId="0"/>
    <cellStyle name="Standaard 3" xfId="4" xr:uid="{00000000-0005-0000-0000-000004000000}"/>
    <cellStyle name="Valuta" xfId="1" builtinId="4"/>
  </cellStyles>
  <dxfs count="12">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s>
  <tableStyles count="0" defaultTableStyle="TableStyleMedium2" defaultPivotStyle="PivotStyleMedium9"/>
  <colors>
    <mruColors>
      <color rgb="FFFFFF66"/>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spPr>
            <a:ln>
              <a:solidFill>
                <a:schemeClr val="tx1"/>
              </a:solidFill>
            </a:ln>
          </c:spPr>
          <c:marker>
            <c:symbol val="none"/>
          </c:marker>
          <c:dPt>
            <c:idx val="8"/>
            <c:bubble3D val="0"/>
            <c:extLst>
              <c:ext xmlns:c16="http://schemas.microsoft.com/office/drawing/2014/chart" uri="{C3380CC4-5D6E-409C-BE32-E72D297353CC}">
                <c16:uniqueId val="{00000000-7369-41C2-9480-683F0C3C938A}"/>
              </c:ext>
            </c:extLst>
          </c:dPt>
          <c:dPt>
            <c:idx val="9"/>
            <c:bubble3D val="0"/>
            <c:extLst>
              <c:ext xmlns:c16="http://schemas.microsoft.com/office/drawing/2014/chart" uri="{C3380CC4-5D6E-409C-BE32-E72D297353CC}">
                <c16:uniqueId val="{00000001-7369-41C2-9480-683F0C3C938A}"/>
              </c:ext>
            </c:extLst>
          </c:dPt>
          <c:dLbls>
            <c:delete val="1"/>
          </c:dLbls>
          <c:xVal>
            <c:numLit>
              <c:formatCode>General</c:formatCode>
              <c:ptCount val="15"/>
              <c:pt idx="0">
                <c:v>1625000</c:v>
              </c:pt>
              <c:pt idx="1">
                <c:v>1592500</c:v>
              </c:pt>
              <c:pt idx="2">
                <c:v>1576250</c:v>
              </c:pt>
              <c:pt idx="3">
                <c:v>1527500</c:v>
              </c:pt>
              <c:pt idx="4">
                <c:v>1430000</c:v>
              </c:pt>
              <c:pt idx="5">
                <c:v>1332500</c:v>
              </c:pt>
              <c:pt idx="6">
                <c:v>1235000</c:v>
              </c:pt>
              <c:pt idx="7">
                <c:v>1137500</c:v>
              </c:pt>
              <c:pt idx="8">
                <c:v>1040000</c:v>
              </c:pt>
              <c:pt idx="9">
                <c:v>942500</c:v>
              </c:pt>
              <c:pt idx="10">
                <c:v>845000</c:v>
              </c:pt>
              <c:pt idx="11">
                <c:v>747500</c:v>
              </c:pt>
              <c:pt idx="12">
                <c:v>698750</c:v>
              </c:pt>
              <c:pt idx="13">
                <c:v>650000</c:v>
              </c:pt>
              <c:pt idx="14">
                <c:v>650000</c:v>
              </c:pt>
            </c:numLit>
          </c:xVal>
          <c:yVal>
            <c:numLit>
              <c:formatCode>General</c:formatCode>
              <c:ptCount val="15"/>
              <c:pt idx="0">
                <c:v>0</c:v>
              </c:pt>
              <c:pt idx="1">
                <c:v>13.111111111111086</c:v>
              </c:pt>
              <c:pt idx="2">
                <c:v>19.5</c:v>
              </c:pt>
              <c:pt idx="3">
                <c:v>38</c:v>
              </c:pt>
              <c:pt idx="4">
                <c:v>72</c:v>
              </c:pt>
              <c:pt idx="5">
                <c:v>102</c:v>
              </c:pt>
              <c:pt idx="6">
                <c:v>128</c:v>
              </c:pt>
              <c:pt idx="7">
                <c:v>150</c:v>
              </c:pt>
              <c:pt idx="8">
                <c:v>168</c:v>
              </c:pt>
              <c:pt idx="9">
                <c:v>182</c:v>
              </c:pt>
              <c:pt idx="10">
                <c:v>192</c:v>
              </c:pt>
              <c:pt idx="11">
                <c:v>198</c:v>
              </c:pt>
              <c:pt idx="12">
                <c:v>199.5</c:v>
              </c:pt>
              <c:pt idx="13">
                <c:v>200</c:v>
              </c:pt>
              <c:pt idx="14">
                <c:v>200</c:v>
              </c:pt>
            </c:numLit>
          </c:yVal>
          <c:smooth val="1"/>
          <c:extLst>
            <c:ext xmlns:c16="http://schemas.microsoft.com/office/drawing/2014/chart" uri="{C3380CC4-5D6E-409C-BE32-E72D297353CC}">
              <c16:uniqueId val="{00000002-7369-41C2-9480-683F0C3C938A}"/>
            </c:ext>
          </c:extLst>
        </c:ser>
        <c:dLbls>
          <c:dLblPos val="r"/>
          <c:showLegendKey val="0"/>
          <c:showVal val="1"/>
          <c:showCatName val="0"/>
          <c:showSerName val="0"/>
          <c:showPercent val="0"/>
          <c:showBubbleSize val="0"/>
        </c:dLbls>
        <c:axId val="562286120"/>
        <c:axId val="313128544"/>
      </c:scatterChart>
      <c:valAx>
        <c:axId val="562286120"/>
        <c:scaling>
          <c:orientation val="minMax"/>
          <c:max val="1750000.0000000002"/>
          <c:min val="500000"/>
        </c:scaling>
        <c:delete val="0"/>
        <c:axPos val="b"/>
        <c:majorGridlines/>
        <c:minorGridlines/>
        <c:title>
          <c:tx>
            <c:rich>
              <a:bodyPr/>
              <a:lstStyle/>
              <a:p>
                <a:pPr>
                  <a:defRPr sz="1100" b="1"/>
                </a:pPr>
                <a:r>
                  <a:rPr lang="nl-NL" sz="1100" b="1"/>
                  <a:t>Prijs</a:t>
                </a:r>
              </a:p>
            </c:rich>
          </c:tx>
          <c:overlay val="0"/>
        </c:title>
        <c:numFmt formatCode="&quot;€&quot;\ #,##0" sourceLinked="0"/>
        <c:majorTickMark val="cross"/>
        <c:minorTickMark val="none"/>
        <c:tickLblPos val="nextTo"/>
        <c:spPr>
          <a:ln/>
        </c:spPr>
        <c:txPr>
          <a:bodyPr rot="0" vert="horz"/>
          <a:lstStyle/>
          <a:p>
            <a:pPr>
              <a:defRPr sz="1050" b="0" i="0" u="none" strike="noStrike" baseline="0">
                <a:solidFill>
                  <a:srgbClr val="000000"/>
                </a:solidFill>
                <a:latin typeface="Calibri"/>
                <a:ea typeface="Calibri"/>
                <a:cs typeface="Calibri"/>
              </a:defRPr>
            </a:pPr>
            <a:endParaRPr lang="nl-NL"/>
          </a:p>
        </c:txPr>
        <c:crossAx val="313128544"/>
        <c:crossesAt val="0"/>
        <c:crossBetween val="midCat"/>
        <c:majorUnit val="250000"/>
        <c:minorUnit val="50000"/>
      </c:valAx>
      <c:valAx>
        <c:axId val="313128544"/>
        <c:scaling>
          <c:orientation val="minMax"/>
          <c:min val="0"/>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562286120"/>
        <c:crosses val="autoZero"/>
        <c:crossBetween val="midCat"/>
        <c:majorUnit val="20"/>
      </c:valAx>
      <c:spPr>
        <a:solidFill>
          <a:schemeClr val="bg1">
            <a:lumMod val="95000"/>
          </a:schemeClr>
        </a:solidFill>
      </c:spPr>
    </c:plotArea>
    <c:plotVisOnly val="1"/>
    <c:dispBlanksAs val="gap"/>
    <c:showDLblsOverMax val="0"/>
  </c:chart>
  <c:spPr>
    <a:solidFill>
      <a:schemeClr val="lt1"/>
    </a:solidFill>
    <a:ln w="25400" cap="flat" cmpd="sng" algn="ctr">
      <a:no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56404089656165E-2"/>
          <c:y val="7.8611173603299556E-2"/>
          <c:w val="0.75887062234375502"/>
          <c:h val="0.70182047244094681"/>
        </c:manualLayout>
      </c:layout>
      <c:scatterChart>
        <c:scatterStyle val="smoothMarker"/>
        <c:varyColors val="0"/>
        <c:ser>
          <c:idx val="0"/>
          <c:order val="0"/>
          <c:tx>
            <c:strRef>
              <c:f>'Score simulatie voor Prijs'!$B$42</c:f>
              <c:strCache>
                <c:ptCount val="1"/>
                <c:pt idx="0">
                  <c:v>Punten behorend bij de inschrijfprijs (Y)</c:v>
                </c:pt>
              </c:strCache>
            </c:strRef>
          </c:tx>
          <c:spPr>
            <a:ln w="19050" cap="rnd">
              <a:solidFill>
                <a:schemeClr val="tx1"/>
              </a:solidFill>
              <a:round/>
            </a:ln>
            <a:effectLst/>
          </c:spPr>
          <c:marker>
            <c:symbol val="none"/>
          </c:marker>
          <c:dPt>
            <c:idx val="8"/>
            <c:marker>
              <c:symbol val="none"/>
            </c:marker>
            <c:bubble3D val="0"/>
            <c:extLst xmlns:c15="http://schemas.microsoft.com/office/drawing/2012/chart">
              <c:ext xmlns:c16="http://schemas.microsoft.com/office/drawing/2014/chart" uri="{C3380CC4-5D6E-409C-BE32-E72D297353CC}">
                <c16:uniqueId val="{00000000-7369-41C2-9480-683F0C3C938A}"/>
              </c:ext>
            </c:extLst>
          </c:dPt>
          <c:dPt>
            <c:idx val="9"/>
            <c:marker>
              <c:symbol val="none"/>
            </c:marker>
            <c:bubble3D val="0"/>
            <c:extLst xmlns:c15="http://schemas.microsoft.com/office/drawing/2012/chart">
              <c:ext xmlns:c16="http://schemas.microsoft.com/office/drawing/2014/chart" uri="{C3380CC4-5D6E-409C-BE32-E72D297353CC}">
                <c16:uniqueId val="{00000001-7369-41C2-9480-683F0C3C938A}"/>
              </c:ext>
            </c:extLst>
          </c:dPt>
          <c:dPt>
            <c:idx val="32"/>
            <c:marker>
              <c:symbol val="none"/>
            </c:marker>
            <c:bubble3D val="0"/>
            <c:extLst>
              <c:ext xmlns:c16="http://schemas.microsoft.com/office/drawing/2014/chart" uri="{C3380CC4-5D6E-409C-BE32-E72D297353CC}">
                <c16:uniqueId val="{00000002-D7A5-43E8-9D44-07B7547CA879}"/>
              </c:ext>
            </c:extLst>
          </c:dPt>
          <c:xVal>
            <c:numRef>
              <c:f>'Score simulatie voor Prijs'!$A$43:$A$103</c:f>
              <c:numCache>
                <c:formatCode>_("€"* #,##0_);_("€"* \(#,##0\);_("€"* "-"_);_(@_)</c:formatCode>
                <c:ptCount val="61"/>
                <c:pt idx="0">
                  <c:v>1000000</c:v>
                </c:pt>
                <c:pt idx="1">
                  <c:v>990000</c:v>
                </c:pt>
                <c:pt idx="2">
                  <c:v>980000</c:v>
                </c:pt>
                <c:pt idx="3">
                  <c:v>970000</c:v>
                </c:pt>
                <c:pt idx="4">
                  <c:v>960000</c:v>
                </c:pt>
                <c:pt idx="5">
                  <c:v>950000</c:v>
                </c:pt>
                <c:pt idx="6">
                  <c:v>940000</c:v>
                </c:pt>
                <c:pt idx="7">
                  <c:v>930000</c:v>
                </c:pt>
                <c:pt idx="8">
                  <c:v>920000</c:v>
                </c:pt>
                <c:pt idx="9">
                  <c:v>910000</c:v>
                </c:pt>
                <c:pt idx="10">
                  <c:v>900000</c:v>
                </c:pt>
                <c:pt idx="11">
                  <c:v>890000</c:v>
                </c:pt>
                <c:pt idx="12">
                  <c:v>880000</c:v>
                </c:pt>
                <c:pt idx="13">
                  <c:v>870000</c:v>
                </c:pt>
                <c:pt idx="14">
                  <c:v>860000</c:v>
                </c:pt>
                <c:pt idx="15">
                  <c:v>850000</c:v>
                </c:pt>
                <c:pt idx="16">
                  <c:v>840000</c:v>
                </c:pt>
                <c:pt idx="17">
                  <c:v>830000</c:v>
                </c:pt>
                <c:pt idx="18">
                  <c:v>820000</c:v>
                </c:pt>
                <c:pt idx="19">
                  <c:v>810000</c:v>
                </c:pt>
                <c:pt idx="20">
                  <c:v>800000</c:v>
                </c:pt>
                <c:pt idx="21">
                  <c:v>790000</c:v>
                </c:pt>
                <c:pt idx="22">
                  <c:v>780000</c:v>
                </c:pt>
                <c:pt idx="23">
                  <c:v>770000</c:v>
                </c:pt>
                <c:pt idx="24">
                  <c:v>760000</c:v>
                </c:pt>
                <c:pt idx="25">
                  <c:v>750000</c:v>
                </c:pt>
                <c:pt idx="26">
                  <c:v>740000</c:v>
                </c:pt>
                <c:pt idx="27">
                  <c:v>730000</c:v>
                </c:pt>
                <c:pt idx="28">
                  <c:v>720000</c:v>
                </c:pt>
                <c:pt idx="29">
                  <c:v>710000</c:v>
                </c:pt>
                <c:pt idx="30">
                  <c:v>700000</c:v>
                </c:pt>
              </c:numCache>
            </c:numRef>
          </c:xVal>
          <c:yVal>
            <c:numRef>
              <c:f>'Score simulatie voor Prijs'!$B$43:$B$103</c:f>
              <c:numCache>
                <c:formatCode>0.0</c:formatCode>
                <c:ptCount val="61"/>
                <c:pt idx="0">
                  <c:v>10.800000000000011</c:v>
                </c:pt>
                <c:pt idx="1">
                  <c:v>56.175475031109727</c:v>
                </c:pt>
                <c:pt idx="2">
                  <c:v>96.403615726472367</c:v>
                </c:pt>
                <c:pt idx="3">
                  <c:v>132.06832893765886</c:v>
                </c:pt>
                <c:pt idx="4">
                  <c:v>163.68728388933081</c:v>
                </c:pt>
                <c:pt idx="5">
                  <c:v>191.71942608870421</c:v>
                </c:pt>
                <c:pt idx="6">
                  <c:v>216.57163886698717</c:v>
                </c:pt>
                <c:pt idx="7">
                  <c:v>238.60464924429817</c:v>
                </c:pt>
                <c:pt idx="8">
                  <c:v>258.13826384101947</c:v>
                </c:pt>
                <c:pt idx="9">
                  <c:v>275.45601083423867</c:v>
                </c:pt>
                <c:pt idx="10">
                  <c:v>290.80925533674315</c:v>
                </c:pt>
                <c:pt idx="11">
                  <c:v>304.42084793282288</c:v>
                </c:pt>
                <c:pt idx="12">
                  <c:v>316.48835932895986</c:v>
                </c:pt>
                <c:pt idx="13">
                  <c:v>327.18694806998934</c:v>
                </c:pt>
                <c:pt idx="14">
                  <c:v>336.67190294530201</c:v>
                </c:pt>
                <c:pt idx="15">
                  <c:v>345.08089698782487</c:v>
                </c:pt>
                <c:pt idx="16">
                  <c:v>352.53598578231453</c:v>
                </c:pt>
                <c:pt idx="17">
                  <c:v>359.14537908818158</c:v>
                </c:pt>
                <c:pt idx="18">
                  <c:v>365.00501149174573</c:v>
                </c:pt>
                <c:pt idx="19">
                  <c:v>370.19993488576137</c:v>
                </c:pt>
                <c:pt idx="20">
                  <c:v>374.80555298789272</c:v>
                </c:pt>
                <c:pt idx="21">
                  <c:v>378.88871581703393</c:v>
                </c:pt>
                <c:pt idx="22">
                  <c:v>382.50869001367101</c:v>
                </c:pt>
                <c:pt idx="23">
                  <c:v>385.71801908837614</c:v>
                </c:pt>
                <c:pt idx="24">
                  <c:v>388.56328608484154</c:v>
                </c:pt>
                <c:pt idx="25">
                  <c:v>391.08578972741952</c:v>
                </c:pt>
                <c:pt idx="26">
                  <c:v>393.32214386737337</c:v>
                </c:pt>
                <c:pt idx="27">
                  <c:v>395.30480892873169</c:v>
                </c:pt>
                <c:pt idx="28">
                  <c:v>397.06256306762322</c:v>
                </c:pt>
                <c:pt idx="29">
                  <c:v>398.6209198839145</c:v>
                </c:pt>
                <c:pt idx="30">
                  <c:v>400.0024987481878</c:v>
                </c:pt>
              </c:numCache>
            </c:numRef>
          </c:yVal>
          <c:smooth val="0"/>
          <c:extLst xmlns:c15="http://schemas.microsoft.com/office/drawing/2012/chart">
            <c:ext xmlns:c16="http://schemas.microsoft.com/office/drawing/2014/chart" uri="{C3380CC4-5D6E-409C-BE32-E72D297353CC}">
              <c16:uniqueId val="{00000002-7369-41C2-9480-683F0C3C938A}"/>
            </c:ext>
          </c:extLst>
        </c:ser>
        <c:ser>
          <c:idx val="1"/>
          <c:order val="1"/>
          <c:tx>
            <c:strRef>
              <c:f>'Score simulatie voor Prijs'!$C$42</c:f>
              <c:strCache>
                <c:ptCount val="1"/>
                <c:pt idx="0">
                  <c:v>Uw inschrijfprijs en score</c:v>
                </c:pt>
              </c:strCache>
            </c:strRef>
          </c:tx>
          <c:spPr>
            <a:ln w="25400" cap="rnd">
              <a:noFill/>
              <a:round/>
            </a:ln>
            <a:effectLst/>
          </c:spPr>
          <c:marker>
            <c:symbol val="diamond"/>
            <c:size val="7"/>
            <c:spPr>
              <a:solidFill>
                <a:schemeClr val="lt1"/>
              </a:solidFill>
              <a:ln w="25400">
                <a:solidFill>
                  <a:srgbClr val="00B050"/>
                </a:solidFill>
                <a:round/>
              </a:ln>
              <a:effectLst/>
            </c:spPr>
          </c:marker>
          <c:xVal>
            <c:numRef>
              <c:f>'Invulblad prijzen'!$M$48</c:f>
              <c:numCache>
                <c:formatCode>_("€"* #,##0.00_);_("€"* \(#,##0.00\);_("€"* "-"??_);_(@_)</c:formatCode>
                <c:ptCount val="1"/>
                <c:pt idx="0">
                  <c:v>0</c:v>
                </c:pt>
              </c:numCache>
            </c:numRef>
          </c:xVal>
          <c:yVal>
            <c:numRef>
              <c:f>'Score simulatie voor Prijs'!$C$43</c:f>
              <c:numCache>
                <c:formatCode>0.0</c:formatCode>
                <c:ptCount val="1"/>
                <c:pt idx="0">
                  <c:v>410.79763986109577</c:v>
                </c:pt>
              </c:numCache>
            </c:numRef>
          </c:yVal>
          <c:smooth val="1"/>
          <c:extLst>
            <c:ext xmlns:c16="http://schemas.microsoft.com/office/drawing/2014/chart" uri="{C3380CC4-5D6E-409C-BE32-E72D297353CC}">
              <c16:uniqueId val="{00000003-D7A5-43E8-9D44-07B7547CA879}"/>
            </c:ext>
          </c:extLst>
        </c:ser>
        <c:ser>
          <c:idx val="2"/>
          <c:order val="2"/>
          <c:tx>
            <c:v>Reële waarde van de Opdracht (raming)</c:v>
          </c:tx>
          <c:spPr>
            <a:ln w="9525" cap="rnd">
              <a:noFill/>
              <a:round/>
            </a:ln>
            <a:effectLst/>
          </c:spPr>
          <c:marker>
            <c:symbol val="x"/>
            <c:size val="5"/>
            <c:spPr>
              <a:noFill/>
              <a:ln w="25400">
                <a:solidFill>
                  <a:srgbClr val="0070C0"/>
                </a:solidFill>
                <a:round/>
              </a:ln>
              <a:effectLst/>
            </c:spPr>
          </c:marker>
          <c:xVal>
            <c:numRef>
              <c:f>'Score simulatie voor Prijs'!$A$58</c:f>
              <c:numCache>
                <c:formatCode>_("€"* #,##0_);_("€"* \(#,##0\);_("€"* "-"_);_(@_)</c:formatCode>
                <c:ptCount val="1"/>
                <c:pt idx="0">
                  <c:v>850000</c:v>
                </c:pt>
              </c:numCache>
            </c:numRef>
          </c:xVal>
          <c:yVal>
            <c:numRef>
              <c:f>'Score simulatie voor Prijs'!$B$58</c:f>
              <c:numCache>
                <c:formatCode>0.0</c:formatCode>
                <c:ptCount val="1"/>
                <c:pt idx="0">
                  <c:v>345.08089698782487</c:v>
                </c:pt>
              </c:numCache>
            </c:numRef>
          </c:yVal>
          <c:smooth val="1"/>
          <c:extLst>
            <c:ext xmlns:c16="http://schemas.microsoft.com/office/drawing/2014/chart" uri="{C3380CC4-5D6E-409C-BE32-E72D297353CC}">
              <c16:uniqueId val="{00000004-D7A5-43E8-9D44-07B7547CA879}"/>
            </c:ext>
          </c:extLst>
        </c:ser>
        <c:dLbls>
          <c:showLegendKey val="0"/>
          <c:showVal val="0"/>
          <c:showCatName val="0"/>
          <c:showSerName val="0"/>
          <c:showPercent val="0"/>
          <c:showBubbleSize val="0"/>
        </c:dLbls>
        <c:axId val="313131288"/>
        <c:axId val="313131680"/>
        <c:extLst/>
      </c:scatterChart>
      <c:valAx>
        <c:axId val="313131288"/>
        <c:scaling>
          <c:orientation val="minMax"/>
          <c:max val="1050000"/>
          <c:min val="650000"/>
        </c:scaling>
        <c:delete val="0"/>
        <c:axPos val="b"/>
        <c:majorGridlines>
          <c:spPr>
            <a:ln w="9525" cap="flat" cmpd="sng" algn="ctr">
              <a:solidFill>
                <a:schemeClr val="bg1">
                  <a:lumMod val="50000"/>
                </a:schemeClr>
              </a:solidFill>
              <a:round/>
            </a:ln>
            <a:effectLst/>
          </c:spPr>
        </c:majorGridlines>
        <c:minorGridlines>
          <c:spPr>
            <a:ln w="9525" cap="flat" cmpd="sng" algn="ctr">
              <a:solidFill>
                <a:schemeClr val="dk1">
                  <a:lumMod val="15000"/>
                  <a:lumOff val="85000"/>
                </a:schemeClr>
              </a:solidFill>
              <a:round/>
            </a:ln>
            <a:effectLst/>
          </c:spPr>
        </c:minorGridlines>
        <c:title>
          <c:tx>
            <c:rich>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nl-NL"/>
                  <a:t>Inschrijfprijs (X)</a:t>
                </a:r>
              </a:p>
            </c:rich>
          </c:tx>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nl-NL"/>
            </a:p>
          </c:txPr>
        </c:title>
        <c:numFmt formatCode="&quot;€&quot;\ #,##0" sourceLinked="0"/>
        <c:majorTickMark val="none"/>
        <c:minorTickMark val="none"/>
        <c:tickLblPos val="nextTo"/>
        <c:spPr>
          <a:noFill/>
          <a:ln w="9525" cap="flat" cmpd="sng" algn="ctr">
            <a:solidFill>
              <a:schemeClr val="dk1">
                <a:lumMod val="15000"/>
                <a:lumOff val="85000"/>
                <a:alpha val="54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313131680"/>
        <c:crossesAt val="0"/>
        <c:crossBetween val="midCat"/>
        <c:majorUnit val="50000"/>
        <c:minorUnit val="10000"/>
      </c:valAx>
      <c:valAx>
        <c:axId val="313131680"/>
        <c:scaling>
          <c:orientation val="minMax"/>
          <c:max val="450"/>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nl-NL"/>
                  <a:t>Punten (Y)</a:t>
                </a:r>
              </a:p>
            </c:rich>
          </c:tx>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nl-NL"/>
            </a:p>
          </c:txPr>
        </c:title>
        <c:numFmt formatCode="#,##0" sourceLinked="0"/>
        <c:majorTickMark val="none"/>
        <c:minorTickMark val="none"/>
        <c:tickLblPos val="nextTo"/>
        <c:spPr>
          <a:noFill/>
          <a:ln w="9525" cap="flat" cmpd="sng" algn="ctr">
            <a:solidFill>
              <a:schemeClr val="dk1">
                <a:lumMod val="15000"/>
                <a:lumOff val="85000"/>
                <a:alpha val="54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313131288"/>
        <c:crosses val="autoZero"/>
        <c:crossBetween val="midCat"/>
      </c:valAx>
      <c:spPr>
        <a:pattFill prst="ltDnDiag">
          <a:fgClr>
            <a:schemeClr val="dk1">
              <a:lumMod val="15000"/>
              <a:lumOff val="85000"/>
            </a:schemeClr>
          </a:fgClr>
          <a:bgClr>
            <a:schemeClr val="lt1"/>
          </a:bgClr>
        </a:pattFill>
        <a:ln>
          <a:solidFill>
            <a:schemeClr val="bg1">
              <a:lumMod val="50000"/>
            </a:schemeClr>
          </a:solidFill>
        </a:ln>
        <a:effectLst/>
      </c:spPr>
    </c:plotArea>
    <c:legend>
      <c:legendPos val="b"/>
      <c:layout>
        <c:manualLayout>
          <c:xMode val="edge"/>
          <c:yMode val="edge"/>
          <c:x val="0.8395292909302704"/>
          <c:y val="0.29256239520822869"/>
          <c:w val="0.16047070195622135"/>
          <c:h val="0.4668237602017986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legend>
    <c:plotVisOnly val="1"/>
    <c:dispBlanksAs val="gap"/>
    <c:showDLblsOverMax val="0"/>
  </c:chart>
  <c:spPr>
    <a:solidFill>
      <a:schemeClr val="bg1">
        <a:lumMod val="95000"/>
      </a:schemeClr>
    </a:solidFill>
    <a:ln w="9525" cap="flat" cmpd="sng" algn="ctr">
      <a:noFill/>
      <a:round/>
    </a:ln>
    <a:effectLst/>
  </c:spPr>
  <c:txPr>
    <a:bodyPr/>
    <a:lstStyle/>
    <a:p>
      <a:pPr>
        <a:defRPr>
          <a:solidFill>
            <a:sysClr val="windowText" lastClr="000000"/>
          </a:solidFill>
        </a:defRPr>
      </a:pPr>
      <a:endParaRPr lang="nl-NL"/>
    </a:p>
  </c:txPr>
  <c:printSettings>
    <c:headerFooter/>
    <c:pageMargins b="0.75000000000000955" l="0.70000000000000062" r="0.70000000000000062" t="0.7500000000000095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0">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tx1"/>
    </cs:fontRef>
    <cs:spPr>
      <a:ln w="9525" cap="rnd">
        <a:solidFill>
          <a:schemeClr val="phClr">
            <a:alpha val="50000"/>
          </a:scheme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15000"/>
            <a:lumOff val="8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11256" cy="975360"/>
    <xdr:pic>
      <xdr:nvPicPr>
        <xdr:cNvPr id="2" name="Afbeelding 1" descr="Related image">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8343" t="2757" r="38672" b="49863"/>
        <a:stretch/>
      </xdr:blipFill>
      <xdr:spPr bwMode="auto">
        <a:xfrm>
          <a:off x="0" y="0"/>
          <a:ext cx="411256" cy="9753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411256" cy="975360"/>
    <xdr:pic>
      <xdr:nvPicPr>
        <xdr:cNvPr id="2" name="Afbeelding 1" descr="Related image">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8343" t="2757" r="38672" b="49863"/>
        <a:stretch/>
      </xdr:blipFill>
      <xdr:spPr bwMode="auto">
        <a:xfrm>
          <a:off x="0" y="0"/>
          <a:ext cx="411256" cy="9753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xdr:colOff>
      <xdr:row>0</xdr:row>
      <xdr:rowOff>1</xdr:rowOff>
    </xdr:from>
    <xdr:ext cx="411256" cy="975360"/>
    <xdr:pic>
      <xdr:nvPicPr>
        <xdr:cNvPr id="2" name="Afbeelding 1" descr="Related image">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8343" t="2757" r="38672" b="49863"/>
        <a:stretch/>
      </xdr:blipFill>
      <xdr:spPr bwMode="auto">
        <a:xfrm>
          <a:off x="1" y="1"/>
          <a:ext cx="411256" cy="9753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213360</xdr:colOff>
      <xdr:row>15</xdr:row>
      <xdr:rowOff>45720</xdr:rowOff>
    </xdr:from>
    <xdr:to>
      <xdr:col>1</xdr:col>
      <xdr:colOff>217170</xdr:colOff>
      <xdr:row>29</xdr:row>
      <xdr:rowOff>5939</xdr:rowOff>
    </xdr:to>
    <xdr:graphicFrame macro="">
      <xdr:nvGraphicFramePr>
        <xdr:cNvPr id="5" name="Grafiek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53340</xdr:colOff>
      <xdr:row>13</xdr:row>
      <xdr:rowOff>7619</xdr:rowOff>
    </xdr:from>
    <xdr:to>
      <xdr:col>4</xdr:col>
      <xdr:colOff>2449269</xdr:colOff>
      <xdr:row>30</xdr:row>
      <xdr:rowOff>116540</xdr:rowOff>
    </xdr:to>
    <xdr:graphicFrame macro="">
      <xdr:nvGraphicFramePr>
        <xdr:cNvPr id="8" name="Grafiek 7">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26503</xdr:colOff>
      <xdr:row>14</xdr:row>
      <xdr:rowOff>89644</xdr:rowOff>
    </xdr:from>
    <xdr:to>
      <xdr:col>4</xdr:col>
      <xdr:colOff>896470</xdr:colOff>
      <xdr:row>26</xdr:row>
      <xdr:rowOff>179293</xdr:rowOff>
    </xdr:to>
    <xdr:sp macro="" textlink="">
      <xdr:nvSpPr>
        <xdr:cNvPr id="10" name="Rechthoek 9">
          <a:extLst>
            <a:ext uri="{FF2B5EF4-FFF2-40B4-BE49-F238E27FC236}">
              <a16:creationId xmlns:a16="http://schemas.microsoft.com/office/drawing/2014/main" id="{00000000-0008-0000-0200-00000A000000}"/>
            </a:ext>
          </a:extLst>
        </xdr:cNvPr>
        <xdr:cNvSpPr/>
      </xdr:nvSpPr>
      <xdr:spPr>
        <a:xfrm>
          <a:off x="7805529" y="2958740"/>
          <a:ext cx="869967" cy="2156988"/>
        </a:xfrm>
        <a:prstGeom prst="rect">
          <a:avLst/>
        </a:prstGeom>
        <a:solidFill>
          <a:srgbClr val="FF0000">
            <a:alpha val="5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xdr:col>
      <xdr:colOff>707391</xdr:colOff>
      <xdr:row>14</xdr:row>
      <xdr:rowOff>98611</xdr:rowOff>
    </xdr:from>
    <xdr:to>
      <xdr:col>1</xdr:col>
      <xdr:colOff>1583635</xdr:colOff>
      <xdr:row>26</xdr:row>
      <xdr:rowOff>170329</xdr:rowOff>
    </xdr:to>
    <xdr:sp macro="" textlink="">
      <xdr:nvSpPr>
        <xdr:cNvPr id="11" name="Rechthoek 10">
          <a:extLst>
            <a:ext uri="{FF2B5EF4-FFF2-40B4-BE49-F238E27FC236}">
              <a16:creationId xmlns:a16="http://schemas.microsoft.com/office/drawing/2014/main" id="{00000000-0008-0000-0200-00000B000000}"/>
            </a:ext>
          </a:extLst>
        </xdr:cNvPr>
        <xdr:cNvSpPr/>
      </xdr:nvSpPr>
      <xdr:spPr>
        <a:xfrm>
          <a:off x="1714556" y="2967707"/>
          <a:ext cx="876244" cy="2139057"/>
        </a:xfrm>
        <a:prstGeom prst="rect">
          <a:avLst/>
        </a:prstGeom>
        <a:solidFill>
          <a:srgbClr val="FFFF00">
            <a:alpha val="5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X593"/>
  <sheetViews>
    <sheetView tabSelected="1" zoomScale="80" zoomScaleNormal="80" workbookViewId="0">
      <selection activeCell="E6" sqref="E6:H6"/>
    </sheetView>
  </sheetViews>
  <sheetFormatPr defaultColWidth="8.88671875" defaultRowHeight="12.6" x14ac:dyDescent="0.3"/>
  <cols>
    <col min="1" max="1" width="5.6640625" style="31" customWidth="1"/>
    <col min="2" max="2" width="2.88671875" style="31" customWidth="1"/>
    <col min="3" max="3" width="16.33203125" style="18" customWidth="1"/>
    <col min="4" max="4" width="12.6640625" style="18" customWidth="1"/>
    <col min="5" max="5" width="39.33203125" style="18" customWidth="1"/>
    <col min="6" max="7" width="11.6640625" style="18" customWidth="1"/>
    <col min="8" max="8" width="60.33203125" style="18" customWidth="1"/>
    <col min="9" max="9" width="35.77734375" style="18" customWidth="1"/>
    <col min="10" max="10" width="8.44140625" style="28" customWidth="1"/>
    <col min="11" max="11" width="8" style="28" customWidth="1"/>
    <col min="12" max="12" width="13.5546875" style="28" customWidth="1"/>
    <col min="13" max="13" width="27.109375" style="18" customWidth="1"/>
    <col min="14" max="206" width="8.88671875" style="31"/>
    <col min="207" max="16384" width="8.88671875" style="18"/>
  </cols>
  <sheetData>
    <row r="1" spans="1:206" s="31" customFormat="1" ht="13.2" thickBot="1" x14ac:dyDescent="0.35">
      <c r="B1" s="29"/>
      <c r="C1" s="32"/>
      <c r="D1" s="32"/>
      <c r="E1" s="32"/>
      <c r="F1" s="32"/>
      <c r="G1" s="32"/>
      <c r="H1" s="32"/>
      <c r="I1" s="32"/>
      <c r="J1" s="33"/>
      <c r="K1" s="33"/>
      <c r="L1" s="34"/>
      <c r="M1" s="35"/>
    </row>
    <row r="2" spans="1:206" ht="15.6" customHeight="1" x14ac:dyDescent="0.3">
      <c r="B2" s="29"/>
      <c r="C2" s="148" t="s">
        <v>46</v>
      </c>
      <c r="D2" s="149"/>
      <c r="E2" s="149"/>
      <c r="F2" s="149"/>
      <c r="G2" s="149"/>
      <c r="H2" s="149"/>
      <c r="I2" s="149"/>
      <c r="J2" s="149"/>
      <c r="K2" s="149"/>
      <c r="L2" s="149"/>
      <c r="M2" s="150"/>
    </row>
    <row r="3" spans="1:206" ht="19.2" customHeight="1" x14ac:dyDescent="0.3">
      <c r="B3" s="29"/>
      <c r="C3" s="151"/>
      <c r="D3" s="152"/>
      <c r="E3" s="152"/>
      <c r="F3" s="152"/>
      <c r="G3" s="152"/>
      <c r="H3" s="152"/>
      <c r="I3" s="152"/>
      <c r="J3" s="152"/>
      <c r="K3" s="152"/>
      <c r="L3" s="152"/>
      <c r="M3" s="153"/>
    </row>
    <row r="4" spans="1:206" x14ac:dyDescent="0.3">
      <c r="B4" s="29"/>
      <c r="C4" s="19"/>
      <c r="D4" s="46"/>
      <c r="E4" s="46"/>
      <c r="F4" s="46"/>
      <c r="G4" s="46"/>
      <c r="H4" s="46"/>
      <c r="I4" s="46"/>
      <c r="J4" s="46"/>
      <c r="K4" s="46"/>
      <c r="L4" s="46"/>
      <c r="M4" s="93"/>
    </row>
    <row r="5" spans="1:206" ht="15" customHeight="1" thickBot="1" x14ac:dyDescent="0.35">
      <c r="B5" s="29"/>
      <c r="C5" s="154" t="s">
        <v>0</v>
      </c>
      <c r="D5" s="155"/>
      <c r="E5" s="155"/>
      <c r="F5" s="155"/>
      <c r="G5" s="155"/>
      <c r="H5" s="155"/>
      <c r="I5" s="155"/>
      <c r="J5" s="155"/>
      <c r="K5" s="155"/>
      <c r="L5" s="155"/>
      <c r="M5" s="156"/>
    </row>
    <row r="6" spans="1:206" ht="14.4" customHeight="1" x14ac:dyDescent="0.3">
      <c r="B6" s="29"/>
      <c r="C6" s="59" t="s">
        <v>12</v>
      </c>
      <c r="D6" s="60"/>
      <c r="E6" s="174"/>
      <c r="F6" s="175"/>
      <c r="G6" s="175"/>
      <c r="H6" s="176"/>
      <c r="I6" s="60"/>
      <c r="J6" s="60"/>
      <c r="K6" s="60"/>
      <c r="L6" s="60"/>
      <c r="M6" s="61"/>
    </row>
    <row r="7" spans="1:206" ht="14.4" customHeight="1" x14ac:dyDescent="0.3">
      <c r="B7" s="29"/>
      <c r="C7" s="62" t="s">
        <v>1</v>
      </c>
      <c r="D7" s="63"/>
      <c r="E7" s="177"/>
      <c r="F7" s="178"/>
      <c r="G7" s="178"/>
      <c r="H7" s="179"/>
      <c r="I7" s="63"/>
      <c r="J7" s="63"/>
      <c r="K7" s="63"/>
      <c r="L7" s="63"/>
      <c r="M7" s="64"/>
    </row>
    <row r="8" spans="1:206" ht="14.4" customHeight="1" x14ac:dyDescent="0.3">
      <c r="B8" s="29"/>
      <c r="C8" s="62" t="s">
        <v>2</v>
      </c>
      <c r="D8" s="63"/>
      <c r="E8" s="177"/>
      <c r="F8" s="178"/>
      <c r="G8" s="178"/>
      <c r="H8" s="179"/>
      <c r="I8" s="63"/>
      <c r="J8" s="63"/>
      <c r="K8" s="63"/>
      <c r="L8" s="63"/>
      <c r="M8" s="64"/>
    </row>
    <row r="9" spans="1:206" ht="15" customHeight="1" thickBot="1" x14ac:dyDescent="0.35">
      <c r="B9" s="29"/>
      <c r="C9" s="65" t="s">
        <v>3</v>
      </c>
      <c r="D9" s="66"/>
      <c r="E9" s="180"/>
      <c r="F9" s="181"/>
      <c r="G9" s="181"/>
      <c r="H9" s="182"/>
      <c r="I9" s="66"/>
      <c r="J9" s="66"/>
      <c r="K9" s="66"/>
      <c r="L9" s="66"/>
      <c r="M9" s="67"/>
    </row>
    <row r="10" spans="1:206" ht="13.2" thickBot="1" x14ac:dyDescent="0.35">
      <c r="B10" s="29"/>
      <c r="C10" s="198"/>
      <c r="D10" s="199"/>
      <c r="E10" s="199"/>
      <c r="F10" s="199"/>
      <c r="G10" s="199"/>
      <c r="H10" s="199"/>
      <c r="I10" s="199"/>
      <c r="J10" s="199"/>
      <c r="K10" s="199"/>
      <c r="L10" s="199"/>
      <c r="M10" s="200"/>
    </row>
    <row r="11" spans="1:206" ht="15" customHeight="1" thickBot="1" x14ac:dyDescent="0.35">
      <c r="B11" s="29"/>
      <c r="C11" s="183" t="s">
        <v>7</v>
      </c>
      <c r="D11" s="184"/>
      <c r="E11" s="184"/>
      <c r="F11" s="184"/>
      <c r="G11" s="184"/>
      <c r="H11" s="184"/>
      <c r="I11" s="184"/>
      <c r="J11" s="184"/>
      <c r="K11" s="184"/>
      <c r="L11" s="184"/>
      <c r="M11" s="185"/>
    </row>
    <row r="12" spans="1:206" s="17" customFormat="1" x14ac:dyDescent="0.3">
      <c r="A12" s="31"/>
      <c r="B12" s="29"/>
      <c r="C12" s="20"/>
      <c r="D12" s="47"/>
      <c r="E12" s="47"/>
      <c r="F12" s="47"/>
      <c r="G12" s="47"/>
      <c r="H12" s="47"/>
      <c r="I12" s="47"/>
      <c r="J12" s="21"/>
      <c r="K12" s="21"/>
      <c r="L12" s="21"/>
      <c r="M12" s="100"/>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row>
    <row r="13" spans="1:206" s="17" customFormat="1" x14ac:dyDescent="0.3">
      <c r="A13" s="31"/>
      <c r="B13" s="29"/>
      <c r="C13" s="26" t="s">
        <v>8</v>
      </c>
      <c r="D13" s="48"/>
      <c r="E13" s="68"/>
      <c r="F13" s="71" t="s">
        <v>105</v>
      </c>
      <c r="G13" s="74"/>
      <c r="H13" s="74"/>
      <c r="I13" s="74"/>
      <c r="J13" s="74"/>
      <c r="K13" s="74"/>
      <c r="L13" s="74"/>
      <c r="M13" s="10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row>
    <row r="14" spans="1:206" s="17" customFormat="1" x14ac:dyDescent="0.3">
      <c r="A14" s="31"/>
      <c r="B14" s="29"/>
      <c r="C14" s="73" t="s">
        <v>9</v>
      </c>
      <c r="D14" s="74"/>
      <c r="E14" s="69"/>
      <c r="F14" s="71" t="s">
        <v>10</v>
      </c>
      <c r="G14" s="74"/>
      <c r="H14" s="74"/>
      <c r="I14" s="74"/>
      <c r="J14" s="74"/>
      <c r="K14" s="74"/>
      <c r="L14" s="74"/>
      <c r="M14" s="10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c r="FI14" s="31"/>
      <c r="FJ14" s="31"/>
      <c r="FK14" s="31"/>
      <c r="FL14" s="31"/>
      <c r="FM14" s="31"/>
      <c r="FN14" s="31"/>
      <c r="FO14" s="31"/>
      <c r="FP14" s="31"/>
      <c r="FQ14" s="31"/>
      <c r="FR14" s="31"/>
      <c r="FS14" s="31"/>
      <c r="FT14" s="31"/>
      <c r="FU14" s="31"/>
      <c r="FV14" s="31"/>
      <c r="FW14" s="31"/>
      <c r="FX14" s="31"/>
      <c r="FY14" s="31"/>
      <c r="FZ14" s="31"/>
      <c r="GA14" s="31"/>
      <c r="GB14" s="31"/>
      <c r="GC14" s="31"/>
      <c r="GD14" s="31"/>
      <c r="GE14" s="31"/>
      <c r="GF14" s="31"/>
      <c r="GG14" s="31"/>
      <c r="GH14" s="31"/>
      <c r="GI14" s="31"/>
      <c r="GJ14" s="31"/>
      <c r="GK14" s="31"/>
      <c r="GL14" s="31"/>
      <c r="GM14" s="31"/>
      <c r="GN14" s="31"/>
      <c r="GO14" s="31"/>
      <c r="GP14" s="31"/>
      <c r="GQ14" s="31"/>
      <c r="GR14" s="31"/>
      <c r="GS14" s="31"/>
      <c r="GT14" s="31"/>
      <c r="GU14" s="31"/>
      <c r="GV14" s="31"/>
      <c r="GW14" s="31"/>
      <c r="GX14" s="31"/>
    </row>
    <row r="15" spans="1:206" x14ac:dyDescent="0.3">
      <c r="B15" s="29"/>
      <c r="C15" s="26" t="s">
        <v>35</v>
      </c>
      <c r="D15" s="48"/>
      <c r="E15" s="70"/>
      <c r="F15" s="72" t="s">
        <v>11</v>
      </c>
      <c r="G15" s="22"/>
      <c r="H15" s="22"/>
      <c r="I15" s="22"/>
      <c r="J15" s="22"/>
      <c r="K15" s="22"/>
      <c r="L15" s="22"/>
      <c r="M15" s="102"/>
    </row>
    <row r="16" spans="1:206" ht="13.2" thickBot="1" x14ac:dyDescent="0.35">
      <c r="B16" s="29"/>
      <c r="C16" s="23"/>
      <c r="D16" s="49"/>
      <c r="E16" s="49"/>
      <c r="F16" s="49"/>
      <c r="G16" s="49"/>
      <c r="H16" s="49"/>
      <c r="I16" s="49"/>
      <c r="J16" s="24"/>
      <c r="K16" s="24"/>
      <c r="L16" s="25"/>
      <c r="M16" s="103"/>
    </row>
    <row r="17" spans="1:206" ht="14.4" customHeight="1" thickBot="1" x14ac:dyDescent="0.35">
      <c r="B17" s="29"/>
      <c r="C17" s="183" t="s">
        <v>34</v>
      </c>
      <c r="D17" s="184"/>
      <c r="E17" s="184"/>
      <c r="F17" s="184"/>
      <c r="G17" s="184"/>
      <c r="H17" s="184"/>
      <c r="I17" s="184"/>
      <c r="J17" s="184"/>
      <c r="K17" s="184"/>
      <c r="L17" s="184"/>
      <c r="M17" s="185"/>
    </row>
    <row r="18" spans="1:206" ht="14.4" customHeight="1" x14ac:dyDescent="0.3">
      <c r="B18" s="29"/>
      <c r="C18" s="162" t="s">
        <v>52</v>
      </c>
      <c r="D18" s="163"/>
      <c r="E18" s="163"/>
      <c r="F18" s="163"/>
      <c r="G18" s="163"/>
      <c r="H18" s="163"/>
      <c r="I18" s="163"/>
      <c r="J18" s="163"/>
      <c r="K18" s="163"/>
      <c r="L18" s="163"/>
      <c r="M18" s="164"/>
    </row>
    <row r="19" spans="1:206" ht="14.4" customHeight="1" x14ac:dyDescent="0.3">
      <c r="B19" s="29"/>
      <c r="C19" s="165" t="s">
        <v>73</v>
      </c>
      <c r="D19" s="166"/>
      <c r="E19" s="166"/>
      <c r="F19" s="166"/>
      <c r="G19" s="166"/>
      <c r="H19" s="166"/>
      <c r="I19" s="166"/>
      <c r="J19" s="166"/>
      <c r="K19" s="166"/>
      <c r="L19" s="166"/>
      <c r="M19" s="167"/>
    </row>
    <row r="20" spans="1:206" ht="14.4" customHeight="1" x14ac:dyDescent="0.3">
      <c r="B20" s="29"/>
      <c r="C20" s="165" t="s">
        <v>102</v>
      </c>
      <c r="D20" s="166"/>
      <c r="E20" s="166"/>
      <c r="F20" s="166"/>
      <c r="G20" s="166"/>
      <c r="H20" s="166"/>
      <c r="I20" s="166"/>
      <c r="J20" s="166"/>
      <c r="K20" s="166"/>
      <c r="L20" s="166"/>
      <c r="M20" s="167"/>
    </row>
    <row r="21" spans="1:206" ht="13.2" customHeight="1" x14ac:dyDescent="0.3">
      <c r="B21" s="29"/>
      <c r="C21" s="168" t="s">
        <v>43</v>
      </c>
      <c r="D21" s="169"/>
      <c r="E21" s="169"/>
      <c r="F21" s="169"/>
      <c r="G21" s="169"/>
      <c r="H21" s="169"/>
      <c r="I21" s="169"/>
      <c r="J21" s="169"/>
      <c r="K21" s="169"/>
      <c r="L21" s="169"/>
      <c r="M21" s="170"/>
    </row>
    <row r="22" spans="1:206" ht="14.4" customHeight="1" x14ac:dyDescent="0.3">
      <c r="B22" s="29"/>
      <c r="C22" s="168" t="s">
        <v>74</v>
      </c>
      <c r="D22" s="169"/>
      <c r="E22" s="169"/>
      <c r="F22" s="169"/>
      <c r="G22" s="169"/>
      <c r="H22" s="169"/>
      <c r="I22" s="169"/>
      <c r="J22" s="169"/>
      <c r="K22" s="169"/>
      <c r="L22" s="169"/>
      <c r="M22" s="170"/>
    </row>
    <row r="23" spans="1:206" s="27" customFormat="1" ht="14.4" customHeight="1" thickBot="1" x14ac:dyDescent="0.35">
      <c r="A23" s="36"/>
      <c r="B23" s="30"/>
      <c r="C23" s="171" t="s">
        <v>30</v>
      </c>
      <c r="D23" s="172"/>
      <c r="E23" s="172"/>
      <c r="F23" s="172"/>
      <c r="G23" s="172"/>
      <c r="H23" s="172"/>
      <c r="I23" s="172"/>
      <c r="J23" s="172"/>
      <c r="K23" s="172"/>
      <c r="L23" s="172"/>
      <c r="M23" s="173"/>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c r="GD23" s="36"/>
      <c r="GE23" s="36"/>
      <c r="GF23" s="36"/>
      <c r="GG23" s="36"/>
      <c r="GH23" s="36"/>
      <c r="GI23" s="36"/>
      <c r="GJ23" s="36"/>
      <c r="GK23" s="36"/>
      <c r="GL23" s="36"/>
      <c r="GM23" s="36"/>
      <c r="GN23" s="36"/>
      <c r="GO23" s="36"/>
      <c r="GP23" s="36"/>
      <c r="GQ23" s="36"/>
      <c r="GR23" s="36"/>
      <c r="GS23" s="36"/>
      <c r="GT23" s="36"/>
      <c r="GU23" s="36"/>
      <c r="GV23" s="36"/>
      <c r="GW23" s="36"/>
      <c r="GX23" s="36"/>
    </row>
    <row r="24" spans="1:206" ht="14.4" customHeight="1" thickBot="1" x14ac:dyDescent="0.35">
      <c r="B24" s="29"/>
      <c r="C24" s="159"/>
      <c r="D24" s="160"/>
      <c r="E24" s="160"/>
      <c r="F24" s="160"/>
      <c r="G24" s="160"/>
      <c r="H24" s="160"/>
      <c r="I24" s="160"/>
      <c r="J24" s="160"/>
      <c r="K24" s="160"/>
      <c r="L24" s="160"/>
      <c r="M24" s="161"/>
    </row>
    <row r="25" spans="1:206" ht="30" customHeight="1" x14ac:dyDescent="0.3">
      <c r="B25" s="29"/>
      <c r="C25" s="201" t="s">
        <v>27</v>
      </c>
      <c r="D25" s="202"/>
      <c r="E25" s="202"/>
      <c r="F25" s="202"/>
      <c r="G25" s="202"/>
      <c r="H25" s="203"/>
      <c r="I25" s="157" t="s">
        <v>100</v>
      </c>
      <c r="J25" s="186" t="s">
        <v>45</v>
      </c>
      <c r="K25" s="187"/>
      <c r="L25" s="157" t="s">
        <v>28</v>
      </c>
      <c r="M25" s="187" t="s">
        <v>29</v>
      </c>
    </row>
    <row r="26" spans="1:206" ht="15" customHeight="1" thickBot="1" x14ac:dyDescent="0.35">
      <c r="B26" s="29"/>
      <c r="C26" s="204"/>
      <c r="D26" s="205"/>
      <c r="E26" s="205"/>
      <c r="F26" s="205"/>
      <c r="G26" s="205"/>
      <c r="H26" s="206"/>
      <c r="I26" s="158"/>
      <c r="J26" s="188"/>
      <c r="K26" s="189"/>
      <c r="L26" s="207"/>
      <c r="M26" s="189"/>
    </row>
    <row r="27" spans="1:206" ht="14.4" customHeight="1" x14ac:dyDescent="0.3">
      <c r="B27" s="29"/>
      <c r="C27" s="192" t="s">
        <v>44</v>
      </c>
      <c r="D27" s="193"/>
      <c r="E27" s="193"/>
      <c r="F27" s="193"/>
      <c r="G27" s="193"/>
      <c r="H27" s="194"/>
      <c r="I27" s="81" t="s">
        <v>53</v>
      </c>
      <c r="J27" s="190"/>
      <c r="K27" s="191"/>
      <c r="L27" s="52">
        <v>1</v>
      </c>
      <c r="M27" s="51">
        <f t="shared" ref="M27:M46" si="0">J27*L27</f>
        <v>0</v>
      </c>
    </row>
    <row r="28" spans="1:206" ht="14.4" customHeight="1" x14ac:dyDescent="0.3">
      <c r="B28" s="29"/>
      <c r="C28" s="226" t="s">
        <v>50</v>
      </c>
      <c r="D28" s="227"/>
      <c r="E28" s="227"/>
      <c r="F28" s="227"/>
      <c r="G28" s="227"/>
      <c r="H28" s="228"/>
      <c r="I28" s="81" t="s">
        <v>51</v>
      </c>
      <c r="J28" s="208"/>
      <c r="K28" s="209"/>
      <c r="L28" s="52">
        <v>1</v>
      </c>
      <c r="M28" s="53">
        <f>J28*L28</f>
        <v>0</v>
      </c>
    </row>
    <row r="29" spans="1:206" ht="14.4" customHeight="1" x14ac:dyDescent="0.3">
      <c r="B29" s="29"/>
      <c r="C29" s="195" t="s">
        <v>49</v>
      </c>
      <c r="D29" s="196"/>
      <c r="E29" s="196"/>
      <c r="F29" s="196"/>
      <c r="G29" s="196"/>
      <c r="H29" s="197"/>
      <c r="I29" s="80" t="s">
        <v>55</v>
      </c>
      <c r="J29" s="208"/>
      <c r="K29" s="209"/>
      <c r="L29" s="52">
        <v>1</v>
      </c>
      <c r="M29" s="53">
        <f>J29*L29</f>
        <v>0</v>
      </c>
    </row>
    <row r="30" spans="1:206" ht="14.4" customHeight="1" x14ac:dyDescent="0.3">
      <c r="B30" s="29"/>
      <c r="C30" s="210" t="s">
        <v>32</v>
      </c>
      <c r="D30" s="211"/>
      <c r="E30" s="211"/>
      <c r="F30" s="211"/>
      <c r="G30" s="211"/>
      <c r="H30" s="212"/>
      <c r="I30" s="80" t="s">
        <v>56</v>
      </c>
      <c r="J30" s="208"/>
      <c r="K30" s="209"/>
      <c r="L30" s="54">
        <v>1</v>
      </c>
      <c r="M30" s="55">
        <f t="shared" ref="M30" si="1">J30*L30</f>
        <v>0</v>
      </c>
    </row>
    <row r="31" spans="1:206" ht="14.4" customHeight="1" x14ac:dyDescent="0.3">
      <c r="B31" s="29"/>
      <c r="C31" s="195" t="s">
        <v>59</v>
      </c>
      <c r="D31" s="196"/>
      <c r="E31" s="196"/>
      <c r="F31" s="196"/>
      <c r="G31" s="196"/>
      <c r="H31" s="197"/>
      <c r="I31" s="80" t="s">
        <v>54</v>
      </c>
      <c r="J31" s="208"/>
      <c r="K31" s="209"/>
      <c r="L31" s="54">
        <v>1</v>
      </c>
      <c r="M31" s="55">
        <f t="shared" si="0"/>
        <v>0</v>
      </c>
    </row>
    <row r="32" spans="1:206" ht="14.4" customHeight="1" x14ac:dyDescent="0.3">
      <c r="B32" s="29"/>
      <c r="C32" s="195" t="s">
        <v>94</v>
      </c>
      <c r="D32" s="196"/>
      <c r="E32" s="196"/>
      <c r="F32" s="196"/>
      <c r="G32" s="196"/>
      <c r="H32" s="197"/>
      <c r="I32" s="80" t="s">
        <v>55</v>
      </c>
      <c r="J32" s="208"/>
      <c r="K32" s="209"/>
      <c r="L32" s="54">
        <v>1</v>
      </c>
      <c r="M32" s="55">
        <f t="shared" ref="M32" si="2">J32*L32</f>
        <v>0</v>
      </c>
    </row>
    <row r="33" spans="2:13" ht="12.6" customHeight="1" x14ac:dyDescent="0.3">
      <c r="B33" s="29"/>
      <c r="C33" s="223" t="s">
        <v>58</v>
      </c>
      <c r="D33" s="224"/>
      <c r="E33" s="224"/>
      <c r="F33" s="224"/>
      <c r="G33" s="224"/>
      <c r="H33" s="225"/>
      <c r="I33" s="80" t="s">
        <v>57</v>
      </c>
      <c r="J33" s="208"/>
      <c r="K33" s="209"/>
      <c r="L33" s="52">
        <v>1</v>
      </c>
      <c r="M33" s="53">
        <f>J33*L33</f>
        <v>0</v>
      </c>
    </row>
    <row r="34" spans="2:13" ht="14.4" customHeight="1" x14ac:dyDescent="0.3">
      <c r="B34" s="29"/>
      <c r="C34" s="195" t="s">
        <v>47</v>
      </c>
      <c r="D34" s="196"/>
      <c r="E34" s="196"/>
      <c r="F34" s="196"/>
      <c r="G34" s="196"/>
      <c r="H34" s="197"/>
      <c r="I34" s="80" t="s">
        <v>67</v>
      </c>
      <c r="J34" s="208"/>
      <c r="K34" s="209"/>
      <c r="L34" s="54">
        <v>1</v>
      </c>
      <c r="M34" s="55">
        <f t="shared" ref="M34" si="3">J34*L34</f>
        <v>0</v>
      </c>
    </row>
    <row r="35" spans="2:13" ht="12.6" customHeight="1" x14ac:dyDescent="0.3">
      <c r="B35" s="29"/>
      <c r="C35" s="195" t="s">
        <v>86</v>
      </c>
      <c r="D35" s="196"/>
      <c r="E35" s="196"/>
      <c r="F35" s="196"/>
      <c r="G35" s="196"/>
      <c r="H35" s="197"/>
      <c r="I35" s="80" t="s">
        <v>61</v>
      </c>
      <c r="J35" s="208"/>
      <c r="K35" s="209"/>
      <c r="L35" s="54">
        <v>1</v>
      </c>
      <c r="M35" s="55">
        <f t="shared" si="0"/>
        <v>0</v>
      </c>
    </row>
    <row r="36" spans="2:13" ht="14.4" customHeight="1" x14ac:dyDescent="0.3">
      <c r="B36" s="29"/>
      <c r="C36" s="217" t="s">
        <v>95</v>
      </c>
      <c r="D36" s="218"/>
      <c r="E36" s="218"/>
      <c r="F36" s="218"/>
      <c r="G36" s="218"/>
      <c r="H36" s="219"/>
      <c r="I36" s="80" t="s">
        <v>61</v>
      </c>
      <c r="J36" s="208"/>
      <c r="K36" s="209"/>
      <c r="L36" s="54">
        <v>1</v>
      </c>
      <c r="M36" s="55">
        <f t="shared" si="0"/>
        <v>0</v>
      </c>
    </row>
    <row r="37" spans="2:13" ht="14.4" customHeight="1" x14ac:dyDescent="0.3">
      <c r="B37" s="29"/>
      <c r="C37" s="217" t="s">
        <v>96</v>
      </c>
      <c r="D37" s="218"/>
      <c r="E37" s="218"/>
      <c r="F37" s="218"/>
      <c r="G37" s="218"/>
      <c r="H37" s="219"/>
      <c r="I37" s="80" t="s">
        <v>61</v>
      </c>
      <c r="J37" s="208"/>
      <c r="K37" s="209"/>
      <c r="L37" s="80">
        <v>1</v>
      </c>
      <c r="M37" s="55">
        <f t="shared" si="0"/>
        <v>0</v>
      </c>
    </row>
    <row r="38" spans="2:13" ht="14.4" customHeight="1" x14ac:dyDescent="0.3">
      <c r="B38" s="29"/>
      <c r="C38" s="217" t="s">
        <v>97</v>
      </c>
      <c r="D38" s="218"/>
      <c r="E38" s="218"/>
      <c r="F38" s="218"/>
      <c r="G38" s="218"/>
      <c r="H38" s="219"/>
      <c r="I38" s="80" t="s">
        <v>61</v>
      </c>
      <c r="J38" s="208"/>
      <c r="K38" s="209"/>
      <c r="L38" s="54">
        <v>1</v>
      </c>
      <c r="M38" s="55">
        <f t="shared" si="0"/>
        <v>0</v>
      </c>
    </row>
    <row r="39" spans="2:13" ht="14.4" customHeight="1" x14ac:dyDescent="0.3">
      <c r="B39" s="29"/>
      <c r="C39" s="217" t="s">
        <v>69</v>
      </c>
      <c r="D39" s="218"/>
      <c r="E39" s="218"/>
      <c r="F39" s="218"/>
      <c r="G39" s="218"/>
      <c r="H39" s="219"/>
      <c r="I39" s="80" t="s">
        <v>61</v>
      </c>
      <c r="J39" s="208"/>
      <c r="K39" s="209"/>
      <c r="L39" s="54">
        <v>1</v>
      </c>
      <c r="M39" s="55">
        <f t="shared" si="0"/>
        <v>0</v>
      </c>
    </row>
    <row r="40" spans="2:13" ht="14.4" customHeight="1" x14ac:dyDescent="0.3">
      <c r="B40" s="29"/>
      <c r="C40" s="195" t="s">
        <v>62</v>
      </c>
      <c r="D40" s="196"/>
      <c r="E40" s="196"/>
      <c r="F40" s="196"/>
      <c r="G40" s="196"/>
      <c r="H40" s="197"/>
      <c r="I40" s="80" t="s">
        <v>63</v>
      </c>
      <c r="J40" s="208"/>
      <c r="K40" s="209"/>
      <c r="L40" s="54">
        <v>1</v>
      </c>
      <c r="M40" s="55">
        <f t="shared" si="0"/>
        <v>0</v>
      </c>
    </row>
    <row r="41" spans="2:13" ht="14.4" customHeight="1" x14ac:dyDescent="0.3">
      <c r="B41" s="29"/>
      <c r="C41" s="195" t="s">
        <v>64</v>
      </c>
      <c r="D41" s="196"/>
      <c r="E41" s="196"/>
      <c r="F41" s="196"/>
      <c r="G41" s="196"/>
      <c r="H41" s="197"/>
      <c r="I41" s="80" t="s">
        <v>63</v>
      </c>
      <c r="J41" s="208"/>
      <c r="K41" s="209"/>
      <c r="L41" s="54">
        <v>1</v>
      </c>
      <c r="M41" s="55">
        <f t="shared" ref="M41" si="4">J41*L41</f>
        <v>0</v>
      </c>
    </row>
    <row r="42" spans="2:13" ht="14.4" customHeight="1" x14ac:dyDescent="0.3">
      <c r="B42" s="29"/>
      <c r="C42" s="195" t="s">
        <v>48</v>
      </c>
      <c r="D42" s="196"/>
      <c r="E42" s="196"/>
      <c r="F42" s="196"/>
      <c r="G42" s="196"/>
      <c r="H42" s="197"/>
      <c r="I42" s="80" t="s">
        <v>65</v>
      </c>
      <c r="J42" s="208"/>
      <c r="K42" s="209"/>
      <c r="L42" s="54">
        <v>1</v>
      </c>
      <c r="M42" s="55">
        <f t="shared" si="0"/>
        <v>0</v>
      </c>
    </row>
    <row r="43" spans="2:13" ht="14.4" customHeight="1" x14ac:dyDescent="0.3">
      <c r="B43" s="29"/>
      <c r="C43" s="195" t="s">
        <v>70</v>
      </c>
      <c r="D43" s="196"/>
      <c r="E43" s="196"/>
      <c r="F43" s="196"/>
      <c r="G43" s="196"/>
      <c r="H43" s="197"/>
      <c r="I43" s="80" t="s">
        <v>60</v>
      </c>
      <c r="J43" s="208"/>
      <c r="K43" s="209"/>
      <c r="L43" s="54">
        <v>1</v>
      </c>
      <c r="M43" s="55">
        <f t="shared" ref="M43" si="5">J43*L43</f>
        <v>0</v>
      </c>
    </row>
    <row r="44" spans="2:13" ht="14.4" customHeight="1" x14ac:dyDescent="0.3">
      <c r="B44" s="29"/>
      <c r="C44" s="217" t="s">
        <v>71</v>
      </c>
      <c r="D44" s="218"/>
      <c r="E44" s="218"/>
      <c r="F44" s="218"/>
      <c r="G44" s="218"/>
      <c r="H44" s="219"/>
      <c r="I44" s="80" t="s">
        <v>72</v>
      </c>
      <c r="J44" s="208"/>
      <c r="K44" s="209"/>
      <c r="L44" s="54">
        <v>1</v>
      </c>
      <c r="M44" s="55">
        <f t="shared" ref="M44" si="6">J44*L44</f>
        <v>0</v>
      </c>
    </row>
    <row r="45" spans="2:13" ht="14.4" customHeight="1" x14ac:dyDescent="0.3">
      <c r="B45" s="29"/>
      <c r="C45" s="195" t="s">
        <v>98</v>
      </c>
      <c r="D45" s="196"/>
      <c r="E45" s="196"/>
      <c r="F45" s="196"/>
      <c r="G45" s="196"/>
      <c r="H45" s="197"/>
      <c r="I45" s="80" t="s">
        <v>66</v>
      </c>
      <c r="J45" s="208"/>
      <c r="K45" s="209"/>
      <c r="L45" s="54">
        <v>1</v>
      </c>
      <c r="M45" s="55">
        <f t="shared" si="0"/>
        <v>0</v>
      </c>
    </row>
    <row r="46" spans="2:13" ht="14.4" customHeight="1" thickBot="1" x14ac:dyDescent="0.35">
      <c r="B46" s="29"/>
      <c r="C46" s="217" t="s">
        <v>87</v>
      </c>
      <c r="D46" s="218"/>
      <c r="E46" s="218"/>
      <c r="F46" s="218"/>
      <c r="G46" s="218"/>
      <c r="H46" s="219"/>
      <c r="I46" s="80" t="s">
        <v>68</v>
      </c>
      <c r="J46" s="234"/>
      <c r="K46" s="235"/>
      <c r="L46" s="54">
        <v>1</v>
      </c>
      <c r="M46" s="92">
        <f t="shared" si="0"/>
        <v>0</v>
      </c>
    </row>
    <row r="47" spans="2:13" ht="14.4" customHeight="1" thickBot="1" x14ac:dyDescent="0.35">
      <c r="B47" s="29"/>
      <c r="C47" s="39"/>
      <c r="D47" s="50"/>
      <c r="E47" s="50"/>
      <c r="F47" s="50"/>
      <c r="G47" s="50"/>
      <c r="H47" s="50"/>
      <c r="I47" s="50"/>
      <c r="J47" s="50"/>
      <c r="K47" s="50"/>
      <c r="L47" s="50"/>
      <c r="M47" s="91"/>
    </row>
    <row r="48" spans="2:13" ht="27.6" customHeight="1" thickBot="1" x14ac:dyDescent="0.35">
      <c r="B48" s="29"/>
      <c r="C48" s="56"/>
      <c r="D48" s="57"/>
      <c r="E48" s="57"/>
      <c r="F48" s="57"/>
      <c r="G48" s="57"/>
      <c r="H48" s="233" t="s">
        <v>31</v>
      </c>
      <c r="I48" s="233"/>
      <c r="J48" s="233"/>
      <c r="K48" s="233"/>
      <c r="L48" s="233"/>
      <c r="M48" s="90">
        <f>SUM(M27:M46)</f>
        <v>0</v>
      </c>
    </row>
    <row r="49" spans="1:206" s="17" customFormat="1" ht="13.2" thickBot="1" x14ac:dyDescent="0.35">
      <c r="A49" s="31"/>
      <c r="B49" s="29"/>
      <c r="C49" s="86"/>
      <c r="D49" s="87"/>
      <c r="E49" s="87"/>
      <c r="F49" s="87"/>
      <c r="G49" s="87"/>
      <c r="H49" s="87"/>
      <c r="I49" s="87"/>
      <c r="J49" s="88"/>
      <c r="K49" s="88"/>
      <c r="L49" s="89"/>
      <c r="M49" s="104"/>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31"/>
      <c r="EJ49" s="31"/>
      <c r="EK49" s="31"/>
      <c r="EL49" s="31"/>
      <c r="EM49" s="31"/>
      <c r="EN49" s="31"/>
      <c r="EO49" s="31"/>
      <c r="EP49" s="31"/>
      <c r="EQ49" s="31"/>
      <c r="ER49" s="31"/>
      <c r="ES49" s="31"/>
      <c r="ET49" s="31"/>
      <c r="EU49" s="31"/>
      <c r="EV49" s="31"/>
      <c r="EW49" s="31"/>
      <c r="EX49" s="31"/>
      <c r="EY49" s="31"/>
      <c r="EZ49" s="31"/>
      <c r="FA49" s="31"/>
      <c r="FB49" s="31"/>
      <c r="FC49" s="31"/>
      <c r="FD49" s="31"/>
      <c r="FE49" s="31"/>
      <c r="FF49" s="31"/>
      <c r="FG49" s="31"/>
      <c r="FH49" s="31"/>
      <c r="FI49" s="31"/>
      <c r="FJ49" s="31"/>
      <c r="FK49" s="31"/>
      <c r="FL49" s="31"/>
      <c r="FM49" s="31"/>
      <c r="FN49" s="31"/>
      <c r="FO49" s="31"/>
      <c r="FP49" s="31"/>
      <c r="FQ49" s="31"/>
      <c r="FR49" s="31"/>
      <c r="FS49" s="31"/>
      <c r="FT49" s="31"/>
      <c r="FU49" s="31"/>
      <c r="FV49" s="31"/>
      <c r="FW49" s="31"/>
      <c r="FX49" s="31"/>
      <c r="FY49" s="31"/>
      <c r="FZ49" s="31"/>
      <c r="GA49" s="31"/>
      <c r="GB49" s="31"/>
      <c r="GC49" s="31"/>
      <c r="GD49" s="31"/>
      <c r="GE49" s="31"/>
      <c r="GF49" s="31"/>
      <c r="GG49" s="31"/>
      <c r="GH49" s="31"/>
      <c r="GI49" s="31"/>
      <c r="GJ49" s="31"/>
      <c r="GK49" s="31"/>
      <c r="GL49" s="31"/>
      <c r="GM49" s="31"/>
      <c r="GN49" s="31"/>
      <c r="GO49" s="31"/>
      <c r="GP49" s="31"/>
      <c r="GQ49" s="31"/>
      <c r="GR49" s="31"/>
      <c r="GS49" s="31"/>
      <c r="GT49" s="31"/>
      <c r="GU49" s="31"/>
      <c r="GV49" s="31"/>
      <c r="GW49" s="31"/>
      <c r="GX49" s="31"/>
    </row>
    <row r="50" spans="1:206" ht="15" customHeight="1" thickBot="1" x14ac:dyDescent="0.35">
      <c r="B50" s="29"/>
      <c r="C50" s="183" t="s">
        <v>13</v>
      </c>
      <c r="D50" s="184"/>
      <c r="E50" s="184"/>
      <c r="F50" s="184"/>
      <c r="G50" s="184"/>
      <c r="H50" s="184"/>
      <c r="I50" s="184"/>
      <c r="J50" s="184"/>
      <c r="K50" s="184"/>
      <c r="L50" s="184"/>
      <c r="M50" s="185"/>
    </row>
    <row r="51" spans="1:206" s="17" customFormat="1" ht="21" customHeight="1" thickBot="1" x14ac:dyDescent="0.35">
      <c r="A51" s="31"/>
      <c r="B51" s="29"/>
      <c r="C51" s="220" t="s">
        <v>15</v>
      </c>
      <c r="D51" s="221"/>
      <c r="E51" s="221"/>
      <c r="F51" s="221"/>
      <c r="G51" s="221"/>
      <c r="H51" s="221"/>
      <c r="I51" s="221"/>
      <c r="J51" s="221"/>
      <c r="K51" s="221"/>
      <c r="L51" s="221"/>
      <c r="M51" s="222"/>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31"/>
      <c r="DJ51" s="31"/>
      <c r="DK51" s="31"/>
      <c r="DL51" s="31"/>
      <c r="DM51" s="31"/>
      <c r="DN51" s="31"/>
      <c r="DO51" s="31"/>
      <c r="DP51" s="31"/>
      <c r="DQ51" s="31"/>
      <c r="DR51" s="31"/>
      <c r="DS51" s="31"/>
      <c r="DT51" s="31"/>
      <c r="DU51" s="31"/>
      <c r="DV51" s="31"/>
      <c r="DW51" s="31"/>
      <c r="DX51" s="31"/>
      <c r="DY51" s="31"/>
      <c r="DZ51" s="31"/>
      <c r="EA51" s="31"/>
      <c r="EB51" s="31"/>
      <c r="EC51" s="31"/>
      <c r="ED51" s="31"/>
      <c r="EE51" s="31"/>
      <c r="EF51" s="31"/>
      <c r="EG51" s="31"/>
      <c r="EH51" s="31"/>
      <c r="EI51" s="31"/>
      <c r="EJ51" s="31"/>
      <c r="EK51" s="31"/>
      <c r="EL51" s="31"/>
      <c r="EM51" s="31"/>
      <c r="EN51" s="31"/>
      <c r="EO51" s="31"/>
      <c r="EP51" s="31"/>
      <c r="EQ51" s="31"/>
      <c r="ER51" s="31"/>
      <c r="ES51" s="31"/>
      <c r="ET51" s="31"/>
      <c r="EU51" s="31"/>
      <c r="EV51" s="31"/>
      <c r="EW51" s="31"/>
      <c r="EX51" s="31"/>
      <c r="EY51" s="31"/>
      <c r="EZ51" s="31"/>
      <c r="FA51" s="31"/>
      <c r="FB51" s="31"/>
      <c r="FC51" s="31"/>
      <c r="FD51" s="31"/>
      <c r="FE51" s="31"/>
      <c r="FF51" s="31"/>
      <c r="FG51" s="31"/>
      <c r="FH51" s="31"/>
      <c r="FI51" s="31"/>
      <c r="FJ51" s="31"/>
      <c r="FK51" s="31"/>
      <c r="FL51" s="31"/>
      <c r="FM51" s="31"/>
      <c r="FN51" s="31"/>
      <c r="FO51" s="31"/>
      <c r="FP51" s="31"/>
      <c r="FQ51" s="31"/>
      <c r="FR51" s="31"/>
      <c r="FS51" s="31"/>
      <c r="FT51" s="31"/>
      <c r="FU51" s="31"/>
      <c r="FV51" s="31"/>
      <c r="FW51" s="31"/>
      <c r="FX51" s="31"/>
      <c r="FY51" s="31"/>
      <c r="FZ51" s="31"/>
      <c r="GA51" s="31"/>
      <c r="GB51" s="31"/>
      <c r="GC51" s="31"/>
      <c r="GD51" s="31"/>
      <c r="GE51" s="31"/>
      <c r="GF51" s="31"/>
      <c r="GG51" s="31"/>
      <c r="GH51" s="31"/>
      <c r="GI51" s="31"/>
      <c r="GJ51" s="31"/>
      <c r="GK51" s="31"/>
      <c r="GL51" s="31"/>
      <c r="GM51" s="31"/>
      <c r="GN51" s="31"/>
      <c r="GO51" s="31"/>
      <c r="GP51" s="31"/>
      <c r="GQ51" s="31"/>
      <c r="GR51" s="31"/>
      <c r="GS51" s="31"/>
      <c r="GT51" s="31"/>
      <c r="GU51" s="31"/>
      <c r="GV51" s="31"/>
      <c r="GW51" s="31"/>
      <c r="GX51" s="31"/>
    </row>
    <row r="52" spans="1:206" ht="39" customHeight="1" x14ac:dyDescent="0.3">
      <c r="B52" s="29"/>
      <c r="C52" s="98" t="s">
        <v>36</v>
      </c>
      <c r="D52" s="213"/>
      <c r="E52" s="214"/>
      <c r="F52" s="242" t="s">
        <v>5</v>
      </c>
      <c r="G52" s="243"/>
      <c r="H52" s="213"/>
      <c r="I52" s="214"/>
      <c r="J52" s="238" t="s">
        <v>14</v>
      </c>
      <c r="K52" s="239"/>
      <c r="L52" s="229"/>
      <c r="M52" s="230"/>
    </row>
    <row r="53" spans="1:206" ht="39.6" customHeight="1" thickBot="1" x14ac:dyDescent="0.35">
      <c r="B53" s="29"/>
      <c r="C53" s="99" t="s">
        <v>4</v>
      </c>
      <c r="D53" s="236"/>
      <c r="E53" s="237"/>
      <c r="F53" s="244" t="s">
        <v>6</v>
      </c>
      <c r="G53" s="245"/>
      <c r="H53" s="215"/>
      <c r="I53" s="216"/>
      <c r="J53" s="240"/>
      <c r="K53" s="241"/>
      <c r="L53" s="231"/>
      <c r="M53" s="232"/>
    </row>
    <row r="54" spans="1:206" ht="14.4" customHeight="1" x14ac:dyDescent="0.3">
      <c r="C54" s="31"/>
      <c r="D54" s="31"/>
      <c r="E54" s="31"/>
      <c r="F54" s="31"/>
      <c r="G54" s="31"/>
      <c r="H54" s="31"/>
      <c r="I54" s="31"/>
      <c r="J54" s="58"/>
      <c r="K54" s="58"/>
      <c r="L54" s="58"/>
      <c r="M54" s="58"/>
    </row>
    <row r="55" spans="1:206" s="31" customFormat="1" ht="14.4" customHeight="1" x14ac:dyDescent="0.3">
      <c r="J55" s="58"/>
      <c r="K55" s="58"/>
      <c r="L55" s="58"/>
      <c r="M55" s="58"/>
    </row>
    <row r="56" spans="1:206" s="31" customFormat="1" ht="15" customHeight="1" x14ac:dyDescent="0.3">
      <c r="J56" s="58"/>
      <c r="K56" s="58"/>
      <c r="L56" s="58"/>
      <c r="M56" s="58"/>
    </row>
    <row r="57" spans="1:206" s="31" customFormat="1" x14ac:dyDescent="0.3">
      <c r="J57" s="37"/>
      <c r="K57" s="37"/>
      <c r="L57" s="37"/>
    </row>
    <row r="58" spans="1:206" s="31" customFormat="1" x14ac:dyDescent="0.3">
      <c r="J58" s="37"/>
      <c r="K58" s="37"/>
      <c r="L58" s="37"/>
    </row>
    <row r="59" spans="1:206" s="31" customFormat="1" x14ac:dyDescent="0.3">
      <c r="J59" s="37"/>
      <c r="K59" s="37"/>
      <c r="L59" s="37"/>
    </row>
    <row r="60" spans="1:206" s="31" customFormat="1" x14ac:dyDescent="0.3">
      <c r="J60" s="37"/>
      <c r="K60" s="37"/>
      <c r="L60" s="37"/>
    </row>
    <row r="61" spans="1:206" s="31" customFormat="1" x14ac:dyDescent="0.3">
      <c r="J61" s="37"/>
      <c r="K61" s="37"/>
      <c r="L61" s="37"/>
    </row>
    <row r="62" spans="1:206" s="31" customFormat="1" x14ac:dyDescent="0.3">
      <c r="J62" s="37"/>
      <c r="K62" s="37"/>
      <c r="L62" s="37"/>
    </row>
    <row r="63" spans="1:206" s="31" customFormat="1" x14ac:dyDescent="0.3">
      <c r="J63" s="37"/>
      <c r="K63" s="37"/>
      <c r="L63" s="37"/>
    </row>
    <row r="64" spans="1:206" s="31" customFormat="1" x14ac:dyDescent="0.3">
      <c r="J64" s="37"/>
      <c r="K64" s="37"/>
      <c r="L64" s="37"/>
    </row>
    <row r="65" spans="10:12" s="31" customFormat="1" x14ac:dyDescent="0.3">
      <c r="J65" s="37"/>
      <c r="K65" s="37"/>
      <c r="L65" s="37"/>
    </row>
    <row r="66" spans="10:12" s="31" customFormat="1" x14ac:dyDescent="0.3">
      <c r="J66" s="37"/>
      <c r="K66" s="37"/>
      <c r="L66" s="37"/>
    </row>
    <row r="67" spans="10:12" s="31" customFormat="1" x14ac:dyDescent="0.3">
      <c r="J67" s="37"/>
      <c r="K67" s="37"/>
      <c r="L67" s="37"/>
    </row>
    <row r="68" spans="10:12" s="31" customFormat="1" x14ac:dyDescent="0.3">
      <c r="J68" s="37"/>
      <c r="K68" s="37"/>
      <c r="L68" s="37"/>
    </row>
    <row r="69" spans="10:12" s="31" customFormat="1" x14ac:dyDescent="0.3">
      <c r="J69" s="37"/>
      <c r="K69" s="37"/>
      <c r="L69" s="37"/>
    </row>
    <row r="70" spans="10:12" s="31" customFormat="1" x14ac:dyDescent="0.3">
      <c r="J70" s="37"/>
      <c r="K70" s="37"/>
      <c r="L70" s="37"/>
    </row>
    <row r="71" spans="10:12" s="31" customFormat="1" x14ac:dyDescent="0.3">
      <c r="J71" s="37"/>
      <c r="K71" s="37"/>
      <c r="L71" s="37"/>
    </row>
    <row r="72" spans="10:12" s="31" customFormat="1" x14ac:dyDescent="0.3">
      <c r="J72" s="37"/>
      <c r="K72" s="37"/>
      <c r="L72" s="37"/>
    </row>
    <row r="73" spans="10:12" s="31" customFormat="1" x14ac:dyDescent="0.3">
      <c r="J73" s="37"/>
      <c r="K73" s="37"/>
      <c r="L73" s="37"/>
    </row>
    <row r="74" spans="10:12" s="31" customFormat="1" x14ac:dyDescent="0.3">
      <c r="J74" s="37"/>
      <c r="K74" s="37"/>
      <c r="L74" s="37"/>
    </row>
    <row r="75" spans="10:12" s="31" customFormat="1" x14ac:dyDescent="0.3">
      <c r="J75" s="37"/>
      <c r="K75" s="37"/>
      <c r="L75" s="37"/>
    </row>
    <row r="76" spans="10:12" s="31" customFormat="1" x14ac:dyDescent="0.3">
      <c r="J76" s="37"/>
      <c r="K76" s="37"/>
      <c r="L76" s="37"/>
    </row>
    <row r="77" spans="10:12" s="31" customFormat="1" x14ac:dyDescent="0.3">
      <c r="J77" s="37"/>
      <c r="K77" s="37"/>
      <c r="L77" s="37"/>
    </row>
    <row r="78" spans="10:12" s="31" customFormat="1" x14ac:dyDescent="0.3">
      <c r="J78" s="37"/>
      <c r="K78" s="37"/>
      <c r="L78" s="37"/>
    </row>
    <row r="79" spans="10:12" s="31" customFormat="1" x14ac:dyDescent="0.3">
      <c r="J79" s="37"/>
      <c r="K79" s="37"/>
      <c r="L79" s="37"/>
    </row>
    <row r="80" spans="10:12" s="31" customFormat="1" x14ac:dyDescent="0.3">
      <c r="J80" s="37"/>
      <c r="K80" s="37"/>
      <c r="L80" s="37"/>
    </row>
    <row r="81" spans="10:12" s="31" customFormat="1" x14ac:dyDescent="0.3">
      <c r="J81" s="37"/>
      <c r="K81" s="37"/>
      <c r="L81" s="37"/>
    </row>
    <row r="82" spans="10:12" s="31" customFormat="1" x14ac:dyDescent="0.3">
      <c r="J82" s="37"/>
      <c r="K82" s="37"/>
      <c r="L82" s="37"/>
    </row>
    <row r="83" spans="10:12" s="31" customFormat="1" x14ac:dyDescent="0.3">
      <c r="J83" s="37"/>
      <c r="K83" s="37"/>
      <c r="L83" s="37"/>
    </row>
    <row r="84" spans="10:12" s="31" customFormat="1" x14ac:dyDescent="0.3">
      <c r="J84" s="37"/>
      <c r="K84" s="37"/>
      <c r="L84" s="37"/>
    </row>
    <row r="85" spans="10:12" s="31" customFormat="1" x14ac:dyDescent="0.3">
      <c r="J85" s="37"/>
      <c r="K85" s="37"/>
      <c r="L85" s="37"/>
    </row>
    <row r="86" spans="10:12" s="31" customFormat="1" x14ac:dyDescent="0.3">
      <c r="J86" s="37"/>
      <c r="K86" s="37"/>
      <c r="L86" s="37"/>
    </row>
    <row r="87" spans="10:12" s="31" customFormat="1" x14ac:dyDescent="0.3">
      <c r="J87" s="37"/>
      <c r="K87" s="37"/>
      <c r="L87" s="37"/>
    </row>
    <row r="88" spans="10:12" s="31" customFormat="1" x14ac:dyDescent="0.3">
      <c r="J88" s="37"/>
      <c r="K88" s="37"/>
      <c r="L88" s="37"/>
    </row>
    <row r="89" spans="10:12" s="31" customFormat="1" x14ac:dyDescent="0.3">
      <c r="J89" s="37"/>
      <c r="K89" s="37"/>
      <c r="L89" s="37"/>
    </row>
    <row r="90" spans="10:12" s="31" customFormat="1" x14ac:dyDescent="0.3">
      <c r="J90" s="37"/>
      <c r="K90" s="37"/>
      <c r="L90" s="37"/>
    </row>
    <row r="91" spans="10:12" s="31" customFormat="1" x14ac:dyDescent="0.3">
      <c r="J91" s="37"/>
      <c r="K91" s="37"/>
      <c r="L91" s="37"/>
    </row>
    <row r="92" spans="10:12" s="31" customFormat="1" x14ac:dyDescent="0.3">
      <c r="J92" s="37"/>
      <c r="K92" s="37"/>
      <c r="L92" s="37"/>
    </row>
    <row r="93" spans="10:12" s="31" customFormat="1" x14ac:dyDescent="0.3">
      <c r="J93" s="37"/>
      <c r="K93" s="37"/>
      <c r="L93" s="37"/>
    </row>
    <row r="94" spans="10:12" s="31" customFormat="1" x14ac:dyDescent="0.3">
      <c r="J94" s="37"/>
      <c r="K94" s="37"/>
      <c r="L94" s="37"/>
    </row>
    <row r="95" spans="10:12" s="31" customFormat="1" x14ac:dyDescent="0.3">
      <c r="J95" s="37"/>
      <c r="K95" s="37"/>
      <c r="L95" s="37"/>
    </row>
    <row r="96" spans="10:12" s="31" customFormat="1" x14ac:dyDescent="0.3">
      <c r="J96" s="37"/>
      <c r="K96" s="37"/>
      <c r="L96" s="37"/>
    </row>
    <row r="97" spans="10:12" s="31" customFormat="1" x14ac:dyDescent="0.3">
      <c r="J97" s="37"/>
      <c r="K97" s="37"/>
      <c r="L97" s="37"/>
    </row>
    <row r="98" spans="10:12" s="31" customFormat="1" x14ac:dyDescent="0.3">
      <c r="J98" s="37"/>
      <c r="K98" s="37"/>
      <c r="L98" s="37"/>
    </row>
    <row r="99" spans="10:12" s="31" customFormat="1" x14ac:dyDescent="0.3">
      <c r="J99" s="37"/>
      <c r="K99" s="37"/>
      <c r="L99" s="37"/>
    </row>
    <row r="100" spans="10:12" s="31" customFormat="1" x14ac:dyDescent="0.3">
      <c r="J100" s="37"/>
      <c r="K100" s="37"/>
      <c r="L100" s="37"/>
    </row>
    <row r="101" spans="10:12" s="31" customFormat="1" x14ac:dyDescent="0.3">
      <c r="J101" s="37"/>
      <c r="K101" s="37"/>
      <c r="L101" s="37"/>
    </row>
    <row r="102" spans="10:12" s="31" customFormat="1" x14ac:dyDescent="0.3">
      <c r="J102" s="37"/>
      <c r="K102" s="37"/>
      <c r="L102" s="37"/>
    </row>
    <row r="103" spans="10:12" s="31" customFormat="1" x14ac:dyDescent="0.3">
      <c r="J103" s="37"/>
      <c r="K103" s="37"/>
      <c r="L103" s="37"/>
    </row>
    <row r="104" spans="10:12" s="31" customFormat="1" x14ac:dyDescent="0.3">
      <c r="J104" s="37"/>
      <c r="K104" s="37"/>
      <c r="L104" s="37"/>
    </row>
    <row r="105" spans="10:12" s="31" customFormat="1" x14ac:dyDescent="0.3">
      <c r="J105" s="37"/>
      <c r="K105" s="37"/>
      <c r="L105" s="37"/>
    </row>
    <row r="106" spans="10:12" s="31" customFormat="1" x14ac:dyDescent="0.3">
      <c r="J106" s="37"/>
      <c r="K106" s="37"/>
      <c r="L106" s="37"/>
    </row>
    <row r="107" spans="10:12" s="31" customFormat="1" x14ac:dyDescent="0.3">
      <c r="J107" s="37"/>
      <c r="K107" s="37"/>
      <c r="L107" s="37"/>
    </row>
    <row r="108" spans="10:12" s="31" customFormat="1" x14ac:dyDescent="0.3">
      <c r="J108" s="37"/>
      <c r="K108" s="37"/>
      <c r="L108" s="37"/>
    </row>
    <row r="109" spans="10:12" s="31" customFormat="1" x14ac:dyDescent="0.3">
      <c r="J109" s="37"/>
      <c r="K109" s="37"/>
      <c r="L109" s="37"/>
    </row>
    <row r="110" spans="10:12" s="31" customFormat="1" x14ac:dyDescent="0.3">
      <c r="J110" s="37"/>
      <c r="K110" s="37"/>
      <c r="L110" s="37"/>
    </row>
    <row r="111" spans="10:12" s="31" customFormat="1" x14ac:dyDescent="0.3">
      <c r="J111" s="37"/>
      <c r="K111" s="37"/>
      <c r="L111" s="37"/>
    </row>
    <row r="112" spans="10:12" s="31" customFormat="1" x14ac:dyDescent="0.3">
      <c r="J112" s="37"/>
      <c r="K112" s="37"/>
      <c r="L112" s="37"/>
    </row>
    <row r="113" spans="10:12" s="31" customFormat="1" x14ac:dyDescent="0.3">
      <c r="J113" s="37"/>
      <c r="K113" s="37"/>
      <c r="L113" s="37"/>
    </row>
    <row r="114" spans="10:12" s="31" customFormat="1" x14ac:dyDescent="0.3">
      <c r="J114" s="37"/>
      <c r="K114" s="37"/>
      <c r="L114" s="37"/>
    </row>
    <row r="115" spans="10:12" s="31" customFormat="1" x14ac:dyDescent="0.3">
      <c r="J115" s="37"/>
      <c r="K115" s="37"/>
      <c r="L115" s="37"/>
    </row>
    <row r="116" spans="10:12" s="31" customFormat="1" x14ac:dyDescent="0.3">
      <c r="J116" s="37"/>
      <c r="K116" s="37"/>
      <c r="L116" s="37"/>
    </row>
    <row r="117" spans="10:12" s="31" customFormat="1" x14ac:dyDescent="0.3">
      <c r="J117" s="37"/>
      <c r="K117" s="37"/>
      <c r="L117" s="37"/>
    </row>
    <row r="118" spans="10:12" s="31" customFormat="1" x14ac:dyDescent="0.3">
      <c r="J118" s="37"/>
      <c r="K118" s="37"/>
      <c r="L118" s="37"/>
    </row>
    <row r="119" spans="10:12" s="31" customFormat="1" x14ac:dyDescent="0.3">
      <c r="J119" s="37"/>
      <c r="K119" s="37"/>
      <c r="L119" s="37"/>
    </row>
    <row r="120" spans="10:12" s="31" customFormat="1" x14ac:dyDescent="0.3">
      <c r="J120" s="37"/>
      <c r="K120" s="37"/>
      <c r="L120" s="37"/>
    </row>
    <row r="121" spans="10:12" s="31" customFormat="1" x14ac:dyDescent="0.3">
      <c r="J121" s="37"/>
      <c r="K121" s="37"/>
      <c r="L121" s="37"/>
    </row>
    <row r="122" spans="10:12" s="31" customFormat="1" x14ac:dyDescent="0.3">
      <c r="J122" s="37"/>
      <c r="K122" s="37"/>
      <c r="L122" s="37"/>
    </row>
    <row r="123" spans="10:12" s="31" customFormat="1" x14ac:dyDescent="0.3">
      <c r="J123" s="37"/>
      <c r="K123" s="37"/>
      <c r="L123" s="37"/>
    </row>
    <row r="124" spans="10:12" s="31" customFormat="1" x14ac:dyDescent="0.3">
      <c r="J124" s="37"/>
      <c r="K124" s="37"/>
      <c r="L124" s="37"/>
    </row>
    <row r="125" spans="10:12" s="31" customFormat="1" x14ac:dyDescent="0.3">
      <c r="J125" s="37"/>
      <c r="K125" s="37"/>
      <c r="L125" s="37"/>
    </row>
    <row r="126" spans="10:12" s="31" customFormat="1" x14ac:dyDescent="0.3">
      <c r="J126" s="37"/>
      <c r="K126" s="37"/>
      <c r="L126" s="37"/>
    </row>
    <row r="127" spans="10:12" s="31" customFormat="1" x14ac:dyDescent="0.3">
      <c r="J127" s="37"/>
      <c r="K127" s="37"/>
      <c r="L127" s="37"/>
    </row>
    <row r="128" spans="10:12" s="31" customFormat="1" x14ac:dyDescent="0.3">
      <c r="J128" s="37"/>
      <c r="K128" s="37"/>
      <c r="L128" s="37"/>
    </row>
    <row r="129" spans="10:12" s="31" customFormat="1" x14ac:dyDescent="0.3">
      <c r="J129" s="37"/>
      <c r="K129" s="37"/>
      <c r="L129" s="37"/>
    </row>
    <row r="130" spans="10:12" s="31" customFormat="1" x14ac:dyDescent="0.3">
      <c r="J130" s="37"/>
      <c r="K130" s="37"/>
      <c r="L130" s="37"/>
    </row>
    <row r="131" spans="10:12" s="31" customFormat="1" x14ac:dyDescent="0.3">
      <c r="J131" s="37"/>
      <c r="K131" s="37"/>
      <c r="L131" s="37"/>
    </row>
    <row r="132" spans="10:12" s="31" customFormat="1" x14ac:dyDescent="0.3">
      <c r="J132" s="37"/>
      <c r="K132" s="37"/>
      <c r="L132" s="37"/>
    </row>
    <row r="133" spans="10:12" s="31" customFormat="1" x14ac:dyDescent="0.3">
      <c r="J133" s="37"/>
      <c r="K133" s="37"/>
      <c r="L133" s="37"/>
    </row>
    <row r="134" spans="10:12" s="31" customFormat="1" x14ac:dyDescent="0.3">
      <c r="J134" s="37"/>
      <c r="K134" s="37"/>
      <c r="L134" s="37"/>
    </row>
    <row r="135" spans="10:12" s="31" customFormat="1" x14ac:dyDescent="0.3">
      <c r="J135" s="37"/>
      <c r="K135" s="37"/>
      <c r="L135" s="37"/>
    </row>
    <row r="136" spans="10:12" s="31" customFormat="1" x14ac:dyDescent="0.3">
      <c r="J136" s="37"/>
      <c r="K136" s="37"/>
      <c r="L136" s="37"/>
    </row>
    <row r="137" spans="10:12" s="31" customFormat="1" x14ac:dyDescent="0.3">
      <c r="J137" s="37"/>
      <c r="K137" s="37"/>
      <c r="L137" s="37"/>
    </row>
    <row r="138" spans="10:12" s="31" customFormat="1" x14ac:dyDescent="0.3">
      <c r="J138" s="37"/>
      <c r="K138" s="37"/>
      <c r="L138" s="37"/>
    </row>
    <row r="139" spans="10:12" s="31" customFormat="1" x14ac:dyDescent="0.3">
      <c r="J139" s="37"/>
      <c r="K139" s="37"/>
      <c r="L139" s="37"/>
    </row>
    <row r="140" spans="10:12" s="31" customFormat="1" x14ac:dyDescent="0.3">
      <c r="J140" s="37"/>
      <c r="K140" s="37"/>
      <c r="L140" s="37"/>
    </row>
    <row r="141" spans="10:12" s="31" customFormat="1" x14ac:dyDescent="0.3">
      <c r="J141" s="37"/>
      <c r="K141" s="37"/>
      <c r="L141" s="37"/>
    </row>
    <row r="142" spans="10:12" s="31" customFormat="1" x14ac:dyDescent="0.3">
      <c r="J142" s="37"/>
      <c r="K142" s="37"/>
      <c r="L142" s="37"/>
    </row>
    <row r="143" spans="10:12" s="31" customFormat="1" x14ac:dyDescent="0.3">
      <c r="J143" s="37"/>
      <c r="K143" s="37"/>
      <c r="L143" s="37"/>
    </row>
    <row r="144" spans="10:12" s="31" customFormat="1" x14ac:dyDescent="0.3">
      <c r="J144" s="37"/>
      <c r="K144" s="37"/>
      <c r="L144" s="37"/>
    </row>
    <row r="145" spans="10:12" s="31" customFormat="1" x14ac:dyDescent="0.3">
      <c r="J145" s="37"/>
      <c r="K145" s="37"/>
      <c r="L145" s="37"/>
    </row>
    <row r="146" spans="10:12" s="31" customFormat="1" x14ac:dyDescent="0.3">
      <c r="J146" s="37"/>
      <c r="K146" s="37"/>
      <c r="L146" s="37"/>
    </row>
    <row r="147" spans="10:12" s="31" customFormat="1" x14ac:dyDescent="0.3">
      <c r="J147" s="37"/>
      <c r="K147" s="37"/>
      <c r="L147" s="37"/>
    </row>
    <row r="148" spans="10:12" s="31" customFormat="1" x14ac:dyDescent="0.3">
      <c r="J148" s="37"/>
      <c r="K148" s="37"/>
      <c r="L148" s="37"/>
    </row>
    <row r="149" spans="10:12" s="31" customFormat="1" x14ac:dyDescent="0.3">
      <c r="J149" s="37"/>
      <c r="K149" s="37"/>
      <c r="L149" s="37"/>
    </row>
    <row r="150" spans="10:12" s="31" customFormat="1" x14ac:dyDescent="0.3">
      <c r="J150" s="37"/>
      <c r="K150" s="37"/>
      <c r="L150" s="37"/>
    </row>
    <row r="151" spans="10:12" s="31" customFormat="1" x14ac:dyDescent="0.3">
      <c r="J151" s="37"/>
      <c r="K151" s="37"/>
      <c r="L151" s="37"/>
    </row>
    <row r="152" spans="10:12" s="31" customFormat="1" x14ac:dyDescent="0.3">
      <c r="J152" s="37"/>
      <c r="K152" s="37"/>
      <c r="L152" s="37"/>
    </row>
    <row r="153" spans="10:12" s="31" customFormat="1" x14ac:dyDescent="0.3">
      <c r="J153" s="37"/>
      <c r="K153" s="37"/>
      <c r="L153" s="37"/>
    </row>
    <row r="154" spans="10:12" s="31" customFormat="1" x14ac:dyDescent="0.3">
      <c r="J154" s="37"/>
      <c r="K154" s="37"/>
      <c r="L154" s="37"/>
    </row>
    <row r="155" spans="10:12" s="31" customFormat="1" x14ac:dyDescent="0.3">
      <c r="J155" s="37"/>
      <c r="K155" s="37"/>
      <c r="L155" s="37"/>
    </row>
    <row r="156" spans="10:12" s="31" customFormat="1" x14ac:dyDescent="0.3">
      <c r="J156" s="37"/>
      <c r="K156" s="37"/>
      <c r="L156" s="37"/>
    </row>
    <row r="157" spans="10:12" s="31" customFormat="1" x14ac:dyDescent="0.3">
      <c r="J157" s="37"/>
      <c r="K157" s="37"/>
      <c r="L157" s="37"/>
    </row>
    <row r="158" spans="10:12" s="31" customFormat="1" x14ac:dyDescent="0.3">
      <c r="J158" s="37"/>
      <c r="K158" s="37"/>
      <c r="L158" s="37"/>
    </row>
    <row r="159" spans="10:12" s="31" customFormat="1" x14ac:dyDescent="0.3">
      <c r="J159" s="37"/>
      <c r="K159" s="37"/>
      <c r="L159" s="37"/>
    </row>
    <row r="160" spans="10:12" s="31" customFormat="1" x14ac:dyDescent="0.3">
      <c r="J160" s="37"/>
      <c r="K160" s="37"/>
      <c r="L160" s="37"/>
    </row>
    <row r="161" spans="10:12" s="31" customFormat="1" x14ac:dyDescent="0.3">
      <c r="J161" s="37"/>
      <c r="K161" s="37"/>
      <c r="L161" s="37"/>
    </row>
    <row r="162" spans="10:12" s="31" customFormat="1" x14ac:dyDescent="0.3">
      <c r="J162" s="37"/>
      <c r="K162" s="37"/>
      <c r="L162" s="37"/>
    </row>
    <row r="163" spans="10:12" s="31" customFormat="1" x14ac:dyDescent="0.3">
      <c r="J163" s="37"/>
      <c r="K163" s="37"/>
      <c r="L163" s="37"/>
    </row>
    <row r="164" spans="10:12" s="31" customFormat="1" x14ac:dyDescent="0.3">
      <c r="J164" s="37"/>
      <c r="K164" s="37"/>
      <c r="L164" s="37"/>
    </row>
    <row r="165" spans="10:12" s="31" customFormat="1" x14ac:dyDescent="0.3">
      <c r="J165" s="37"/>
      <c r="K165" s="37"/>
      <c r="L165" s="37"/>
    </row>
    <row r="166" spans="10:12" s="31" customFormat="1" x14ac:dyDescent="0.3">
      <c r="J166" s="37"/>
      <c r="K166" s="37"/>
      <c r="L166" s="37"/>
    </row>
    <row r="167" spans="10:12" s="31" customFormat="1" x14ac:dyDescent="0.3">
      <c r="J167" s="37"/>
      <c r="K167" s="37"/>
      <c r="L167" s="37"/>
    </row>
    <row r="168" spans="10:12" s="31" customFormat="1" x14ac:dyDescent="0.3">
      <c r="J168" s="37"/>
      <c r="K168" s="37"/>
      <c r="L168" s="37"/>
    </row>
    <row r="169" spans="10:12" s="31" customFormat="1" x14ac:dyDescent="0.3">
      <c r="J169" s="37"/>
      <c r="K169" s="37"/>
      <c r="L169" s="37"/>
    </row>
    <row r="170" spans="10:12" s="31" customFormat="1" x14ac:dyDescent="0.3">
      <c r="J170" s="37"/>
      <c r="K170" s="37"/>
      <c r="L170" s="37"/>
    </row>
    <row r="171" spans="10:12" s="31" customFormat="1" x14ac:dyDescent="0.3">
      <c r="J171" s="37"/>
      <c r="K171" s="37"/>
      <c r="L171" s="37"/>
    </row>
    <row r="172" spans="10:12" s="31" customFormat="1" x14ac:dyDescent="0.3">
      <c r="J172" s="37"/>
      <c r="K172" s="37"/>
      <c r="L172" s="37"/>
    </row>
    <row r="173" spans="10:12" s="31" customFormat="1" x14ac:dyDescent="0.3">
      <c r="J173" s="37"/>
      <c r="K173" s="37"/>
      <c r="L173" s="37"/>
    </row>
    <row r="174" spans="10:12" s="31" customFormat="1" x14ac:dyDescent="0.3">
      <c r="J174" s="37"/>
      <c r="K174" s="37"/>
      <c r="L174" s="37"/>
    </row>
    <row r="175" spans="10:12" s="31" customFormat="1" x14ac:dyDescent="0.3">
      <c r="J175" s="37"/>
      <c r="K175" s="37"/>
      <c r="L175" s="37"/>
    </row>
    <row r="176" spans="10:12" s="31" customFormat="1" x14ac:dyDescent="0.3">
      <c r="J176" s="37"/>
      <c r="K176" s="37"/>
      <c r="L176" s="37"/>
    </row>
    <row r="177" spans="10:12" s="31" customFormat="1" x14ac:dyDescent="0.3">
      <c r="J177" s="37"/>
      <c r="K177" s="37"/>
      <c r="L177" s="37"/>
    </row>
    <row r="178" spans="10:12" s="31" customFormat="1" x14ac:dyDescent="0.3">
      <c r="J178" s="37"/>
      <c r="K178" s="37"/>
      <c r="L178" s="37"/>
    </row>
    <row r="179" spans="10:12" s="31" customFormat="1" x14ac:dyDescent="0.3">
      <c r="J179" s="37"/>
      <c r="K179" s="37"/>
      <c r="L179" s="37"/>
    </row>
    <row r="180" spans="10:12" s="31" customFormat="1" x14ac:dyDescent="0.3">
      <c r="J180" s="37"/>
      <c r="K180" s="37"/>
      <c r="L180" s="37"/>
    </row>
    <row r="181" spans="10:12" s="31" customFormat="1" x14ac:dyDescent="0.3">
      <c r="J181" s="37"/>
      <c r="K181" s="37"/>
      <c r="L181" s="37"/>
    </row>
    <row r="182" spans="10:12" s="31" customFormat="1" x14ac:dyDescent="0.3">
      <c r="J182" s="37"/>
      <c r="K182" s="37"/>
      <c r="L182" s="37"/>
    </row>
    <row r="183" spans="10:12" s="31" customFormat="1" x14ac:dyDescent="0.3">
      <c r="J183" s="37"/>
      <c r="K183" s="37"/>
      <c r="L183" s="37"/>
    </row>
    <row r="184" spans="10:12" s="31" customFormat="1" x14ac:dyDescent="0.3">
      <c r="J184" s="37"/>
      <c r="K184" s="37"/>
      <c r="L184" s="37"/>
    </row>
    <row r="185" spans="10:12" s="31" customFormat="1" x14ac:dyDescent="0.3">
      <c r="J185" s="37"/>
      <c r="K185" s="37"/>
      <c r="L185" s="37"/>
    </row>
    <row r="186" spans="10:12" s="31" customFormat="1" x14ac:dyDescent="0.3">
      <c r="J186" s="37"/>
      <c r="K186" s="37"/>
      <c r="L186" s="37"/>
    </row>
    <row r="187" spans="10:12" s="31" customFormat="1" x14ac:dyDescent="0.3">
      <c r="J187" s="37"/>
      <c r="K187" s="37"/>
      <c r="L187" s="37"/>
    </row>
    <row r="188" spans="10:12" s="31" customFormat="1" x14ac:dyDescent="0.3">
      <c r="J188" s="37"/>
      <c r="K188" s="37"/>
      <c r="L188" s="37"/>
    </row>
    <row r="189" spans="10:12" s="31" customFormat="1" x14ac:dyDescent="0.3">
      <c r="J189" s="37"/>
      <c r="K189" s="37"/>
      <c r="L189" s="37"/>
    </row>
    <row r="190" spans="10:12" s="31" customFormat="1" x14ac:dyDescent="0.3">
      <c r="J190" s="37"/>
      <c r="K190" s="37"/>
      <c r="L190" s="37"/>
    </row>
    <row r="191" spans="10:12" s="31" customFormat="1" x14ac:dyDescent="0.3">
      <c r="J191" s="37"/>
      <c r="K191" s="37"/>
      <c r="L191" s="37"/>
    </row>
    <row r="192" spans="10:12" s="31" customFormat="1" x14ac:dyDescent="0.3">
      <c r="J192" s="37"/>
      <c r="K192" s="37"/>
      <c r="L192" s="37"/>
    </row>
    <row r="193" spans="10:12" s="31" customFormat="1" x14ac:dyDescent="0.3">
      <c r="J193" s="37"/>
      <c r="K193" s="37"/>
      <c r="L193" s="37"/>
    </row>
    <row r="194" spans="10:12" s="31" customFormat="1" x14ac:dyDescent="0.3">
      <c r="J194" s="37"/>
      <c r="K194" s="37"/>
      <c r="L194" s="37"/>
    </row>
    <row r="195" spans="10:12" s="31" customFormat="1" x14ac:dyDescent="0.3">
      <c r="J195" s="37"/>
      <c r="K195" s="37"/>
      <c r="L195" s="37"/>
    </row>
    <row r="196" spans="10:12" s="31" customFormat="1" x14ac:dyDescent="0.3">
      <c r="J196" s="37"/>
      <c r="K196" s="37"/>
      <c r="L196" s="37"/>
    </row>
    <row r="197" spans="10:12" s="31" customFormat="1" x14ac:dyDescent="0.3">
      <c r="J197" s="37"/>
      <c r="K197" s="37"/>
      <c r="L197" s="37"/>
    </row>
    <row r="198" spans="10:12" s="31" customFormat="1" x14ac:dyDescent="0.3">
      <c r="J198" s="37"/>
      <c r="K198" s="37"/>
      <c r="L198" s="37"/>
    </row>
    <row r="199" spans="10:12" s="31" customFormat="1" x14ac:dyDescent="0.3">
      <c r="J199" s="37"/>
      <c r="K199" s="37"/>
      <c r="L199" s="37"/>
    </row>
    <row r="200" spans="10:12" s="31" customFormat="1" x14ac:dyDescent="0.3">
      <c r="J200" s="37"/>
      <c r="K200" s="37"/>
      <c r="L200" s="37"/>
    </row>
    <row r="201" spans="10:12" s="31" customFormat="1" x14ac:dyDescent="0.3">
      <c r="J201" s="37"/>
      <c r="K201" s="37"/>
      <c r="L201" s="37"/>
    </row>
    <row r="202" spans="10:12" s="31" customFormat="1" x14ac:dyDescent="0.3">
      <c r="J202" s="37"/>
      <c r="K202" s="37"/>
      <c r="L202" s="37"/>
    </row>
    <row r="203" spans="10:12" s="31" customFormat="1" x14ac:dyDescent="0.3">
      <c r="J203" s="37"/>
      <c r="K203" s="37"/>
      <c r="L203" s="37"/>
    </row>
    <row r="204" spans="10:12" s="31" customFormat="1" x14ac:dyDescent="0.3">
      <c r="J204" s="37"/>
      <c r="K204" s="37"/>
      <c r="L204" s="37"/>
    </row>
    <row r="205" spans="10:12" s="31" customFormat="1" x14ac:dyDescent="0.3">
      <c r="J205" s="37"/>
      <c r="K205" s="37"/>
      <c r="L205" s="37"/>
    </row>
    <row r="206" spans="10:12" s="31" customFormat="1" x14ac:dyDescent="0.3">
      <c r="J206" s="37"/>
      <c r="K206" s="37"/>
      <c r="L206" s="37"/>
    </row>
    <row r="207" spans="10:12" s="31" customFormat="1" x14ac:dyDescent="0.3">
      <c r="J207" s="37"/>
      <c r="K207" s="37"/>
      <c r="L207" s="37"/>
    </row>
    <row r="208" spans="10:12" s="31" customFormat="1" x14ac:dyDescent="0.3">
      <c r="J208" s="37"/>
      <c r="K208" s="37"/>
      <c r="L208" s="37"/>
    </row>
    <row r="209" spans="10:12" s="31" customFormat="1" x14ac:dyDescent="0.3">
      <c r="J209" s="37"/>
      <c r="K209" s="37"/>
      <c r="L209" s="37"/>
    </row>
    <row r="210" spans="10:12" s="31" customFormat="1" x14ac:dyDescent="0.3">
      <c r="J210" s="37"/>
      <c r="K210" s="37"/>
      <c r="L210" s="37"/>
    </row>
    <row r="211" spans="10:12" s="31" customFormat="1" x14ac:dyDescent="0.3">
      <c r="J211" s="37"/>
      <c r="K211" s="37"/>
      <c r="L211" s="37"/>
    </row>
    <row r="212" spans="10:12" s="31" customFormat="1" x14ac:dyDescent="0.3">
      <c r="J212" s="37"/>
      <c r="K212" s="37"/>
      <c r="L212" s="37"/>
    </row>
    <row r="213" spans="10:12" s="31" customFormat="1" x14ac:dyDescent="0.3">
      <c r="J213" s="37"/>
      <c r="K213" s="37"/>
      <c r="L213" s="37"/>
    </row>
    <row r="214" spans="10:12" s="31" customFormat="1" x14ac:dyDescent="0.3">
      <c r="J214" s="37"/>
      <c r="K214" s="37"/>
      <c r="L214" s="37"/>
    </row>
    <row r="215" spans="10:12" s="31" customFormat="1" x14ac:dyDescent="0.3">
      <c r="J215" s="37"/>
      <c r="K215" s="37"/>
      <c r="L215" s="37"/>
    </row>
    <row r="216" spans="10:12" s="31" customFormat="1" x14ac:dyDescent="0.3">
      <c r="J216" s="37"/>
      <c r="K216" s="37"/>
      <c r="L216" s="37"/>
    </row>
    <row r="217" spans="10:12" s="31" customFormat="1" x14ac:dyDescent="0.3">
      <c r="J217" s="37"/>
      <c r="K217" s="37"/>
      <c r="L217" s="37"/>
    </row>
    <row r="218" spans="10:12" s="31" customFormat="1" x14ac:dyDescent="0.3">
      <c r="J218" s="37"/>
      <c r="K218" s="37"/>
      <c r="L218" s="37"/>
    </row>
    <row r="219" spans="10:12" s="31" customFormat="1" x14ac:dyDescent="0.3">
      <c r="J219" s="37"/>
      <c r="K219" s="37"/>
      <c r="L219" s="37"/>
    </row>
    <row r="220" spans="10:12" s="31" customFormat="1" x14ac:dyDescent="0.3">
      <c r="J220" s="37"/>
      <c r="K220" s="37"/>
      <c r="L220" s="37"/>
    </row>
    <row r="221" spans="10:12" s="31" customFormat="1" x14ac:dyDescent="0.3">
      <c r="J221" s="37"/>
      <c r="K221" s="37"/>
      <c r="L221" s="37"/>
    </row>
    <row r="222" spans="10:12" s="31" customFormat="1" x14ac:dyDescent="0.3">
      <c r="J222" s="37"/>
      <c r="K222" s="37"/>
      <c r="L222" s="37"/>
    </row>
    <row r="223" spans="10:12" s="31" customFormat="1" x14ac:dyDescent="0.3">
      <c r="J223" s="37"/>
      <c r="K223" s="37"/>
      <c r="L223" s="37"/>
    </row>
    <row r="224" spans="10:12" s="31" customFormat="1" x14ac:dyDescent="0.3">
      <c r="J224" s="37"/>
      <c r="K224" s="37"/>
      <c r="L224" s="37"/>
    </row>
    <row r="225" spans="10:12" s="31" customFormat="1" x14ac:dyDescent="0.3">
      <c r="J225" s="37"/>
      <c r="K225" s="37"/>
      <c r="L225" s="37"/>
    </row>
    <row r="226" spans="10:12" s="31" customFormat="1" x14ac:dyDescent="0.3">
      <c r="J226" s="37"/>
      <c r="K226" s="37"/>
      <c r="L226" s="37"/>
    </row>
    <row r="227" spans="10:12" s="31" customFormat="1" x14ac:dyDescent="0.3">
      <c r="J227" s="37"/>
      <c r="K227" s="37"/>
      <c r="L227" s="37"/>
    </row>
    <row r="228" spans="10:12" s="31" customFormat="1" x14ac:dyDescent="0.3">
      <c r="J228" s="37"/>
      <c r="K228" s="37"/>
      <c r="L228" s="37"/>
    </row>
    <row r="229" spans="10:12" s="31" customFormat="1" x14ac:dyDescent="0.3">
      <c r="J229" s="37"/>
      <c r="K229" s="37"/>
      <c r="L229" s="37"/>
    </row>
    <row r="230" spans="10:12" s="31" customFormat="1" x14ac:dyDescent="0.3">
      <c r="J230" s="37"/>
      <c r="K230" s="37"/>
      <c r="L230" s="37"/>
    </row>
    <row r="231" spans="10:12" s="31" customFormat="1" x14ac:dyDescent="0.3">
      <c r="J231" s="37"/>
      <c r="K231" s="37"/>
      <c r="L231" s="37"/>
    </row>
    <row r="232" spans="10:12" s="31" customFormat="1" x14ac:dyDescent="0.3">
      <c r="J232" s="37"/>
      <c r="K232" s="37"/>
      <c r="L232" s="37"/>
    </row>
    <row r="233" spans="10:12" s="31" customFormat="1" x14ac:dyDescent="0.3">
      <c r="J233" s="37"/>
      <c r="K233" s="37"/>
      <c r="L233" s="37"/>
    </row>
    <row r="234" spans="10:12" s="31" customFormat="1" x14ac:dyDescent="0.3">
      <c r="J234" s="37"/>
      <c r="K234" s="37"/>
      <c r="L234" s="37"/>
    </row>
    <row r="235" spans="10:12" s="31" customFormat="1" x14ac:dyDescent="0.3">
      <c r="J235" s="37"/>
      <c r="K235" s="37"/>
      <c r="L235" s="37"/>
    </row>
    <row r="236" spans="10:12" s="31" customFormat="1" x14ac:dyDescent="0.3">
      <c r="J236" s="37"/>
      <c r="K236" s="37"/>
      <c r="L236" s="37"/>
    </row>
    <row r="237" spans="10:12" s="31" customFormat="1" x14ac:dyDescent="0.3">
      <c r="J237" s="37"/>
      <c r="K237" s="37"/>
      <c r="L237" s="37"/>
    </row>
    <row r="238" spans="10:12" s="31" customFormat="1" x14ac:dyDescent="0.3">
      <c r="J238" s="37"/>
      <c r="K238" s="37"/>
      <c r="L238" s="37"/>
    </row>
    <row r="239" spans="10:12" s="31" customFormat="1" x14ac:dyDescent="0.3">
      <c r="J239" s="37"/>
      <c r="K239" s="37"/>
      <c r="L239" s="37"/>
    </row>
    <row r="240" spans="10:12" s="31" customFormat="1" x14ac:dyDescent="0.3">
      <c r="J240" s="37"/>
      <c r="K240" s="37"/>
      <c r="L240" s="37"/>
    </row>
    <row r="241" spans="10:12" s="31" customFormat="1" x14ac:dyDescent="0.3">
      <c r="J241" s="37"/>
      <c r="K241" s="37"/>
      <c r="L241" s="37"/>
    </row>
    <row r="242" spans="10:12" s="31" customFormat="1" x14ac:dyDescent="0.3">
      <c r="J242" s="37"/>
      <c r="K242" s="37"/>
      <c r="L242" s="37"/>
    </row>
    <row r="243" spans="10:12" s="31" customFormat="1" x14ac:dyDescent="0.3">
      <c r="J243" s="37"/>
      <c r="K243" s="37"/>
      <c r="L243" s="37"/>
    </row>
    <row r="244" spans="10:12" s="31" customFormat="1" x14ac:dyDescent="0.3">
      <c r="J244" s="37"/>
      <c r="K244" s="37"/>
      <c r="L244" s="37"/>
    </row>
    <row r="245" spans="10:12" s="31" customFormat="1" x14ac:dyDescent="0.3">
      <c r="J245" s="37"/>
      <c r="K245" s="37"/>
      <c r="L245" s="37"/>
    </row>
    <row r="246" spans="10:12" s="31" customFormat="1" x14ac:dyDescent="0.3">
      <c r="J246" s="37"/>
      <c r="K246" s="37"/>
      <c r="L246" s="37"/>
    </row>
    <row r="247" spans="10:12" s="31" customFormat="1" x14ac:dyDescent="0.3">
      <c r="J247" s="37"/>
      <c r="K247" s="37"/>
      <c r="L247" s="37"/>
    </row>
    <row r="248" spans="10:12" s="31" customFormat="1" x14ac:dyDescent="0.3">
      <c r="J248" s="37"/>
      <c r="K248" s="37"/>
      <c r="L248" s="37"/>
    </row>
    <row r="249" spans="10:12" s="31" customFormat="1" x14ac:dyDescent="0.3">
      <c r="J249" s="37"/>
      <c r="K249" s="37"/>
      <c r="L249" s="37"/>
    </row>
    <row r="250" spans="10:12" s="31" customFormat="1" x14ac:dyDescent="0.3">
      <c r="J250" s="37"/>
      <c r="K250" s="37"/>
      <c r="L250" s="37"/>
    </row>
    <row r="251" spans="10:12" s="31" customFormat="1" x14ac:dyDescent="0.3">
      <c r="J251" s="37"/>
      <c r="K251" s="37"/>
      <c r="L251" s="37"/>
    </row>
    <row r="252" spans="10:12" s="31" customFormat="1" x14ac:dyDescent="0.3">
      <c r="J252" s="37"/>
      <c r="K252" s="37"/>
      <c r="L252" s="37"/>
    </row>
    <row r="253" spans="10:12" s="31" customFormat="1" x14ac:dyDescent="0.3">
      <c r="J253" s="37"/>
      <c r="K253" s="37"/>
      <c r="L253" s="37"/>
    </row>
    <row r="254" spans="10:12" s="31" customFormat="1" x14ac:dyDescent="0.3">
      <c r="J254" s="37"/>
      <c r="K254" s="37"/>
      <c r="L254" s="37"/>
    </row>
    <row r="255" spans="10:12" s="31" customFormat="1" x14ac:dyDescent="0.3">
      <c r="J255" s="37"/>
      <c r="K255" s="37"/>
      <c r="L255" s="37"/>
    </row>
    <row r="256" spans="10:12" s="31" customFormat="1" x14ac:dyDescent="0.3">
      <c r="J256" s="37"/>
      <c r="K256" s="37"/>
      <c r="L256" s="37"/>
    </row>
    <row r="257" spans="10:12" s="31" customFormat="1" x14ac:dyDescent="0.3">
      <c r="J257" s="37"/>
      <c r="K257" s="37"/>
      <c r="L257" s="37"/>
    </row>
    <row r="258" spans="10:12" s="31" customFormat="1" x14ac:dyDescent="0.3">
      <c r="J258" s="37"/>
      <c r="K258" s="37"/>
      <c r="L258" s="37"/>
    </row>
    <row r="259" spans="10:12" s="31" customFormat="1" x14ac:dyDescent="0.3">
      <c r="J259" s="37"/>
      <c r="K259" s="37"/>
      <c r="L259" s="37"/>
    </row>
    <row r="260" spans="10:12" s="31" customFormat="1" x14ac:dyDescent="0.3">
      <c r="J260" s="37"/>
      <c r="K260" s="37"/>
      <c r="L260" s="37"/>
    </row>
    <row r="261" spans="10:12" s="31" customFormat="1" x14ac:dyDescent="0.3">
      <c r="J261" s="37"/>
      <c r="K261" s="37"/>
      <c r="L261" s="37"/>
    </row>
    <row r="262" spans="10:12" s="31" customFormat="1" x14ac:dyDescent="0.3">
      <c r="J262" s="37"/>
      <c r="K262" s="37"/>
      <c r="L262" s="37"/>
    </row>
    <row r="263" spans="10:12" s="31" customFormat="1" x14ac:dyDescent="0.3">
      <c r="J263" s="37"/>
      <c r="K263" s="37"/>
      <c r="L263" s="37"/>
    </row>
    <row r="264" spans="10:12" s="31" customFormat="1" x14ac:dyDescent="0.3">
      <c r="J264" s="37"/>
      <c r="K264" s="37"/>
      <c r="L264" s="37"/>
    </row>
    <row r="265" spans="10:12" s="31" customFormat="1" x14ac:dyDescent="0.3">
      <c r="J265" s="37"/>
      <c r="K265" s="37"/>
      <c r="L265" s="37"/>
    </row>
    <row r="266" spans="10:12" s="31" customFormat="1" x14ac:dyDescent="0.3">
      <c r="J266" s="37"/>
      <c r="K266" s="37"/>
      <c r="L266" s="37"/>
    </row>
    <row r="267" spans="10:12" s="31" customFormat="1" x14ac:dyDescent="0.3">
      <c r="J267" s="37"/>
      <c r="K267" s="37"/>
      <c r="L267" s="37"/>
    </row>
    <row r="268" spans="10:12" s="31" customFormat="1" x14ac:dyDescent="0.3">
      <c r="J268" s="37"/>
      <c r="K268" s="37"/>
      <c r="L268" s="37"/>
    </row>
    <row r="269" spans="10:12" s="31" customFormat="1" x14ac:dyDescent="0.3">
      <c r="J269" s="37"/>
      <c r="K269" s="37"/>
      <c r="L269" s="37"/>
    </row>
    <row r="270" spans="10:12" s="31" customFormat="1" x14ac:dyDescent="0.3">
      <c r="J270" s="37"/>
      <c r="K270" s="37"/>
      <c r="L270" s="37"/>
    </row>
    <row r="271" spans="10:12" s="31" customFormat="1" x14ac:dyDescent="0.3">
      <c r="J271" s="37"/>
      <c r="K271" s="37"/>
      <c r="L271" s="37"/>
    </row>
    <row r="272" spans="10:12" s="31" customFormat="1" x14ac:dyDescent="0.3">
      <c r="J272" s="37"/>
      <c r="K272" s="37"/>
      <c r="L272" s="37"/>
    </row>
    <row r="273" spans="10:12" s="31" customFormat="1" x14ac:dyDescent="0.3">
      <c r="J273" s="37"/>
      <c r="K273" s="37"/>
      <c r="L273" s="37"/>
    </row>
    <row r="274" spans="10:12" s="31" customFormat="1" x14ac:dyDescent="0.3">
      <c r="J274" s="37"/>
      <c r="K274" s="37"/>
      <c r="L274" s="37"/>
    </row>
    <row r="275" spans="10:12" s="31" customFormat="1" x14ac:dyDescent="0.3">
      <c r="J275" s="37"/>
      <c r="K275" s="37"/>
      <c r="L275" s="37"/>
    </row>
    <row r="276" spans="10:12" s="31" customFormat="1" x14ac:dyDescent="0.3">
      <c r="J276" s="37"/>
      <c r="K276" s="37"/>
      <c r="L276" s="37"/>
    </row>
    <row r="277" spans="10:12" s="31" customFormat="1" x14ac:dyDescent="0.3">
      <c r="J277" s="37"/>
      <c r="K277" s="37"/>
      <c r="L277" s="37"/>
    </row>
    <row r="278" spans="10:12" s="31" customFormat="1" x14ac:dyDescent="0.3">
      <c r="J278" s="37"/>
      <c r="K278" s="37"/>
      <c r="L278" s="37"/>
    </row>
    <row r="279" spans="10:12" s="31" customFormat="1" x14ac:dyDescent="0.3">
      <c r="J279" s="37"/>
      <c r="K279" s="37"/>
      <c r="L279" s="37"/>
    </row>
    <row r="280" spans="10:12" s="31" customFormat="1" x14ac:dyDescent="0.3">
      <c r="J280" s="37"/>
      <c r="K280" s="37"/>
      <c r="L280" s="37"/>
    </row>
    <row r="281" spans="10:12" s="31" customFormat="1" x14ac:dyDescent="0.3">
      <c r="J281" s="37"/>
      <c r="K281" s="37"/>
      <c r="L281" s="37"/>
    </row>
    <row r="282" spans="10:12" s="31" customFormat="1" x14ac:dyDescent="0.3">
      <c r="J282" s="37"/>
      <c r="K282" s="37"/>
      <c r="L282" s="37"/>
    </row>
    <row r="283" spans="10:12" s="31" customFormat="1" x14ac:dyDescent="0.3">
      <c r="J283" s="37"/>
      <c r="K283" s="37"/>
      <c r="L283" s="37"/>
    </row>
    <row r="284" spans="10:12" s="31" customFormat="1" x14ac:dyDescent="0.3">
      <c r="J284" s="37"/>
      <c r="K284" s="37"/>
      <c r="L284" s="37"/>
    </row>
    <row r="285" spans="10:12" s="31" customFormat="1" x14ac:dyDescent="0.3">
      <c r="J285" s="37"/>
      <c r="K285" s="37"/>
      <c r="L285" s="37"/>
    </row>
    <row r="286" spans="10:12" s="31" customFormat="1" x14ac:dyDescent="0.3">
      <c r="J286" s="37"/>
      <c r="K286" s="37"/>
      <c r="L286" s="37"/>
    </row>
    <row r="287" spans="10:12" s="31" customFormat="1" x14ac:dyDescent="0.3">
      <c r="J287" s="37"/>
      <c r="K287" s="37"/>
      <c r="L287" s="37"/>
    </row>
    <row r="288" spans="10:12" s="31" customFormat="1" x14ac:dyDescent="0.3">
      <c r="J288" s="37"/>
      <c r="K288" s="37"/>
      <c r="L288" s="37"/>
    </row>
    <row r="289" spans="10:12" s="31" customFormat="1" x14ac:dyDescent="0.3">
      <c r="J289" s="37"/>
      <c r="K289" s="37"/>
      <c r="L289" s="37"/>
    </row>
    <row r="290" spans="10:12" s="31" customFormat="1" x14ac:dyDescent="0.3">
      <c r="J290" s="37"/>
      <c r="K290" s="37"/>
      <c r="L290" s="37"/>
    </row>
    <row r="291" spans="10:12" s="31" customFormat="1" x14ac:dyDescent="0.3">
      <c r="J291" s="37"/>
      <c r="K291" s="37"/>
      <c r="L291" s="37"/>
    </row>
    <row r="292" spans="10:12" s="31" customFormat="1" x14ac:dyDescent="0.3">
      <c r="J292" s="37"/>
      <c r="K292" s="37"/>
      <c r="L292" s="37"/>
    </row>
    <row r="293" spans="10:12" s="31" customFormat="1" x14ac:dyDescent="0.3">
      <c r="J293" s="37"/>
      <c r="K293" s="37"/>
      <c r="L293" s="37"/>
    </row>
    <row r="294" spans="10:12" s="31" customFormat="1" x14ac:dyDescent="0.3">
      <c r="J294" s="37"/>
      <c r="K294" s="37"/>
      <c r="L294" s="37"/>
    </row>
    <row r="295" spans="10:12" s="31" customFormat="1" x14ac:dyDescent="0.3">
      <c r="J295" s="37"/>
      <c r="K295" s="37"/>
      <c r="L295" s="37"/>
    </row>
    <row r="296" spans="10:12" s="31" customFormat="1" x14ac:dyDescent="0.3">
      <c r="J296" s="37"/>
      <c r="K296" s="37"/>
      <c r="L296" s="37"/>
    </row>
    <row r="297" spans="10:12" s="31" customFormat="1" x14ac:dyDescent="0.3">
      <c r="J297" s="37"/>
      <c r="K297" s="37"/>
      <c r="L297" s="37"/>
    </row>
    <row r="298" spans="10:12" s="31" customFormat="1" x14ac:dyDescent="0.3">
      <c r="J298" s="37"/>
      <c r="K298" s="37"/>
      <c r="L298" s="37"/>
    </row>
    <row r="299" spans="10:12" s="31" customFormat="1" x14ac:dyDescent="0.3">
      <c r="J299" s="37"/>
      <c r="K299" s="37"/>
      <c r="L299" s="37"/>
    </row>
    <row r="300" spans="10:12" s="31" customFormat="1" x14ac:dyDescent="0.3">
      <c r="J300" s="37"/>
      <c r="K300" s="37"/>
      <c r="L300" s="37"/>
    </row>
    <row r="301" spans="10:12" s="31" customFormat="1" x14ac:dyDescent="0.3">
      <c r="J301" s="37"/>
      <c r="K301" s="37"/>
      <c r="L301" s="37"/>
    </row>
    <row r="302" spans="10:12" s="31" customFormat="1" x14ac:dyDescent="0.3">
      <c r="J302" s="37"/>
      <c r="K302" s="37"/>
      <c r="L302" s="37"/>
    </row>
    <row r="303" spans="10:12" s="31" customFormat="1" x14ac:dyDescent="0.3">
      <c r="J303" s="37"/>
      <c r="K303" s="37"/>
      <c r="L303" s="37"/>
    </row>
    <row r="304" spans="10:12" s="31" customFormat="1" x14ac:dyDescent="0.3">
      <c r="J304" s="37"/>
      <c r="K304" s="37"/>
      <c r="L304" s="37"/>
    </row>
    <row r="305" spans="10:12" s="31" customFormat="1" x14ac:dyDescent="0.3">
      <c r="J305" s="37"/>
      <c r="K305" s="37"/>
      <c r="L305" s="37"/>
    </row>
    <row r="306" spans="10:12" s="31" customFormat="1" x14ac:dyDescent="0.3">
      <c r="J306" s="37"/>
      <c r="K306" s="37"/>
      <c r="L306" s="37"/>
    </row>
    <row r="307" spans="10:12" s="31" customFormat="1" x14ac:dyDescent="0.3">
      <c r="J307" s="37"/>
      <c r="K307" s="37"/>
      <c r="L307" s="37"/>
    </row>
    <row r="308" spans="10:12" s="31" customFormat="1" x14ac:dyDescent="0.3">
      <c r="J308" s="37"/>
      <c r="K308" s="37"/>
      <c r="L308" s="37"/>
    </row>
    <row r="309" spans="10:12" s="31" customFormat="1" x14ac:dyDescent="0.3">
      <c r="J309" s="37"/>
      <c r="K309" s="37"/>
      <c r="L309" s="37"/>
    </row>
    <row r="310" spans="10:12" s="31" customFormat="1" x14ac:dyDescent="0.3">
      <c r="J310" s="37"/>
      <c r="K310" s="37"/>
      <c r="L310" s="37"/>
    </row>
    <row r="311" spans="10:12" s="31" customFormat="1" x14ac:dyDescent="0.3">
      <c r="J311" s="37"/>
      <c r="K311" s="37"/>
      <c r="L311" s="37"/>
    </row>
    <row r="312" spans="10:12" s="31" customFormat="1" x14ac:dyDescent="0.3">
      <c r="J312" s="37"/>
      <c r="K312" s="37"/>
      <c r="L312" s="37"/>
    </row>
    <row r="313" spans="10:12" s="31" customFormat="1" x14ac:dyDescent="0.3">
      <c r="J313" s="37"/>
      <c r="K313" s="37"/>
      <c r="L313" s="37"/>
    </row>
    <row r="314" spans="10:12" s="31" customFormat="1" x14ac:dyDescent="0.3">
      <c r="J314" s="37"/>
      <c r="K314" s="37"/>
      <c r="L314" s="37"/>
    </row>
    <row r="315" spans="10:12" s="31" customFormat="1" x14ac:dyDescent="0.3">
      <c r="J315" s="37"/>
      <c r="K315" s="37"/>
      <c r="L315" s="37"/>
    </row>
    <row r="316" spans="10:12" s="31" customFormat="1" x14ac:dyDescent="0.3">
      <c r="J316" s="37"/>
      <c r="K316" s="37"/>
      <c r="L316" s="37"/>
    </row>
    <row r="317" spans="10:12" s="31" customFormat="1" x14ac:dyDescent="0.3">
      <c r="J317" s="37"/>
      <c r="K317" s="37"/>
      <c r="L317" s="37"/>
    </row>
    <row r="318" spans="10:12" s="31" customFormat="1" x14ac:dyDescent="0.3">
      <c r="J318" s="37"/>
      <c r="K318" s="37"/>
      <c r="L318" s="37"/>
    </row>
    <row r="319" spans="10:12" s="31" customFormat="1" x14ac:dyDescent="0.3">
      <c r="J319" s="37"/>
      <c r="K319" s="37"/>
      <c r="L319" s="37"/>
    </row>
    <row r="320" spans="10:12" s="31" customFormat="1" x14ac:dyDescent="0.3">
      <c r="J320" s="37"/>
      <c r="K320" s="37"/>
      <c r="L320" s="37"/>
    </row>
    <row r="321" spans="10:12" s="31" customFormat="1" x14ac:dyDescent="0.3">
      <c r="J321" s="37"/>
      <c r="K321" s="37"/>
      <c r="L321" s="37"/>
    </row>
    <row r="322" spans="10:12" s="31" customFormat="1" x14ac:dyDescent="0.3">
      <c r="J322" s="37"/>
      <c r="K322" s="37"/>
      <c r="L322" s="37"/>
    </row>
    <row r="323" spans="10:12" s="31" customFormat="1" x14ac:dyDescent="0.3">
      <c r="J323" s="37"/>
      <c r="K323" s="37"/>
      <c r="L323" s="37"/>
    </row>
    <row r="324" spans="10:12" s="31" customFormat="1" x14ac:dyDescent="0.3">
      <c r="J324" s="37"/>
      <c r="K324" s="37"/>
      <c r="L324" s="37"/>
    </row>
    <row r="325" spans="10:12" s="31" customFormat="1" x14ac:dyDescent="0.3">
      <c r="J325" s="37"/>
      <c r="K325" s="37"/>
      <c r="L325" s="37"/>
    </row>
    <row r="326" spans="10:12" s="31" customFormat="1" x14ac:dyDescent="0.3">
      <c r="J326" s="37"/>
      <c r="K326" s="37"/>
      <c r="L326" s="37"/>
    </row>
    <row r="327" spans="10:12" s="31" customFormat="1" x14ac:dyDescent="0.3">
      <c r="J327" s="37"/>
      <c r="K327" s="37"/>
      <c r="L327" s="37"/>
    </row>
    <row r="328" spans="10:12" s="31" customFormat="1" x14ac:dyDescent="0.3">
      <c r="J328" s="37"/>
      <c r="K328" s="37"/>
      <c r="L328" s="37"/>
    </row>
    <row r="329" spans="10:12" s="31" customFormat="1" x14ac:dyDescent="0.3">
      <c r="J329" s="37"/>
      <c r="K329" s="37"/>
      <c r="L329" s="37"/>
    </row>
    <row r="330" spans="10:12" s="31" customFormat="1" x14ac:dyDescent="0.3">
      <c r="J330" s="37"/>
      <c r="K330" s="37"/>
      <c r="L330" s="37"/>
    </row>
    <row r="331" spans="10:12" s="31" customFormat="1" x14ac:dyDescent="0.3">
      <c r="J331" s="37"/>
      <c r="K331" s="37"/>
      <c r="L331" s="37"/>
    </row>
    <row r="332" spans="10:12" s="31" customFormat="1" x14ac:dyDescent="0.3">
      <c r="J332" s="37"/>
      <c r="K332" s="37"/>
      <c r="L332" s="37"/>
    </row>
    <row r="333" spans="10:12" s="31" customFormat="1" x14ac:dyDescent="0.3">
      <c r="J333" s="37"/>
      <c r="K333" s="37"/>
      <c r="L333" s="37"/>
    </row>
    <row r="334" spans="10:12" s="31" customFormat="1" x14ac:dyDescent="0.3">
      <c r="J334" s="37"/>
      <c r="K334" s="37"/>
      <c r="L334" s="37"/>
    </row>
    <row r="335" spans="10:12" s="31" customFormat="1" x14ac:dyDescent="0.3">
      <c r="J335" s="37"/>
      <c r="K335" s="37"/>
      <c r="L335" s="37"/>
    </row>
    <row r="336" spans="10:12" s="31" customFormat="1" x14ac:dyDescent="0.3">
      <c r="J336" s="37"/>
      <c r="K336" s="37"/>
      <c r="L336" s="37"/>
    </row>
    <row r="337" spans="10:12" s="31" customFormat="1" x14ac:dyDescent="0.3">
      <c r="J337" s="37"/>
      <c r="K337" s="37"/>
      <c r="L337" s="37"/>
    </row>
    <row r="338" spans="10:12" s="31" customFormat="1" x14ac:dyDescent="0.3">
      <c r="J338" s="37"/>
      <c r="K338" s="37"/>
      <c r="L338" s="37"/>
    </row>
    <row r="339" spans="10:12" s="31" customFormat="1" x14ac:dyDescent="0.3">
      <c r="J339" s="37"/>
      <c r="K339" s="37"/>
      <c r="L339" s="37"/>
    </row>
    <row r="340" spans="10:12" s="31" customFormat="1" x14ac:dyDescent="0.3">
      <c r="J340" s="37"/>
      <c r="K340" s="37"/>
      <c r="L340" s="37"/>
    </row>
    <row r="341" spans="10:12" s="31" customFormat="1" x14ac:dyDescent="0.3">
      <c r="J341" s="37"/>
      <c r="K341" s="37"/>
      <c r="L341" s="37"/>
    </row>
    <row r="342" spans="10:12" s="31" customFormat="1" x14ac:dyDescent="0.3">
      <c r="J342" s="37"/>
      <c r="K342" s="37"/>
      <c r="L342" s="37"/>
    </row>
    <row r="343" spans="10:12" s="31" customFormat="1" x14ac:dyDescent="0.3">
      <c r="J343" s="37"/>
      <c r="K343" s="37"/>
      <c r="L343" s="37"/>
    </row>
    <row r="344" spans="10:12" s="31" customFormat="1" x14ac:dyDescent="0.3">
      <c r="J344" s="37"/>
      <c r="K344" s="37"/>
      <c r="L344" s="37"/>
    </row>
    <row r="345" spans="10:12" s="31" customFormat="1" x14ac:dyDescent="0.3">
      <c r="J345" s="37"/>
      <c r="K345" s="37"/>
      <c r="L345" s="37"/>
    </row>
    <row r="346" spans="10:12" s="31" customFormat="1" x14ac:dyDescent="0.3">
      <c r="J346" s="37"/>
      <c r="K346" s="37"/>
      <c r="L346" s="37"/>
    </row>
    <row r="347" spans="10:12" s="31" customFormat="1" x14ac:dyDescent="0.3">
      <c r="J347" s="37"/>
      <c r="K347" s="37"/>
      <c r="L347" s="37"/>
    </row>
    <row r="348" spans="10:12" s="31" customFormat="1" x14ac:dyDescent="0.3">
      <c r="J348" s="37"/>
      <c r="K348" s="37"/>
      <c r="L348" s="37"/>
    </row>
    <row r="349" spans="10:12" s="31" customFormat="1" x14ac:dyDescent="0.3">
      <c r="J349" s="37"/>
      <c r="K349" s="37"/>
      <c r="L349" s="37"/>
    </row>
    <row r="350" spans="10:12" s="31" customFormat="1" x14ac:dyDescent="0.3">
      <c r="J350" s="37"/>
      <c r="K350" s="37"/>
      <c r="L350" s="37"/>
    </row>
    <row r="351" spans="10:12" s="31" customFormat="1" x14ac:dyDescent="0.3">
      <c r="J351" s="37"/>
      <c r="K351" s="37"/>
      <c r="L351" s="37"/>
    </row>
    <row r="352" spans="10:12" s="31" customFormat="1" x14ac:dyDescent="0.3">
      <c r="J352" s="37"/>
      <c r="K352" s="37"/>
      <c r="L352" s="37"/>
    </row>
    <row r="353" spans="10:12" s="31" customFormat="1" x14ac:dyDescent="0.3">
      <c r="J353" s="37"/>
      <c r="K353" s="37"/>
      <c r="L353" s="37"/>
    </row>
    <row r="354" spans="10:12" s="31" customFormat="1" x14ac:dyDescent="0.3">
      <c r="J354" s="37"/>
      <c r="K354" s="37"/>
      <c r="L354" s="37"/>
    </row>
    <row r="355" spans="10:12" s="31" customFormat="1" x14ac:dyDescent="0.3">
      <c r="J355" s="37"/>
      <c r="K355" s="37"/>
      <c r="L355" s="37"/>
    </row>
    <row r="356" spans="10:12" s="31" customFormat="1" x14ac:dyDescent="0.3">
      <c r="J356" s="37"/>
      <c r="K356" s="37"/>
      <c r="L356" s="37"/>
    </row>
    <row r="357" spans="10:12" s="31" customFormat="1" x14ac:dyDescent="0.3">
      <c r="J357" s="37"/>
      <c r="K357" s="37"/>
      <c r="L357" s="37"/>
    </row>
    <row r="358" spans="10:12" s="31" customFormat="1" x14ac:dyDescent="0.3">
      <c r="J358" s="37"/>
      <c r="K358" s="37"/>
      <c r="L358" s="37"/>
    </row>
    <row r="359" spans="10:12" s="31" customFormat="1" x14ac:dyDescent="0.3">
      <c r="J359" s="37"/>
      <c r="K359" s="37"/>
      <c r="L359" s="37"/>
    </row>
    <row r="360" spans="10:12" s="31" customFormat="1" x14ac:dyDescent="0.3">
      <c r="J360" s="37"/>
      <c r="K360" s="37"/>
      <c r="L360" s="37"/>
    </row>
    <row r="361" spans="10:12" s="31" customFormat="1" x14ac:dyDescent="0.3">
      <c r="J361" s="37"/>
      <c r="K361" s="37"/>
      <c r="L361" s="37"/>
    </row>
    <row r="362" spans="10:12" s="31" customFormat="1" x14ac:dyDescent="0.3">
      <c r="J362" s="37"/>
      <c r="K362" s="37"/>
      <c r="L362" s="37"/>
    </row>
    <row r="363" spans="10:12" s="31" customFormat="1" x14ac:dyDescent="0.3">
      <c r="J363" s="37"/>
      <c r="K363" s="37"/>
      <c r="L363" s="37"/>
    </row>
    <row r="364" spans="10:12" s="31" customFormat="1" x14ac:dyDescent="0.3">
      <c r="J364" s="37"/>
      <c r="K364" s="37"/>
      <c r="L364" s="37"/>
    </row>
    <row r="365" spans="10:12" s="31" customFormat="1" x14ac:dyDescent="0.3">
      <c r="J365" s="37"/>
      <c r="K365" s="37"/>
      <c r="L365" s="37"/>
    </row>
    <row r="366" spans="10:12" s="31" customFormat="1" x14ac:dyDescent="0.3">
      <c r="J366" s="37"/>
      <c r="K366" s="37"/>
      <c r="L366" s="37"/>
    </row>
    <row r="367" spans="10:12" s="31" customFormat="1" x14ac:dyDescent="0.3">
      <c r="J367" s="37"/>
      <c r="K367" s="37"/>
      <c r="L367" s="37"/>
    </row>
    <row r="368" spans="10:12" s="31" customFormat="1" x14ac:dyDescent="0.3">
      <c r="J368" s="37"/>
      <c r="K368" s="37"/>
      <c r="L368" s="37"/>
    </row>
    <row r="369" spans="10:12" s="31" customFormat="1" x14ac:dyDescent="0.3">
      <c r="J369" s="37"/>
      <c r="K369" s="37"/>
      <c r="L369" s="37"/>
    </row>
    <row r="370" spans="10:12" s="31" customFormat="1" x14ac:dyDescent="0.3">
      <c r="J370" s="37"/>
      <c r="K370" s="37"/>
      <c r="L370" s="37"/>
    </row>
    <row r="371" spans="10:12" s="31" customFormat="1" x14ac:dyDescent="0.3">
      <c r="J371" s="37"/>
      <c r="K371" s="37"/>
      <c r="L371" s="37"/>
    </row>
    <row r="372" spans="10:12" s="31" customFormat="1" x14ac:dyDescent="0.3">
      <c r="J372" s="37"/>
      <c r="K372" s="37"/>
      <c r="L372" s="37"/>
    </row>
    <row r="373" spans="10:12" s="31" customFormat="1" x14ac:dyDescent="0.3">
      <c r="J373" s="37"/>
      <c r="K373" s="37"/>
      <c r="L373" s="37"/>
    </row>
    <row r="374" spans="10:12" s="31" customFormat="1" x14ac:dyDescent="0.3">
      <c r="J374" s="37"/>
      <c r="K374" s="37"/>
      <c r="L374" s="37"/>
    </row>
    <row r="375" spans="10:12" s="31" customFormat="1" x14ac:dyDescent="0.3">
      <c r="J375" s="37"/>
      <c r="K375" s="37"/>
      <c r="L375" s="37"/>
    </row>
    <row r="376" spans="10:12" s="31" customFormat="1" x14ac:dyDescent="0.3">
      <c r="J376" s="37"/>
      <c r="K376" s="37"/>
      <c r="L376" s="37"/>
    </row>
    <row r="377" spans="10:12" s="31" customFormat="1" x14ac:dyDescent="0.3">
      <c r="J377" s="37"/>
      <c r="K377" s="37"/>
      <c r="L377" s="37"/>
    </row>
    <row r="378" spans="10:12" s="31" customFormat="1" x14ac:dyDescent="0.3">
      <c r="J378" s="37"/>
      <c r="K378" s="37"/>
      <c r="L378" s="37"/>
    </row>
    <row r="379" spans="10:12" s="31" customFormat="1" x14ac:dyDescent="0.3">
      <c r="J379" s="37"/>
      <c r="K379" s="37"/>
      <c r="L379" s="37"/>
    </row>
    <row r="380" spans="10:12" s="31" customFormat="1" x14ac:dyDescent="0.3">
      <c r="J380" s="37"/>
      <c r="K380" s="37"/>
      <c r="L380" s="37"/>
    </row>
    <row r="381" spans="10:12" s="31" customFormat="1" x14ac:dyDescent="0.3">
      <c r="J381" s="37"/>
      <c r="K381" s="37"/>
      <c r="L381" s="37"/>
    </row>
    <row r="382" spans="10:12" s="31" customFormat="1" x14ac:dyDescent="0.3">
      <c r="J382" s="37"/>
      <c r="K382" s="37"/>
      <c r="L382" s="37"/>
    </row>
    <row r="383" spans="10:12" s="31" customFormat="1" x14ac:dyDescent="0.3">
      <c r="J383" s="37"/>
      <c r="K383" s="37"/>
      <c r="L383" s="37"/>
    </row>
    <row r="384" spans="10:12" s="31" customFormat="1" x14ac:dyDescent="0.3">
      <c r="J384" s="37"/>
      <c r="K384" s="37"/>
      <c r="L384" s="37"/>
    </row>
    <row r="385" spans="10:12" s="31" customFormat="1" x14ac:dyDescent="0.3">
      <c r="J385" s="37"/>
      <c r="K385" s="37"/>
      <c r="L385" s="37"/>
    </row>
    <row r="386" spans="10:12" s="31" customFormat="1" x14ac:dyDescent="0.3">
      <c r="J386" s="37"/>
      <c r="K386" s="37"/>
      <c r="L386" s="37"/>
    </row>
    <row r="387" spans="10:12" s="31" customFormat="1" x14ac:dyDescent="0.3">
      <c r="J387" s="37"/>
      <c r="K387" s="37"/>
      <c r="L387" s="37"/>
    </row>
    <row r="388" spans="10:12" s="31" customFormat="1" x14ac:dyDescent="0.3">
      <c r="J388" s="37"/>
      <c r="K388" s="37"/>
      <c r="L388" s="37"/>
    </row>
    <row r="389" spans="10:12" s="31" customFormat="1" x14ac:dyDescent="0.3">
      <c r="J389" s="37"/>
      <c r="K389" s="37"/>
      <c r="L389" s="37"/>
    </row>
    <row r="390" spans="10:12" s="31" customFormat="1" x14ac:dyDescent="0.3">
      <c r="J390" s="37"/>
      <c r="K390" s="37"/>
      <c r="L390" s="37"/>
    </row>
    <row r="391" spans="10:12" s="31" customFormat="1" x14ac:dyDescent="0.3">
      <c r="J391" s="37"/>
      <c r="K391" s="37"/>
      <c r="L391" s="37"/>
    </row>
    <row r="392" spans="10:12" s="31" customFormat="1" x14ac:dyDescent="0.3">
      <c r="J392" s="37"/>
      <c r="K392" s="37"/>
      <c r="L392" s="37"/>
    </row>
    <row r="393" spans="10:12" s="31" customFormat="1" x14ac:dyDescent="0.3">
      <c r="J393" s="37"/>
      <c r="K393" s="37"/>
      <c r="L393" s="37"/>
    </row>
    <row r="394" spans="10:12" s="31" customFormat="1" x14ac:dyDescent="0.3">
      <c r="J394" s="37"/>
      <c r="K394" s="37"/>
      <c r="L394" s="37"/>
    </row>
    <row r="395" spans="10:12" s="31" customFormat="1" x14ac:dyDescent="0.3">
      <c r="J395" s="37"/>
      <c r="K395" s="37"/>
      <c r="L395" s="37"/>
    </row>
    <row r="396" spans="10:12" s="31" customFormat="1" x14ac:dyDescent="0.3">
      <c r="J396" s="37"/>
      <c r="K396" s="37"/>
      <c r="L396" s="37"/>
    </row>
    <row r="397" spans="10:12" s="31" customFormat="1" x14ac:dyDescent="0.3">
      <c r="J397" s="37"/>
      <c r="K397" s="37"/>
      <c r="L397" s="37"/>
    </row>
    <row r="398" spans="10:12" s="31" customFormat="1" x14ac:dyDescent="0.3">
      <c r="J398" s="37"/>
      <c r="K398" s="37"/>
      <c r="L398" s="37"/>
    </row>
    <row r="399" spans="10:12" s="31" customFormat="1" x14ac:dyDescent="0.3">
      <c r="J399" s="37"/>
      <c r="K399" s="37"/>
      <c r="L399" s="37"/>
    </row>
    <row r="400" spans="10:12" s="31" customFormat="1" x14ac:dyDescent="0.3">
      <c r="J400" s="37"/>
      <c r="K400" s="37"/>
      <c r="L400" s="37"/>
    </row>
    <row r="401" spans="10:12" s="31" customFormat="1" x14ac:dyDescent="0.3">
      <c r="J401" s="37"/>
      <c r="K401" s="37"/>
      <c r="L401" s="37"/>
    </row>
    <row r="402" spans="10:12" s="31" customFormat="1" x14ac:dyDescent="0.3">
      <c r="J402" s="37"/>
      <c r="K402" s="37"/>
      <c r="L402" s="37"/>
    </row>
    <row r="403" spans="10:12" s="31" customFormat="1" x14ac:dyDescent="0.3">
      <c r="J403" s="37"/>
      <c r="K403" s="37"/>
      <c r="L403" s="37"/>
    </row>
    <row r="404" spans="10:12" s="31" customFormat="1" x14ac:dyDescent="0.3">
      <c r="J404" s="37"/>
      <c r="K404" s="37"/>
      <c r="L404" s="37"/>
    </row>
    <row r="405" spans="10:12" s="31" customFormat="1" x14ac:dyDescent="0.3">
      <c r="J405" s="37"/>
      <c r="K405" s="37"/>
      <c r="L405" s="37"/>
    </row>
    <row r="406" spans="10:12" s="31" customFormat="1" x14ac:dyDescent="0.3">
      <c r="J406" s="37"/>
      <c r="K406" s="37"/>
      <c r="L406" s="37"/>
    </row>
    <row r="407" spans="10:12" s="31" customFormat="1" x14ac:dyDescent="0.3">
      <c r="J407" s="37"/>
      <c r="K407" s="37"/>
      <c r="L407" s="37"/>
    </row>
    <row r="408" spans="10:12" s="31" customFormat="1" x14ac:dyDescent="0.3">
      <c r="J408" s="37"/>
      <c r="K408" s="37"/>
      <c r="L408" s="37"/>
    </row>
    <row r="409" spans="10:12" s="31" customFormat="1" x14ac:dyDescent="0.3">
      <c r="J409" s="37"/>
      <c r="K409" s="37"/>
      <c r="L409" s="37"/>
    </row>
    <row r="410" spans="10:12" s="31" customFormat="1" x14ac:dyDescent="0.3">
      <c r="J410" s="37"/>
      <c r="K410" s="37"/>
      <c r="L410" s="37"/>
    </row>
    <row r="411" spans="10:12" s="31" customFormat="1" x14ac:dyDescent="0.3">
      <c r="J411" s="37"/>
      <c r="K411" s="37"/>
      <c r="L411" s="37"/>
    </row>
    <row r="412" spans="10:12" s="31" customFormat="1" x14ac:dyDescent="0.3">
      <c r="J412" s="37"/>
      <c r="K412" s="37"/>
      <c r="L412" s="37"/>
    </row>
    <row r="413" spans="10:12" s="31" customFormat="1" x14ac:dyDescent="0.3">
      <c r="J413" s="37"/>
      <c r="K413" s="37"/>
      <c r="L413" s="37"/>
    </row>
    <row r="414" spans="10:12" s="31" customFormat="1" x14ac:dyDescent="0.3">
      <c r="J414" s="37"/>
      <c r="K414" s="37"/>
      <c r="L414" s="37"/>
    </row>
    <row r="415" spans="10:12" s="31" customFormat="1" x14ac:dyDescent="0.3">
      <c r="J415" s="37"/>
      <c r="K415" s="37"/>
      <c r="L415" s="37"/>
    </row>
    <row r="416" spans="10:12" s="31" customFormat="1" x14ac:dyDescent="0.3">
      <c r="J416" s="37"/>
      <c r="K416" s="37"/>
      <c r="L416" s="37"/>
    </row>
    <row r="417" spans="10:12" s="31" customFormat="1" x14ac:dyDescent="0.3">
      <c r="J417" s="37"/>
      <c r="K417" s="37"/>
      <c r="L417" s="37"/>
    </row>
    <row r="418" spans="10:12" s="31" customFormat="1" x14ac:dyDescent="0.3">
      <c r="J418" s="37"/>
      <c r="K418" s="37"/>
      <c r="L418" s="37"/>
    </row>
    <row r="419" spans="10:12" s="31" customFormat="1" x14ac:dyDescent="0.3">
      <c r="J419" s="37"/>
      <c r="K419" s="37"/>
      <c r="L419" s="37"/>
    </row>
    <row r="420" spans="10:12" s="31" customFormat="1" x14ac:dyDescent="0.3">
      <c r="J420" s="37"/>
      <c r="K420" s="37"/>
      <c r="L420" s="37"/>
    </row>
    <row r="421" spans="10:12" s="31" customFormat="1" x14ac:dyDescent="0.3">
      <c r="J421" s="37"/>
      <c r="K421" s="37"/>
      <c r="L421" s="37"/>
    </row>
    <row r="422" spans="10:12" s="31" customFormat="1" x14ac:dyDescent="0.3">
      <c r="J422" s="37"/>
      <c r="K422" s="37"/>
      <c r="L422" s="37"/>
    </row>
    <row r="423" spans="10:12" s="31" customFormat="1" x14ac:dyDescent="0.3">
      <c r="J423" s="37"/>
      <c r="K423" s="37"/>
      <c r="L423" s="37"/>
    </row>
    <row r="424" spans="10:12" s="31" customFormat="1" x14ac:dyDescent="0.3">
      <c r="J424" s="37"/>
      <c r="K424" s="37"/>
      <c r="L424" s="37"/>
    </row>
    <row r="425" spans="10:12" s="31" customFormat="1" x14ac:dyDescent="0.3">
      <c r="J425" s="37"/>
      <c r="K425" s="37"/>
      <c r="L425" s="37"/>
    </row>
    <row r="426" spans="10:12" s="31" customFormat="1" x14ac:dyDescent="0.3">
      <c r="J426" s="37"/>
      <c r="K426" s="37"/>
      <c r="L426" s="37"/>
    </row>
    <row r="427" spans="10:12" s="31" customFormat="1" x14ac:dyDescent="0.3">
      <c r="J427" s="37"/>
      <c r="K427" s="37"/>
      <c r="L427" s="37"/>
    </row>
    <row r="428" spans="10:12" s="31" customFormat="1" x14ac:dyDescent="0.3">
      <c r="J428" s="37"/>
      <c r="K428" s="37"/>
      <c r="L428" s="37"/>
    </row>
    <row r="429" spans="10:12" s="31" customFormat="1" x14ac:dyDescent="0.3">
      <c r="J429" s="37"/>
      <c r="K429" s="37"/>
      <c r="L429" s="37"/>
    </row>
    <row r="430" spans="10:12" s="31" customFormat="1" x14ac:dyDescent="0.3">
      <c r="J430" s="37"/>
      <c r="K430" s="37"/>
      <c r="L430" s="37"/>
    </row>
    <row r="431" spans="10:12" s="31" customFormat="1" x14ac:dyDescent="0.3">
      <c r="J431" s="37"/>
      <c r="K431" s="37"/>
      <c r="L431" s="37"/>
    </row>
    <row r="432" spans="10:12" s="31" customFormat="1" x14ac:dyDescent="0.3">
      <c r="J432" s="37"/>
      <c r="K432" s="37"/>
      <c r="L432" s="37"/>
    </row>
    <row r="433" spans="10:12" s="31" customFormat="1" x14ac:dyDescent="0.3">
      <c r="J433" s="37"/>
      <c r="K433" s="37"/>
      <c r="L433" s="37"/>
    </row>
    <row r="434" spans="10:12" s="31" customFormat="1" x14ac:dyDescent="0.3">
      <c r="J434" s="37"/>
      <c r="K434" s="37"/>
      <c r="L434" s="37"/>
    </row>
    <row r="435" spans="10:12" s="31" customFormat="1" x14ac:dyDescent="0.3">
      <c r="J435" s="37"/>
      <c r="K435" s="37"/>
      <c r="L435" s="37"/>
    </row>
    <row r="436" spans="10:12" s="31" customFormat="1" x14ac:dyDescent="0.3">
      <c r="J436" s="37"/>
      <c r="K436" s="37"/>
      <c r="L436" s="37"/>
    </row>
    <row r="437" spans="10:12" s="31" customFormat="1" x14ac:dyDescent="0.3">
      <c r="J437" s="37"/>
      <c r="K437" s="37"/>
      <c r="L437" s="37"/>
    </row>
    <row r="438" spans="10:12" s="31" customFormat="1" x14ac:dyDescent="0.3">
      <c r="J438" s="37"/>
      <c r="K438" s="37"/>
      <c r="L438" s="37"/>
    </row>
    <row r="439" spans="10:12" s="31" customFormat="1" x14ac:dyDescent="0.3">
      <c r="J439" s="37"/>
      <c r="K439" s="37"/>
      <c r="L439" s="37"/>
    </row>
    <row r="440" spans="10:12" s="31" customFormat="1" x14ac:dyDescent="0.3">
      <c r="J440" s="37"/>
      <c r="K440" s="37"/>
      <c r="L440" s="37"/>
    </row>
    <row r="441" spans="10:12" s="31" customFormat="1" x14ac:dyDescent="0.3">
      <c r="J441" s="37"/>
      <c r="K441" s="37"/>
      <c r="L441" s="37"/>
    </row>
    <row r="442" spans="10:12" s="31" customFormat="1" x14ac:dyDescent="0.3">
      <c r="J442" s="37"/>
      <c r="K442" s="37"/>
      <c r="L442" s="37"/>
    </row>
    <row r="443" spans="10:12" s="31" customFormat="1" x14ac:dyDescent="0.3">
      <c r="J443" s="37"/>
      <c r="K443" s="37"/>
      <c r="L443" s="37"/>
    </row>
    <row r="444" spans="10:12" s="31" customFormat="1" x14ac:dyDescent="0.3">
      <c r="J444" s="37"/>
      <c r="K444" s="37"/>
      <c r="L444" s="37"/>
    </row>
    <row r="445" spans="10:12" s="31" customFormat="1" x14ac:dyDescent="0.3">
      <c r="J445" s="37"/>
      <c r="K445" s="37"/>
      <c r="L445" s="37"/>
    </row>
    <row r="446" spans="10:12" s="31" customFormat="1" x14ac:dyDescent="0.3">
      <c r="J446" s="37"/>
      <c r="K446" s="37"/>
      <c r="L446" s="37"/>
    </row>
    <row r="447" spans="10:12" s="31" customFormat="1" x14ac:dyDescent="0.3">
      <c r="J447" s="37"/>
      <c r="K447" s="37"/>
      <c r="L447" s="37"/>
    </row>
    <row r="448" spans="10:12" s="31" customFormat="1" x14ac:dyDescent="0.3">
      <c r="J448" s="37"/>
      <c r="K448" s="37"/>
      <c r="L448" s="37"/>
    </row>
    <row r="449" spans="10:12" s="31" customFormat="1" x14ac:dyDescent="0.3">
      <c r="J449" s="37"/>
      <c r="K449" s="37"/>
      <c r="L449" s="37"/>
    </row>
    <row r="450" spans="10:12" s="31" customFormat="1" x14ac:dyDescent="0.3">
      <c r="J450" s="37"/>
      <c r="K450" s="37"/>
      <c r="L450" s="37"/>
    </row>
    <row r="451" spans="10:12" s="31" customFormat="1" x14ac:dyDescent="0.3">
      <c r="J451" s="37"/>
      <c r="K451" s="37"/>
      <c r="L451" s="37"/>
    </row>
    <row r="452" spans="10:12" s="31" customFormat="1" x14ac:dyDescent="0.3">
      <c r="J452" s="37"/>
      <c r="K452" s="37"/>
      <c r="L452" s="37"/>
    </row>
    <row r="453" spans="10:12" s="31" customFormat="1" x14ac:dyDescent="0.3">
      <c r="J453" s="37"/>
      <c r="K453" s="37"/>
      <c r="L453" s="37"/>
    </row>
    <row r="454" spans="10:12" s="31" customFormat="1" x14ac:dyDescent="0.3">
      <c r="J454" s="37"/>
      <c r="K454" s="37"/>
      <c r="L454" s="37"/>
    </row>
    <row r="455" spans="10:12" s="31" customFormat="1" x14ac:dyDescent="0.3">
      <c r="J455" s="37"/>
      <c r="K455" s="37"/>
      <c r="L455" s="37"/>
    </row>
    <row r="456" spans="10:12" s="31" customFormat="1" x14ac:dyDescent="0.3">
      <c r="J456" s="37"/>
      <c r="K456" s="37"/>
      <c r="L456" s="37"/>
    </row>
    <row r="457" spans="10:12" s="31" customFormat="1" x14ac:dyDescent="0.3">
      <c r="J457" s="37"/>
      <c r="K457" s="37"/>
      <c r="L457" s="37"/>
    </row>
    <row r="458" spans="10:12" s="31" customFormat="1" x14ac:dyDescent="0.3">
      <c r="J458" s="37"/>
      <c r="K458" s="37"/>
      <c r="L458" s="37"/>
    </row>
    <row r="459" spans="10:12" s="31" customFormat="1" x14ac:dyDescent="0.3">
      <c r="J459" s="37"/>
      <c r="K459" s="37"/>
      <c r="L459" s="37"/>
    </row>
    <row r="460" spans="10:12" s="31" customFormat="1" x14ac:dyDescent="0.3">
      <c r="J460" s="37"/>
      <c r="K460" s="37"/>
      <c r="L460" s="37"/>
    </row>
    <row r="461" spans="10:12" s="31" customFormat="1" x14ac:dyDescent="0.3">
      <c r="J461" s="37"/>
      <c r="K461" s="37"/>
      <c r="L461" s="37"/>
    </row>
    <row r="462" spans="10:12" s="31" customFormat="1" x14ac:dyDescent="0.3">
      <c r="J462" s="37"/>
      <c r="K462" s="37"/>
      <c r="L462" s="37"/>
    </row>
    <row r="463" spans="10:12" s="31" customFormat="1" x14ac:dyDescent="0.3">
      <c r="J463" s="37"/>
      <c r="K463" s="37"/>
      <c r="L463" s="37"/>
    </row>
    <row r="464" spans="10:12" s="31" customFormat="1" x14ac:dyDescent="0.3">
      <c r="J464" s="37"/>
      <c r="K464" s="37"/>
      <c r="L464" s="37"/>
    </row>
    <row r="465" spans="10:12" s="31" customFormat="1" x14ac:dyDescent="0.3">
      <c r="J465" s="37"/>
      <c r="K465" s="37"/>
      <c r="L465" s="37"/>
    </row>
    <row r="466" spans="10:12" s="31" customFormat="1" x14ac:dyDescent="0.3">
      <c r="J466" s="37"/>
      <c r="K466" s="37"/>
      <c r="L466" s="37"/>
    </row>
    <row r="467" spans="10:12" s="31" customFormat="1" x14ac:dyDescent="0.3">
      <c r="J467" s="37"/>
      <c r="K467" s="37"/>
      <c r="L467" s="37"/>
    </row>
    <row r="468" spans="10:12" s="31" customFormat="1" x14ac:dyDescent="0.3">
      <c r="J468" s="37"/>
      <c r="K468" s="37"/>
      <c r="L468" s="37"/>
    </row>
    <row r="469" spans="10:12" s="31" customFormat="1" x14ac:dyDescent="0.3">
      <c r="J469" s="37"/>
      <c r="K469" s="37"/>
      <c r="L469" s="37"/>
    </row>
    <row r="470" spans="10:12" s="31" customFormat="1" x14ac:dyDescent="0.3">
      <c r="J470" s="37"/>
      <c r="K470" s="37"/>
      <c r="L470" s="37"/>
    </row>
    <row r="471" spans="10:12" s="31" customFormat="1" x14ac:dyDescent="0.3">
      <c r="J471" s="37"/>
      <c r="K471" s="37"/>
      <c r="L471" s="37"/>
    </row>
    <row r="472" spans="10:12" s="31" customFormat="1" x14ac:dyDescent="0.3">
      <c r="J472" s="37"/>
      <c r="K472" s="37"/>
      <c r="L472" s="37"/>
    </row>
    <row r="473" spans="10:12" s="31" customFormat="1" x14ac:dyDescent="0.3">
      <c r="J473" s="37"/>
      <c r="K473" s="37"/>
      <c r="L473" s="37"/>
    </row>
    <row r="474" spans="10:12" s="31" customFormat="1" x14ac:dyDescent="0.3">
      <c r="J474" s="37"/>
      <c r="K474" s="37"/>
      <c r="L474" s="37"/>
    </row>
    <row r="475" spans="10:12" s="31" customFormat="1" x14ac:dyDescent="0.3">
      <c r="J475" s="37"/>
      <c r="K475" s="37"/>
      <c r="L475" s="37"/>
    </row>
    <row r="476" spans="10:12" s="31" customFormat="1" x14ac:dyDescent="0.3">
      <c r="J476" s="37"/>
      <c r="K476" s="37"/>
      <c r="L476" s="37"/>
    </row>
    <row r="477" spans="10:12" s="31" customFormat="1" x14ac:dyDescent="0.3">
      <c r="J477" s="37"/>
      <c r="K477" s="37"/>
      <c r="L477" s="37"/>
    </row>
    <row r="478" spans="10:12" s="31" customFormat="1" x14ac:dyDescent="0.3">
      <c r="J478" s="37"/>
      <c r="K478" s="37"/>
      <c r="L478" s="37"/>
    </row>
    <row r="479" spans="10:12" s="31" customFormat="1" x14ac:dyDescent="0.3">
      <c r="J479" s="37"/>
      <c r="K479" s="37"/>
      <c r="L479" s="37"/>
    </row>
    <row r="480" spans="10:12" s="31" customFormat="1" x14ac:dyDescent="0.3">
      <c r="J480" s="37"/>
      <c r="K480" s="37"/>
      <c r="L480" s="37"/>
    </row>
    <row r="481" spans="10:12" s="31" customFormat="1" x14ac:dyDescent="0.3">
      <c r="J481" s="37"/>
      <c r="K481" s="37"/>
      <c r="L481" s="37"/>
    </row>
    <row r="482" spans="10:12" s="31" customFormat="1" x14ac:dyDescent="0.3">
      <c r="J482" s="37"/>
      <c r="K482" s="37"/>
      <c r="L482" s="37"/>
    </row>
    <row r="483" spans="10:12" s="31" customFormat="1" x14ac:dyDescent="0.3">
      <c r="J483" s="37"/>
      <c r="K483" s="37"/>
      <c r="L483" s="37"/>
    </row>
    <row r="484" spans="10:12" s="31" customFormat="1" x14ac:dyDescent="0.3">
      <c r="J484" s="37"/>
      <c r="K484" s="37"/>
      <c r="L484" s="37"/>
    </row>
    <row r="485" spans="10:12" s="31" customFormat="1" x14ac:dyDescent="0.3">
      <c r="J485" s="37"/>
      <c r="K485" s="37"/>
      <c r="L485" s="37"/>
    </row>
    <row r="486" spans="10:12" s="31" customFormat="1" x14ac:dyDescent="0.3">
      <c r="J486" s="37"/>
      <c r="K486" s="37"/>
      <c r="L486" s="37"/>
    </row>
    <row r="487" spans="10:12" s="31" customFormat="1" x14ac:dyDescent="0.3">
      <c r="J487" s="37"/>
      <c r="K487" s="37"/>
      <c r="L487" s="37"/>
    </row>
    <row r="488" spans="10:12" s="31" customFormat="1" x14ac:dyDescent="0.3">
      <c r="J488" s="37"/>
      <c r="K488" s="37"/>
      <c r="L488" s="37"/>
    </row>
    <row r="489" spans="10:12" s="31" customFormat="1" x14ac:dyDescent="0.3">
      <c r="J489" s="37"/>
      <c r="K489" s="37"/>
      <c r="L489" s="37"/>
    </row>
    <row r="490" spans="10:12" s="31" customFormat="1" x14ac:dyDescent="0.3">
      <c r="J490" s="37"/>
      <c r="K490" s="37"/>
      <c r="L490" s="37"/>
    </row>
    <row r="491" spans="10:12" s="31" customFormat="1" x14ac:dyDescent="0.3">
      <c r="J491" s="37"/>
      <c r="K491" s="37"/>
      <c r="L491" s="37"/>
    </row>
    <row r="492" spans="10:12" s="31" customFormat="1" x14ac:dyDescent="0.3">
      <c r="J492" s="37"/>
      <c r="K492" s="37"/>
      <c r="L492" s="37"/>
    </row>
    <row r="493" spans="10:12" s="31" customFormat="1" x14ac:dyDescent="0.3">
      <c r="J493" s="37"/>
      <c r="K493" s="37"/>
      <c r="L493" s="37"/>
    </row>
    <row r="494" spans="10:12" s="31" customFormat="1" x14ac:dyDescent="0.3">
      <c r="J494" s="37"/>
      <c r="K494" s="37"/>
      <c r="L494" s="37"/>
    </row>
    <row r="495" spans="10:12" s="31" customFormat="1" x14ac:dyDescent="0.3">
      <c r="J495" s="37"/>
      <c r="K495" s="37"/>
      <c r="L495" s="37"/>
    </row>
    <row r="496" spans="10:12" s="31" customFormat="1" x14ac:dyDescent="0.3">
      <c r="J496" s="37"/>
      <c r="K496" s="37"/>
      <c r="L496" s="37"/>
    </row>
    <row r="497" spans="10:12" s="31" customFormat="1" x14ac:dyDescent="0.3">
      <c r="J497" s="37"/>
      <c r="K497" s="37"/>
      <c r="L497" s="37"/>
    </row>
    <row r="498" spans="10:12" s="31" customFormat="1" x14ac:dyDescent="0.3">
      <c r="J498" s="37"/>
      <c r="K498" s="37"/>
      <c r="L498" s="37"/>
    </row>
    <row r="499" spans="10:12" s="31" customFormat="1" x14ac:dyDescent="0.3">
      <c r="J499" s="37"/>
      <c r="K499" s="37"/>
      <c r="L499" s="37"/>
    </row>
    <row r="500" spans="10:12" s="31" customFormat="1" x14ac:dyDescent="0.3">
      <c r="J500" s="37"/>
      <c r="K500" s="37"/>
      <c r="L500" s="37"/>
    </row>
    <row r="501" spans="10:12" s="31" customFormat="1" x14ac:dyDescent="0.3">
      <c r="J501" s="37"/>
      <c r="K501" s="37"/>
      <c r="L501" s="37"/>
    </row>
    <row r="502" spans="10:12" s="31" customFormat="1" x14ac:dyDescent="0.3">
      <c r="J502" s="37"/>
      <c r="K502" s="37"/>
      <c r="L502" s="37"/>
    </row>
    <row r="503" spans="10:12" s="31" customFormat="1" x14ac:dyDescent="0.3">
      <c r="J503" s="37"/>
      <c r="K503" s="37"/>
      <c r="L503" s="37"/>
    </row>
    <row r="504" spans="10:12" s="31" customFormat="1" x14ac:dyDescent="0.3">
      <c r="J504" s="37"/>
      <c r="K504" s="37"/>
      <c r="L504" s="37"/>
    </row>
    <row r="505" spans="10:12" s="31" customFormat="1" x14ac:dyDescent="0.3">
      <c r="J505" s="37"/>
      <c r="K505" s="37"/>
      <c r="L505" s="37"/>
    </row>
    <row r="506" spans="10:12" s="31" customFormat="1" x14ac:dyDescent="0.3">
      <c r="J506" s="37"/>
      <c r="K506" s="37"/>
      <c r="L506" s="37"/>
    </row>
    <row r="507" spans="10:12" s="31" customFormat="1" x14ac:dyDescent="0.3">
      <c r="J507" s="37"/>
      <c r="K507" s="37"/>
      <c r="L507" s="37"/>
    </row>
    <row r="508" spans="10:12" s="31" customFormat="1" x14ac:dyDescent="0.3">
      <c r="J508" s="37"/>
      <c r="K508" s="37"/>
      <c r="L508" s="37"/>
    </row>
    <row r="509" spans="10:12" s="31" customFormat="1" x14ac:dyDescent="0.3">
      <c r="J509" s="37"/>
      <c r="K509" s="37"/>
      <c r="L509" s="37"/>
    </row>
    <row r="510" spans="10:12" s="31" customFormat="1" x14ac:dyDescent="0.3">
      <c r="J510" s="37"/>
      <c r="K510" s="37"/>
      <c r="L510" s="37"/>
    </row>
    <row r="511" spans="10:12" s="31" customFormat="1" x14ac:dyDescent="0.3">
      <c r="J511" s="37"/>
      <c r="K511" s="37"/>
      <c r="L511" s="37"/>
    </row>
    <row r="512" spans="10:12" s="31" customFormat="1" x14ac:dyDescent="0.3">
      <c r="J512" s="37"/>
      <c r="K512" s="37"/>
      <c r="L512" s="37"/>
    </row>
    <row r="513" spans="10:12" s="31" customFormat="1" x14ac:dyDescent="0.3">
      <c r="J513" s="37"/>
      <c r="K513" s="37"/>
      <c r="L513" s="37"/>
    </row>
    <row r="514" spans="10:12" s="31" customFormat="1" x14ac:dyDescent="0.3">
      <c r="J514" s="37"/>
      <c r="K514" s="37"/>
      <c r="L514" s="37"/>
    </row>
    <row r="515" spans="10:12" s="31" customFormat="1" x14ac:dyDescent="0.3">
      <c r="J515" s="37"/>
      <c r="K515" s="37"/>
      <c r="L515" s="37"/>
    </row>
    <row r="516" spans="10:12" s="31" customFormat="1" x14ac:dyDescent="0.3">
      <c r="J516" s="37"/>
      <c r="K516" s="37"/>
      <c r="L516" s="37"/>
    </row>
    <row r="517" spans="10:12" s="31" customFormat="1" x14ac:dyDescent="0.3">
      <c r="J517" s="37"/>
      <c r="K517" s="37"/>
      <c r="L517" s="37"/>
    </row>
    <row r="518" spans="10:12" s="31" customFormat="1" x14ac:dyDescent="0.3">
      <c r="J518" s="37"/>
      <c r="K518" s="37"/>
      <c r="L518" s="37"/>
    </row>
    <row r="519" spans="10:12" s="31" customFormat="1" x14ac:dyDescent="0.3">
      <c r="J519" s="37"/>
      <c r="K519" s="37"/>
      <c r="L519" s="37"/>
    </row>
    <row r="520" spans="10:12" s="31" customFormat="1" x14ac:dyDescent="0.3">
      <c r="J520" s="37"/>
      <c r="K520" s="37"/>
      <c r="L520" s="37"/>
    </row>
    <row r="521" spans="10:12" s="31" customFormat="1" x14ac:dyDescent="0.3">
      <c r="J521" s="37"/>
      <c r="K521" s="37"/>
      <c r="L521" s="37"/>
    </row>
    <row r="522" spans="10:12" s="31" customFormat="1" x14ac:dyDescent="0.3">
      <c r="J522" s="37"/>
      <c r="K522" s="37"/>
      <c r="L522" s="37"/>
    </row>
    <row r="523" spans="10:12" s="31" customFormat="1" x14ac:dyDescent="0.3">
      <c r="J523" s="37"/>
      <c r="K523" s="37"/>
      <c r="L523" s="37"/>
    </row>
    <row r="524" spans="10:12" s="31" customFormat="1" x14ac:dyDescent="0.3">
      <c r="J524" s="37"/>
      <c r="K524" s="37"/>
      <c r="L524" s="37"/>
    </row>
    <row r="525" spans="10:12" s="31" customFormat="1" x14ac:dyDescent="0.3">
      <c r="J525" s="37"/>
      <c r="K525" s="37"/>
      <c r="L525" s="37"/>
    </row>
    <row r="526" spans="10:12" s="31" customFormat="1" x14ac:dyDescent="0.3">
      <c r="J526" s="37"/>
      <c r="K526" s="37"/>
      <c r="L526" s="37"/>
    </row>
    <row r="527" spans="10:12" s="31" customFormat="1" x14ac:dyDescent="0.3">
      <c r="J527" s="37"/>
      <c r="K527" s="37"/>
      <c r="L527" s="37"/>
    </row>
    <row r="528" spans="10:12" s="31" customFormat="1" x14ac:dyDescent="0.3">
      <c r="J528" s="37"/>
      <c r="K528" s="37"/>
      <c r="L528" s="37"/>
    </row>
    <row r="529" spans="10:12" s="31" customFormat="1" x14ac:dyDescent="0.3">
      <c r="J529" s="37"/>
      <c r="K529" s="37"/>
      <c r="L529" s="37"/>
    </row>
    <row r="530" spans="10:12" s="31" customFormat="1" x14ac:dyDescent="0.3">
      <c r="J530" s="37"/>
      <c r="K530" s="37"/>
      <c r="L530" s="37"/>
    </row>
    <row r="531" spans="10:12" s="31" customFormat="1" x14ac:dyDescent="0.3">
      <c r="J531" s="37"/>
      <c r="K531" s="37"/>
      <c r="L531" s="37"/>
    </row>
    <row r="532" spans="10:12" s="31" customFormat="1" x14ac:dyDescent="0.3">
      <c r="J532" s="37"/>
      <c r="K532" s="37"/>
      <c r="L532" s="37"/>
    </row>
    <row r="533" spans="10:12" s="31" customFormat="1" x14ac:dyDescent="0.3">
      <c r="J533" s="37"/>
      <c r="K533" s="37"/>
      <c r="L533" s="37"/>
    </row>
    <row r="534" spans="10:12" s="31" customFormat="1" x14ac:dyDescent="0.3">
      <c r="J534" s="37"/>
      <c r="K534" s="37"/>
      <c r="L534" s="37"/>
    </row>
    <row r="535" spans="10:12" s="31" customFormat="1" x14ac:dyDescent="0.3">
      <c r="J535" s="37"/>
      <c r="K535" s="37"/>
      <c r="L535" s="37"/>
    </row>
    <row r="536" spans="10:12" s="31" customFormat="1" x14ac:dyDescent="0.3">
      <c r="J536" s="37"/>
      <c r="K536" s="37"/>
      <c r="L536" s="37"/>
    </row>
    <row r="537" spans="10:12" s="31" customFormat="1" x14ac:dyDescent="0.3">
      <c r="J537" s="37"/>
      <c r="K537" s="37"/>
      <c r="L537" s="37"/>
    </row>
    <row r="538" spans="10:12" s="31" customFormat="1" x14ac:dyDescent="0.3">
      <c r="J538" s="37"/>
      <c r="K538" s="37"/>
      <c r="L538" s="37"/>
    </row>
    <row r="539" spans="10:12" s="31" customFormat="1" x14ac:dyDescent="0.3">
      <c r="J539" s="37"/>
      <c r="K539" s="37"/>
      <c r="L539" s="37"/>
    </row>
    <row r="540" spans="10:12" s="31" customFormat="1" x14ac:dyDescent="0.3">
      <c r="J540" s="37"/>
      <c r="K540" s="37"/>
      <c r="L540" s="37"/>
    </row>
    <row r="541" spans="10:12" s="31" customFormat="1" x14ac:dyDescent="0.3">
      <c r="J541" s="37"/>
      <c r="K541" s="37"/>
      <c r="L541" s="37"/>
    </row>
    <row r="542" spans="10:12" s="31" customFormat="1" x14ac:dyDescent="0.3">
      <c r="J542" s="37"/>
      <c r="K542" s="37"/>
      <c r="L542" s="37"/>
    </row>
    <row r="543" spans="10:12" s="31" customFormat="1" x14ac:dyDescent="0.3">
      <c r="J543" s="37"/>
      <c r="K543" s="37"/>
      <c r="L543" s="37"/>
    </row>
    <row r="544" spans="10:12" s="31" customFormat="1" x14ac:dyDescent="0.3">
      <c r="J544" s="37"/>
      <c r="K544" s="37"/>
      <c r="L544" s="37"/>
    </row>
    <row r="545" spans="10:12" s="31" customFormat="1" x14ac:dyDescent="0.3">
      <c r="J545" s="37"/>
      <c r="K545" s="37"/>
      <c r="L545" s="37"/>
    </row>
    <row r="546" spans="10:12" s="31" customFormat="1" x14ac:dyDescent="0.3">
      <c r="J546" s="37"/>
      <c r="K546" s="37"/>
      <c r="L546" s="37"/>
    </row>
    <row r="547" spans="10:12" s="31" customFormat="1" x14ac:dyDescent="0.3">
      <c r="J547" s="37"/>
      <c r="K547" s="37"/>
      <c r="L547" s="37"/>
    </row>
    <row r="548" spans="10:12" s="31" customFormat="1" x14ac:dyDescent="0.3">
      <c r="J548" s="37"/>
      <c r="K548" s="37"/>
      <c r="L548" s="37"/>
    </row>
    <row r="549" spans="10:12" s="31" customFormat="1" x14ac:dyDescent="0.3">
      <c r="J549" s="37"/>
      <c r="K549" s="37"/>
      <c r="L549" s="37"/>
    </row>
    <row r="550" spans="10:12" s="31" customFormat="1" x14ac:dyDescent="0.3">
      <c r="J550" s="37"/>
      <c r="K550" s="37"/>
      <c r="L550" s="37"/>
    </row>
    <row r="551" spans="10:12" s="31" customFormat="1" x14ac:dyDescent="0.3">
      <c r="J551" s="37"/>
      <c r="K551" s="37"/>
      <c r="L551" s="37"/>
    </row>
    <row r="552" spans="10:12" s="31" customFormat="1" x14ac:dyDescent="0.3">
      <c r="J552" s="37"/>
      <c r="K552" s="37"/>
      <c r="L552" s="37"/>
    </row>
    <row r="553" spans="10:12" s="31" customFormat="1" x14ac:dyDescent="0.3">
      <c r="J553" s="37"/>
      <c r="K553" s="37"/>
      <c r="L553" s="37"/>
    </row>
    <row r="554" spans="10:12" s="31" customFormat="1" x14ac:dyDescent="0.3">
      <c r="J554" s="37"/>
      <c r="K554" s="37"/>
      <c r="L554" s="37"/>
    </row>
    <row r="555" spans="10:12" s="31" customFormat="1" x14ac:dyDescent="0.3">
      <c r="J555" s="37"/>
      <c r="K555" s="37"/>
      <c r="L555" s="37"/>
    </row>
    <row r="556" spans="10:12" s="31" customFormat="1" x14ac:dyDescent="0.3">
      <c r="J556" s="37"/>
      <c r="K556" s="37"/>
      <c r="L556" s="37"/>
    </row>
    <row r="557" spans="10:12" s="31" customFormat="1" x14ac:dyDescent="0.3">
      <c r="J557" s="37"/>
      <c r="K557" s="37"/>
      <c r="L557" s="37"/>
    </row>
    <row r="558" spans="10:12" s="31" customFormat="1" x14ac:dyDescent="0.3">
      <c r="J558" s="37"/>
      <c r="K558" s="37"/>
      <c r="L558" s="37"/>
    </row>
    <row r="559" spans="10:12" s="31" customFormat="1" x14ac:dyDescent="0.3">
      <c r="J559" s="37"/>
      <c r="K559" s="37"/>
      <c r="L559" s="37"/>
    </row>
    <row r="560" spans="10:12" s="31" customFormat="1" x14ac:dyDescent="0.3">
      <c r="J560" s="37"/>
      <c r="K560" s="37"/>
      <c r="L560" s="37"/>
    </row>
    <row r="561" spans="10:12" s="31" customFormat="1" x14ac:dyDescent="0.3">
      <c r="J561" s="37"/>
      <c r="K561" s="37"/>
      <c r="L561" s="37"/>
    </row>
    <row r="562" spans="10:12" s="31" customFormat="1" x14ac:dyDescent="0.3">
      <c r="J562" s="37"/>
      <c r="K562" s="37"/>
      <c r="L562" s="37"/>
    </row>
    <row r="563" spans="10:12" s="31" customFormat="1" x14ac:dyDescent="0.3">
      <c r="J563" s="37"/>
      <c r="K563" s="37"/>
      <c r="L563" s="37"/>
    </row>
    <row r="564" spans="10:12" s="31" customFormat="1" x14ac:dyDescent="0.3">
      <c r="J564" s="37"/>
      <c r="K564" s="37"/>
      <c r="L564" s="37"/>
    </row>
    <row r="565" spans="10:12" s="31" customFormat="1" x14ac:dyDescent="0.3">
      <c r="J565" s="37"/>
      <c r="K565" s="37"/>
      <c r="L565" s="37"/>
    </row>
    <row r="566" spans="10:12" s="31" customFormat="1" x14ac:dyDescent="0.3">
      <c r="J566" s="37"/>
      <c r="K566" s="37"/>
      <c r="L566" s="37"/>
    </row>
    <row r="567" spans="10:12" s="31" customFormat="1" x14ac:dyDescent="0.3">
      <c r="J567" s="37"/>
      <c r="K567" s="37"/>
      <c r="L567" s="37"/>
    </row>
    <row r="568" spans="10:12" s="31" customFormat="1" x14ac:dyDescent="0.3">
      <c r="J568" s="37"/>
      <c r="K568" s="37"/>
      <c r="L568" s="37"/>
    </row>
    <row r="569" spans="10:12" s="31" customFormat="1" x14ac:dyDescent="0.3">
      <c r="J569" s="37"/>
      <c r="K569" s="37"/>
      <c r="L569" s="37"/>
    </row>
    <row r="570" spans="10:12" s="31" customFormat="1" x14ac:dyDescent="0.3">
      <c r="J570" s="37"/>
      <c r="K570" s="37"/>
      <c r="L570" s="37"/>
    </row>
    <row r="571" spans="10:12" s="31" customFormat="1" x14ac:dyDescent="0.3">
      <c r="J571" s="37"/>
      <c r="K571" s="37"/>
      <c r="L571" s="37"/>
    </row>
    <row r="572" spans="10:12" s="31" customFormat="1" x14ac:dyDescent="0.3">
      <c r="J572" s="37"/>
      <c r="K572" s="37"/>
      <c r="L572" s="37"/>
    </row>
    <row r="573" spans="10:12" s="31" customFormat="1" x14ac:dyDescent="0.3">
      <c r="J573" s="37"/>
      <c r="K573" s="37"/>
      <c r="L573" s="37"/>
    </row>
    <row r="574" spans="10:12" s="31" customFormat="1" x14ac:dyDescent="0.3">
      <c r="J574" s="37"/>
      <c r="K574" s="37"/>
      <c r="L574" s="37"/>
    </row>
    <row r="575" spans="10:12" s="31" customFormat="1" x14ac:dyDescent="0.3">
      <c r="J575" s="37"/>
      <c r="K575" s="37"/>
      <c r="L575" s="37"/>
    </row>
    <row r="576" spans="10:12" s="31" customFormat="1" x14ac:dyDescent="0.3">
      <c r="J576" s="37"/>
      <c r="K576" s="37"/>
      <c r="L576" s="37"/>
    </row>
    <row r="577" spans="10:12" s="31" customFormat="1" x14ac:dyDescent="0.3">
      <c r="J577" s="37"/>
      <c r="K577" s="37"/>
      <c r="L577" s="37"/>
    </row>
    <row r="578" spans="10:12" s="31" customFormat="1" x14ac:dyDescent="0.3">
      <c r="J578" s="37"/>
      <c r="K578" s="37"/>
      <c r="L578" s="37"/>
    </row>
    <row r="579" spans="10:12" s="31" customFormat="1" x14ac:dyDescent="0.3">
      <c r="J579" s="37"/>
      <c r="K579" s="37"/>
      <c r="L579" s="37"/>
    </row>
    <row r="580" spans="10:12" s="31" customFormat="1" x14ac:dyDescent="0.3">
      <c r="J580" s="37"/>
      <c r="K580" s="37"/>
      <c r="L580" s="37"/>
    </row>
    <row r="581" spans="10:12" s="31" customFormat="1" x14ac:dyDescent="0.3">
      <c r="J581" s="37"/>
      <c r="K581" s="37"/>
      <c r="L581" s="37"/>
    </row>
    <row r="582" spans="10:12" s="31" customFormat="1" x14ac:dyDescent="0.3">
      <c r="J582" s="37"/>
      <c r="K582" s="37"/>
      <c r="L582" s="37"/>
    </row>
    <row r="583" spans="10:12" s="31" customFormat="1" x14ac:dyDescent="0.3">
      <c r="J583" s="37"/>
      <c r="K583" s="37"/>
      <c r="L583" s="37"/>
    </row>
    <row r="584" spans="10:12" s="31" customFormat="1" x14ac:dyDescent="0.3">
      <c r="J584" s="37"/>
      <c r="K584" s="37"/>
      <c r="L584" s="37"/>
    </row>
    <row r="585" spans="10:12" s="31" customFormat="1" x14ac:dyDescent="0.3">
      <c r="J585" s="37"/>
      <c r="K585" s="37"/>
      <c r="L585" s="37"/>
    </row>
    <row r="586" spans="10:12" s="31" customFormat="1" x14ac:dyDescent="0.3">
      <c r="J586" s="37"/>
      <c r="K586" s="37"/>
      <c r="L586" s="37"/>
    </row>
    <row r="587" spans="10:12" s="31" customFormat="1" x14ac:dyDescent="0.3">
      <c r="J587" s="37"/>
      <c r="K587" s="37"/>
      <c r="L587" s="37"/>
    </row>
    <row r="588" spans="10:12" s="31" customFormat="1" x14ac:dyDescent="0.3">
      <c r="J588" s="37"/>
      <c r="K588" s="37"/>
      <c r="L588" s="37"/>
    </row>
    <row r="589" spans="10:12" s="31" customFormat="1" x14ac:dyDescent="0.3">
      <c r="J589" s="37"/>
      <c r="K589" s="37"/>
      <c r="L589" s="37"/>
    </row>
    <row r="590" spans="10:12" s="31" customFormat="1" x14ac:dyDescent="0.3">
      <c r="J590" s="37"/>
      <c r="K590" s="37"/>
      <c r="L590" s="37"/>
    </row>
    <row r="591" spans="10:12" s="31" customFormat="1" x14ac:dyDescent="0.3">
      <c r="J591" s="37"/>
      <c r="K591" s="37"/>
      <c r="L591" s="37"/>
    </row>
    <row r="592" spans="10:12" s="31" customFormat="1" x14ac:dyDescent="0.3">
      <c r="J592" s="37"/>
      <c r="K592" s="37"/>
      <c r="L592" s="37"/>
    </row>
    <row r="593" spans="10:12" s="31" customFormat="1" x14ac:dyDescent="0.3">
      <c r="J593" s="37"/>
      <c r="K593" s="37"/>
      <c r="L593" s="37"/>
    </row>
  </sheetData>
  <sheetProtection selectLockedCells="1"/>
  <mergeCells count="72">
    <mergeCell ref="L52:M53"/>
    <mergeCell ref="C37:H37"/>
    <mergeCell ref="J37:K37"/>
    <mergeCell ref="C39:H39"/>
    <mergeCell ref="H48:L48"/>
    <mergeCell ref="C45:H45"/>
    <mergeCell ref="J44:K44"/>
    <mergeCell ref="C46:H46"/>
    <mergeCell ref="J46:K46"/>
    <mergeCell ref="D52:E52"/>
    <mergeCell ref="D53:E53"/>
    <mergeCell ref="J52:K53"/>
    <mergeCell ref="F52:G52"/>
    <mergeCell ref="F53:G53"/>
    <mergeCell ref="J42:K42"/>
    <mergeCell ref="J38:K38"/>
    <mergeCell ref="J39:K39"/>
    <mergeCell ref="C50:M50"/>
    <mergeCell ref="C51:M51"/>
    <mergeCell ref="C33:H33"/>
    <mergeCell ref="C28:H28"/>
    <mergeCell ref="C36:H36"/>
    <mergeCell ref="C38:H38"/>
    <mergeCell ref="J36:K36"/>
    <mergeCell ref="J33:K33"/>
    <mergeCell ref="J35:K35"/>
    <mergeCell ref="C32:H32"/>
    <mergeCell ref="J32:K32"/>
    <mergeCell ref="C34:H34"/>
    <mergeCell ref="J34:K34"/>
    <mergeCell ref="C35:H35"/>
    <mergeCell ref="H52:I52"/>
    <mergeCell ref="H53:I53"/>
    <mergeCell ref="J45:K45"/>
    <mergeCell ref="C40:H40"/>
    <mergeCell ref="C42:H42"/>
    <mergeCell ref="C44:H44"/>
    <mergeCell ref="C43:H43"/>
    <mergeCell ref="J43:K43"/>
    <mergeCell ref="J40:K40"/>
    <mergeCell ref="C41:H41"/>
    <mergeCell ref="J41:K41"/>
    <mergeCell ref="J25:K26"/>
    <mergeCell ref="J27:K27"/>
    <mergeCell ref="C27:H27"/>
    <mergeCell ref="C31:H31"/>
    <mergeCell ref="C10:M10"/>
    <mergeCell ref="M25:M26"/>
    <mergeCell ref="C25:H26"/>
    <mergeCell ref="L25:L26"/>
    <mergeCell ref="J28:K28"/>
    <mergeCell ref="C30:H30"/>
    <mergeCell ref="J30:K30"/>
    <mergeCell ref="C29:H29"/>
    <mergeCell ref="J29:K29"/>
    <mergeCell ref="J31:K31"/>
    <mergeCell ref="C2:M3"/>
    <mergeCell ref="C5:M5"/>
    <mergeCell ref="I25:I26"/>
    <mergeCell ref="C24:M24"/>
    <mergeCell ref="C18:M18"/>
    <mergeCell ref="C19:M19"/>
    <mergeCell ref="C20:M20"/>
    <mergeCell ref="C21:M21"/>
    <mergeCell ref="C22:M22"/>
    <mergeCell ref="C23:M23"/>
    <mergeCell ref="E6:H6"/>
    <mergeCell ref="E7:H7"/>
    <mergeCell ref="E8:H8"/>
    <mergeCell ref="E9:H9"/>
    <mergeCell ref="C17:M17"/>
    <mergeCell ref="C11:M11"/>
  </mergeCells>
  <pageMargins left="0.23622047244094491" right="0.23622047244094491" top="0.74803149606299213" bottom="0.74803149606299213" header="0.31496062992125984" footer="0.31496062992125984"/>
  <pageSetup paperSize="8"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S585"/>
  <sheetViews>
    <sheetView topLeftCell="A13" zoomScale="80" zoomScaleNormal="80" workbookViewId="0">
      <selection sqref="A1:XFD1048576"/>
    </sheetView>
  </sheetViews>
  <sheetFormatPr defaultColWidth="8.88671875" defaultRowHeight="12.6" x14ac:dyDescent="0.3"/>
  <cols>
    <col min="1" max="1" width="5.6640625" style="31" customWidth="1"/>
    <col min="2" max="2" width="2.88671875" style="31" customWidth="1"/>
    <col min="3" max="3" width="97.21875" style="18" customWidth="1"/>
    <col min="4" max="4" width="31.33203125" style="18" customWidth="1"/>
    <col min="5" max="6" width="23.6640625" style="31" customWidth="1"/>
    <col min="7" max="7" width="33" style="31" customWidth="1"/>
    <col min="8" max="201" width="8.88671875" style="31"/>
    <col min="202" max="16384" width="8.88671875" style="18"/>
  </cols>
  <sheetData>
    <row r="1" spans="1:201" s="31" customFormat="1" ht="13.2" thickBot="1" x14ac:dyDescent="0.35">
      <c r="B1" s="29"/>
      <c r="C1" s="32"/>
      <c r="D1" s="35"/>
    </row>
    <row r="2" spans="1:201" ht="15.6" customHeight="1" x14ac:dyDescent="0.3">
      <c r="B2" s="29"/>
      <c r="C2" s="148" t="s">
        <v>46</v>
      </c>
      <c r="D2" s="149"/>
      <c r="E2" s="149"/>
      <c r="F2" s="149"/>
      <c r="G2" s="150"/>
    </row>
    <row r="3" spans="1:201" ht="19.2" customHeight="1" x14ac:dyDescent="0.3">
      <c r="B3" s="29"/>
      <c r="C3" s="151"/>
      <c r="D3" s="152"/>
      <c r="E3" s="152"/>
      <c r="F3" s="152"/>
      <c r="G3" s="153"/>
    </row>
    <row r="4" spans="1:201" ht="106.2" customHeight="1" thickBot="1" x14ac:dyDescent="0.35">
      <c r="B4" s="29"/>
      <c r="C4" s="246" t="s">
        <v>108</v>
      </c>
      <c r="D4" s="247"/>
      <c r="E4" s="247"/>
      <c r="F4" s="247"/>
      <c r="G4" s="248"/>
    </row>
    <row r="5" spans="1:201" ht="31.2" customHeight="1" thickBot="1" x14ac:dyDescent="0.35">
      <c r="B5" s="29"/>
      <c r="C5" s="201" t="s">
        <v>27</v>
      </c>
      <c r="D5" s="187" t="s">
        <v>103</v>
      </c>
      <c r="E5" s="252" t="s">
        <v>101</v>
      </c>
      <c r="F5" s="253"/>
      <c r="G5" s="157" t="s">
        <v>104</v>
      </c>
    </row>
    <row r="6" spans="1:201" ht="13.2" thickBot="1" x14ac:dyDescent="0.35">
      <c r="B6" s="29"/>
      <c r="C6" s="250"/>
      <c r="D6" s="251"/>
      <c r="E6" s="105" t="s">
        <v>99</v>
      </c>
      <c r="F6" s="106" t="s">
        <v>88</v>
      </c>
      <c r="G6" s="249"/>
    </row>
    <row r="7" spans="1:201" ht="25.2" x14ac:dyDescent="0.3">
      <c r="B7" s="29"/>
      <c r="C7" s="110" t="s">
        <v>44</v>
      </c>
      <c r="D7" s="111" t="s">
        <v>89</v>
      </c>
      <c r="E7" s="111" t="s">
        <v>89</v>
      </c>
      <c r="F7" s="111" t="s">
        <v>89</v>
      </c>
      <c r="G7" s="112" t="s">
        <v>89</v>
      </c>
    </row>
    <row r="8" spans="1:201" ht="14.4" customHeight="1" x14ac:dyDescent="0.3">
      <c r="B8" s="29"/>
      <c r="C8" s="113" t="s">
        <v>50</v>
      </c>
      <c r="D8" s="107" t="s">
        <v>89</v>
      </c>
      <c r="E8" s="107" t="s">
        <v>89</v>
      </c>
      <c r="F8" s="107" t="s">
        <v>89</v>
      </c>
      <c r="G8" s="114" t="s">
        <v>89</v>
      </c>
    </row>
    <row r="9" spans="1:201" ht="15" customHeight="1" x14ac:dyDescent="0.3">
      <c r="B9" s="29"/>
      <c r="C9" s="115" t="s">
        <v>49</v>
      </c>
      <c r="D9" s="107" t="s">
        <v>89</v>
      </c>
      <c r="E9" s="107" t="s">
        <v>89</v>
      </c>
      <c r="F9" s="107" t="s">
        <v>89</v>
      </c>
      <c r="G9" s="114" t="s">
        <v>89</v>
      </c>
    </row>
    <row r="10" spans="1:201" ht="15.6" customHeight="1" x14ac:dyDescent="0.3">
      <c r="B10" s="29"/>
      <c r="C10" s="116" t="s">
        <v>32</v>
      </c>
      <c r="D10" s="107" t="s">
        <v>89</v>
      </c>
      <c r="E10" s="107" t="s">
        <v>89</v>
      </c>
      <c r="F10" s="107" t="s">
        <v>89</v>
      </c>
      <c r="G10" s="114" t="s">
        <v>89</v>
      </c>
    </row>
    <row r="11" spans="1:201" ht="15" customHeight="1" x14ac:dyDescent="0.3">
      <c r="B11" s="29"/>
      <c r="C11" s="115" t="s">
        <v>59</v>
      </c>
      <c r="D11" s="122">
        <f>'Invulblad prijzen'!M31</f>
        <v>0</v>
      </c>
      <c r="E11" s="108">
        <v>85</v>
      </c>
      <c r="F11" s="107" t="s">
        <v>90</v>
      </c>
      <c r="G11" s="146">
        <f>D11/E11</f>
        <v>0</v>
      </c>
    </row>
    <row r="12" spans="1:201" s="17" customFormat="1" ht="28.2" customHeight="1" x14ac:dyDescent="0.3">
      <c r="A12" s="31"/>
      <c r="B12" s="29"/>
      <c r="C12" s="115" t="s">
        <v>94</v>
      </c>
      <c r="D12" s="107" t="s">
        <v>89</v>
      </c>
      <c r="E12" s="107" t="s">
        <v>89</v>
      </c>
      <c r="F12" s="107" t="s">
        <v>89</v>
      </c>
      <c r="G12" s="114" t="s">
        <v>89</v>
      </c>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row>
    <row r="13" spans="1:201" s="17" customFormat="1" x14ac:dyDescent="0.3">
      <c r="A13" s="31"/>
      <c r="B13" s="29"/>
      <c r="C13" s="115" t="s">
        <v>58</v>
      </c>
      <c r="D13" s="107" t="s">
        <v>89</v>
      </c>
      <c r="E13" s="107" t="s">
        <v>89</v>
      </c>
      <c r="F13" s="107" t="s">
        <v>89</v>
      </c>
      <c r="G13" s="114" t="s">
        <v>89</v>
      </c>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row>
    <row r="14" spans="1:201" s="17" customFormat="1" ht="18" customHeight="1" x14ac:dyDescent="0.3">
      <c r="A14" s="31"/>
      <c r="B14" s="29"/>
      <c r="C14" s="115" t="s">
        <v>47</v>
      </c>
      <c r="D14" s="122">
        <f>'Invulblad prijzen'!M34</f>
        <v>0</v>
      </c>
      <c r="E14" s="108">
        <v>85</v>
      </c>
      <c r="F14" s="107" t="s">
        <v>90</v>
      </c>
      <c r="G14" s="146">
        <f>D14/E14</f>
        <v>0</v>
      </c>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c r="FI14" s="31"/>
      <c r="FJ14" s="31"/>
      <c r="FK14" s="31"/>
      <c r="FL14" s="31"/>
      <c r="FM14" s="31"/>
      <c r="FN14" s="31"/>
      <c r="FO14" s="31"/>
      <c r="FP14" s="31"/>
      <c r="FQ14" s="31"/>
      <c r="FR14" s="31"/>
      <c r="FS14" s="31"/>
      <c r="FT14" s="31"/>
      <c r="FU14" s="31"/>
      <c r="FV14" s="31"/>
      <c r="FW14" s="31"/>
      <c r="FX14" s="31"/>
      <c r="FY14" s="31"/>
      <c r="FZ14" s="31"/>
      <c r="GA14" s="31"/>
      <c r="GB14" s="31"/>
      <c r="GC14" s="31"/>
      <c r="GD14" s="31"/>
      <c r="GE14" s="31"/>
      <c r="GF14" s="31"/>
      <c r="GG14" s="31"/>
      <c r="GH14" s="31"/>
      <c r="GI14" s="31"/>
      <c r="GJ14" s="31"/>
      <c r="GK14" s="31"/>
      <c r="GL14" s="31"/>
      <c r="GM14" s="31"/>
      <c r="GN14" s="31"/>
      <c r="GO14" s="31"/>
      <c r="GP14" s="31"/>
      <c r="GQ14" s="31"/>
      <c r="GR14" s="31"/>
      <c r="GS14" s="31"/>
    </row>
    <row r="15" spans="1:201" ht="28.8" customHeight="1" x14ac:dyDescent="0.3">
      <c r="B15" s="29"/>
      <c r="C15" s="115" t="s">
        <v>86</v>
      </c>
      <c r="D15" s="122">
        <f>'Invulblad prijzen'!M35</f>
        <v>0</v>
      </c>
      <c r="E15" s="109">
        <v>3409860</v>
      </c>
      <c r="F15" s="107" t="s">
        <v>91</v>
      </c>
      <c r="G15" s="146">
        <f t="shared" ref="G15:G22" si="0">D15/E15</f>
        <v>0</v>
      </c>
    </row>
    <row r="16" spans="1:201" ht="15.6" customHeight="1" x14ac:dyDescent="0.3">
      <c r="B16" s="29"/>
      <c r="C16" s="117" t="s">
        <v>95</v>
      </c>
      <c r="D16" s="122">
        <f>'Invulblad prijzen'!M36</f>
        <v>0</v>
      </c>
      <c r="E16" s="109">
        <v>6650</v>
      </c>
      <c r="F16" s="107" t="s">
        <v>92</v>
      </c>
      <c r="G16" s="146">
        <f t="shared" si="0"/>
        <v>0</v>
      </c>
    </row>
    <row r="17" spans="1:201" ht="17.399999999999999" customHeight="1" x14ac:dyDescent="0.3">
      <c r="B17" s="29"/>
      <c r="C17" s="117" t="s">
        <v>96</v>
      </c>
      <c r="D17" s="122">
        <f>'Invulblad prijzen'!M37</f>
        <v>0</v>
      </c>
      <c r="E17" s="109">
        <v>3750</v>
      </c>
      <c r="F17" s="107" t="s">
        <v>92</v>
      </c>
      <c r="G17" s="146">
        <f t="shared" si="0"/>
        <v>0</v>
      </c>
    </row>
    <row r="18" spans="1:201" x14ac:dyDescent="0.3">
      <c r="B18" s="29"/>
      <c r="C18" s="117" t="s">
        <v>97</v>
      </c>
      <c r="D18" s="122">
        <f>'Invulblad prijzen'!M38</f>
        <v>0</v>
      </c>
      <c r="E18" s="109">
        <v>42800</v>
      </c>
      <c r="F18" s="107" t="s">
        <v>92</v>
      </c>
      <c r="G18" s="146">
        <f t="shared" si="0"/>
        <v>0</v>
      </c>
    </row>
    <row r="19" spans="1:201" x14ac:dyDescent="0.3">
      <c r="B19" s="29"/>
      <c r="C19" s="117" t="s">
        <v>69</v>
      </c>
      <c r="D19" s="122">
        <f>'Invulblad prijzen'!M39</f>
        <v>0</v>
      </c>
      <c r="E19" s="108">
        <v>85</v>
      </c>
      <c r="F19" s="107" t="s">
        <v>90</v>
      </c>
      <c r="G19" s="146">
        <f t="shared" si="0"/>
        <v>0</v>
      </c>
    </row>
    <row r="20" spans="1:201" x14ac:dyDescent="0.3">
      <c r="B20" s="29"/>
      <c r="C20" s="115" t="s">
        <v>62</v>
      </c>
      <c r="D20" s="122">
        <f>'Invulblad prijzen'!M40</f>
        <v>0</v>
      </c>
      <c r="E20" s="108">
        <v>47742487</v>
      </c>
      <c r="F20" s="107" t="s">
        <v>93</v>
      </c>
      <c r="G20" s="146">
        <f t="shared" si="0"/>
        <v>0</v>
      </c>
    </row>
    <row r="21" spans="1:201" x14ac:dyDescent="0.3">
      <c r="B21" s="29"/>
      <c r="C21" s="115" t="s">
        <v>64</v>
      </c>
      <c r="D21" s="122">
        <f>'Invulblad prijzen'!M41</f>
        <v>0</v>
      </c>
      <c r="E21" s="108">
        <v>111343851</v>
      </c>
      <c r="F21" s="107" t="s">
        <v>93</v>
      </c>
      <c r="G21" s="146">
        <f t="shared" si="0"/>
        <v>0</v>
      </c>
    </row>
    <row r="22" spans="1:201" ht="13.8" customHeight="1" x14ac:dyDescent="0.3">
      <c r="B22" s="29"/>
      <c r="C22" s="115" t="s">
        <v>48</v>
      </c>
      <c r="D22" s="122">
        <f>'Invulblad prijzen'!M42</f>
        <v>0</v>
      </c>
      <c r="E22" s="108">
        <v>3409860</v>
      </c>
      <c r="F22" s="107" t="s">
        <v>91</v>
      </c>
      <c r="G22" s="146">
        <f t="shared" si="0"/>
        <v>0</v>
      </c>
    </row>
    <row r="23" spans="1:201" s="27" customFormat="1" ht="25.2" x14ac:dyDescent="0.3">
      <c r="A23" s="36"/>
      <c r="B23" s="30"/>
      <c r="C23" s="115" t="s">
        <v>70</v>
      </c>
      <c r="D23" s="107" t="s">
        <v>89</v>
      </c>
      <c r="E23" s="107" t="s">
        <v>89</v>
      </c>
      <c r="F23" s="107" t="s">
        <v>89</v>
      </c>
      <c r="G23" s="114" t="s">
        <v>89</v>
      </c>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c r="GD23" s="36"/>
      <c r="GE23" s="36"/>
      <c r="GF23" s="36"/>
      <c r="GG23" s="36"/>
      <c r="GH23" s="36"/>
      <c r="GI23" s="36"/>
      <c r="GJ23" s="36"/>
      <c r="GK23" s="36"/>
      <c r="GL23" s="36"/>
      <c r="GM23" s="36"/>
      <c r="GN23" s="36"/>
      <c r="GO23" s="36"/>
      <c r="GP23" s="36"/>
      <c r="GQ23" s="36"/>
      <c r="GR23" s="36"/>
      <c r="GS23" s="36"/>
    </row>
    <row r="24" spans="1:201" ht="25.2" x14ac:dyDescent="0.3">
      <c r="B24" s="29"/>
      <c r="C24" s="117" t="s">
        <v>71</v>
      </c>
      <c r="D24" s="107" t="s">
        <v>89</v>
      </c>
      <c r="E24" s="107" t="s">
        <v>89</v>
      </c>
      <c r="F24" s="107" t="s">
        <v>89</v>
      </c>
      <c r="G24" s="114" t="s">
        <v>89</v>
      </c>
    </row>
    <row r="25" spans="1:201" ht="15.6" customHeight="1" x14ac:dyDescent="0.3">
      <c r="B25" s="29"/>
      <c r="C25" s="115" t="s">
        <v>98</v>
      </c>
      <c r="D25" s="107" t="s">
        <v>89</v>
      </c>
      <c r="E25" s="107" t="s">
        <v>89</v>
      </c>
      <c r="F25" s="107" t="s">
        <v>89</v>
      </c>
      <c r="G25" s="114" t="s">
        <v>89</v>
      </c>
    </row>
    <row r="26" spans="1:201" ht="28.8" customHeight="1" thickBot="1" x14ac:dyDescent="0.35">
      <c r="B26" s="29"/>
      <c r="C26" s="118" t="s">
        <v>87</v>
      </c>
      <c r="D26" s="123">
        <f>'Invulblad prijzen'!M46</f>
        <v>0</v>
      </c>
      <c r="E26" s="119">
        <v>85</v>
      </c>
      <c r="F26" s="120" t="s">
        <v>90</v>
      </c>
      <c r="G26" s="147">
        <f>D26/E26</f>
        <v>0</v>
      </c>
    </row>
    <row r="27" spans="1:201" ht="12.6" customHeight="1" x14ac:dyDescent="0.3">
      <c r="B27" s="29"/>
      <c r="C27" s="31"/>
      <c r="D27" s="58"/>
    </row>
    <row r="28" spans="1:201" ht="14.4" customHeight="1" x14ac:dyDescent="0.3">
      <c r="B28" s="29"/>
      <c r="C28" s="31"/>
      <c r="D28" s="58"/>
    </row>
    <row r="29" spans="1:201" ht="14.4" customHeight="1" x14ac:dyDescent="0.3">
      <c r="B29" s="29"/>
      <c r="C29" s="145"/>
      <c r="D29" s="31"/>
    </row>
    <row r="30" spans="1:201" ht="14.4" customHeight="1" x14ac:dyDescent="0.3">
      <c r="B30" s="29"/>
      <c r="C30" s="31"/>
      <c r="D30" s="31"/>
    </row>
    <row r="31" spans="1:201" ht="14.4" customHeight="1" x14ac:dyDescent="0.3">
      <c r="B31" s="29"/>
      <c r="C31" s="31"/>
      <c r="D31" s="31"/>
    </row>
    <row r="32" spans="1:201" ht="14.4" customHeight="1" x14ac:dyDescent="0.3">
      <c r="B32" s="29"/>
      <c r="C32" s="31"/>
      <c r="D32" s="31"/>
    </row>
    <row r="33" spans="1:201" ht="14.4" customHeight="1" x14ac:dyDescent="0.3">
      <c r="B33" s="29"/>
      <c r="C33" s="31"/>
      <c r="D33" s="31"/>
    </row>
    <row r="34" spans="1:201" ht="14.4" customHeight="1" x14ac:dyDescent="0.3">
      <c r="B34" s="29"/>
      <c r="C34" s="31"/>
      <c r="D34" s="31"/>
    </row>
    <row r="35" spans="1:201" ht="14.4" customHeight="1" x14ac:dyDescent="0.3">
      <c r="B35" s="29"/>
      <c r="C35" s="31"/>
      <c r="D35" s="31"/>
    </row>
    <row r="36" spans="1:201" ht="14.4" customHeight="1" x14ac:dyDescent="0.3">
      <c r="B36" s="29"/>
      <c r="C36" s="31"/>
      <c r="D36" s="31"/>
    </row>
    <row r="37" spans="1:201" ht="14.4" customHeight="1" x14ac:dyDescent="0.3">
      <c r="B37" s="29"/>
      <c r="C37" s="31"/>
      <c r="D37" s="31"/>
    </row>
    <row r="38" spans="1:201" ht="14.4" customHeight="1" x14ac:dyDescent="0.3">
      <c r="B38" s="29"/>
      <c r="C38" s="31"/>
      <c r="D38" s="31"/>
    </row>
    <row r="39" spans="1:201" ht="14.4" customHeight="1" x14ac:dyDescent="0.3">
      <c r="B39" s="29"/>
      <c r="C39" s="31"/>
      <c r="D39" s="31"/>
    </row>
    <row r="40" spans="1:201" ht="27.6" customHeight="1" x14ac:dyDescent="0.3">
      <c r="B40" s="29"/>
      <c r="C40" s="31"/>
      <c r="D40" s="31"/>
    </row>
    <row r="41" spans="1:201" s="17" customFormat="1" x14ac:dyDescent="0.3">
      <c r="A41" s="31"/>
      <c r="B41" s="29"/>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c r="ES41" s="31"/>
      <c r="ET41" s="31"/>
      <c r="EU41" s="31"/>
      <c r="EV41" s="31"/>
      <c r="EW41" s="31"/>
      <c r="EX41" s="31"/>
      <c r="EY41" s="31"/>
      <c r="EZ41" s="31"/>
      <c r="FA41" s="31"/>
      <c r="FB41" s="31"/>
      <c r="FC41" s="31"/>
      <c r="FD41" s="31"/>
      <c r="FE41" s="31"/>
      <c r="FF41" s="31"/>
      <c r="FG41" s="31"/>
      <c r="FH41" s="31"/>
      <c r="FI41" s="31"/>
      <c r="FJ41" s="31"/>
      <c r="FK41" s="31"/>
      <c r="FL41" s="31"/>
      <c r="FM41" s="31"/>
      <c r="FN41" s="31"/>
      <c r="FO41" s="31"/>
      <c r="FP41" s="31"/>
      <c r="FQ41" s="31"/>
      <c r="FR41" s="31"/>
      <c r="FS41" s="31"/>
      <c r="FT41" s="31"/>
      <c r="FU41" s="31"/>
      <c r="FV41" s="31"/>
      <c r="FW41" s="31"/>
      <c r="FX41" s="31"/>
      <c r="FY41" s="31"/>
      <c r="FZ41" s="31"/>
      <c r="GA41" s="31"/>
      <c r="GB41" s="31"/>
      <c r="GC41" s="31"/>
      <c r="GD41" s="31"/>
      <c r="GE41" s="31"/>
      <c r="GF41" s="31"/>
      <c r="GG41" s="31"/>
      <c r="GH41" s="31"/>
      <c r="GI41" s="31"/>
      <c r="GJ41" s="31"/>
      <c r="GK41" s="31"/>
      <c r="GL41" s="31"/>
      <c r="GM41" s="31"/>
      <c r="GN41" s="31"/>
      <c r="GO41" s="31"/>
      <c r="GP41" s="31"/>
      <c r="GQ41" s="31"/>
      <c r="GR41" s="31"/>
      <c r="GS41" s="31"/>
    </row>
    <row r="42" spans="1:201" ht="15" customHeight="1" x14ac:dyDescent="0.3">
      <c r="B42" s="29"/>
      <c r="C42" s="31"/>
      <c r="D42" s="31"/>
    </row>
    <row r="43" spans="1:201" s="17" customFormat="1" ht="21" customHeight="1" x14ac:dyDescent="0.3">
      <c r="A43" s="31"/>
      <c r="B43" s="29"/>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c r="EO43" s="31"/>
      <c r="EP43" s="31"/>
      <c r="EQ43" s="31"/>
      <c r="ER43" s="31"/>
      <c r="ES43" s="31"/>
      <c r="ET43" s="31"/>
      <c r="EU43" s="31"/>
      <c r="EV43" s="31"/>
      <c r="EW43" s="31"/>
      <c r="EX43" s="31"/>
      <c r="EY43" s="31"/>
      <c r="EZ43" s="31"/>
      <c r="FA43" s="31"/>
      <c r="FB43" s="31"/>
      <c r="FC43" s="31"/>
      <c r="FD43" s="31"/>
      <c r="FE43" s="31"/>
      <c r="FF43" s="31"/>
      <c r="FG43" s="31"/>
      <c r="FH43" s="31"/>
      <c r="FI43" s="31"/>
      <c r="FJ43" s="31"/>
      <c r="FK43" s="31"/>
      <c r="FL43" s="31"/>
      <c r="FM43" s="31"/>
      <c r="FN43" s="31"/>
      <c r="FO43" s="31"/>
      <c r="FP43" s="31"/>
      <c r="FQ43" s="31"/>
      <c r="FR43" s="31"/>
      <c r="FS43" s="31"/>
      <c r="FT43" s="31"/>
      <c r="FU43" s="31"/>
      <c r="FV43" s="31"/>
      <c r="FW43" s="31"/>
      <c r="FX43" s="31"/>
      <c r="FY43" s="31"/>
      <c r="FZ43" s="31"/>
      <c r="GA43" s="31"/>
      <c r="GB43" s="31"/>
      <c r="GC43" s="31"/>
      <c r="GD43" s="31"/>
      <c r="GE43" s="31"/>
      <c r="GF43" s="31"/>
      <c r="GG43" s="31"/>
      <c r="GH43" s="31"/>
      <c r="GI43" s="31"/>
      <c r="GJ43" s="31"/>
      <c r="GK43" s="31"/>
      <c r="GL43" s="31"/>
      <c r="GM43" s="31"/>
      <c r="GN43" s="31"/>
      <c r="GO43" s="31"/>
      <c r="GP43" s="31"/>
      <c r="GQ43" s="31"/>
      <c r="GR43" s="31"/>
      <c r="GS43" s="31"/>
    </row>
    <row r="44" spans="1:201" ht="39" customHeight="1" x14ac:dyDescent="0.3">
      <c r="B44" s="29"/>
      <c r="C44" s="31"/>
      <c r="D44" s="31"/>
    </row>
    <row r="45" spans="1:201" ht="39.6" customHeight="1" x14ac:dyDescent="0.3">
      <c r="B45" s="29"/>
      <c r="C45" s="31"/>
      <c r="D45" s="31"/>
    </row>
    <row r="46" spans="1:201" ht="14.4" customHeight="1" x14ac:dyDescent="0.3">
      <c r="C46" s="31"/>
      <c r="D46" s="31"/>
    </row>
    <row r="47" spans="1:201" s="31" customFormat="1" ht="14.4" customHeight="1" x14ac:dyDescent="0.3"/>
    <row r="48" spans="1:201" s="31" customFormat="1" ht="15" customHeight="1" x14ac:dyDescent="0.3"/>
    <row r="49" s="31" customFormat="1" x14ac:dyDescent="0.3"/>
    <row r="50" s="31" customFormat="1" x14ac:dyDescent="0.3"/>
    <row r="51" s="31" customFormat="1" x14ac:dyDescent="0.3"/>
    <row r="52" s="31" customFormat="1" x14ac:dyDescent="0.3"/>
    <row r="53" s="31" customFormat="1" x14ac:dyDescent="0.3"/>
    <row r="54" s="31" customFormat="1" x14ac:dyDescent="0.3"/>
    <row r="55" s="31" customFormat="1" x14ac:dyDescent="0.3"/>
    <row r="56" s="31" customFormat="1" x14ac:dyDescent="0.3"/>
    <row r="57" s="31" customFormat="1" x14ac:dyDescent="0.3"/>
    <row r="58" s="31" customFormat="1" x14ac:dyDescent="0.3"/>
    <row r="59" s="31" customFormat="1" x14ac:dyDescent="0.3"/>
    <row r="60" s="31" customFormat="1" x14ac:dyDescent="0.3"/>
    <row r="61" s="31" customFormat="1" x14ac:dyDescent="0.3"/>
    <row r="62" s="31" customFormat="1" x14ac:dyDescent="0.3"/>
    <row r="63" s="31" customFormat="1" x14ac:dyDescent="0.3"/>
    <row r="64" s="31" customFormat="1" x14ac:dyDescent="0.3"/>
    <row r="65" s="31" customFormat="1" x14ac:dyDescent="0.3"/>
    <row r="66" s="31" customFormat="1" x14ac:dyDescent="0.3"/>
    <row r="67" s="31" customFormat="1" x14ac:dyDescent="0.3"/>
    <row r="68" s="31" customFormat="1" x14ac:dyDescent="0.3"/>
    <row r="69" s="31" customFormat="1" x14ac:dyDescent="0.3"/>
    <row r="70" s="31" customFormat="1" x14ac:dyDescent="0.3"/>
    <row r="71" s="31" customFormat="1" x14ac:dyDescent="0.3"/>
    <row r="72" s="31" customFormat="1" x14ac:dyDescent="0.3"/>
    <row r="73" s="31" customFormat="1" x14ac:dyDescent="0.3"/>
    <row r="74" s="31" customFormat="1" x14ac:dyDescent="0.3"/>
    <row r="75" s="31" customFormat="1" x14ac:dyDescent="0.3"/>
    <row r="76" s="31" customFormat="1" x14ac:dyDescent="0.3"/>
    <row r="77" s="31" customFormat="1" x14ac:dyDescent="0.3"/>
    <row r="78" s="31" customFormat="1" x14ac:dyDescent="0.3"/>
    <row r="79" s="31" customFormat="1" x14ac:dyDescent="0.3"/>
    <row r="80" s="31" customFormat="1" x14ac:dyDescent="0.3"/>
    <row r="81" s="31" customFormat="1" x14ac:dyDescent="0.3"/>
    <row r="82" s="31" customFormat="1" x14ac:dyDescent="0.3"/>
    <row r="83" s="31" customFormat="1" x14ac:dyDescent="0.3"/>
    <row r="84" s="31" customFormat="1" x14ac:dyDescent="0.3"/>
    <row r="85" s="31" customFormat="1" x14ac:dyDescent="0.3"/>
    <row r="86" s="31" customFormat="1" x14ac:dyDescent="0.3"/>
    <row r="87" s="31" customFormat="1" x14ac:dyDescent="0.3"/>
    <row r="88" s="31" customFormat="1" x14ac:dyDescent="0.3"/>
    <row r="89" s="31" customFormat="1" x14ac:dyDescent="0.3"/>
    <row r="90" s="31" customFormat="1" x14ac:dyDescent="0.3"/>
    <row r="91" s="31" customFormat="1" x14ac:dyDescent="0.3"/>
    <row r="92" s="31" customFormat="1" x14ac:dyDescent="0.3"/>
    <row r="93" s="31" customFormat="1" x14ac:dyDescent="0.3"/>
    <row r="94" s="31" customFormat="1" x14ac:dyDescent="0.3"/>
    <row r="95" s="31" customFormat="1" x14ac:dyDescent="0.3"/>
    <row r="96" s="31" customFormat="1" x14ac:dyDescent="0.3"/>
    <row r="97" s="31" customFormat="1" x14ac:dyDescent="0.3"/>
    <row r="98" s="31" customFormat="1" x14ac:dyDescent="0.3"/>
    <row r="99" s="31" customFormat="1" x14ac:dyDescent="0.3"/>
    <row r="100" s="31" customFormat="1" x14ac:dyDescent="0.3"/>
    <row r="101" s="31" customFormat="1" x14ac:dyDescent="0.3"/>
    <row r="102" s="31" customFormat="1" x14ac:dyDescent="0.3"/>
    <row r="103" s="31" customFormat="1" x14ac:dyDescent="0.3"/>
    <row r="104" s="31" customFormat="1" x14ac:dyDescent="0.3"/>
    <row r="105" s="31" customFormat="1" x14ac:dyDescent="0.3"/>
    <row r="106" s="31" customFormat="1" x14ac:dyDescent="0.3"/>
    <row r="107" s="31" customFormat="1" x14ac:dyDescent="0.3"/>
    <row r="108" s="31" customFormat="1" x14ac:dyDescent="0.3"/>
    <row r="109" s="31" customFormat="1" x14ac:dyDescent="0.3"/>
    <row r="110" s="31" customFormat="1" x14ac:dyDescent="0.3"/>
    <row r="111" s="31" customFormat="1" x14ac:dyDescent="0.3"/>
    <row r="112" s="31" customFormat="1" x14ac:dyDescent="0.3"/>
    <row r="113" s="31" customFormat="1" x14ac:dyDescent="0.3"/>
    <row r="114" s="31" customFormat="1" x14ac:dyDescent="0.3"/>
    <row r="115" s="31" customFormat="1" x14ac:dyDescent="0.3"/>
    <row r="116" s="31" customFormat="1" x14ac:dyDescent="0.3"/>
    <row r="117" s="31" customFormat="1" x14ac:dyDescent="0.3"/>
    <row r="118" s="31" customFormat="1" x14ac:dyDescent="0.3"/>
    <row r="119" s="31" customFormat="1" x14ac:dyDescent="0.3"/>
    <row r="120" s="31" customFormat="1" x14ac:dyDescent="0.3"/>
    <row r="121" s="31" customFormat="1" x14ac:dyDescent="0.3"/>
    <row r="122" s="31" customFormat="1" x14ac:dyDescent="0.3"/>
    <row r="123" s="31" customFormat="1" x14ac:dyDescent="0.3"/>
    <row r="124" s="31" customFormat="1" x14ac:dyDescent="0.3"/>
    <row r="125" s="31" customFormat="1" x14ac:dyDescent="0.3"/>
    <row r="126" s="31" customFormat="1" x14ac:dyDescent="0.3"/>
    <row r="127" s="31" customFormat="1" x14ac:dyDescent="0.3"/>
    <row r="128" s="31" customFormat="1" x14ac:dyDescent="0.3"/>
    <row r="129" s="31" customFormat="1" x14ac:dyDescent="0.3"/>
    <row r="130" s="31" customFormat="1" x14ac:dyDescent="0.3"/>
    <row r="131" s="31" customFormat="1" x14ac:dyDescent="0.3"/>
    <row r="132" s="31" customFormat="1" x14ac:dyDescent="0.3"/>
    <row r="133" s="31" customFormat="1" x14ac:dyDescent="0.3"/>
    <row r="134" s="31" customFormat="1" x14ac:dyDescent="0.3"/>
    <row r="135" s="31" customFormat="1" x14ac:dyDescent="0.3"/>
    <row r="136" s="31" customFormat="1" x14ac:dyDescent="0.3"/>
    <row r="137" s="31" customFormat="1" x14ac:dyDescent="0.3"/>
    <row r="138" s="31" customFormat="1" x14ac:dyDescent="0.3"/>
    <row r="139" s="31" customFormat="1" x14ac:dyDescent="0.3"/>
    <row r="140" s="31" customFormat="1" x14ac:dyDescent="0.3"/>
    <row r="141" s="31" customFormat="1" x14ac:dyDescent="0.3"/>
    <row r="142" s="31" customFormat="1" x14ac:dyDescent="0.3"/>
    <row r="143" s="31" customFormat="1" x14ac:dyDescent="0.3"/>
    <row r="144" s="31" customFormat="1" x14ac:dyDescent="0.3"/>
    <row r="145" s="31" customFormat="1" x14ac:dyDescent="0.3"/>
    <row r="146" s="31" customFormat="1" x14ac:dyDescent="0.3"/>
    <row r="147" s="31" customFormat="1" x14ac:dyDescent="0.3"/>
    <row r="148" s="31" customFormat="1" x14ac:dyDescent="0.3"/>
    <row r="149" s="31" customFormat="1" x14ac:dyDescent="0.3"/>
    <row r="150" s="31" customFormat="1" x14ac:dyDescent="0.3"/>
    <row r="151" s="31" customFormat="1" x14ac:dyDescent="0.3"/>
    <row r="152" s="31" customFormat="1" x14ac:dyDescent="0.3"/>
    <row r="153" s="31" customFormat="1" x14ac:dyDescent="0.3"/>
    <row r="154" s="31" customFormat="1" x14ac:dyDescent="0.3"/>
    <row r="155" s="31" customFormat="1" x14ac:dyDescent="0.3"/>
    <row r="156" s="31" customFormat="1" x14ac:dyDescent="0.3"/>
    <row r="157" s="31" customFormat="1" x14ac:dyDescent="0.3"/>
    <row r="158" s="31" customFormat="1" x14ac:dyDescent="0.3"/>
    <row r="159" s="31" customFormat="1" x14ac:dyDescent="0.3"/>
    <row r="160" s="31" customFormat="1" x14ac:dyDescent="0.3"/>
    <row r="161" s="31" customFormat="1" x14ac:dyDescent="0.3"/>
    <row r="162" s="31" customFormat="1" x14ac:dyDescent="0.3"/>
    <row r="163" s="31" customFormat="1" x14ac:dyDescent="0.3"/>
    <row r="164" s="31" customFormat="1" x14ac:dyDescent="0.3"/>
    <row r="165" s="31" customFormat="1" x14ac:dyDescent="0.3"/>
    <row r="166" s="31" customFormat="1" x14ac:dyDescent="0.3"/>
    <row r="167" s="31" customFormat="1" x14ac:dyDescent="0.3"/>
    <row r="168" s="31" customFormat="1" x14ac:dyDescent="0.3"/>
    <row r="169" s="31" customFormat="1" x14ac:dyDescent="0.3"/>
    <row r="170" s="31" customFormat="1" x14ac:dyDescent="0.3"/>
    <row r="171" s="31" customFormat="1" x14ac:dyDescent="0.3"/>
    <row r="172" s="31" customFormat="1" x14ac:dyDescent="0.3"/>
    <row r="173" s="31" customFormat="1" x14ac:dyDescent="0.3"/>
    <row r="174" s="31" customFormat="1" x14ac:dyDescent="0.3"/>
    <row r="175" s="31" customFormat="1" x14ac:dyDescent="0.3"/>
    <row r="176" s="31" customFormat="1" x14ac:dyDescent="0.3"/>
    <row r="177" s="31" customFormat="1" x14ac:dyDescent="0.3"/>
    <row r="178" s="31" customFormat="1" x14ac:dyDescent="0.3"/>
    <row r="179" s="31" customFormat="1" x14ac:dyDescent="0.3"/>
    <row r="180" s="31" customFormat="1" x14ac:dyDescent="0.3"/>
    <row r="181" s="31" customFormat="1" x14ac:dyDescent="0.3"/>
    <row r="182" s="31" customFormat="1" x14ac:dyDescent="0.3"/>
    <row r="183" s="31" customFormat="1" x14ac:dyDescent="0.3"/>
    <row r="184" s="31" customFormat="1" x14ac:dyDescent="0.3"/>
    <row r="185" s="31" customFormat="1" x14ac:dyDescent="0.3"/>
    <row r="186" s="31" customFormat="1" x14ac:dyDescent="0.3"/>
    <row r="187" s="31" customFormat="1" x14ac:dyDescent="0.3"/>
    <row r="188" s="31" customFormat="1" x14ac:dyDescent="0.3"/>
    <row r="189" s="31" customFormat="1" x14ac:dyDescent="0.3"/>
    <row r="190" s="31" customFormat="1" x14ac:dyDescent="0.3"/>
    <row r="191" s="31" customFormat="1" x14ac:dyDescent="0.3"/>
    <row r="192" s="31" customFormat="1" x14ac:dyDescent="0.3"/>
    <row r="193" s="31" customFormat="1" x14ac:dyDescent="0.3"/>
    <row r="194" s="31" customFormat="1" x14ac:dyDescent="0.3"/>
    <row r="195" s="31" customFormat="1" x14ac:dyDescent="0.3"/>
    <row r="196" s="31" customFormat="1" x14ac:dyDescent="0.3"/>
    <row r="197" s="31" customFormat="1" x14ac:dyDescent="0.3"/>
    <row r="198" s="31" customFormat="1" x14ac:dyDescent="0.3"/>
    <row r="199" s="31" customFormat="1" x14ac:dyDescent="0.3"/>
    <row r="200" s="31" customFormat="1" x14ac:dyDescent="0.3"/>
    <row r="201" s="31" customFormat="1" x14ac:dyDescent="0.3"/>
    <row r="202" s="31" customFormat="1" x14ac:dyDescent="0.3"/>
    <row r="203" s="31" customFormat="1" x14ac:dyDescent="0.3"/>
    <row r="204" s="31" customFormat="1" x14ac:dyDescent="0.3"/>
    <row r="205" s="31" customFormat="1" x14ac:dyDescent="0.3"/>
    <row r="206" s="31" customFormat="1" x14ac:dyDescent="0.3"/>
    <row r="207" s="31" customFormat="1" x14ac:dyDescent="0.3"/>
    <row r="208" s="31" customFormat="1" x14ac:dyDescent="0.3"/>
    <row r="209" s="31" customFormat="1" x14ac:dyDescent="0.3"/>
    <row r="210" s="31" customFormat="1" x14ac:dyDescent="0.3"/>
    <row r="211" s="31" customFormat="1" x14ac:dyDescent="0.3"/>
    <row r="212" s="31" customFormat="1" x14ac:dyDescent="0.3"/>
    <row r="213" s="31" customFormat="1" x14ac:dyDescent="0.3"/>
    <row r="214" s="31" customFormat="1" x14ac:dyDescent="0.3"/>
    <row r="215" s="31" customFormat="1" x14ac:dyDescent="0.3"/>
    <row r="216" s="31" customFormat="1" x14ac:dyDescent="0.3"/>
    <row r="217" s="31" customFormat="1" x14ac:dyDescent="0.3"/>
    <row r="218" s="31" customFormat="1" x14ac:dyDescent="0.3"/>
    <row r="219" s="31" customFormat="1" x14ac:dyDescent="0.3"/>
    <row r="220" s="31" customFormat="1" x14ac:dyDescent="0.3"/>
    <row r="221" s="31" customFormat="1" x14ac:dyDescent="0.3"/>
    <row r="222" s="31" customFormat="1" x14ac:dyDescent="0.3"/>
    <row r="223" s="31" customFormat="1" x14ac:dyDescent="0.3"/>
    <row r="224" s="31" customFormat="1" x14ac:dyDescent="0.3"/>
    <row r="225" s="31" customFormat="1" x14ac:dyDescent="0.3"/>
    <row r="226" s="31" customFormat="1" x14ac:dyDescent="0.3"/>
    <row r="227" s="31" customFormat="1" x14ac:dyDescent="0.3"/>
    <row r="228" s="31" customFormat="1" x14ac:dyDescent="0.3"/>
    <row r="229" s="31" customFormat="1" x14ac:dyDescent="0.3"/>
    <row r="230" s="31" customFormat="1" x14ac:dyDescent="0.3"/>
    <row r="231" s="31" customFormat="1" x14ac:dyDescent="0.3"/>
    <row r="232" s="31" customFormat="1" x14ac:dyDescent="0.3"/>
    <row r="233" s="31" customFormat="1" x14ac:dyDescent="0.3"/>
    <row r="234" s="31" customFormat="1" x14ac:dyDescent="0.3"/>
    <row r="235" s="31" customFormat="1" x14ac:dyDescent="0.3"/>
    <row r="236" s="31" customFormat="1" x14ac:dyDescent="0.3"/>
    <row r="237" s="31" customFormat="1" x14ac:dyDescent="0.3"/>
    <row r="238" s="31" customFormat="1" x14ac:dyDescent="0.3"/>
    <row r="239" s="31" customFormat="1" x14ac:dyDescent="0.3"/>
    <row r="240" s="31" customFormat="1" x14ac:dyDescent="0.3"/>
    <row r="241" s="31" customFormat="1" x14ac:dyDescent="0.3"/>
    <row r="242" s="31" customFormat="1" x14ac:dyDescent="0.3"/>
    <row r="243" s="31" customFormat="1" x14ac:dyDescent="0.3"/>
    <row r="244" s="31" customFormat="1" x14ac:dyDescent="0.3"/>
    <row r="245" s="31" customFormat="1" x14ac:dyDescent="0.3"/>
    <row r="246" s="31" customFormat="1" x14ac:dyDescent="0.3"/>
    <row r="247" s="31" customFormat="1" x14ac:dyDescent="0.3"/>
    <row r="248" s="31" customFormat="1" x14ac:dyDescent="0.3"/>
    <row r="249" s="31" customFormat="1" x14ac:dyDescent="0.3"/>
    <row r="250" s="31" customFormat="1" x14ac:dyDescent="0.3"/>
    <row r="251" s="31" customFormat="1" x14ac:dyDescent="0.3"/>
    <row r="252" s="31" customFormat="1" x14ac:dyDescent="0.3"/>
    <row r="253" s="31" customFormat="1" x14ac:dyDescent="0.3"/>
    <row r="254" s="31" customFormat="1" x14ac:dyDescent="0.3"/>
    <row r="255" s="31" customFormat="1" x14ac:dyDescent="0.3"/>
    <row r="256" s="31" customFormat="1" x14ac:dyDescent="0.3"/>
    <row r="257" s="31" customFormat="1" x14ac:dyDescent="0.3"/>
    <row r="258" s="31" customFormat="1" x14ac:dyDescent="0.3"/>
    <row r="259" s="31" customFormat="1" x14ac:dyDescent="0.3"/>
    <row r="260" s="31" customFormat="1" x14ac:dyDescent="0.3"/>
    <row r="261" s="31" customFormat="1" x14ac:dyDescent="0.3"/>
    <row r="262" s="31" customFormat="1" x14ac:dyDescent="0.3"/>
    <row r="263" s="31" customFormat="1" x14ac:dyDescent="0.3"/>
    <row r="264" s="31" customFormat="1" x14ac:dyDescent="0.3"/>
    <row r="265" s="31" customFormat="1" x14ac:dyDescent="0.3"/>
    <row r="266" s="31" customFormat="1" x14ac:dyDescent="0.3"/>
    <row r="267" s="31" customFormat="1" x14ac:dyDescent="0.3"/>
    <row r="268" s="31" customFormat="1" x14ac:dyDescent="0.3"/>
    <row r="269" s="31" customFormat="1" x14ac:dyDescent="0.3"/>
    <row r="270" s="31" customFormat="1" x14ac:dyDescent="0.3"/>
    <row r="271" s="31" customFormat="1" x14ac:dyDescent="0.3"/>
    <row r="272" s="31" customFormat="1" x14ac:dyDescent="0.3"/>
    <row r="273" s="31" customFormat="1" x14ac:dyDescent="0.3"/>
    <row r="274" s="31" customFormat="1" x14ac:dyDescent="0.3"/>
    <row r="275" s="31" customFormat="1" x14ac:dyDescent="0.3"/>
    <row r="276" s="31" customFormat="1" x14ac:dyDescent="0.3"/>
    <row r="277" s="31" customFormat="1" x14ac:dyDescent="0.3"/>
    <row r="278" s="31" customFormat="1" x14ac:dyDescent="0.3"/>
    <row r="279" s="31" customFormat="1" x14ac:dyDescent="0.3"/>
    <row r="280" s="31" customFormat="1" x14ac:dyDescent="0.3"/>
    <row r="281" s="31" customFormat="1" x14ac:dyDescent="0.3"/>
    <row r="282" s="31" customFormat="1" x14ac:dyDescent="0.3"/>
    <row r="283" s="31" customFormat="1" x14ac:dyDescent="0.3"/>
    <row r="284" s="31" customFormat="1" x14ac:dyDescent="0.3"/>
    <row r="285" s="31" customFormat="1" x14ac:dyDescent="0.3"/>
    <row r="286" s="31" customFormat="1" x14ac:dyDescent="0.3"/>
    <row r="287" s="31" customFormat="1" x14ac:dyDescent="0.3"/>
    <row r="288" s="31" customFormat="1" x14ac:dyDescent="0.3"/>
    <row r="289" s="31" customFormat="1" x14ac:dyDescent="0.3"/>
    <row r="290" s="31" customFormat="1" x14ac:dyDescent="0.3"/>
    <row r="291" s="31" customFormat="1" x14ac:dyDescent="0.3"/>
    <row r="292" s="31" customFormat="1" x14ac:dyDescent="0.3"/>
    <row r="293" s="31" customFormat="1" x14ac:dyDescent="0.3"/>
    <row r="294" s="31" customFormat="1" x14ac:dyDescent="0.3"/>
    <row r="295" s="31" customFormat="1" x14ac:dyDescent="0.3"/>
    <row r="296" s="31" customFormat="1" x14ac:dyDescent="0.3"/>
    <row r="297" s="31" customFormat="1" x14ac:dyDescent="0.3"/>
    <row r="298" s="31" customFormat="1" x14ac:dyDescent="0.3"/>
    <row r="299" s="31" customFormat="1" x14ac:dyDescent="0.3"/>
    <row r="300" s="31" customFormat="1" x14ac:dyDescent="0.3"/>
    <row r="301" s="31" customFormat="1" x14ac:dyDescent="0.3"/>
    <row r="302" s="31" customFormat="1" x14ac:dyDescent="0.3"/>
    <row r="303" s="31" customFormat="1" x14ac:dyDescent="0.3"/>
    <row r="304" s="31" customFormat="1" x14ac:dyDescent="0.3"/>
    <row r="305" s="31" customFormat="1" x14ac:dyDescent="0.3"/>
    <row r="306" s="31" customFormat="1" x14ac:dyDescent="0.3"/>
    <row r="307" s="31" customFormat="1" x14ac:dyDescent="0.3"/>
    <row r="308" s="31" customFormat="1" x14ac:dyDescent="0.3"/>
    <row r="309" s="31" customFormat="1" x14ac:dyDescent="0.3"/>
    <row r="310" s="31" customFormat="1" x14ac:dyDescent="0.3"/>
    <row r="311" s="31" customFormat="1" x14ac:dyDescent="0.3"/>
    <row r="312" s="31" customFormat="1" x14ac:dyDescent="0.3"/>
    <row r="313" s="31" customFormat="1" x14ac:dyDescent="0.3"/>
    <row r="314" s="31" customFormat="1" x14ac:dyDescent="0.3"/>
    <row r="315" s="31" customFormat="1" x14ac:dyDescent="0.3"/>
    <row r="316" s="31" customFormat="1" x14ac:dyDescent="0.3"/>
    <row r="317" s="31" customFormat="1" x14ac:dyDescent="0.3"/>
    <row r="318" s="31" customFormat="1" x14ac:dyDescent="0.3"/>
    <row r="319" s="31" customFormat="1" x14ac:dyDescent="0.3"/>
    <row r="320" s="31" customFormat="1" x14ac:dyDescent="0.3"/>
    <row r="321" s="31" customFormat="1" x14ac:dyDescent="0.3"/>
    <row r="322" s="31" customFormat="1" x14ac:dyDescent="0.3"/>
    <row r="323" s="31" customFormat="1" x14ac:dyDescent="0.3"/>
    <row r="324" s="31" customFormat="1" x14ac:dyDescent="0.3"/>
    <row r="325" s="31" customFormat="1" x14ac:dyDescent="0.3"/>
    <row r="326" s="31" customFormat="1" x14ac:dyDescent="0.3"/>
    <row r="327" s="31" customFormat="1" x14ac:dyDescent="0.3"/>
    <row r="328" s="31" customFormat="1" x14ac:dyDescent="0.3"/>
    <row r="329" s="31" customFormat="1" x14ac:dyDescent="0.3"/>
    <row r="330" s="31" customFormat="1" x14ac:dyDescent="0.3"/>
    <row r="331" s="31" customFormat="1" x14ac:dyDescent="0.3"/>
    <row r="332" s="31" customFormat="1" x14ac:dyDescent="0.3"/>
    <row r="333" s="31" customFormat="1" x14ac:dyDescent="0.3"/>
    <row r="334" s="31" customFormat="1" x14ac:dyDescent="0.3"/>
    <row r="335" s="31" customFormat="1" x14ac:dyDescent="0.3"/>
    <row r="336" s="31" customFormat="1" x14ac:dyDescent="0.3"/>
    <row r="337" s="31" customFormat="1" x14ac:dyDescent="0.3"/>
    <row r="338" s="31" customFormat="1" x14ac:dyDescent="0.3"/>
    <row r="339" s="31" customFormat="1" x14ac:dyDescent="0.3"/>
    <row r="340" s="31" customFormat="1" x14ac:dyDescent="0.3"/>
    <row r="341" s="31" customFormat="1" x14ac:dyDescent="0.3"/>
    <row r="342" s="31" customFormat="1" x14ac:dyDescent="0.3"/>
    <row r="343" s="31" customFormat="1" x14ac:dyDescent="0.3"/>
    <row r="344" s="31" customFormat="1" x14ac:dyDescent="0.3"/>
    <row r="345" s="31" customFormat="1" x14ac:dyDescent="0.3"/>
    <row r="346" s="31" customFormat="1" x14ac:dyDescent="0.3"/>
    <row r="347" s="31" customFormat="1" x14ac:dyDescent="0.3"/>
    <row r="348" s="31" customFormat="1" x14ac:dyDescent="0.3"/>
    <row r="349" s="31" customFormat="1" x14ac:dyDescent="0.3"/>
    <row r="350" s="31" customFormat="1" x14ac:dyDescent="0.3"/>
    <row r="351" s="31" customFormat="1" x14ac:dyDescent="0.3"/>
    <row r="352" s="31" customFormat="1" x14ac:dyDescent="0.3"/>
    <row r="353" s="31" customFormat="1" x14ac:dyDescent="0.3"/>
    <row r="354" s="31" customFormat="1" x14ac:dyDescent="0.3"/>
    <row r="355" s="31" customFormat="1" x14ac:dyDescent="0.3"/>
    <row r="356" s="31" customFormat="1" x14ac:dyDescent="0.3"/>
    <row r="357" s="31" customFormat="1" x14ac:dyDescent="0.3"/>
    <row r="358" s="31" customFormat="1" x14ac:dyDescent="0.3"/>
    <row r="359" s="31" customFormat="1" x14ac:dyDescent="0.3"/>
    <row r="360" s="31" customFormat="1" x14ac:dyDescent="0.3"/>
    <row r="361" s="31" customFormat="1" x14ac:dyDescent="0.3"/>
    <row r="362" s="31" customFormat="1" x14ac:dyDescent="0.3"/>
    <row r="363" s="31" customFormat="1" x14ac:dyDescent="0.3"/>
    <row r="364" s="31" customFormat="1" x14ac:dyDescent="0.3"/>
    <row r="365" s="31" customFormat="1" x14ac:dyDescent="0.3"/>
    <row r="366" s="31" customFormat="1" x14ac:dyDescent="0.3"/>
    <row r="367" s="31" customFormat="1" x14ac:dyDescent="0.3"/>
    <row r="368" s="31" customFormat="1" x14ac:dyDescent="0.3"/>
    <row r="369" s="31" customFormat="1" x14ac:dyDescent="0.3"/>
    <row r="370" s="31" customFormat="1" x14ac:dyDescent="0.3"/>
    <row r="371" s="31" customFormat="1" x14ac:dyDescent="0.3"/>
    <row r="372" s="31" customFormat="1" x14ac:dyDescent="0.3"/>
    <row r="373" s="31" customFormat="1" x14ac:dyDescent="0.3"/>
    <row r="374" s="31" customFormat="1" x14ac:dyDescent="0.3"/>
    <row r="375" s="31" customFormat="1" x14ac:dyDescent="0.3"/>
    <row r="376" s="31" customFormat="1" x14ac:dyDescent="0.3"/>
    <row r="377" s="31" customFormat="1" x14ac:dyDescent="0.3"/>
    <row r="378" s="31" customFormat="1" x14ac:dyDescent="0.3"/>
    <row r="379" s="31" customFormat="1" x14ac:dyDescent="0.3"/>
    <row r="380" s="31" customFormat="1" x14ac:dyDescent="0.3"/>
    <row r="381" s="31" customFormat="1" x14ac:dyDescent="0.3"/>
    <row r="382" s="31" customFormat="1" x14ac:dyDescent="0.3"/>
    <row r="383" s="31" customFormat="1" x14ac:dyDescent="0.3"/>
    <row r="384" s="31" customFormat="1" x14ac:dyDescent="0.3"/>
    <row r="385" s="31" customFormat="1" x14ac:dyDescent="0.3"/>
    <row r="386" s="31" customFormat="1" x14ac:dyDescent="0.3"/>
    <row r="387" s="31" customFormat="1" x14ac:dyDescent="0.3"/>
    <row r="388" s="31" customFormat="1" x14ac:dyDescent="0.3"/>
    <row r="389" s="31" customFormat="1" x14ac:dyDescent="0.3"/>
    <row r="390" s="31" customFormat="1" x14ac:dyDescent="0.3"/>
    <row r="391" s="31" customFormat="1" x14ac:dyDescent="0.3"/>
    <row r="392" s="31" customFormat="1" x14ac:dyDescent="0.3"/>
    <row r="393" s="31" customFormat="1" x14ac:dyDescent="0.3"/>
    <row r="394" s="31" customFormat="1" x14ac:dyDescent="0.3"/>
    <row r="395" s="31" customFormat="1" x14ac:dyDescent="0.3"/>
    <row r="396" s="31" customFormat="1" x14ac:dyDescent="0.3"/>
    <row r="397" s="31" customFormat="1" x14ac:dyDescent="0.3"/>
    <row r="398" s="31" customFormat="1" x14ac:dyDescent="0.3"/>
    <row r="399" s="31" customFormat="1" x14ac:dyDescent="0.3"/>
    <row r="400" s="31" customFormat="1" x14ac:dyDescent="0.3"/>
    <row r="401" s="31" customFormat="1" x14ac:dyDescent="0.3"/>
    <row r="402" s="31" customFormat="1" x14ac:dyDescent="0.3"/>
    <row r="403" s="31" customFormat="1" x14ac:dyDescent="0.3"/>
    <row r="404" s="31" customFormat="1" x14ac:dyDescent="0.3"/>
    <row r="405" s="31" customFormat="1" x14ac:dyDescent="0.3"/>
    <row r="406" s="31" customFormat="1" x14ac:dyDescent="0.3"/>
    <row r="407" s="31" customFormat="1" x14ac:dyDescent="0.3"/>
    <row r="408" s="31" customFormat="1" x14ac:dyDescent="0.3"/>
    <row r="409" s="31" customFormat="1" x14ac:dyDescent="0.3"/>
    <row r="410" s="31" customFormat="1" x14ac:dyDescent="0.3"/>
    <row r="411" s="31" customFormat="1" x14ac:dyDescent="0.3"/>
    <row r="412" s="31" customFormat="1" x14ac:dyDescent="0.3"/>
    <row r="413" s="31" customFormat="1" x14ac:dyDescent="0.3"/>
    <row r="414" s="31" customFormat="1" x14ac:dyDescent="0.3"/>
    <row r="415" s="31" customFormat="1" x14ac:dyDescent="0.3"/>
    <row r="416" s="31" customFormat="1" x14ac:dyDescent="0.3"/>
    <row r="417" s="31" customFormat="1" x14ac:dyDescent="0.3"/>
    <row r="418" s="31" customFormat="1" x14ac:dyDescent="0.3"/>
    <row r="419" s="31" customFormat="1" x14ac:dyDescent="0.3"/>
    <row r="420" s="31" customFormat="1" x14ac:dyDescent="0.3"/>
    <row r="421" s="31" customFormat="1" x14ac:dyDescent="0.3"/>
    <row r="422" s="31" customFormat="1" x14ac:dyDescent="0.3"/>
    <row r="423" s="31" customFormat="1" x14ac:dyDescent="0.3"/>
    <row r="424" s="31" customFormat="1" x14ac:dyDescent="0.3"/>
    <row r="425" s="31" customFormat="1" x14ac:dyDescent="0.3"/>
    <row r="426" s="31" customFormat="1" x14ac:dyDescent="0.3"/>
    <row r="427" s="31" customFormat="1" x14ac:dyDescent="0.3"/>
    <row r="428" s="31" customFormat="1" x14ac:dyDescent="0.3"/>
    <row r="429" s="31" customFormat="1" x14ac:dyDescent="0.3"/>
    <row r="430" s="31" customFormat="1" x14ac:dyDescent="0.3"/>
    <row r="431" s="31" customFormat="1" x14ac:dyDescent="0.3"/>
    <row r="432" s="31" customFormat="1" x14ac:dyDescent="0.3"/>
    <row r="433" s="31" customFormat="1" x14ac:dyDescent="0.3"/>
    <row r="434" s="31" customFormat="1" x14ac:dyDescent="0.3"/>
    <row r="435" s="31" customFormat="1" x14ac:dyDescent="0.3"/>
    <row r="436" s="31" customFormat="1" x14ac:dyDescent="0.3"/>
    <row r="437" s="31" customFormat="1" x14ac:dyDescent="0.3"/>
    <row r="438" s="31" customFormat="1" x14ac:dyDescent="0.3"/>
    <row r="439" s="31" customFormat="1" x14ac:dyDescent="0.3"/>
    <row r="440" s="31" customFormat="1" x14ac:dyDescent="0.3"/>
    <row r="441" s="31" customFormat="1" x14ac:dyDescent="0.3"/>
    <row r="442" s="31" customFormat="1" x14ac:dyDescent="0.3"/>
    <row r="443" s="31" customFormat="1" x14ac:dyDescent="0.3"/>
    <row r="444" s="31" customFormat="1" x14ac:dyDescent="0.3"/>
    <row r="445" s="31" customFormat="1" x14ac:dyDescent="0.3"/>
    <row r="446" s="31" customFormat="1" x14ac:dyDescent="0.3"/>
    <row r="447" s="31" customFormat="1" x14ac:dyDescent="0.3"/>
    <row r="448" s="31" customFormat="1" x14ac:dyDescent="0.3"/>
    <row r="449" s="31" customFormat="1" x14ac:dyDescent="0.3"/>
    <row r="450" s="31" customFormat="1" x14ac:dyDescent="0.3"/>
    <row r="451" s="31" customFormat="1" x14ac:dyDescent="0.3"/>
    <row r="452" s="31" customFormat="1" x14ac:dyDescent="0.3"/>
    <row r="453" s="31" customFormat="1" x14ac:dyDescent="0.3"/>
    <row r="454" s="31" customFormat="1" x14ac:dyDescent="0.3"/>
    <row r="455" s="31" customFormat="1" x14ac:dyDescent="0.3"/>
    <row r="456" s="31" customFormat="1" x14ac:dyDescent="0.3"/>
    <row r="457" s="31" customFormat="1" x14ac:dyDescent="0.3"/>
    <row r="458" s="31" customFormat="1" x14ac:dyDescent="0.3"/>
    <row r="459" s="31" customFormat="1" x14ac:dyDescent="0.3"/>
    <row r="460" s="31" customFormat="1" x14ac:dyDescent="0.3"/>
    <row r="461" s="31" customFormat="1" x14ac:dyDescent="0.3"/>
    <row r="462" s="31" customFormat="1" x14ac:dyDescent="0.3"/>
    <row r="463" s="31" customFormat="1" x14ac:dyDescent="0.3"/>
    <row r="464" s="31" customFormat="1" x14ac:dyDescent="0.3"/>
    <row r="465" s="31" customFormat="1" x14ac:dyDescent="0.3"/>
    <row r="466" s="31" customFormat="1" x14ac:dyDescent="0.3"/>
    <row r="467" s="31" customFormat="1" x14ac:dyDescent="0.3"/>
    <row r="468" s="31" customFormat="1" x14ac:dyDescent="0.3"/>
    <row r="469" s="31" customFormat="1" x14ac:dyDescent="0.3"/>
    <row r="470" s="31" customFormat="1" x14ac:dyDescent="0.3"/>
    <row r="471" s="31" customFormat="1" x14ac:dyDescent="0.3"/>
    <row r="472" s="31" customFormat="1" x14ac:dyDescent="0.3"/>
    <row r="473" s="31" customFormat="1" x14ac:dyDescent="0.3"/>
    <row r="474" s="31" customFormat="1" x14ac:dyDescent="0.3"/>
    <row r="475" s="31" customFormat="1" x14ac:dyDescent="0.3"/>
    <row r="476" s="31" customFormat="1" x14ac:dyDescent="0.3"/>
    <row r="477" s="31" customFormat="1" x14ac:dyDescent="0.3"/>
    <row r="478" s="31" customFormat="1" x14ac:dyDescent="0.3"/>
    <row r="479" s="31" customFormat="1" x14ac:dyDescent="0.3"/>
    <row r="480" s="31" customFormat="1" x14ac:dyDescent="0.3"/>
    <row r="481" s="31" customFormat="1" x14ac:dyDescent="0.3"/>
    <row r="482" s="31" customFormat="1" x14ac:dyDescent="0.3"/>
    <row r="483" s="31" customFormat="1" x14ac:dyDescent="0.3"/>
    <row r="484" s="31" customFormat="1" x14ac:dyDescent="0.3"/>
    <row r="485" s="31" customFormat="1" x14ac:dyDescent="0.3"/>
    <row r="486" s="31" customFormat="1" x14ac:dyDescent="0.3"/>
    <row r="487" s="31" customFormat="1" x14ac:dyDescent="0.3"/>
    <row r="488" s="31" customFormat="1" x14ac:dyDescent="0.3"/>
    <row r="489" s="31" customFormat="1" x14ac:dyDescent="0.3"/>
    <row r="490" s="31" customFormat="1" x14ac:dyDescent="0.3"/>
    <row r="491" s="31" customFormat="1" x14ac:dyDescent="0.3"/>
    <row r="492" s="31" customFormat="1" x14ac:dyDescent="0.3"/>
    <row r="493" s="31" customFormat="1" x14ac:dyDescent="0.3"/>
    <row r="494" s="31" customFormat="1" x14ac:dyDescent="0.3"/>
    <row r="495" s="31" customFormat="1" x14ac:dyDescent="0.3"/>
    <row r="496" s="31" customFormat="1" x14ac:dyDescent="0.3"/>
    <row r="497" s="31" customFormat="1" x14ac:dyDescent="0.3"/>
    <row r="498" s="31" customFormat="1" x14ac:dyDescent="0.3"/>
    <row r="499" s="31" customFormat="1" x14ac:dyDescent="0.3"/>
    <row r="500" s="31" customFormat="1" x14ac:dyDescent="0.3"/>
    <row r="501" s="31" customFormat="1" x14ac:dyDescent="0.3"/>
    <row r="502" s="31" customFormat="1" x14ac:dyDescent="0.3"/>
    <row r="503" s="31" customFormat="1" x14ac:dyDescent="0.3"/>
    <row r="504" s="31" customFormat="1" x14ac:dyDescent="0.3"/>
    <row r="505" s="31" customFormat="1" x14ac:dyDescent="0.3"/>
    <row r="506" s="31" customFormat="1" x14ac:dyDescent="0.3"/>
    <row r="507" s="31" customFormat="1" x14ac:dyDescent="0.3"/>
    <row r="508" s="31" customFormat="1" x14ac:dyDescent="0.3"/>
    <row r="509" s="31" customFormat="1" x14ac:dyDescent="0.3"/>
    <row r="510" s="31" customFormat="1" x14ac:dyDescent="0.3"/>
    <row r="511" s="31" customFormat="1" x14ac:dyDescent="0.3"/>
    <row r="512" s="31" customFormat="1" x14ac:dyDescent="0.3"/>
    <row r="513" s="31" customFormat="1" x14ac:dyDescent="0.3"/>
    <row r="514" s="31" customFormat="1" x14ac:dyDescent="0.3"/>
    <row r="515" s="31" customFormat="1" x14ac:dyDescent="0.3"/>
    <row r="516" s="31" customFormat="1" x14ac:dyDescent="0.3"/>
    <row r="517" s="31" customFormat="1" x14ac:dyDescent="0.3"/>
    <row r="518" s="31" customFormat="1" x14ac:dyDescent="0.3"/>
    <row r="519" s="31" customFormat="1" x14ac:dyDescent="0.3"/>
    <row r="520" s="31" customFormat="1" x14ac:dyDescent="0.3"/>
    <row r="521" s="31" customFormat="1" x14ac:dyDescent="0.3"/>
    <row r="522" s="31" customFormat="1" x14ac:dyDescent="0.3"/>
    <row r="523" s="31" customFormat="1" x14ac:dyDescent="0.3"/>
    <row r="524" s="31" customFormat="1" x14ac:dyDescent="0.3"/>
    <row r="525" s="31" customFormat="1" x14ac:dyDescent="0.3"/>
    <row r="526" s="31" customFormat="1" x14ac:dyDescent="0.3"/>
    <row r="527" s="31" customFormat="1" x14ac:dyDescent="0.3"/>
    <row r="528" s="31" customFormat="1" x14ac:dyDescent="0.3"/>
    <row r="529" s="31" customFormat="1" x14ac:dyDescent="0.3"/>
    <row r="530" s="31" customFormat="1" x14ac:dyDescent="0.3"/>
    <row r="531" s="31" customFormat="1" x14ac:dyDescent="0.3"/>
    <row r="532" s="31" customFormat="1" x14ac:dyDescent="0.3"/>
    <row r="533" s="31" customFormat="1" x14ac:dyDescent="0.3"/>
    <row r="534" s="31" customFormat="1" x14ac:dyDescent="0.3"/>
    <row r="535" s="31" customFormat="1" x14ac:dyDescent="0.3"/>
    <row r="536" s="31" customFormat="1" x14ac:dyDescent="0.3"/>
    <row r="537" s="31" customFormat="1" x14ac:dyDescent="0.3"/>
    <row r="538" s="31" customFormat="1" x14ac:dyDescent="0.3"/>
    <row r="539" s="31" customFormat="1" x14ac:dyDescent="0.3"/>
    <row r="540" s="31" customFormat="1" x14ac:dyDescent="0.3"/>
    <row r="541" s="31" customFormat="1" x14ac:dyDescent="0.3"/>
    <row r="542" s="31" customFormat="1" x14ac:dyDescent="0.3"/>
    <row r="543" s="31" customFormat="1" x14ac:dyDescent="0.3"/>
    <row r="544" s="31" customFormat="1" x14ac:dyDescent="0.3"/>
    <row r="545" s="31" customFormat="1" x14ac:dyDescent="0.3"/>
    <row r="546" s="31" customFormat="1" x14ac:dyDescent="0.3"/>
    <row r="547" s="31" customFormat="1" x14ac:dyDescent="0.3"/>
    <row r="548" s="31" customFormat="1" x14ac:dyDescent="0.3"/>
    <row r="549" s="31" customFormat="1" x14ac:dyDescent="0.3"/>
    <row r="550" s="31" customFormat="1" x14ac:dyDescent="0.3"/>
    <row r="551" s="31" customFormat="1" x14ac:dyDescent="0.3"/>
    <row r="552" s="31" customFormat="1" x14ac:dyDescent="0.3"/>
    <row r="553" s="31" customFormat="1" x14ac:dyDescent="0.3"/>
    <row r="554" s="31" customFormat="1" x14ac:dyDescent="0.3"/>
    <row r="555" s="31" customFormat="1" x14ac:dyDescent="0.3"/>
    <row r="556" s="31" customFormat="1" x14ac:dyDescent="0.3"/>
    <row r="557" s="31" customFormat="1" x14ac:dyDescent="0.3"/>
    <row r="558" s="31" customFormat="1" x14ac:dyDescent="0.3"/>
    <row r="559" s="31" customFormat="1" x14ac:dyDescent="0.3"/>
    <row r="560" s="31" customFormat="1" x14ac:dyDescent="0.3"/>
    <row r="561" spans="3:4" s="31" customFormat="1" x14ac:dyDescent="0.3"/>
    <row r="562" spans="3:4" s="31" customFormat="1" x14ac:dyDescent="0.3"/>
    <row r="563" spans="3:4" s="31" customFormat="1" x14ac:dyDescent="0.3"/>
    <row r="564" spans="3:4" s="31" customFormat="1" x14ac:dyDescent="0.3"/>
    <row r="565" spans="3:4" s="31" customFormat="1" x14ac:dyDescent="0.3"/>
    <row r="566" spans="3:4" s="31" customFormat="1" x14ac:dyDescent="0.3">
      <c r="C566" s="18"/>
      <c r="D566" s="18"/>
    </row>
    <row r="567" spans="3:4" s="31" customFormat="1" x14ac:dyDescent="0.3">
      <c r="C567" s="18"/>
      <c r="D567" s="18"/>
    </row>
    <row r="568" spans="3:4" s="31" customFormat="1" x14ac:dyDescent="0.3">
      <c r="C568" s="18"/>
      <c r="D568" s="18"/>
    </row>
    <row r="569" spans="3:4" s="31" customFormat="1" x14ac:dyDescent="0.3">
      <c r="C569" s="18"/>
      <c r="D569" s="18"/>
    </row>
    <row r="570" spans="3:4" s="31" customFormat="1" x14ac:dyDescent="0.3">
      <c r="C570" s="18"/>
      <c r="D570" s="18"/>
    </row>
    <row r="571" spans="3:4" s="31" customFormat="1" x14ac:dyDescent="0.3">
      <c r="C571" s="18"/>
      <c r="D571" s="18"/>
    </row>
    <row r="572" spans="3:4" s="31" customFormat="1" x14ac:dyDescent="0.3">
      <c r="C572" s="18"/>
      <c r="D572" s="18"/>
    </row>
    <row r="573" spans="3:4" s="31" customFormat="1" x14ac:dyDescent="0.3">
      <c r="C573" s="18"/>
      <c r="D573" s="18"/>
    </row>
    <row r="574" spans="3:4" s="31" customFormat="1" x14ac:dyDescent="0.3">
      <c r="C574" s="18"/>
      <c r="D574" s="18"/>
    </row>
    <row r="575" spans="3:4" s="31" customFormat="1" x14ac:dyDescent="0.3">
      <c r="C575" s="18"/>
      <c r="D575" s="18"/>
    </row>
    <row r="576" spans="3:4" s="31" customFormat="1" x14ac:dyDescent="0.3">
      <c r="C576" s="18"/>
      <c r="D576" s="18"/>
    </row>
    <row r="577" spans="3:4" s="31" customFormat="1" x14ac:dyDescent="0.3">
      <c r="C577" s="18"/>
      <c r="D577" s="18"/>
    </row>
    <row r="578" spans="3:4" s="31" customFormat="1" x14ac:dyDescent="0.3">
      <c r="C578" s="18"/>
      <c r="D578" s="18"/>
    </row>
    <row r="579" spans="3:4" s="31" customFormat="1" x14ac:dyDescent="0.3">
      <c r="C579" s="18"/>
      <c r="D579" s="18"/>
    </row>
    <row r="580" spans="3:4" s="31" customFormat="1" x14ac:dyDescent="0.3">
      <c r="C580" s="18"/>
      <c r="D580" s="18"/>
    </row>
    <row r="581" spans="3:4" s="31" customFormat="1" x14ac:dyDescent="0.3">
      <c r="C581" s="18"/>
      <c r="D581" s="18"/>
    </row>
    <row r="582" spans="3:4" s="31" customFormat="1" x14ac:dyDescent="0.3">
      <c r="C582" s="18"/>
      <c r="D582" s="18"/>
    </row>
    <row r="583" spans="3:4" s="31" customFormat="1" x14ac:dyDescent="0.3">
      <c r="C583" s="18"/>
      <c r="D583" s="18"/>
    </row>
    <row r="584" spans="3:4" s="31" customFormat="1" x14ac:dyDescent="0.3">
      <c r="C584" s="18"/>
      <c r="D584" s="18"/>
    </row>
    <row r="585" spans="3:4" s="31" customFormat="1" x14ac:dyDescent="0.3">
      <c r="C585" s="18"/>
      <c r="D585" s="18"/>
    </row>
  </sheetData>
  <sheetProtection algorithmName="SHA-512" hashValue="0+F78xslaz7kTon9SxgLqERMyc9PTRGIa9iiz0nw7D8WPhQ1GXPwd7IQaxbxnuQJOgVwhrN4KLU7VVx1jc3Aag==" saltValue="5d0j2aXOq0HobR9c3o3n7g==" spinCount="100000" sheet="1" objects="1" scenarios="1" selectLockedCells="1" selectUnlockedCells="1"/>
  <mergeCells count="6">
    <mergeCell ref="C2:G3"/>
    <mergeCell ref="C4:G4"/>
    <mergeCell ref="G5:G6"/>
    <mergeCell ref="C5:C6"/>
    <mergeCell ref="D5:D6"/>
    <mergeCell ref="E5:F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16"/>
  <sheetViews>
    <sheetView topLeftCell="A4" zoomScale="85" zoomScaleNormal="85" workbookViewId="0">
      <selection sqref="A1:XFD1048576"/>
    </sheetView>
  </sheetViews>
  <sheetFormatPr defaultColWidth="0" defaultRowHeight="11.4" x14ac:dyDescent="0.2"/>
  <cols>
    <col min="1" max="1" width="14.77734375" style="3" customWidth="1"/>
    <col min="2" max="2" width="33.6640625" style="3" bestFit="1" customWidth="1"/>
    <col min="3" max="3" width="29.5546875" style="3" customWidth="1"/>
    <col min="4" max="4" width="35.5546875" style="3" customWidth="1"/>
    <col min="5" max="5" width="36.33203125" style="3" bestFit="1" customWidth="1"/>
    <col min="6" max="6" width="24.88671875" style="3" bestFit="1" customWidth="1"/>
    <col min="7" max="7" width="16.5546875" style="3" customWidth="1"/>
    <col min="8" max="8" width="29.33203125" style="3" customWidth="1"/>
    <col min="9" max="9" width="21.6640625" style="3" hidden="1" customWidth="1"/>
    <col min="10" max="10" width="12.6640625" style="3" hidden="1" customWidth="1"/>
    <col min="11" max="11" width="10.109375" style="3" hidden="1" customWidth="1"/>
    <col min="12" max="12" width="16.6640625" style="3" hidden="1" customWidth="1"/>
    <col min="13" max="13" width="4.88671875" style="3" hidden="1" customWidth="1"/>
    <col min="14" max="14" width="6.5546875" style="3" hidden="1" customWidth="1"/>
    <col min="15" max="15" width="13.44140625" style="3" hidden="1" customWidth="1"/>
    <col min="16" max="16" width="12.33203125" style="3" hidden="1" customWidth="1"/>
    <col min="17" max="17" width="22.6640625" style="3" hidden="1" customWidth="1"/>
    <col min="18" max="18" width="1.33203125" style="3" hidden="1" customWidth="1"/>
    <col min="19" max="19" width="26.44140625" style="3" hidden="1" customWidth="1"/>
    <col min="20" max="20" width="12.6640625" style="3" hidden="1" customWidth="1"/>
    <col min="21" max="21" width="8.88671875" style="3" hidden="1" customWidth="1"/>
    <col min="22" max="22" width="2.33203125" style="3" hidden="1" customWidth="1"/>
    <col min="23" max="23" width="8.88671875" style="3" hidden="1" customWidth="1"/>
    <col min="24" max="24" width="27.88671875" style="3" hidden="1" customWidth="1"/>
    <col min="25" max="25" width="12.6640625" style="3" hidden="1" customWidth="1"/>
    <col min="26" max="26" width="8.88671875" style="3" hidden="1" customWidth="1"/>
    <col min="27" max="27" width="2.5546875" style="3" hidden="1" customWidth="1"/>
    <col min="28" max="28" width="8.88671875" style="3" hidden="1" customWidth="1"/>
    <col min="29" max="29" width="25.5546875" style="3" hidden="1" customWidth="1"/>
    <col min="30" max="30" width="12.6640625" style="3" hidden="1" customWidth="1"/>
    <col min="31" max="31" width="8.88671875" style="3" hidden="1" customWidth="1"/>
    <col min="32" max="32" width="2" style="3" hidden="1" customWidth="1"/>
    <col min="33" max="33" width="8.88671875" style="3" hidden="1" customWidth="1"/>
    <col min="34" max="34" width="26.88671875" style="3" hidden="1" customWidth="1"/>
    <col min="35" max="35" width="12.6640625" style="3" hidden="1" customWidth="1"/>
    <col min="36" max="38" width="8.88671875" style="3" hidden="1" customWidth="1"/>
    <col min="39" max="39" width="26.109375" style="3" hidden="1" customWidth="1"/>
    <col min="40" max="40" width="12.6640625" style="3" hidden="1" customWidth="1"/>
    <col min="41" max="41" width="8.88671875" style="3" hidden="1" customWidth="1"/>
    <col min="42" max="42" width="2.33203125" style="3" hidden="1" customWidth="1"/>
    <col min="43" max="43" width="8.88671875" style="3" hidden="1" customWidth="1"/>
    <col min="44" max="44" width="26.5546875" style="3" hidden="1" customWidth="1"/>
    <col min="45" max="45" width="12.6640625" style="3" hidden="1" customWidth="1"/>
    <col min="46" max="46" width="8.88671875" style="3" hidden="1" customWidth="1"/>
    <col min="47" max="47" width="1.88671875" style="3" hidden="1" customWidth="1"/>
    <col min="48" max="48" width="20" style="3" hidden="1" customWidth="1"/>
    <col min="49" max="49" width="16.5546875" style="3" hidden="1" customWidth="1"/>
    <col min="50" max="50" width="12.6640625" style="3" hidden="1" customWidth="1"/>
    <col min="51" max="51" width="8.88671875" style="3" hidden="1" customWidth="1"/>
    <col min="52" max="52" width="1.6640625" style="3" hidden="1" customWidth="1"/>
    <col min="53" max="53" width="13" style="3" hidden="1" customWidth="1"/>
    <col min="54" max="54" width="21.88671875" style="3" hidden="1" customWidth="1"/>
    <col min="55" max="55" width="12.6640625" style="3" hidden="1" customWidth="1"/>
    <col min="56" max="56" width="12.6640625" style="3" hidden="1"/>
    <col min="57" max="16380" width="8.88671875" style="3" hidden="1"/>
    <col min="16381" max="16381" width="37.5546875" style="3" customWidth="1"/>
    <col min="16382" max="16382" width="44.6640625" style="3" customWidth="1"/>
    <col min="16383" max="16383" width="0" style="3" hidden="1"/>
    <col min="16384" max="16384" width="1.44140625" style="3" hidden="1"/>
  </cols>
  <sheetData>
    <row r="1" spans="1:18" ht="12" thickBot="1" x14ac:dyDescent="0.25">
      <c r="A1" s="1"/>
      <c r="B1" s="1"/>
      <c r="C1" s="2"/>
      <c r="D1" s="1"/>
      <c r="E1" s="1"/>
      <c r="F1" s="1"/>
      <c r="G1" s="1"/>
      <c r="H1" s="1"/>
      <c r="I1" s="1"/>
      <c r="J1" s="1"/>
      <c r="K1" s="1"/>
      <c r="L1" s="1"/>
    </row>
    <row r="2" spans="1:18" ht="29.4" customHeight="1" thickBot="1" x14ac:dyDescent="0.25">
      <c r="A2" s="1"/>
      <c r="B2" s="264" t="s">
        <v>24</v>
      </c>
      <c r="C2" s="265"/>
      <c r="D2" s="265"/>
      <c r="E2" s="265"/>
      <c r="F2" s="265"/>
      <c r="G2" s="265"/>
      <c r="H2" s="266"/>
      <c r="I2" s="9"/>
      <c r="J2" s="9"/>
      <c r="K2" s="9"/>
      <c r="L2" s="9"/>
      <c r="M2" s="9"/>
      <c r="N2" s="9"/>
      <c r="O2" s="9"/>
      <c r="P2" s="9"/>
      <c r="Q2" s="10"/>
    </row>
    <row r="3" spans="1:18" ht="7.95" customHeight="1" x14ac:dyDescent="0.3">
      <c r="A3" s="1"/>
      <c r="B3" s="255" t="s">
        <v>107</v>
      </c>
      <c r="C3" s="256"/>
      <c r="D3" s="256"/>
      <c r="E3" s="256"/>
      <c r="F3" s="256"/>
      <c r="G3" s="256"/>
      <c r="H3" s="257"/>
      <c r="I3" s="11"/>
      <c r="J3" s="11"/>
      <c r="K3" s="11"/>
      <c r="L3" s="11"/>
      <c r="M3" s="11"/>
      <c r="N3" s="12"/>
      <c r="O3" s="12"/>
      <c r="P3" s="12"/>
      <c r="Q3" s="13"/>
    </row>
    <row r="4" spans="1:18" ht="14.4" customHeight="1" x14ac:dyDescent="0.2">
      <c r="A4" s="4"/>
      <c r="B4" s="258"/>
      <c r="C4" s="259"/>
      <c r="D4" s="259"/>
      <c r="E4" s="259"/>
      <c r="F4" s="259"/>
      <c r="G4" s="259"/>
      <c r="H4" s="260"/>
      <c r="I4" s="14"/>
      <c r="J4" s="14"/>
      <c r="K4" s="14"/>
      <c r="L4" s="14"/>
      <c r="M4" s="14"/>
      <c r="N4" s="14"/>
      <c r="O4" s="14"/>
      <c r="P4" s="14"/>
      <c r="Q4" s="15"/>
    </row>
    <row r="5" spans="1:18" ht="14.4" customHeight="1" x14ac:dyDescent="0.2">
      <c r="A5" s="5"/>
      <c r="B5" s="258"/>
      <c r="C5" s="259"/>
      <c r="D5" s="259"/>
      <c r="E5" s="259"/>
      <c r="F5" s="259"/>
      <c r="G5" s="259"/>
      <c r="H5" s="260"/>
      <c r="I5" s="7"/>
      <c r="J5" s="7"/>
      <c r="K5" s="7"/>
      <c r="L5" s="7"/>
      <c r="M5" s="7"/>
      <c r="N5" s="7"/>
      <c r="O5" s="7"/>
      <c r="P5" s="7"/>
      <c r="Q5" s="7"/>
    </row>
    <row r="6" spans="1:18" ht="40.200000000000003" customHeight="1" x14ac:dyDescent="0.2">
      <c r="A6" s="8"/>
      <c r="B6" s="258"/>
      <c r="C6" s="259"/>
      <c r="D6" s="259"/>
      <c r="E6" s="259"/>
      <c r="F6" s="259"/>
      <c r="G6" s="259"/>
      <c r="H6" s="260"/>
      <c r="I6" s="6"/>
      <c r="J6" s="6"/>
      <c r="K6" s="6"/>
      <c r="L6" s="6"/>
      <c r="M6" s="6"/>
      <c r="N6" s="6"/>
      <c r="O6" s="6"/>
      <c r="P6" s="6"/>
      <c r="Q6" s="6"/>
      <c r="R6" s="6"/>
    </row>
    <row r="7" spans="1:18" ht="31.2" customHeight="1" thickBot="1" x14ac:dyDescent="0.25">
      <c r="B7" s="261"/>
      <c r="C7" s="262"/>
      <c r="D7" s="262"/>
      <c r="E7" s="262"/>
      <c r="F7" s="262"/>
      <c r="G7" s="262"/>
      <c r="H7" s="263"/>
    </row>
    <row r="8" spans="1:18" ht="15" customHeight="1" x14ac:dyDescent="0.2">
      <c r="B8" s="279" t="s">
        <v>85</v>
      </c>
      <c r="C8" s="280"/>
      <c r="D8" s="280"/>
      <c r="E8" s="281"/>
      <c r="F8" s="280" t="s">
        <v>84</v>
      </c>
      <c r="G8" s="280"/>
      <c r="H8" s="281"/>
    </row>
    <row r="9" spans="1:18" ht="11.4" customHeight="1" thickBot="1" x14ac:dyDescent="0.25">
      <c r="B9" s="282"/>
      <c r="C9" s="283"/>
      <c r="D9" s="283"/>
      <c r="E9" s="284"/>
      <c r="F9" s="285"/>
      <c r="G9" s="285"/>
      <c r="H9" s="286"/>
    </row>
    <row r="10" spans="1:18" ht="13.2" thickBot="1" x14ac:dyDescent="0.25">
      <c r="B10" s="131"/>
      <c r="C10" s="132"/>
      <c r="D10" s="133" t="s">
        <v>16</v>
      </c>
      <c r="E10" s="77" t="s">
        <v>17</v>
      </c>
      <c r="F10" s="85" t="s">
        <v>18</v>
      </c>
      <c r="G10" s="76" t="s">
        <v>42</v>
      </c>
      <c r="H10" s="77" t="s">
        <v>19</v>
      </c>
    </row>
    <row r="11" spans="1:18" ht="12.6" x14ac:dyDescent="0.2">
      <c r="B11" s="267" t="s">
        <v>20</v>
      </c>
      <c r="C11" s="268"/>
      <c r="D11" s="135">
        <v>1000000</v>
      </c>
      <c r="E11" s="134">
        <f>IF((-400*1.035^(0.00035*(D11-1000000))+410.8)&lt;0,"Uitsluiting",-400*1.035^(0.00035*(D11-1000000))+410.8)</f>
        <v>10.800000000000011</v>
      </c>
      <c r="F11" s="124" t="s">
        <v>33</v>
      </c>
      <c r="G11" s="75">
        <f>'Invulblad prijzen'!M48</f>
        <v>0</v>
      </c>
      <c r="H11" s="94">
        <f>IF((-400*1.035^(0.00035*(G11-1000000))+410.8)&lt;10.8,"Uitsluiting",IF((-400*1.035^(0.00035*(G11-1000000))+410.8)&gt;400,400,-400*1.035^(0.00035*(G11-1000000))+410.8))</f>
        <v>400</v>
      </c>
    </row>
    <row r="12" spans="1:18" ht="12.6" hidden="1" x14ac:dyDescent="0.2">
      <c r="B12" s="269" t="s">
        <v>21</v>
      </c>
      <c r="C12" s="270"/>
      <c r="D12" s="136"/>
      <c r="E12" s="127"/>
      <c r="F12" s="125" t="s">
        <v>22</v>
      </c>
      <c r="G12" s="82"/>
      <c r="H12" s="95">
        <f t="shared" ref="H12" si="0">IF((-400*1.35^(0.000035*(G12-1000000))+410.8)&lt;0,"Uitsluiting",-400*1.35^(0.000035*(G12-1000000))+410.8)</f>
        <v>410.78902566801293</v>
      </c>
    </row>
    <row r="13" spans="1:18" ht="12" customHeight="1" thickBot="1" x14ac:dyDescent="0.25">
      <c r="B13" s="271" t="s">
        <v>23</v>
      </c>
      <c r="C13" s="272"/>
      <c r="D13" s="137">
        <v>700000</v>
      </c>
      <c r="E13" s="128">
        <f>IF((-400*1.035^(0.00035*(D13-1000000))+410.8)&lt;0,"Uitsluiting",-400*1.035^(0.00035*(D13-1000000))+410.8)</f>
        <v>400.0024987481878</v>
      </c>
      <c r="F13" s="125" t="s">
        <v>40</v>
      </c>
      <c r="G13" s="82">
        <v>650000</v>
      </c>
      <c r="H13" s="95" t="str">
        <f>IF((-400*1.035^(0.00035*(G13-1000000))+410.8)&gt;400,"400,0",-400*1.035^(0.00035*(G13-1000000))+410.8)</f>
        <v>400,0</v>
      </c>
    </row>
    <row r="14" spans="1:18" ht="12" customHeight="1" x14ac:dyDescent="0.2">
      <c r="B14" s="41"/>
      <c r="C14" s="42"/>
      <c r="D14" s="42"/>
      <c r="E14" s="129"/>
      <c r="F14" s="125" t="s">
        <v>41</v>
      </c>
      <c r="G14" s="82">
        <v>700000</v>
      </c>
      <c r="H14" s="95">
        <f t="shared" ref="H14:H21" si="1">IF((-400*1.035^(0.00035*(G14-1000000))+410.8)&lt;10.8,"Uitsluiting",-400*1.035^(0.00035*(G14-1000000))+410.8)</f>
        <v>400.0024987481878</v>
      </c>
    </row>
    <row r="15" spans="1:18" ht="12" customHeight="1" x14ac:dyDescent="0.2">
      <c r="B15" s="41"/>
      <c r="C15" s="42"/>
      <c r="D15" s="42"/>
      <c r="E15" s="129"/>
      <c r="F15" s="125" t="s">
        <v>37</v>
      </c>
      <c r="G15" s="82">
        <v>750000</v>
      </c>
      <c r="H15" s="95">
        <f t="shared" si="1"/>
        <v>391.08578972741952</v>
      </c>
      <c r="I15" s="16"/>
    </row>
    <row r="16" spans="1:18" ht="12.6" x14ac:dyDescent="0.2">
      <c r="B16" s="41"/>
      <c r="C16" s="42"/>
      <c r="D16" s="42"/>
      <c r="E16" s="129"/>
      <c r="F16" s="125" t="s">
        <v>38</v>
      </c>
      <c r="G16" s="82">
        <v>800000</v>
      </c>
      <c r="H16" s="95">
        <f t="shared" si="1"/>
        <v>374.80555298789272</v>
      </c>
    </row>
    <row r="17" spans="1:8" ht="12.6" x14ac:dyDescent="0.2">
      <c r="B17" s="41"/>
      <c r="C17" s="42"/>
      <c r="D17" s="42"/>
      <c r="E17" s="129"/>
      <c r="F17" s="125" t="s">
        <v>39</v>
      </c>
      <c r="G17" s="82">
        <v>850000</v>
      </c>
      <c r="H17" s="95">
        <f t="shared" si="1"/>
        <v>345.08089698782487</v>
      </c>
    </row>
    <row r="18" spans="1:8" ht="11.4" customHeight="1" x14ac:dyDescent="0.2">
      <c r="B18" s="41"/>
      <c r="C18" s="42"/>
      <c r="D18" s="42"/>
      <c r="E18" s="129"/>
      <c r="F18" s="125" t="s">
        <v>80</v>
      </c>
      <c r="G18" s="82">
        <v>900000</v>
      </c>
      <c r="H18" s="95">
        <f t="shared" si="1"/>
        <v>290.80925533674315</v>
      </c>
    </row>
    <row r="19" spans="1:8" ht="12" customHeight="1" x14ac:dyDescent="0.2">
      <c r="B19" s="41"/>
      <c r="C19" s="42"/>
      <c r="D19" s="42"/>
      <c r="E19" s="129"/>
      <c r="F19" s="125" t="s">
        <v>81</v>
      </c>
      <c r="G19" s="82">
        <v>950000</v>
      </c>
      <c r="H19" s="95">
        <f t="shared" si="1"/>
        <v>191.71942608870421</v>
      </c>
    </row>
    <row r="20" spans="1:8" ht="14.4" customHeight="1" x14ac:dyDescent="0.2">
      <c r="B20" s="41"/>
      <c r="C20" s="42"/>
      <c r="D20" s="42"/>
      <c r="E20" s="129"/>
      <c r="F20" s="125" t="s">
        <v>82</v>
      </c>
      <c r="G20" s="82">
        <v>1000000</v>
      </c>
      <c r="H20" s="95">
        <f t="shared" si="1"/>
        <v>10.800000000000011</v>
      </c>
    </row>
    <row r="21" spans="1:8" ht="14.4" customHeight="1" thickBot="1" x14ac:dyDescent="0.25">
      <c r="B21" s="41"/>
      <c r="C21" s="42"/>
      <c r="D21" s="42"/>
      <c r="E21" s="129"/>
      <c r="F21" s="126" t="s">
        <v>83</v>
      </c>
      <c r="G21" s="96">
        <v>1050000</v>
      </c>
      <c r="H21" s="97" t="str">
        <f t="shared" si="1"/>
        <v>Uitsluiting</v>
      </c>
    </row>
    <row r="22" spans="1:8" ht="14.4" customHeight="1" x14ac:dyDescent="0.2">
      <c r="B22" s="41"/>
      <c r="C22" s="42"/>
      <c r="D22" s="42"/>
      <c r="E22" s="129"/>
      <c r="F22" s="273" t="s">
        <v>106</v>
      </c>
      <c r="G22" s="273"/>
      <c r="H22" s="274"/>
    </row>
    <row r="23" spans="1:8" ht="14.4" customHeight="1" x14ac:dyDescent="0.2">
      <c r="B23" s="41"/>
      <c r="C23" s="42"/>
      <c r="D23" s="42"/>
      <c r="E23" s="129"/>
      <c r="F23" s="275"/>
      <c r="G23" s="275"/>
      <c r="H23" s="276"/>
    </row>
    <row r="24" spans="1:8" ht="14.4" customHeight="1" x14ac:dyDescent="0.2">
      <c r="B24" s="41"/>
      <c r="C24" s="42"/>
      <c r="D24" s="42"/>
      <c r="E24" s="129"/>
      <c r="F24" s="275"/>
      <c r="G24" s="275"/>
      <c r="H24" s="276"/>
    </row>
    <row r="25" spans="1:8" ht="14.4" customHeight="1" x14ac:dyDescent="0.2">
      <c r="B25" s="41"/>
      <c r="C25" s="42"/>
      <c r="D25" s="42"/>
      <c r="E25" s="129"/>
      <c r="F25" s="275"/>
      <c r="G25" s="275"/>
      <c r="H25" s="276"/>
    </row>
    <row r="26" spans="1:8" ht="14.4" customHeight="1" x14ac:dyDescent="0.2">
      <c r="B26" s="41"/>
      <c r="C26" s="42"/>
      <c r="D26" s="42"/>
      <c r="E26" s="129"/>
      <c r="F26" s="275"/>
      <c r="G26" s="275"/>
      <c r="H26" s="276"/>
    </row>
    <row r="27" spans="1:8" ht="14.4" customHeight="1" x14ac:dyDescent="0.2">
      <c r="B27" s="41"/>
      <c r="C27" s="42"/>
      <c r="D27" s="42"/>
      <c r="E27" s="129"/>
      <c r="F27" s="275"/>
      <c r="G27" s="275"/>
      <c r="H27" s="276"/>
    </row>
    <row r="28" spans="1:8" ht="14.4" customHeight="1" x14ac:dyDescent="0.2">
      <c r="B28" s="41"/>
      <c r="C28" s="42"/>
      <c r="D28" s="42"/>
      <c r="E28" s="129"/>
      <c r="F28" s="275"/>
      <c r="G28" s="275"/>
      <c r="H28" s="276"/>
    </row>
    <row r="29" spans="1:8" ht="14.4" customHeight="1" x14ac:dyDescent="0.2">
      <c r="B29" s="41"/>
      <c r="C29" s="42"/>
      <c r="D29" s="42"/>
      <c r="E29" s="129"/>
      <c r="F29" s="275"/>
      <c r="G29" s="275"/>
      <c r="H29" s="276"/>
    </row>
    <row r="30" spans="1:8" ht="14.4" customHeight="1" x14ac:dyDescent="0.2">
      <c r="B30" s="41"/>
      <c r="C30" s="42"/>
      <c r="D30" s="43"/>
      <c r="E30" s="129"/>
      <c r="F30" s="275"/>
      <c r="G30" s="275"/>
      <c r="H30" s="276"/>
    </row>
    <row r="31" spans="1:8" ht="14.4" customHeight="1" thickBot="1" x14ac:dyDescent="0.25">
      <c r="B31" s="44"/>
      <c r="C31" s="45"/>
      <c r="D31" s="45"/>
      <c r="E31" s="130"/>
      <c r="F31" s="277"/>
      <c r="G31" s="277"/>
      <c r="H31" s="278"/>
    </row>
    <row r="32" spans="1:8" ht="13.8" customHeight="1" x14ac:dyDescent="0.2">
      <c r="A32" s="40"/>
      <c r="B32" s="145"/>
      <c r="C32" s="40"/>
      <c r="D32" s="40"/>
    </row>
    <row r="33" spans="1:8" ht="11.4" customHeight="1" x14ac:dyDescent="0.2">
      <c r="A33" s="40"/>
      <c r="B33" s="40"/>
      <c r="C33" s="40"/>
      <c r="D33" s="40"/>
      <c r="H33" s="40"/>
    </row>
    <row r="34" spans="1:8" ht="11.4" customHeight="1" x14ac:dyDescent="0.2">
      <c r="A34" s="40"/>
      <c r="B34" s="40"/>
      <c r="C34" s="40"/>
      <c r="D34" s="40"/>
      <c r="H34" s="40"/>
    </row>
    <row r="35" spans="1:8" ht="11.4" customHeight="1" x14ac:dyDescent="0.2">
      <c r="A35" s="40"/>
      <c r="B35" s="40"/>
      <c r="C35" s="40"/>
      <c r="D35" s="40"/>
      <c r="H35" s="40"/>
    </row>
    <row r="36" spans="1:8" ht="11.4" customHeight="1" x14ac:dyDescent="0.2">
      <c r="A36" s="40"/>
      <c r="B36" s="40"/>
      <c r="C36" s="40"/>
      <c r="D36" s="121"/>
      <c r="H36" s="40"/>
    </row>
    <row r="37" spans="1:8" ht="14.4" customHeight="1" x14ac:dyDescent="0.2">
      <c r="A37" s="254"/>
      <c r="B37" s="138" t="s">
        <v>26</v>
      </c>
      <c r="C37" s="139"/>
      <c r="D37" s="139"/>
      <c r="H37" s="40"/>
    </row>
    <row r="38" spans="1:8" ht="14.4" customHeight="1" x14ac:dyDescent="0.2">
      <c r="A38" s="254"/>
      <c r="B38" s="140" t="s">
        <v>78</v>
      </c>
      <c r="C38" s="139"/>
      <c r="D38" s="139"/>
      <c r="H38" s="40"/>
    </row>
    <row r="39" spans="1:8" ht="14.4" customHeight="1" x14ac:dyDescent="0.2">
      <c r="A39" s="254"/>
      <c r="B39" s="140" t="s">
        <v>79</v>
      </c>
      <c r="C39" s="139"/>
      <c r="D39" s="139"/>
      <c r="H39" s="40"/>
    </row>
    <row r="40" spans="1:8" ht="12.6" customHeight="1" x14ac:dyDescent="0.2">
      <c r="A40" s="254"/>
      <c r="B40" s="38" t="s">
        <v>77</v>
      </c>
      <c r="C40" s="139"/>
      <c r="D40" s="141"/>
      <c r="H40" s="40"/>
    </row>
    <row r="41" spans="1:8" ht="12.6" customHeight="1" x14ac:dyDescent="0.2">
      <c r="A41" s="142"/>
      <c r="B41" s="38"/>
      <c r="C41" s="139"/>
      <c r="D41" s="139"/>
      <c r="H41" s="40"/>
    </row>
    <row r="42" spans="1:8" ht="12.6" customHeight="1" x14ac:dyDescent="0.2">
      <c r="A42" s="142" t="s">
        <v>25</v>
      </c>
      <c r="B42" s="143" t="s">
        <v>75</v>
      </c>
      <c r="C42" s="139" t="s">
        <v>76</v>
      </c>
      <c r="D42" s="139"/>
      <c r="E42" s="40"/>
      <c r="F42" s="40"/>
      <c r="G42" s="40"/>
      <c r="H42" s="40"/>
    </row>
    <row r="43" spans="1:8" ht="12.6" customHeight="1" x14ac:dyDescent="0.2">
      <c r="A43" s="144">
        <v>1000000</v>
      </c>
      <c r="B43" s="38">
        <f>-400*1.035^(0.00035*(A43-1000000))+410.8</f>
        <v>10.800000000000011</v>
      </c>
      <c r="C43" s="38">
        <f>IF((-400*1.035^(0.00035*('Invulblad prijzen'!M48-1000000))+410.8)&lt;0,"Uitsluiting",-400*1.035^(0.00035*('Invulblad prijzen'!M48-1000000))+410.8)</f>
        <v>410.79763986109577</v>
      </c>
      <c r="D43" s="139"/>
      <c r="E43" s="40"/>
      <c r="F43" s="40"/>
      <c r="G43" s="40"/>
      <c r="H43" s="40"/>
    </row>
    <row r="44" spans="1:8" ht="13.2" customHeight="1" x14ac:dyDescent="0.2">
      <c r="A44" s="78">
        <f>A43-10000</f>
        <v>990000</v>
      </c>
      <c r="B44" s="38">
        <f t="shared" ref="B44:B72" si="2">-400*1.035^(0.00035*(A44-1000000))+410.8</f>
        <v>56.175475031109727</v>
      </c>
      <c r="C44" s="139"/>
      <c r="D44" s="139"/>
      <c r="E44" s="40"/>
      <c r="F44" s="40"/>
      <c r="G44" s="40"/>
      <c r="H44" s="40"/>
    </row>
    <row r="45" spans="1:8" x14ac:dyDescent="0.2">
      <c r="A45" s="78">
        <f t="shared" ref="A45:A73" si="3">A44-10000</f>
        <v>980000</v>
      </c>
      <c r="B45" s="38">
        <f t="shared" si="2"/>
        <v>96.403615726472367</v>
      </c>
      <c r="C45" s="139"/>
      <c r="D45" s="139"/>
      <c r="E45" s="40"/>
      <c r="F45" s="40"/>
      <c r="G45" s="40"/>
      <c r="H45" s="40"/>
    </row>
    <row r="46" spans="1:8" x14ac:dyDescent="0.2">
      <c r="A46" s="78">
        <f t="shared" si="3"/>
        <v>970000</v>
      </c>
      <c r="B46" s="38">
        <f t="shared" si="2"/>
        <v>132.06832893765886</v>
      </c>
      <c r="C46" s="139"/>
      <c r="D46" s="139"/>
      <c r="E46" s="40"/>
      <c r="F46" s="40"/>
      <c r="G46" s="40"/>
      <c r="H46" s="40"/>
    </row>
    <row r="47" spans="1:8" x14ac:dyDescent="0.2">
      <c r="A47" s="78">
        <f t="shared" si="3"/>
        <v>960000</v>
      </c>
      <c r="B47" s="38">
        <f t="shared" si="2"/>
        <v>163.68728388933081</v>
      </c>
      <c r="C47" s="139"/>
      <c r="D47" s="139"/>
      <c r="E47" s="40"/>
      <c r="F47" s="40"/>
      <c r="G47" s="40"/>
      <c r="H47" s="40"/>
    </row>
    <row r="48" spans="1:8" x14ac:dyDescent="0.2">
      <c r="A48" s="78">
        <f t="shared" si="3"/>
        <v>950000</v>
      </c>
      <c r="B48" s="38">
        <f t="shared" si="2"/>
        <v>191.71942608870421</v>
      </c>
      <c r="C48" s="139"/>
      <c r="D48" s="139"/>
      <c r="E48" s="40"/>
      <c r="F48" s="40"/>
      <c r="G48" s="40"/>
      <c r="H48" s="40"/>
    </row>
    <row r="49" spans="1:8" x14ac:dyDescent="0.2">
      <c r="A49" s="78">
        <f t="shared" si="3"/>
        <v>940000</v>
      </c>
      <c r="B49" s="38">
        <f t="shared" si="2"/>
        <v>216.57163886698717</v>
      </c>
      <c r="C49" s="139"/>
      <c r="D49" s="139"/>
      <c r="E49" s="40"/>
      <c r="F49" s="40"/>
      <c r="G49" s="40"/>
      <c r="H49" s="40"/>
    </row>
    <row r="50" spans="1:8" x14ac:dyDescent="0.2">
      <c r="A50" s="78">
        <f t="shared" si="3"/>
        <v>930000</v>
      </c>
      <c r="B50" s="38">
        <f t="shared" si="2"/>
        <v>238.60464924429817</v>
      </c>
      <c r="C50" s="139"/>
      <c r="D50" s="139"/>
      <c r="E50" s="40"/>
      <c r="F50" s="40"/>
      <c r="G50" s="40"/>
      <c r="H50" s="40"/>
    </row>
    <row r="51" spans="1:8" x14ac:dyDescent="0.2">
      <c r="A51" s="78">
        <f t="shared" si="3"/>
        <v>920000</v>
      </c>
      <c r="B51" s="38">
        <f t="shared" si="2"/>
        <v>258.13826384101947</v>
      </c>
      <c r="C51" s="139"/>
      <c r="D51" s="139"/>
      <c r="E51" s="40"/>
      <c r="F51" s="40"/>
      <c r="G51" s="40"/>
      <c r="H51" s="40"/>
    </row>
    <row r="52" spans="1:8" x14ac:dyDescent="0.2">
      <c r="A52" s="78">
        <f t="shared" si="3"/>
        <v>910000</v>
      </c>
      <c r="B52" s="38">
        <f t="shared" si="2"/>
        <v>275.45601083423867</v>
      </c>
      <c r="C52" s="139"/>
      <c r="D52" s="139"/>
      <c r="E52" s="40"/>
      <c r="F52" s="40"/>
      <c r="G52" s="40"/>
      <c r="H52" s="40"/>
    </row>
    <row r="53" spans="1:8" x14ac:dyDescent="0.2">
      <c r="A53" s="78">
        <f t="shared" si="3"/>
        <v>900000</v>
      </c>
      <c r="B53" s="38">
        <f t="shared" si="2"/>
        <v>290.80925533674315</v>
      </c>
      <c r="C53" s="139"/>
      <c r="D53" s="139"/>
      <c r="E53" s="40"/>
      <c r="F53" s="40"/>
      <c r="G53" s="40"/>
      <c r="H53" s="40"/>
    </row>
    <row r="54" spans="1:8" x14ac:dyDescent="0.2">
      <c r="A54" s="78">
        <f t="shared" si="3"/>
        <v>890000</v>
      </c>
      <c r="B54" s="38">
        <f t="shared" si="2"/>
        <v>304.42084793282288</v>
      </c>
      <c r="C54" s="139"/>
      <c r="D54" s="139"/>
      <c r="E54" s="40"/>
      <c r="F54" s="40"/>
      <c r="G54" s="40"/>
      <c r="H54" s="40"/>
    </row>
    <row r="55" spans="1:8" x14ac:dyDescent="0.2">
      <c r="A55" s="78">
        <f t="shared" si="3"/>
        <v>880000</v>
      </c>
      <c r="B55" s="38">
        <f t="shared" si="2"/>
        <v>316.48835932895986</v>
      </c>
      <c r="C55" s="139"/>
      <c r="D55" s="139"/>
      <c r="E55" s="40"/>
      <c r="F55" s="40"/>
      <c r="G55" s="40"/>
      <c r="H55" s="40"/>
    </row>
    <row r="56" spans="1:8" x14ac:dyDescent="0.2">
      <c r="A56" s="78">
        <f t="shared" si="3"/>
        <v>870000</v>
      </c>
      <c r="B56" s="38">
        <f t="shared" si="2"/>
        <v>327.18694806998934</v>
      </c>
      <c r="C56" s="139"/>
      <c r="D56" s="139"/>
      <c r="E56" s="40"/>
      <c r="F56" s="40"/>
      <c r="G56" s="40"/>
      <c r="H56" s="40"/>
    </row>
    <row r="57" spans="1:8" x14ac:dyDescent="0.2">
      <c r="A57" s="78">
        <f t="shared" si="3"/>
        <v>860000</v>
      </c>
      <c r="B57" s="38">
        <f t="shared" si="2"/>
        <v>336.67190294530201</v>
      </c>
      <c r="C57" s="139"/>
      <c r="D57" s="139"/>
      <c r="E57" s="40"/>
      <c r="F57" s="40"/>
      <c r="G57" s="40"/>
      <c r="H57" s="40"/>
    </row>
    <row r="58" spans="1:8" x14ac:dyDescent="0.2">
      <c r="A58" s="78">
        <f t="shared" si="3"/>
        <v>850000</v>
      </c>
      <c r="B58" s="38">
        <f t="shared" si="2"/>
        <v>345.08089698782487</v>
      </c>
      <c r="C58" s="139"/>
      <c r="D58" s="139"/>
      <c r="E58" s="40"/>
      <c r="F58" s="40"/>
      <c r="G58" s="40"/>
      <c r="H58" s="40"/>
    </row>
    <row r="59" spans="1:8" x14ac:dyDescent="0.2">
      <c r="A59" s="78">
        <f t="shared" si="3"/>
        <v>840000</v>
      </c>
      <c r="B59" s="38">
        <f t="shared" si="2"/>
        <v>352.53598578231453</v>
      </c>
      <c r="C59" s="139"/>
      <c r="D59" s="139"/>
      <c r="E59" s="40"/>
      <c r="F59" s="40"/>
      <c r="G59" s="40"/>
      <c r="H59" s="40"/>
    </row>
    <row r="60" spans="1:8" x14ac:dyDescent="0.2">
      <c r="A60" s="78">
        <f t="shared" si="3"/>
        <v>830000</v>
      </c>
      <c r="B60" s="38">
        <f t="shared" si="2"/>
        <v>359.14537908818158</v>
      </c>
      <c r="C60" s="139"/>
      <c r="D60" s="139"/>
      <c r="E60" s="40"/>
      <c r="F60" s="40"/>
      <c r="G60" s="40"/>
      <c r="H60" s="40"/>
    </row>
    <row r="61" spans="1:8" x14ac:dyDescent="0.2">
      <c r="A61" s="78">
        <f t="shared" si="3"/>
        <v>820000</v>
      </c>
      <c r="B61" s="38">
        <f t="shared" si="2"/>
        <v>365.00501149174573</v>
      </c>
      <c r="C61" s="139"/>
      <c r="D61" s="139"/>
      <c r="E61" s="40"/>
      <c r="F61" s="40"/>
      <c r="G61" s="40"/>
      <c r="H61" s="40"/>
    </row>
    <row r="62" spans="1:8" x14ac:dyDescent="0.2">
      <c r="A62" s="78">
        <f t="shared" si="3"/>
        <v>810000</v>
      </c>
      <c r="B62" s="38">
        <f t="shared" si="2"/>
        <v>370.19993488576137</v>
      </c>
      <c r="C62" s="139"/>
      <c r="D62" s="139"/>
      <c r="E62" s="40"/>
      <c r="F62" s="40"/>
      <c r="G62" s="40"/>
      <c r="H62" s="40"/>
    </row>
    <row r="63" spans="1:8" x14ac:dyDescent="0.2">
      <c r="A63" s="78">
        <f t="shared" si="3"/>
        <v>800000</v>
      </c>
      <c r="B63" s="38">
        <f t="shared" si="2"/>
        <v>374.80555298789272</v>
      </c>
      <c r="C63" s="139"/>
      <c r="D63" s="139"/>
      <c r="E63" s="40"/>
      <c r="F63" s="40"/>
      <c r="G63" s="40"/>
      <c r="H63" s="40"/>
    </row>
    <row r="64" spans="1:8" x14ac:dyDescent="0.2">
      <c r="A64" s="78">
        <f t="shared" si="3"/>
        <v>790000</v>
      </c>
      <c r="B64" s="38">
        <f t="shared" si="2"/>
        <v>378.88871581703393</v>
      </c>
      <c r="C64" s="139"/>
      <c r="D64" s="139"/>
      <c r="E64" s="40"/>
      <c r="F64" s="40"/>
      <c r="G64" s="40"/>
      <c r="H64" s="40"/>
    </row>
    <row r="65" spans="1:8" x14ac:dyDescent="0.2">
      <c r="A65" s="78">
        <f t="shared" si="3"/>
        <v>780000</v>
      </c>
      <c r="B65" s="38">
        <f t="shared" si="2"/>
        <v>382.50869001367101</v>
      </c>
      <c r="C65" s="139"/>
      <c r="D65" s="139"/>
      <c r="E65" s="40"/>
      <c r="F65" s="40"/>
      <c r="G65" s="40"/>
      <c r="H65" s="40"/>
    </row>
    <row r="66" spans="1:8" x14ac:dyDescent="0.2">
      <c r="A66" s="78">
        <f t="shared" si="3"/>
        <v>770000</v>
      </c>
      <c r="B66" s="38">
        <f t="shared" si="2"/>
        <v>385.71801908837614</v>
      </c>
      <c r="C66" s="139"/>
      <c r="D66" s="139"/>
      <c r="E66" s="40"/>
      <c r="F66" s="40"/>
      <c r="G66" s="40"/>
      <c r="H66" s="40"/>
    </row>
    <row r="67" spans="1:8" x14ac:dyDescent="0.2">
      <c r="A67" s="78">
        <f t="shared" si="3"/>
        <v>760000</v>
      </c>
      <c r="B67" s="38">
        <f t="shared" si="2"/>
        <v>388.56328608484154</v>
      </c>
      <c r="C67" s="139"/>
      <c r="D67" s="139"/>
      <c r="E67" s="40"/>
      <c r="F67" s="40"/>
      <c r="G67" s="40"/>
      <c r="H67" s="40"/>
    </row>
    <row r="68" spans="1:8" x14ac:dyDescent="0.2">
      <c r="A68" s="78">
        <f t="shared" si="3"/>
        <v>750000</v>
      </c>
      <c r="B68" s="38">
        <f t="shared" si="2"/>
        <v>391.08578972741952</v>
      </c>
      <c r="C68" s="139"/>
      <c r="D68" s="139"/>
      <c r="E68" s="40"/>
      <c r="F68" s="40"/>
      <c r="G68" s="40"/>
      <c r="H68" s="40"/>
    </row>
    <row r="69" spans="1:8" x14ac:dyDescent="0.2">
      <c r="A69" s="78">
        <f t="shared" si="3"/>
        <v>740000</v>
      </c>
      <c r="B69" s="38">
        <f t="shared" si="2"/>
        <v>393.32214386737337</v>
      </c>
      <c r="C69" s="139"/>
      <c r="D69" s="139"/>
      <c r="E69" s="40"/>
      <c r="F69" s="40"/>
      <c r="G69" s="40"/>
      <c r="H69" s="40"/>
    </row>
    <row r="70" spans="1:8" x14ac:dyDescent="0.2">
      <c r="A70" s="78">
        <f t="shared" si="3"/>
        <v>730000</v>
      </c>
      <c r="B70" s="38">
        <f t="shared" si="2"/>
        <v>395.30480892873169</v>
      </c>
      <c r="C70" s="139"/>
      <c r="D70" s="139"/>
      <c r="E70" s="40"/>
      <c r="F70" s="40"/>
      <c r="G70" s="40"/>
      <c r="H70" s="40"/>
    </row>
    <row r="71" spans="1:8" x14ac:dyDescent="0.2">
      <c r="A71" s="78">
        <f t="shared" si="3"/>
        <v>720000</v>
      </c>
      <c r="B71" s="38">
        <f t="shared" si="2"/>
        <v>397.06256306762322</v>
      </c>
      <c r="C71" s="139"/>
      <c r="D71" s="139"/>
      <c r="E71" s="40"/>
      <c r="F71" s="40"/>
      <c r="G71" s="40"/>
      <c r="H71" s="40"/>
    </row>
    <row r="72" spans="1:8" x14ac:dyDescent="0.2">
      <c r="A72" s="78">
        <f t="shared" si="3"/>
        <v>710000</v>
      </c>
      <c r="B72" s="38">
        <f t="shared" si="2"/>
        <v>398.6209198839145</v>
      </c>
      <c r="C72" s="139"/>
      <c r="D72" s="139"/>
      <c r="E72" s="40"/>
      <c r="F72" s="40"/>
      <c r="G72" s="40"/>
      <c r="H72" s="40"/>
    </row>
    <row r="73" spans="1:8" x14ac:dyDescent="0.2">
      <c r="A73" s="78">
        <f t="shared" si="3"/>
        <v>700000</v>
      </c>
      <c r="B73" s="38">
        <f t="shared" ref="B73" si="4">-400*1.035^(0.00035*(A73-1000000))+410.8</f>
        <v>400.0024987481878</v>
      </c>
      <c r="C73" s="139"/>
      <c r="D73" s="139"/>
      <c r="E73" s="40"/>
      <c r="F73" s="40"/>
      <c r="G73" s="40"/>
      <c r="H73" s="40"/>
    </row>
    <row r="74" spans="1:8" x14ac:dyDescent="0.2">
      <c r="A74" s="78"/>
      <c r="B74" s="38"/>
      <c r="C74" s="139"/>
      <c r="D74" s="139"/>
      <c r="E74" s="40"/>
      <c r="F74" s="40"/>
      <c r="G74" s="40"/>
      <c r="H74" s="40"/>
    </row>
    <row r="75" spans="1:8" x14ac:dyDescent="0.2">
      <c r="A75" s="78"/>
      <c r="B75" s="38"/>
      <c r="C75" s="139"/>
      <c r="D75" s="139"/>
      <c r="E75" s="40"/>
      <c r="F75" s="40"/>
      <c r="G75" s="40"/>
      <c r="H75" s="40"/>
    </row>
    <row r="76" spans="1:8" x14ac:dyDescent="0.2">
      <c r="A76" s="78"/>
      <c r="B76" s="38"/>
      <c r="C76" s="139"/>
      <c r="D76" s="139"/>
      <c r="E76" s="40"/>
      <c r="F76" s="40"/>
      <c r="G76" s="40"/>
      <c r="H76" s="40"/>
    </row>
    <row r="77" spans="1:8" x14ac:dyDescent="0.2">
      <c r="A77" s="78"/>
      <c r="B77" s="38"/>
      <c r="C77" s="139"/>
      <c r="D77" s="139"/>
      <c r="E77" s="40"/>
      <c r="F77" s="40"/>
      <c r="G77" s="40"/>
      <c r="H77" s="40"/>
    </row>
    <row r="78" spans="1:8" x14ac:dyDescent="0.2">
      <c r="A78" s="78"/>
      <c r="B78" s="38"/>
      <c r="C78" s="139"/>
      <c r="D78" s="139"/>
      <c r="E78" s="40"/>
      <c r="F78" s="40"/>
      <c r="G78" s="40"/>
      <c r="H78" s="40"/>
    </row>
    <row r="79" spans="1:8" x14ac:dyDescent="0.2">
      <c r="A79" s="78"/>
      <c r="B79" s="38"/>
      <c r="C79" s="139"/>
      <c r="D79" s="139"/>
      <c r="E79" s="40"/>
      <c r="F79" s="40"/>
      <c r="G79" s="40"/>
      <c r="H79" s="40"/>
    </row>
    <row r="80" spans="1:8" x14ac:dyDescent="0.2">
      <c r="A80" s="78"/>
      <c r="B80" s="38"/>
      <c r="C80" s="139"/>
      <c r="D80" s="139"/>
      <c r="E80" s="40"/>
      <c r="F80" s="40"/>
      <c r="G80" s="40"/>
      <c r="H80" s="40"/>
    </row>
    <row r="81" spans="1:8" x14ac:dyDescent="0.2">
      <c r="A81" s="78"/>
      <c r="B81" s="38"/>
      <c r="C81" s="139"/>
      <c r="D81" s="139"/>
      <c r="E81" s="40"/>
      <c r="F81" s="40"/>
      <c r="G81" s="40"/>
      <c r="H81" s="40"/>
    </row>
    <row r="82" spans="1:8" x14ac:dyDescent="0.2">
      <c r="A82" s="78"/>
      <c r="B82" s="38"/>
      <c r="C82" s="139"/>
      <c r="D82" s="139"/>
      <c r="E82" s="40"/>
      <c r="F82" s="40"/>
      <c r="G82" s="40"/>
      <c r="H82" s="40"/>
    </row>
    <row r="83" spans="1:8" x14ac:dyDescent="0.2">
      <c r="A83" s="78"/>
      <c r="B83" s="38"/>
      <c r="C83" s="139"/>
      <c r="D83" s="139"/>
      <c r="E83" s="40"/>
      <c r="F83" s="40"/>
      <c r="G83" s="40"/>
      <c r="H83" s="40"/>
    </row>
    <row r="84" spans="1:8" x14ac:dyDescent="0.2">
      <c r="A84" s="78"/>
      <c r="B84" s="38"/>
      <c r="C84" s="139"/>
      <c r="D84" s="139"/>
      <c r="E84" s="40"/>
      <c r="F84" s="40"/>
      <c r="G84" s="40"/>
      <c r="H84" s="40"/>
    </row>
    <row r="85" spans="1:8" x14ac:dyDescent="0.2">
      <c r="A85" s="78"/>
      <c r="B85" s="38"/>
      <c r="C85" s="139"/>
      <c r="D85" s="139"/>
      <c r="E85" s="40"/>
      <c r="F85" s="40"/>
      <c r="G85" s="40"/>
      <c r="H85" s="40"/>
    </row>
    <row r="86" spans="1:8" x14ac:dyDescent="0.2">
      <c r="A86" s="78"/>
      <c r="B86" s="38"/>
      <c r="C86" s="139"/>
      <c r="D86" s="139"/>
      <c r="E86" s="40"/>
      <c r="F86" s="40"/>
      <c r="G86" s="40"/>
      <c r="H86" s="40"/>
    </row>
    <row r="87" spans="1:8" x14ac:dyDescent="0.2">
      <c r="A87" s="84"/>
      <c r="B87" s="83"/>
      <c r="C87" s="40"/>
      <c r="D87" s="40"/>
      <c r="E87" s="40"/>
      <c r="F87" s="40"/>
      <c r="G87" s="40"/>
      <c r="H87" s="40"/>
    </row>
    <row r="88" spans="1:8" x14ac:dyDescent="0.2">
      <c r="A88" s="84"/>
      <c r="B88" s="83"/>
      <c r="C88" s="40"/>
      <c r="D88" s="40"/>
      <c r="E88" s="40"/>
      <c r="F88" s="40"/>
      <c r="G88" s="40"/>
      <c r="H88" s="40"/>
    </row>
    <row r="89" spans="1:8" x14ac:dyDescent="0.2">
      <c r="A89" s="84"/>
      <c r="B89" s="83"/>
      <c r="C89" s="40"/>
      <c r="D89" s="40"/>
      <c r="E89" s="40"/>
      <c r="F89" s="40"/>
      <c r="G89" s="40"/>
      <c r="H89" s="40"/>
    </row>
    <row r="90" spans="1:8" x14ac:dyDescent="0.2">
      <c r="A90" s="84"/>
      <c r="B90" s="83"/>
      <c r="C90" s="40"/>
      <c r="D90" s="40"/>
      <c r="E90" s="40"/>
      <c r="F90" s="40"/>
      <c r="G90" s="40"/>
      <c r="H90" s="40"/>
    </row>
    <row r="91" spans="1:8" x14ac:dyDescent="0.2">
      <c r="A91" s="84"/>
      <c r="B91" s="83"/>
      <c r="C91" s="40"/>
      <c r="D91" s="40"/>
      <c r="E91" s="40"/>
      <c r="F91" s="40"/>
      <c r="G91" s="40"/>
      <c r="H91" s="40"/>
    </row>
    <row r="92" spans="1:8" x14ac:dyDescent="0.2">
      <c r="A92" s="84"/>
      <c r="B92" s="83"/>
      <c r="C92" s="40"/>
      <c r="D92" s="40"/>
      <c r="E92" s="40"/>
      <c r="F92" s="40"/>
      <c r="G92" s="40"/>
      <c r="H92" s="40"/>
    </row>
    <row r="93" spans="1:8" x14ac:dyDescent="0.2">
      <c r="A93" s="84"/>
      <c r="B93" s="83"/>
      <c r="C93" s="40"/>
      <c r="D93" s="40"/>
      <c r="E93" s="40"/>
      <c r="F93" s="40"/>
      <c r="G93" s="40"/>
      <c r="H93" s="40"/>
    </row>
    <row r="94" spans="1:8" x14ac:dyDescent="0.2">
      <c r="A94" s="84"/>
      <c r="B94" s="83"/>
      <c r="C94" s="40"/>
      <c r="D94" s="40"/>
      <c r="E94" s="40"/>
      <c r="F94" s="40"/>
      <c r="G94" s="40"/>
      <c r="H94" s="40"/>
    </row>
    <row r="95" spans="1:8" x14ac:dyDescent="0.2">
      <c r="A95" s="84"/>
      <c r="B95" s="83"/>
      <c r="C95" s="40"/>
      <c r="D95" s="40"/>
      <c r="E95" s="40"/>
      <c r="F95" s="40"/>
      <c r="G95" s="40"/>
      <c r="H95" s="40"/>
    </row>
    <row r="96" spans="1:8" x14ac:dyDescent="0.2">
      <c r="A96" s="84"/>
      <c r="B96" s="83"/>
      <c r="C96" s="40"/>
      <c r="D96" s="40"/>
      <c r="E96" s="40"/>
      <c r="F96" s="40"/>
      <c r="G96" s="40"/>
      <c r="H96" s="40"/>
    </row>
    <row r="97" spans="1:8" x14ac:dyDescent="0.2">
      <c r="A97" s="84"/>
      <c r="B97" s="83"/>
      <c r="C97" s="40"/>
      <c r="D97" s="40"/>
      <c r="E97" s="40"/>
      <c r="F97" s="40"/>
      <c r="G97" s="40"/>
      <c r="H97" s="40"/>
    </row>
    <row r="98" spans="1:8" x14ac:dyDescent="0.2">
      <c r="A98" s="84"/>
      <c r="B98" s="83"/>
      <c r="F98" s="40"/>
      <c r="G98" s="40"/>
      <c r="H98" s="40"/>
    </row>
    <row r="99" spans="1:8" x14ac:dyDescent="0.2">
      <c r="A99" s="84"/>
      <c r="B99" s="83"/>
      <c r="F99" s="40"/>
      <c r="G99" s="40"/>
      <c r="H99" s="40"/>
    </row>
    <row r="100" spans="1:8" x14ac:dyDescent="0.2">
      <c r="A100" s="84"/>
      <c r="B100" s="83"/>
    </row>
    <row r="101" spans="1:8" x14ac:dyDescent="0.2">
      <c r="A101" s="84"/>
      <c r="B101" s="83"/>
    </row>
    <row r="102" spans="1:8" x14ac:dyDescent="0.2">
      <c r="A102" s="84"/>
      <c r="B102" s="83"/>
    </row>
    <row r="103" spans="1:8" x14ac:dyDescent="0.2">
      <c r="A103" s="84"/>
      <c r="B103" s="83"/>
    </row>
    <row r="104" spans="1:8" x14ac:dyDescent="0.2">
      <c r="A104" s="84"/>
      <c r="B104" s="83"/>
    </row>
    <row r="105" spans="1:8" x14ac:dyDescent="0.2">
      <c r="A105" s="84"/>
      <c r="B105" s="83"/>
    </row>
    <row r="106" spans="1:8" x14ac:dyDescent="0.2">
      <c r="A106" s="84"/>
      <c r="B106" s="83"/>
    </row>
    <row r="107" spans="1:8" x14ac:dyDescent="0.2">
      <c r="A107" s="84"/>
      <c r="B107" s="83"/>
    </row>
    <row r="108" spans="1:8" x14ac:dyDescent="0.2">
      <c r="A108" s="84"/>
      <c r="B108" s="83"/>
    </row>
    <row r="109" spans="1:8" x14ac:dyDescent="0.2">
      <c r="A109" s="84"/>
      <c r="B109" s="83"/>
    </row>
    <row r="110" spans="1:8" x14ac:dyDescent="0.2">
      <c r="A110" s="84"/>
      <c r="B110" s="83"/>
    </row>
    <row r="111" spans="1:8" x14ac:dyDescent="0.2">
      <c r="A111" s="84"/>
      <c r="B111" s="83"/>
    </row>
    <row r="112" spans="1:8" x14ac:dyDescent="0.2">
      <c r="A112" s="84"/>
      <c r="B112" s="83"/>
    </row>
    <row r="113" spans="1:5" x14ac:dyDescent="0.2">
      <c r="A113" s="84"/>
      <c r="B113" s="83"/>
    </row>
    <row r="114" spans="1:5" x14ac:dyDescent="0.2">
      <c r="A114" s="84"/>
      <c r="B114" s="83"/>
    </row>
    <row r="115" spans="1:5" x14ac:dyDescent="0.2">
      <c r="A115" s="84"/>
      <c r="B115" s="83"/>
    </row>
    <row r="116" spans="1:5" x14ac:dyDescent="0.2">
      <c r="A116" s="78"/>
      <c r="B116" s="38"/>
      <c r="C116" s="79"/>
      <c r="D116" s="79"/>
      <c r="E116" s="79"/>
    </row>
  </sheetData>
  <sheetProtection algorithmName="SHA-512" hashValue="G/cTodwjKToPXeQsrxUQSEPjeXUwt1dALVZyEn48BwgLkN0Ty/GLIXC9w67+AYAPq8KogIpc5Jj7rz5dsh7wMA==" saltValue="QheMMlzUrBKPsYvQYjeF5A==" spinCount="100000" sheet="1" objects="1" scenarios="1" selectLockedCells="1" selectUnlockedCells="1"/>
  <mergeCells count="9">
    <mergeCell ref="A37:A40"/>
    <mergeCell ref="B3:H7"/>
    <mergeCell ref="B2:H2"/>
    <mergeCell ref="B11:C11"/>
    <mergeCell ref="B12:C12"/>
    <mergeCell ref="B13:C13"/>
    <mergeCell ref="F22:H31"/>
    <mergeCell ref="B8:E9"/>
    <mergeCell ref="F8:H9"/>
  </mergeCells>
  <conditionalFormatting sqref="G12:G17 G20:G21">
    <cfRule type="cellIs" dxfId="11" priority="12" operator="greaterThan">
      <formula>$D$11</formula>
    </cfRule>
    <cfRule type="cellIs" dxfId="10" priority="13" operator="lessThan">
      <formula>$D$13</formula>
    </cfRule>
  </conditionalFormatting>
  <conditionalFormatting sqref="H11:H17 H20:H21">
    <cfRule type="cellIs" dxfId="9" priority="10" operator="equal">
      <formula>"Uitsluiting"</formula>
    </cfRule>
    <cfRule type="cellIs" dxfId="8" priority="11" operator="greaterThanOrEqual">
      <formula>400</formula>
    </cfRule>
  </conditionalFormatting>
  <conditionalFormatting sqref="G18">
    <cfRule type="cellIs" dxfId="7" priority="7" operator="greaterThan">
      <formula>$D$11</formula>
    </cfRule>
    <cfRule type="cellIs" dxfId="6" priority="8" operator="lessThan">
      <formula>$D$13</formula>
    </cfRule>
  </conditionalFormatting>
  <conditionalFormatting sqref="H18">
    <cfRule type="cellIs" dxfId="5" priority="5" operator="equal">
      <formula>"Uitsluiting"</formula>
    </cfRule>
    <cfRule type="cellIs" dxfId="4" priority="6" operator="greaterThan">
      <formula>400.04</formula>
    </cfRule>
  </conditionalFormatting>
  <conditionalFormatting sqref="G19">
    <cfRule type="cellIs" dxfId="3" priority="3" operator="greaterThan">
      <formula>$D$11</formula>
    </cfRule>
    <cfRule type="cellIs" dxfId="2" priority="4" operator="lessThan">
      <formula>$D$13</formula>
    </cfRule>
  </conditionalFormatting>
  <conditionalFormatting sqref="H19">
    <cfRule type="cellIs" dxfId="1" priority="1" operator="equal">
      <formula>"Uitsluiting"</formula>
    </cfRule>
    <cfRule type="cellIs" dxfId="0" priority="2" operator="greaterThan">
      <formula>400.04</formula>
    </cfRule>
  </conditionalFormatting>
  <dataValidations disablePrompts="1" count="1">
    <dataValidation type="list" allowBlank="1" showInputMessage="1" showErrorMessage="1" sqref="J3:M3" xr:uid="{00000000-0002-0000-0200-000000000000}">
      <formula1>"Kromme,Lineair"</formula1>
    </dataValidation>
  </dataValidations>
  <pageMargins left="0.7" right="0.7" top="0.75" bottom="0.75" header="0.3" footer="0.3"/>
  <pageSetup paperSize="9" orientation="portrait" r:id="rId1"/>
  <ignoredErrors>
    <ignoredError sqref="E11 E13"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Invulblad prijzen</vt:lpstr>
      <vt:lpstr>Berekening stuksprijzen</vt:lpstr>
      <vt:lpstr>Score simulatie voor Prijs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2022-12-19T15:55:53Z</dcterms:modified>
</cp:coreProperties>
</file>