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Project\Aanbestedingen VGB\FCO2018 EA Technische materialen\Offerteaanvraag\Bijlagen\"/>
    </mc:Choice>
  </mc:AlternateContent>
  <bookViews>
    <workbookView xWindow="480" yWindow="120" windowWidth="11808" windowHeight="5820"/>
  </bookViews>
  <sheets>
    <sheet name="Prijzenblad totaal" sheetId="6" r:id="rId1"/>
    <sheet name="Artikelen" sheetId="3" r:id="rId2"/>
    <sheet name="Kortingspercentages" sheetId="4" r:id="rId3"/>
  </sheets>
  <definedNames>
    <definedName name="_xlnm._FilterDatabase" localSheetId="1" hidden="1">Artikelen!$A$8:$L$89</definedName>
  </definedNames>
  <calcPr calcId="162913"/>
</workbook>
</file>

<file path=xl/calcChain.xml><?xml version="1.0" encoding="utf-8"?>
<calcChain xmlns="http://schemas.openxmlformats.org/spreadsheetml/2006/main">
  <c r="G12" i="3" l="1"/>
  <c r="G13" i="3"/>
  <c r="G14" i="3"/>
  <c r="E13" i="4" l="1"/>
  <c r="E12" i="4"/>
  <c r="E11" i="4"/>
  <c r="E10" i="4"/>
  <c r="E9" i="4"/>
  <c r="E8" i="4"/>
  <c r="E7" i="4"/>
  <c r="E14" i="4" l="1"/>
  <c r="B10" i="6" s="1"/>
  <c r="J9" i="3"/>
  <c r="J10" i="3"/>
  <c r="J11" i="3"/>
  <c r="J12" i="3"/>
  <c r="J13" i="3"/>
  <c r="J14" i="3"/>
  <c r="J15" i="3"/>
  <c r="J16" i="3"/>
  <c r="J17" i="3"/>
  <c r="J18" i="3"/>
  <c r="J19" i="3"/>
  <c r="J20" i="3"/>
  <c r="J21" i="3"/>
  <c r="J22" i="3"/>
  <c r="J23" i="3"/>
  <c r="J24" i="3"/>
  <c r="J25" i="3"/>
  <c r="J26" i="3"/>
  <c r="J27" i="3"/>
  <c r="J28" i="3"/>
  <c r="J29" i="3"/>
  <c r="J30" i="3"/>
  <c r="J31" i="3"/>
  <c r="J32" i="3"/>
  <c r="J33" i="3"/>
  <c r="J34" i="3"/>
  <c r="J35" i="3"/>
  <c r="J36" i="3"/>
  <c r="J37" i="3"/>
  <c r="J38" i="3"/>
  <c r="J39" i="3"/>
  <c r="J40" i="3"/>
  <c r="J41" i="3"/>
  <c r="J42" i="3"/>
  <c r="J43" i="3"/>
  <c r="J44" i="3"/>
  <c r="J45" i="3"/>
  <c r="J46" i="3"/>
  <c r="J47" i="3"/>
  <c r="J48" i="3"/>
  <c r="J49" i="3"/>
  <c r="J50" i="3"/>
  <c r="J51" i="3"/>
  <c r="J52" i="3"/>
  <c r="J53" i="3"/>
  <c r="J54" i="3"/>
  <c r="J55" i="3"/>
  <c r="J56" i="3"/>
  <c r="J57" i="3"/>
  <c r="J58" i="3"/>
  <c r="J59" i="3"/>
  <c r="J60" i="3"/>
  <c r="J61" i="3"/>
  <c r="J62" i="3"/>
  <c r="J63" i="3"/>
  <c r="J64" i="3"/>
  <c r="J65" i="3"/>
  <c r="J66" i="3"/>
  <c r="J67" i="3"/>
  <c r="J68" i="3"/>
  <c r="J69" i="3"/>
  <c r="J70" i="3"/>
  <c r="J71" i="3"/>
  <c r="J72" i="3"/>
  <c r="J73" i="3"/>
  <c r="J74" i="3"/>
  <c r="J75" i="3"/>
  <c r="J76" i="3"/>
  <c r="J77" i="3"/>
  <c r="J78" i="3"/>
  <c r="J79" i="3"/>
  <c r="J80" i="3"/>
  <c r="J81" i="3"/>
  <c r="J82" i="3"/>
  <c r="J83" i="3"/>
  <c r="J84" i="3"/>
  <c r="J85" i="3"/>
  <c r="J86" i="3"/>
  <c r="J87" i="3"/>
  <c r="J88" i="3"/>
  <c r="G9" i="3"/>
  <c r="G10" i="3"/>
  <c r="G11"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J89" i="3" l="1"/>
  <c r="B6" i="6" s="1"/>
  <c r="G89" i="3"/>
  <c r="B5" i="6" s="1"/>
  <c r="B7" i="6" l="1"/>
</calcChain>
</file>

<file path=xl/sharedStrings.xml><?xml version="1.0" encoding="utf-8"?>
<sst xmlns="http://schemas.openxmlformats.org/spreadsheetml/2006/main" count="151" uniqueCount="150">
  <si>
    <t>Omschrijving</t>
  </si>
  <si>
    <t>Aantal</t>
  </si>
  <si>
    <t>Philips PLT LAMP    PLT 26W 830 4P</t>
  </si>
  <si>
    <t>Philips PLC LAMP    PLC 18W 830 4P</t>
  </si>
  <si>
    <t>Philips PLL LMP     PLL 18W 830</t>
  </si>
  <si>
    <t>BATTERIJ DURACELL ULTRA 3V LITHIUM CR2 (KAART 1 ST)</t>
  </si>
  <si>
    <t>Philips PLC LAMP    PLC 26W 830 4P</t>
  </si>
  <si>
    <t>Philips TL-BUIS TLD18W830</t>
  </si>
  <si>
    <t>Philips TL-BUIS TL528W830</t>
  </si>
  <si>
    <t>Metz Connect BTR PLUG 6 EDAT INDUSTRY IP20</t>
  </si>
  <si>
    <t>Philips TL-BUIS TLD36W830</t>
  </si>
  <si>
    <t>Datakabel CAT6 F/UTP LSNH GR ENH (per meter)</t>
  </si>
  <si>
    <t>APPARAATSNOER 0,5MTR 3X1 10A ZW</t>
  </si>
  <si>
    <t>BAIL LED ES63 GU10 6W 2700K</t>
  </si>
  <si>
    <t>Signaal-/telefoonkabel JS(ST)H 1X2X0.8 E60     per meter</t>
  </si>
  <si>
    <t>Tkf JS(ST)H signaal-/telefoonkabel, nom. geleiderdiameter 0.8mm, samenstelling geleider klasse 1 = massief, 2 aders, getwist per twee, 1 groepen getwist, samenslag lagen, 1 hulpaders, nom. doorsnede hulpader 0.8mm², aderisolatie rubber (silicone), adercodering kleur, afscherming collectief folie</t>
  </si>
  <si>
    <t>DRAKA Signaal/telefoonkabel MBZH 2X1 BM       per meter</t>
  </si>
  <si>
    <t>Philips TL-BUIS TL535W830</t>
  </si>
  <si>
    <t>Philips TL-BUIS TL514W830</t>
  </si>
  <si>
    <t>GIRA WCD RANDAARDE INZ  ZWG 55</t>
  </si>
  <si>
    <t>Philips PLT LAMP    PLT 18W 830 4P</t>
  </si>
  <si>
    <t>KAIS TAFCDS 45</t>
  </si>
  <si>
    <t>Martin Kaiser 1154 contactdooscombinatie, kunststof, zwart, 4 randaarde-contactdozen, 4 eenheden, behuizingsvorm rechthoekig, kwaliteitsklasse thermoplast, halogeenvrij, oppervlaktebescherming geen (onbehandeld), RAL-nummer 9005, beschermingsgraad (IP) IP20</t>
  </si>
  <si>
    <t>WIEL KOPLSN 2M ZW GST18</t>
  </si>
  <si>
    <t>Neutrik XLR 3P FM NIK XX</t>
  </si>
  <si>
    <t>Neutrik audio connector contrasteker, nikkelkleurig, soort connector 3p. XLR (180 °), contactsoort bus, incl. vergrendeling, aansluittechniek soldeer, max. stroomsterkte 16A, max. spanning 50V</t>
  </si>
  <si>
    <t>Neutrik XLR 3P ML NIK XX</t>
  </si>
  <si>
    <t>Neutrik audio connector steker, nikkelkleurig, soort connector 3p. XLR (180 °), contactsoort pen, incl. vergrendeling, aansluittechniek soldeer, max. stroomsterkte 16A, max. spanning 50V</t>
  </si>
  <si>
    <t>Philips MASTERLED 3,5-35W GU10 2740</t>
  </si>
  <si>
    <t>Attema EINDSTUK   K25 WIT      XD</t>
  </si>
  <si>
    <t>Philips VSA HF HFP    158 TLD III</t>
  </si>
  <si>
    <t>KAIS TAFCONTDS 6V RA 45G ZWART</t>
  </si>
  <si>
    <t>Martin Kaiser 1086 contactdooscombinatie, kunststof, zwart, 6 randaarde-contactdozen, 6 eenheden, behuizingsvorm rechthoekig, kwaliteitsklasse thermoplast, halogeenvrij, oppervlaktebescherming geen (onbehandeld), RAL-nummer 9005, beschermingsgraad (IP) IP20</t>
  </si>
  <si>
    <t xml:space="preserve">TRID NOODUNIT HRN/3M 4-36W 200 </t>
  </si>
  <si>
    <t>Tridonic noodunit voor verlichtingsarmatuur</t>
  </si>
  <si>
    <t>GIRA DRUKC MAAK 1-POLIG  BASIS</t>
  </si>
  <si>
    <t>Attema KOK + DEKS P25 WIT     LG2</t>
  </si>
  <si>
    <t>Apparaatsnoer 5MTR 3X1MM 10A ZW</t>
  </si>
  <si>
    <t>Ratio Netsnoeren aansluitleiding apparaatsnoer, lengte 5m, aansluiting 1 randaardesteker haaks, aansluiting 2 apparaatsteker FM C13 10A, 3 aders, nom. geleiderdoorsnede 1mm², mantelmateriaal PVC, temperatuurbestendigheid -15 - +70°C, nom. spanning 230V, mantel zwart, geel/Groene ader,</t>
  </si>
  <si>
    <t>WISK PAKBUS    ESKV M16X1,5</t>
  </si>
  <si>
    <t>Wiska ESKV wartel kabel-/buisinvoer recht, kunststof, lichtgrijs, type schroefdraad metrisch, nom. draadmaat metrisch/Pg 16, spoed schroefdraad 1.5mm, schroefdraadlengte 9mm, sleutelwijdte 20mm, zeskant hoekmaat 22mm, geschikt voor kabeldiameter 4.5 - 10mm, kwaliteitsklasse polyamide,</t>
  </si>
  <si>
    <t>WISK PAKBUS    KONUS M16X1,5</t>
  </si>
  <si>
    <t>Wiska WISKONUS wartel kabel-/buisinvoer recht, kunststof, lichtgrijs, type schroefdraad metrisch, nom. draadmaat metrisch/Pg 16, spoed schroefdraad 1.5mm, schroefdraadlengte 9mm, sleutelwijdte 19mm, zeskant hoekmaat 20.5mm, geschikt voor kabeldiameter 5 - 8mm, kwaliteitsklasse polyamide,</t>
  </si>
  <si>
    <t>WISK CONTMOER  EMUG M16X1,5</t>
  </si>
  <si>
    <t>Wiska EMUG wartelmoer kabel-/buisinvoer, kunststof, lichtgrijs, type schroefdraad metrisch, nom. draadmaat metrisch/Pg 16, spoed schroefdraad 1.5mm, kwaliteitsklasse polyamide (PA), oppervlaktebescherming geen (onbehandeld), halogeenvrij, glasvezel versterkt, slagvast</t>
  </si>
  <si>
    <t>Philips PLQ LAMP    PLQPRO38W8304P</t>
  </si>
  <si>
    <t>GIRA INZPL 2X MJ UNIV   ZWG 55</t>
  </si>
  <si>
    <t>GIRA AFDEKR 3-V B  ZWG ST55</t>
  </si>
  <si>
    <t>NEXA YMZ1K MBZH 5G 2.5      per meter</t>
  </si>
  <si>
    <t>Attema BINNENHOEK IE25 WIT     XD</t>
  </si>
  <si>
    <t>Attema HAAKHOEK   FW25 WIT     XD</t>
  </si>
  <si>
    <t>WALR RAP SCHUIFM+VEERRING M6</t>
  </si>
  <si>
    <t>Walraven BIS RapidRail schuifmoer met veer, staal, draadmaat (M..) 6, oppervlaktebescherming elektrolytisch verzinkt, met veer</t>
  </si>
  <si>
    <t>ESKA GLASZ  5X20    2A T  DS10</t>
  </si>
  <si>
    <t>Eska Glas 5X20mm Traag buiszekering glaszekering, uitschakelkarakteristiek traag (T), nom. (meet-)stroom 2A, nom. (meet)spanning 250V, afmetingen 5x20mm, franse standaard</t>
  </si>
  <si>
    <t>ESKA GLASZ  5X20    4A T  DS10</t>
  </si>
  <si>
    <t>Eska Glas 6X32mm Traag buiszekering glaszekering, uitschakelkarakteristiek traag (T), nom. (meet-)stroom 4A, nom. (meet)spanning 250V, afmetingen 6.3x32mm, franse standaard</t>
  </si>
  <si>
    <t>ONTLUCHTINGSSLEUTEL 5MM</t>
  </si>
  <si>
    <t>OSRAM DECOSTAR STANDAR 35W 36GR</t>
  </si>
  <si>
    <t>LAPP UNI LIYY 8X0,75        MT</t>
  </si>
  <si>
    <t>Lapp UNITRONIC® LiYY stuurstroomleiding, nom. geleiderdoorsnede 0.75mm², samenstelling geleider klasse 5 = soepel, 8 aders, aderisolatie PVC, adercodering kleur, mantelmateriaal PVC, mantel grijs, brandvertraging volgens IEC 60332-1, oliebestendig volgens EN 60811-2-1, nom. buitendiameter 8.7mm,</t>
  </si>
  <si>
    <t>Attema BUITENHOEK AE25 WIT     XD</t>
  </si>
  <si>
    <t>PRESSALIT TOILETBRIL OBJECTA BA1 Z DEK WIT</t>
  </si>
  <si>
    <t>BTR PLUG 6 EDAT INDUSTRY IP20</t>
  </si>
  <si>
    <t>Metz Connect Btr Industrie Plug modulaire connector plug (steker), zilver, connectortype RJ45 8(8), afgeschermd, categorie 6, aansluitwijze snijklem (IDC), zonder gereedschap, geschikt voor ronde kabel, geschikt voor snoerdraadgeleider, geschikt voor massieve ader, AWG-bereik 26 - 22,</t>
  </si>
  <si>
    <t>Philips OCCUSWITCH LRM1070/00</t>
  </si>
  <si>
    <t>BRUGMAN LEDEN RADIATOR 450MM X 160 MM</t>
  </si>
  <si>
    <t>DAALDEROP BOILER 50L MONO 650W</t>
  </si>
  <si>
    <t>Philips VSA VOOR TL HFR236TLD</t>
  </si>
  <si>
    <t>Kimo universeel flush mount display serie ATE310</t>
  </si>
  <si>
    <t>VLOTTERKRAAN GEBERIT UNIFILL</t>
  </si>
  <si>
    <t>SIEMENS KLEPMOTOR SKD 62</t>
  </si>
  <si>
    <t>Etap K739/3p noodverlichtingsarmatuur</t>
  </si>
  <si>
    <t>KME RK BUIS SANCO H 54X1,5 LG5</t>
  </si>
  <si>
    <t>Philips VSA VOOR TL HFR158TLD</t>
  </si>
  <si>
    <t>KSB AMA-DRAINER BOX MINI</t>
  </si>
  <si>
    <t>Ksb Ama-Drainer-box, bovenvloer vuilwaterpompunit, reservoir kunststof, nom. debiet 6m³/h, opvoerhoogte bij nom. debiet 43kPa, kwaliteitsklasse reservoir ABS, pomphuis kunststof, kwaliteitsklasse pomphuis PE-40, inhoud reservoir 17L, 1 pompen, max. afmeting vaste delen 10mm,</t>
  </si>
  <si>
    <t>BSS TUN+SD/USB MP3 PLE-SDT</t>
  </si>
  <si>
    <t>Bosch Security Syst. Plena FM Tuner + SD/USB MP3-spe, antraciet met zilverprint, ext. antenne ingang, tuner voorkeuzetoetsen 30, uitgang 3x Cinch (Stereo), voedingsspanning 115 - 230V, incl. 19-inch bevestigingsbeugels, frequentiebereik 50Hz.- 20kHz., afmetingen (hxbxd) 44x444x250mm.(1HE),</t>
  </si>
  <si>
    <t>Tkf JS(ST)H signaal-/telefoonkabel, nom. geleiderdiameter 0.8mm, samenstelling geleider klasse 1 = massief, 2 aders, getwist per twee, 1 groepen getwist, samenslag lagen, 1 hulpaders, nom. doorsnede hulpader 0.8mm², aderisolatie rubber (silicone), adercodering kleur, afscherming collectief folie,</t>
  </si>
  <si>
    <t>Belden NETWORK CAT6 F/UTP LSNH computerdatakabel, categorie 6, AWG-maat 23, afscherming F/UTP, mantel grijs, 8 aders, geleidermateriaal cu. blank, samenstelling geleider klasse 1 = massief, getwist per twee, aderisolatie PE (Polyetheen), adercodering kleur, afscherming collectief folie,</t>
  </si>
  <si>
    <t>ESLX PD-CE360I/8 GST</t>
  </si>
  <si>
    <t>Esylux Compact Express PD bewegingsschakelaar (compleet), kunststof, wit, uitvoering presentiemelder, opnemertype passief infrarood, gedwongen afschakeling, optimale montagehoogte 3m, trappenhuisbewaking, overbruggingsschakelaar, max. reikwijdte zijwaarts 4m, max. reikwijdte frontaal 4m,</t>
  </si>
  <si>
    <t>RATI APPSNR 0,5MTR 3X1 10A ZW</t>
  </si>
  <si>
    <t>Ratio 14 aansluitleiding apparaatsnoer, lengte 0.5m, aansluiting 1 randaardesteker haaks, aansluiting 2 apparaatsteker FM C13 10A, 3 aders, nom. geleiderdoorsnede 1mm², mantelmateriaal PVC, temperatuurbestendigheid -15 - +70°C, nom. spanning 230V, mantel zwart, geel/Groene ader,</t>
  </si>
  <si>
    <t>Philips VSA HF-P XT 136 TL-D EII</t>
  </si>
  <si>
    <t>ETAP NOODVERL K74/3P-230</t>
  </si>
  <si>
    <t>FLUK 902 FC TRMS / HVAC</t>
  </si>
  <si>
    <t>Fluke 902 meettang, indicatie/aanduiding digitaal, meetbereikkeuze automatisch, stroommeetbereik (AC) 0.1 - 600A, spanningmeetbereik AC 600V, spanningmeetbereik DC 600V, type stroom wisselstroom, rendementsmeting (TRMS), spanningsmeting/AC, spanningsmeting/DC, weerstandmeetbereik,</t>
  </si>
  <si>
    <t>GIRA WCD RA KD 2V HOR       WD</t>
  </si>
  <si>
    <t>BTR RELAIS LTRK-E12</t>
  </si>
  <si>
    <t>Metz Connect Btr tijdrelais, DRA (DIN-rail adapter), uitvoering elektrische aansluiting schroefaansluiting, nom. spoelspanning Us bij AC 50Hz 230V, type spoelspanning AC, tijdbereik 1.5 - 30s, functie opkomvertragend, functie afvalvertragend</t>
  </si>
  <si>
    <t>RATI APPSNR 5MTR 3X1MM 10A ZW</t>
  </si>
  <si>
    <t>ZETT VL TREKCONTACT 125.8600S</t>
  </si>
  <si>
    <t>Adt (zettler) Vario Line miva schakelmateriaal, uitvoering trekcontact+ 1.6m koord, incl. geruststellampje LED 24V, inbouw (U40) inbouwdoos, variant afdekplaat zuiver wit, uitvoering kamerlamp gloeilamp, voeding 24Vdc</t>
  </si>
  <si>
    <t>GIRA DRKVLSCHAK SERIE   ZWG 55</t>
  </si>
  <si>
    <t>Gira Systeem 55 installatieschakelaar, kunststof, wit, type schakeling wisselschakelaar, bedieningswijze wip/drukker, samenstelling basiselement met centrale, drukvlakschakelaar, 1 wippen, inbouw, kwaliteitsklasse thermoplast, oppervlaktebescherming geen (onbehandeld),</t>
  </si>
  <si>
    <t>Philips SPAARLMP SOFT GLOBE 23W WW</t>
  </si>
  <si>
    <t>GIRA SCHAK CONTR WISS  IP66 WD</t>
  </si>
  <si>
    <t>OSRAM LUMILUX T5 FC FC40830</t>
  </si>
  <si>
    <t>LIEN NOODVERLI SER-ED</t>
  </si>
  <si>
    <t>Perceel</t>
  </si>
  <si>
    <t>Artikellijst technische materialen</t>
  </si>
  <si>
    <t>Perceel 2: IJzerwaren (gereedschappen, klein materiaal en veiligheids-, bevestigings- en montagematerialen)</t>
  </si>
  <si>
    <t>Prijs alternatief</t>
  </si>
  <si>
    <t>Duurzaam alternatief</t>
  </si>
  <si>
    <t>Prijs duurzaam alternatief</t>
  </si>
  <si>
    <t>Prijs</t>
  </si>
  <si>
    <t>Totaal alternatief</t>
  </si>
  <si>
    <t>Totaal</t>
  </si>
  <si>
    <t>Bij afwijkende eenheden dient de prijs omgerekend te worden.</t>
  </si>
  <si>
    <t>Kortingspercentage standaard assortiment</t>
  </si>
  <si>
    <t>Korting % A-ass</t>
  </si>
  <si>
    <t>Korting % HM</t>
  </si>
  <si>
    <t>Gewogen gemiddelde</t>
  </si>
  <si>
    <t>Elektrisch handgereedschap</t>
  </si>
  <si>
    <t>Klein materiaal</t>
  </si>
  <si>
    <t>Reinigingsmiddelen</t>
  </si>
  <si>
    <t>Elektrotechnische (installatie-) materiaal</t>
  </si>
  <si>
    <t>Werktuigbouwkundige (installatie) materialen</t>
  </si>
  <si>
    <t>Verlichting</t>
  </si>
  <si>
    <t>Overige (niet vermelde) assortimentsgroepen</t>
  </si>
  <si>
    <t>Kortingspercentages op standaard verkoopprijs</t>
  </si>
  <si>
    <t>OMRON TEMP E5ENHAA2HHBFM500 230</t>
  </si>
  <si>
    <t>OMRON E53V34N</t>
  </si>
  <si>
    <t>Alternatief artikel (huismerk)</t>
  </si>
  <si>
    <t>BELD CAT6 F/UTP LSNH GR  HASPEL 305 meter</t>
  </si>
  <si>
    <t>Grohe Bediengspaneel</t>
  </si>
  <si>
    <t>SPIRAX SARCO  Klokvlottercondenspot fig. 1126 serie HM 10/8 gietijzer met ingebouwd filter maximaal 8,5bar PN16 3/4"BSPP</t>
  </si>
  <si>
    <t>SPIRAX SARCO  Klokvlottercondenspot fig. 1126 serie HM 10/8 gietijzer</t>
  </si>
  <si>
    <t>Bailey ledlamp, wit, lengte 65mm, diameter 63mm, energie-efficientieklasse A+, 6W, voet GU10, temperatuur 2700K, lichtstroom 425lm, stralingshoek 30-</t>
  </si>
  <si>
    <t>A1</t>
  </si>
  <si>
    <t>A2</t>
  </si>
  <si>
    <t>A3</t>
  </si>
  <si>
    <t>A4</t>
  </si>
  <si>
    <t>A5</t>
  </si>
  <si>
    <t>A6</t>
  </si>
  <si>
    <t>A7</t>
  </si>
  <si>
    <t>Toelichting omschrijving</t>
  </si>
  <si>
    <t>Vergelijkingswaarde A-merk</t>
  </si>
  <si>
    <t>Vergelijkingswaarden Huismerk</t>
  </si>
  <si>
    <t>Kortingspercentages</t>
  </si>
  <si>
    <t>Waarde</t>
  </si>
  <si>
    <t>TKF JS(ST)H 1X2X0.8 E60 per meter</t>
  </si>
  <si>
    <t>Vergelijkingswaarde totaal</t>
  </si>
  <si>
    <t>Vergelijkingswaarde</t>
  </si>
  <si>
    <t>%</t>
  </si>
  <si>
    <t>Vergelijking kortingspercentage</t>
  </si>
  <si>
    <t>Prijzenblad totaal Perceel 1</t>
  </si>
  <si>
    <t>Perceel 1: Bouw-, Elektrotechnische- en WTB-materialen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</si>
</sst>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quot;€&quot;\ * #,##0.00_ ;_ &quot;€&quot;\ * \-#,##0.00_ ;_ &quot;€&quot;\ * &quot;-&quot;??_ ;_ @_ "/>
  </numFmts>
  <fonts count="12" x14ac:knownFonts="1">
    <font>
      <sz val="10"/>
      <name val="Arial"/>
      <family val="2"/>
    </font>
    <font>
      <sz val="10"/>
      <name val="Arial"/>
      <family val="2"/>
    </font>
    <font>
      <b/>
      <sz val="10"/>
      <name val="Arial"/>
      <family val="2"/>
    </font>
    <font>
      <sz val="7"/>
      <color rgb="FF494949"/>
      <name val="Verdana"/>
      <family val="2"/>
    </font>
    <font>
      <b/>
      <sz val="12"/>
      <name val="Arial"/>
      <family val="2"/>
    </font>
    <font>
      <b/>
      <i/>
      <u/>
      <sz val="10"/>
      <name val="Arial"/>
      <family val="2"/>
    </font>
    <font>
      <b/>
      <i/>
      <u/>
      <sz val="10"/>
      <color rgb="FFFF0000"/>
      <name val="Arial"/>
      <family val="2"/>
    </font>
    <font>
      <sz val="10"/>
      <color theme="1"/>
      <name val="Arial"/>
      <family val="2"/>
    </font>
    <font>
      <b/>
      <sz val="10"/>
      <color theme="1"/>
      <name val="Arial"/>
      <family val="2"/>
    </font>
    <font>
      <sz val="10"/>
      <color rgb="FF000000"/>
      <name val="Arial"/>
      <family val="2"/>
    </font>
    <font>
      <u/>
      <sz val="10"/>
      <name val="Calibri"/>
      <family val="2"/>
    </font>
    <font>
      <sz val="10"/>
      <color rgb="FF000000"/>
      <name val="Symbol"/>
      <family val="1"/>
      <charset val="2"/>
    </font>
  </fonts>
  <fills count="11">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92D050"/>
        <bgColor indexed="64"/>
      </patternFill>
    </fill>
    <fill>
      <patternFill patternType="solid">
        <fgColor rgb="FFFFC00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darkGray">
        <bgColor theme="6" tint="0.79998168889431442"/>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indexed="64"/>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indexed="64"/>
      </left>
      <right style="thin">
        <color indexed="64"/>
      </right>
      <top style="thin">
        <color auto="1"/>
      </top>
      <bottom style="medium">
        <color indexed="64"/>
      </bottom>
      <diagonal/>
    </border>
    <border>
      <left style="thin">
        <color auto="1"/>
      </left>
      <right/>
      <top style="thin">
        <color auto="1"/>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style="medium">
        <color indexed="64"/>
      </bottom>
      <diagonal/>
    </border>
  </borders>
  <cellStyleXfs count="4">
    <xf numFmtId="0" fontId="0" fillId="0" borderId="0"/>
    <xf numFmtId="44" fontId="1" fillId="0" borderId="0" applyFont="0" applyFill="0" applyBorder="0" applyAlignment="0" applyProtection="0"/>
    <xf numFmtId="0" fontId="1" fillId="0" borderId="0"/>
    <xf numFmtId="9" fontId="1" fillId="0" borderId="0" applyFont="0" applyFill="0" applyBorder="0" applyAlignment="0" applyProtection="0"/>
  </cellStyleXfs>
  <cellXfs count="75">
    <xf numFmtId="0" fontId="0" fillId="0" borderId="0" xfId="0"/>
    <xf numFmtId="0" fontId="1" fillId="0" borderId="1" xfId="0" applyFont="1" applyBorder="1"/>
    <xf numFmtId="0" fontId="1" fillId="0" borderId="1" xfId="2" applyNumberFormat="1" applyFont="1" applyFill="1" applyBorder="1" applyAlignment="1" applyProtection="1">
      <alignment horizontal="left" vertical="center"/>
    </xf>
    <xf numFmtId="3" fontId="1" fillId="0" borderId="1" xfId="2" applyNumberFormat="1" applyFont="1" applyFill="1" applyBorder="1" applyAlignment="1" applyProtection="1">
      <alignment horizontal="right" vertical="center"/>
    </xf>
    <xf numFmtId="0" fontId="1" fillId="0" borderId="1" xfId="0" applyFont="1" applyBorder="1" applyAlignment="1">
      <alignment vertical="top"/>
    </xf>
    <xf numFmtId="3" fontId="0" fillId="0" borderId="1" xfId="0" applyNumberFormat="1" applyBorder="1" applyAlignment="1">
      <alignment horizontal="right" vertical="top"/>
    </xf>
    <xf numFmtId="44" fontId="0" fillId="0" borderId="1" xfId="1" applyFont="1" applyBorder="1" applyAlignment="1">
      <alignment horizontal="right" vertical="top"/>
    </xf>
    <xf numFmtId="0" fontId="1" fillId="0" borderId="1" xfId="0" applyFont="1" applyFill="1" applyBorder="1" applyAlignment="1">
      <alignment vertical="top"/>
    </xf>
    <xf numFmtId="0" fontId="1" fillId="0" borderId="1" xfId="0" applyFont="1" applyBorder="1" applyAlignment="1">
      <alignment wrapText="1"/>
    </xf>
    <xf numFmtId="3" fontId="0" fillId="0" borderId="1" xfId="0" applyNumberFormat="1" applyBorder="1" applyAlignment="1">
      <alignment horizontal="right" vertical="top" wrapText="1"/>
    </xf>
    <xf numFmtId="3" fontId="1" fillId="0" borderId="1" xfId="0" applyNumberFormat="1" applyFont="1" applyBorder="1" applyAlignment="1">
      <alignment horizontal="left" vertical="top" wrapText="1"/>
    </xf>
    <xf numFmtId="0" fontId="3" fillId="0" borderId="1" xfId="0" applyFont="1" applyBorder="1" applyAlignment="1">
      <alignment wrapText="1"/>
    </xf>
    <xf numFmtId="0" fontId="0" fillId="0" borderId="1" xfId="0" applyBorder="1" applyAlignment="1">
      <alignment vertical="top" wrapText="1"/>
    </xf>
    <xf numFmtId="3" fontId="0" fillId="0" borderId="1" xfId="0" applyNumberFormat="1" applyBorder="1" applyAlignment="1">
      <alignment horizontal="left" vertical="top" wrapText="1"/>
    </xf>
    <xf numFmtId="3" fontId="1" fillId="0" borderId="1" xfId="0" applyNumberFormat="1" applyFont="1" applyBorder="1" applyAlignment="1">
      <alignment horizontal="right" vertical="top"/>
    </xf>
    <xf numFmtId="0" fontId="1" fillId="0" borderId="1" xfId="0" applyFont="1" applyFill="1" applyBorder="1"/>
    <xf numFmtId="3" fontId="0" fillId="0" borderId="1" xfId="0" applyNumberFormat="1" applyFill="1" applyBorder="1" applyAlignment="1">
      <alignment horizontal="right" vertical="top"/>
    </xf>
    <xf numFmtId="0" fontId="1" fillId="0" borderId="1" xfId="0" applyFont="1" applyFill="1" applyBorder="1" applyAlignment="1">
      <alignment wrapText="1"/>
    </xf>
    <xf numFmtId="0" fontId="0" fillId="0" borderId="0" xfId="0" applyFill="1"/>
    <xf numFmtId="3" fontId="1" fillId="2" borderId="0" xfId="0" applyNumberFormat="1" applyFont="1" applyFill="1" applyBorder="1" applyAlignment="1">
      <alignment horizontal="left" vertical="top"/>
    </xf>
    <xf numFmtId="0" fontId="4" fillId="0" borderId="0" xfId="0" applyFont="1"/>
    <xf numFmtId="0" fontId="2" fillId="3" borderId="1" xfId="0" applyFont="1" applyFill="1" applyBorder="1"/>
    <xf numFmtId="0" fontId="2" fillId="3" borderId="1" xfId="2" applyFont="1" applyFill="1" applyBorder="1" applyAlignment="1">
      <alignment horizontal="center" vertical="center"/>
    </xf>
    <xf numFmtId="0" fontId="2" fillId="3" borderId="1" xfId="2" applyFont="1" applyFill="1" applyBorder="1" applyAlignment="1">
      <alignment horizontal="center" vertical="center" wrapText="1"/>
    </xf>
    <xf numFmtId="0" fontId="2" fillId="4" borderId="1" xfId="2" applyFont="1" applyFill="1" applyBorder="1" applyAlignment="1">
      <alignment horizontal="center" vertical="center"/>
    </xf>
    <xf numFmtId="0" fontId="2" fillId="5" borderId="1" xfId="2" applyFont="1" applyFill="1" applyBorder="1" applyAlignment="1">
      <alignment horizontal="center" vertical="center"/>
    </xf>
    <xf numFmtId="0" fontId="2" fillId="5" borderId="1" xfId="2" applyFont="1" applyFill="1" applyBorder="1" applyAlignment="1">
      <alignment horizontal="center" vertical="center" wrapText="1"/>
    </xf>
    <xf numFmtId="0" fontId="2" fillId="4" borderId="1" xfId="2" applyFont="1" applyFill="1" applyBorder="1" applyAlignment="1">
      <alignment horizontal="center" vertical="center" wrapText="1"/>
    </xf>
    <xf numFmtId="44" fontId="1" fillId="0" borderId="1" xfId="1" applyFont="1" applyBorder="1"/>
    <xf numFmtId="44" fontId="1" fillId="0" borderId="1" xfId="1" applyFont="1" applyFill="1" applyBorder="1"/>
    <xf numFmtId="44" fontId="1" fillId="0" borderId="1" xfId="1" applyFont="1" applyBorder="1" applyAlignment="1">
      <alignment horizontal="right" vertical="top"/>
    </xf>
    <xf numFmtId="0" fontId="0" fillId="6" borderId="1" xfId="0" applyFill="1" applyBorder="1"/>
    <xf numFmtId="44" fontId="0" fillId="6" borderId="1" xfId="1" applyFont="1" applyFill="1" applyBorder="1"/>
    <xf numFmtId="0" fontId="0" fillId="7" borderId="1" xfId="0" applyFill="1" applyBorder="1"/>
    <xf numFmtId="44" fontId="0" fillId="7" borderId="1" xfId="1" applyFont="1" applyFill="1" applyBorder="1"/>
    <xf numFmtId="0" fontId="5" fillId="0" borderId="0" xfId="0" applyFont="1"/>
    <xf numFmtId="0" fontId="0" fillId="0" borderId="1" xfId="0" applyFont="1" applyFill="1" applyBorder="1" applyAlignment="1">
      <alignment vertical="top"/>
    </xf>
    <xf numFmtId="0" fontId="0" fillId="0" borderId="1" xfId="0" applyFont="1" applyBorder="1" applyAlignment="1">
      <alignment vertical="top"/>
    </xf>
    <xf numFmtId="3" fontId="0" fillId="0" borderId="1" xfId="0" applyNumberFormat="1" applyBorder="1" applyAlignment="1">
      <alignment horizontal="left" vertical="top"/>
    </xf>
    <xf numFmtId="0" fontId="6" fillId="0" borderId="0" xfId="0" applyFont="1"/>
    <xf numFmtId="3" fontId="0" fillId="0" borderId="1" xfId="0" applyNumberFormat="1" applyFont="1" applyBorder="1" applyAlignment="1">
      <alignment horizontal="left" vertical="top" wrapText="1"/>
    </xf>
    <xf numFmtId="0" fontId="0" fillId="0" borderId="0" xfId="0" applyFont="1"/>
    <xf numFmtId="0" fontId="7" fillId="0" borderId="0" xfId="0" applyFont="1" applyProtection="1"/>
    <xf numFmtId="0" fontId="8" fillId="0" borderId="0" xfId="0" applyFont="1" applyProtection="1"/>
    <xf numFmtId="0" fontId="8" fillId="8" borderId="2" xfId="0" applyFont="1" applyFill="1" applyBorder="1" applyProtection="1"/>
    <xf numFmtId="0" fontId="7" fillId="8" borderId="3" xfId="0" applyFont="1" applyFill="1" applyBorder="1" applyProtection="1"/>
    <xf numFmtId="0" fontId="7" fillId="8" borderId="4" xfId="0" applyFont="1" applyFill="1" applyBorder="1" applyProtection="1"/>
    <xf numFmtId="0" fontId="9" fillId="0" borderId="5" xfId="0" applyFont="1" applyBorder="1" applyProtection="1"/>
    <xf numFmtId="9" fontId="7" fillId="0" borderId="1" xfId="3" applyFont="1" applyBorder="1" applyProtection="1"/>
    <xf numFmtId="9" fontId="7" fillId="0" borderId="6" xfId="3" applyFont="1" applyBorder="1" applyProtection="1"/>
    <xf numFmtId="0" fontId="7" fillId="0" borderId="7" xfId="0" applyFont="1" applyBorder="1" applyProtection="1"/>
    <xf numFmtId="9" fontId="7" fillId="0" borderId="8" xfId="3" applyFont="1" applyBorder="1" applyProtection="1"/>
    <xf numFmtId="9" fontId="7" fillId="0" borderId="9" xfId="3" applyFont="1" applyBorder="1" applyProtection="1"/>
    <xf numFmtId="0" fontId="2" fillId="0" borderId="0" xfId="0" applyFont="1"/>
    <xf numFmtId="0" fontId="10" fillId="0" borderId="0" xfId="0" applyFont="1" applyAlignment="1">
      <alignment horizontal="justify" vertical="center"/>
    </xf>
    <xf numFmtId="0" fontId="11" fillId="0" borderId="0" xfId="0" applyFont="1" applyAlignment="1">
      <alignment horizontal="justify" vertical="center"/>
    </xf>
    <xf numFmtId="44" fontId="1" fillId="0" borderId="11" xfId="1" applyFont="1" applyBorder="1"/>
    <xf numFmtId="44" fontId="0" fillId="0" borderId="10" xfId="0" applyNumberFormat="1" applyBorder="1"/>
    <xf numFmtId="44" fontId="2" fillId="0" borderId="10" xfId="0" applyNumberFormat="1" applyFont="1" applyBorder="1"/>
    <xf numFmtId="0" fontId="7" fillId="9" borderId="12" xfId="0" applyFont="1" applyFill="1" applyBorder="1" applyProtection="1"/>
    <xf numFmtId="9" fontId="7" fillId="0" borderId="13" xfId="3" applyFont="1" applyBorder="1" applyProtection="1"/>
    <xf numFmtId="9" fontId="7" fillId="0" borderId="14" xfId="3" applyFont="1" applyBorder="1" applyProtection="1"/>
    <xf numFmtId="9" fontId="0" fillId="0" borderId="15" xfId="0" applyNumberFormat="1" applyFont="1" applyBorder="1"/>
    <xf numFmtId="0" fontId="0" fillId="0" borderId="1" xfId="0" applyBorder="1"/>
    <xf numFmtId="44" fontId="0" fillId="0" borderId="1" xfId="1" applyFont="1" applyBorder="1"/>
    <xf numFmtId="44" fontId="0" fillId="6" borderId="11" xfId="1" applyFont="1" applyFill="1" applyBorder="1"/>
    <xf numFmtId="9" fontId="0" fillId="0" borderId="1" xfId="0" applyNumberFormat="1" applyBorder="1"/>
    <xf numFmtId="0" fontId="0" fillId="0" borderId="0" xfId="0" applyBorder="1"/>
    <xf numFmtId="44" fontId="0" fillId="0" borderId="0" xfId="1" applyFont="1" applyBorder="1"/>
    <xf numFmtId="9" fontId="0" fillId="0" borderId="0" xfId="0" applyNumberFormat="1" applyBorder="1"/>
    <xf numFmtId="0" fontId="2" fillId="0" borderId="0" xfId="0" applyFont="1" applyFill="1" applyBorder="1"/>
    <xf numFmtId="44" fontId="2" fillId="0" borderId="0" xfId="1" applyFont="1" applyBorder="1"/>
    <xf numFmtId="0" fontId="2" fillId="5" borderId="1" xfId="0" applyFont="1" applyFill="1" applyBorder="1"/>
    <xf numFmtId="0" fontId="0" fillId="10" borderId="1" xfId="0" applyFill="1" applyBorder="1"/>
    <xf numFmtId="44" fontId="0" fillId="10" borderId="1" xfId="1" applyFont="1" applyFill="1" applyBorder="1"/>
  </cellXfs>
  <cellStyles count="4">
    <cellStyle name="Procent" xfId="3" builtinId="5"/>
    <cellStyle name="RijNiveau_4 2" xfId="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tabSelected="1" workbookViewId="0"/>
  </sheetViews>
  <sheetFormatPr defaultRowHeight="13.2" x14ac:dyDescent="0.25"/>
  <cols>
    <col min="1" max="1" width="42.44140625" customWidth="1"/>
    <col min="2" max="2" width="12.6640625" customWidth="1"/>
  </cols>
  <sheetData>
    <row r="1" spans="1:2" x14ac:dyDescent="0.25">
      <c r="A1" s="53" t="s">
        <v>148</v>
      </c>
    </row>
    <row r="4" spans="1:2" x14ac:dyDescent="0.25">
      <c r="A4" s="21" t="s">
        <v>145</v>
      </c>
      <c r="B4" s="21" t="s">
        <v>142</v>
      </c>
    </row>
    <row r="5" spans="1:2" x14ac:dyDescent="0.25">
      <c r="A5" s="63" t="s">
        <v>139</v>
      </c>
      <c r="B5" s="64">
        <f>Artikelen!G89*(2/3)</f>
        <v>0</v>
      </c>
    </row>
    <row r="6" spans="1:2" x14ac:dyDescent="0.25">
      <c r="A6" s="63" t="s">
        <v>140</v>
      </c>
      <c r="B6" s="64">
        <f>Artikelen!J89*(1/3)</f>
        <v>0</v>
      </c>
    </row>
    <row r="7" spans="1:2" x14ac:dyDescent="0.25">
      <c r="A7" s="70" t="s">
        <v>144</v>
      </c>
      <c r="B7" s="71">
        <f>SUM(B5:B6)</f>
        <v>0</v>
      </c>
    </row>
    <row r="8" spans="1:2" x14ac:dyDescent="0.25">
      <c r="A8" s="67"/>
      <c r="B8" s="68"/>
    </row>
    <row r="9" spans="1:2" x14ac:dyDescent="0.25">
      <c r="A9" s="72" t="s">
        <v>147</v>
      </c>
      <c r="B9" s="72" t="s">
        <v>146</v>
      </c>
    </row>
    <row r="10" spans="1:2" x14ac:dyDescent="0.25">
      <c r="A10" s="63" t="s">
        <v>141</v>
      </c>
      <c r="B10" s="66">
        <f>Kortingspercentages!E14</f>
        <v>0</v>
      </c>
    </row>
    <row r="11" spans="1:2" x14ac:dyDescent="0.25">
      <c r="A11" s="67"/>
      <c r="B11" s="6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L89"/>
  <sheetViews>
    <sheetView zoomScaleNormal="100" workbookViewId="0">
      <pane ySplit="8" topLeftCell="A9" activePane="bottomLeft" state="frozen"/>
      <selection pane="bottomLeft"/>
    </sheetView>
  </sheetViews>
  <sheetFormatPr defaultRowHeight="13.2" x14ac:dyDescent="0.25"/>
  <cols>
    <col min="1" max="1" width="4" bestFit="1" customWidth="1"/>
    <col min="2" max="2" width="62" customWidth="1"/>
    <col min="3" max="3" width="6.88671875" bestFit="1" customWidth="1"/>
    <col min="4" max="4" width="52.109375" customWidth="1"/>
    <col min="5" max="5" width="8.6640625" customWidth="1"/>
    <col min="6" max="7" width="14.6640625" customWidth="1"/>
    <col min="8" max="8" width="31.33203125" customWidth="1"/>
    <col min="9" max="10" width="12.109375" customWidth="1"/>
    <col min="11" max="11" width="34.6640625" customWidth="1"/>
    <col min="12" max="12" width="15.88671875" customWidth="1"/>
  </cols>
  <sheetData>
    <row r="1" spans="1:12" ht="15.6" x14ac:dyDescent="0.3">
      <c r="A1" s="20" t="s">
        <v>102</v>
      </c>
    </row>
    <row r="3" spans="1:12" x14ac:dyDescent="0.25">
      <c r="B3" t="s">
        <v>149</v>
      </c>
    </row>
    <row r="4" spans="1:12" x14ac:dyDescent="0.25">
      <c r="B4" t="s">
        <v>103</v>
      </c>
    </row>
    <row r="6" spans="1:12" x14ac:dyDescent="0.25">
      <c r="B6" s="39" t="s">
        <v>110</v>
      </c>
    </row>
    <row r="7" spans="1:12" x14ac:dyDescent="0.25">
      <c r="B7" s="35"/>
    </row>
    <row r="8" spans="1:12" ht="26.4" x14ac:dyDescent="0.25">
      <c r="A8" s="21"/>
      <c r="B8" s="22" t="s">
        <v>0</v>
      </c>
      <c r="C8" s="22" t="s">
        <v>1</v>
      </c>
      <c r="D8" s="23" t="s">
        <v>138</v>
      </c>
      <c r="E8" s="22" t="s">
        <v>101</v>
      </c>
      <c r="F8" s="22" t="s">
        <v>107</v>
      </c>
      <c r="G8" s="22" t="s">
        <v>109</v>
      </c>
      <c r="H8" s="25" t="s">
        <v>125</v>
      </c>
      <c r="I8" s="26" t="s">
        <v>104</v>
      </c>
      <c r="J8" s="26" t="s">
        <v>108</v>
      </c>
      <c r="K8" s="24" t="s">
        <v>105</v>
      </c>
      <c r="L8" s="27" t="s">
        <v>106</v>
      </c>
    </row>
    <row r="9" spans="1:12" x14ac:dyDescent="0.25">
      <c r="A9" s="1">
        <v>1</v>
      </c>
      <c r="B9" s="19" t="s">
        <v>33</v>
      </c>
      <c r="C9" s="16">
        <v>40</v>
      </c>
      <c r="D9" s="8" t="s">
        <v>34</v>
      </c>
      <c r="E9" s="1">
        <v>1</v>
      </c>
      <c r="F9" s="28"/>
      <c r="G9" s="28">
        <f t="shared" ref="G9:G14" si="0">C9*F9</f>
        <v>0</v>
      </c>
      <c r="H9" s="31"/>
      <c r="I9" s="32"/>
      <c r="J9" s="32">
        <f t="shared" ref="J9:J40" si="1">I9*C9</f>
        <v>0</v>
      </c>
      <c r="K9" s="73"/>
      <c r="L9" s="74"/>
    </row>
    <row r="10" spans="1:12" x14ac:dyDescent="0.25">
      <c r="A10" s="1">
        <v>2</v>
      </c>
      <c r="B10" s="4" t="s">
        <v>2</v>
      </c>
      <c r="C10" s="16">
        <v>300</v>
      </c>
      <c r="D10" s="8"/>
      <c r="E10" s="1">
        <v>1</v>
      </c>
      <c r="F10" s="28"/>
      <c r="G10" s="28">
        <f t="shared" si="0"/>
        <v>0</v>
      </c>
      <c r="H10" s="31"/>
      <c r="I10" s="32"/>
      <c r="J10" s="32">
        <f t="shared" si="1"/>
        <v>0</v>
      </c>
      <c r="K10" s="33"/>
      <c r="L10" s="34"/>
    </row>
    <row r="11" spans="1:12" x14ac:dyDescent="0.25">
      <c r="A11" s="1">
        <v>3</v>
      </c>
      <c r="B11" s="2" t="s">
        <v>62</v>
      </c>
      <c r="C11" s="3">
        <v>36</v>
      </c>
      <c r="D11" s="1"/>
      <c r="E11" s="1">
        <v>1</v>
      </c>
      <c r="F11" s="28"/>
      <c r="G11" s="28">
        <f t="shared" si="0"/>
        <v>0</v>
      </c>
      <c r="H11" s="31"/>
      <c r="I11" s="32"/>
      <c r="J11" s="32">
        <f t="shared" si="1"/>
        <v>0</v>
      </c>
      <c r="K11" s="73"/>
      <c r="L11" s="74"/>
    </row>
    <row r="12" spans="1:12" ht="66" x14ac:dyDescent="0.25">
      <c r="A12" s="1">
        <v>4</v>
      </c>
      <c r="B12" s="4" t="s">
        <v>75</v>
      </c>
      <c r="C12" s="16">
        <v>3</v>
      </c>
      <c r="D12" s="10" t="s">
        <v>76</v>
      </c>
      <c r="E12" s="1">
        <v>1</v>
      </c>
      <c r="F12" s="28"/>
      <c r="G12" s="28">
        <f t="shared" si="0"/>
        <v>0</v>
      </c>
      <c r="H12" s="31"/>
      <c r="I12" s="32"/>
      <c r="J12" s="32">
        <f t="shared" si="1"/>
        <v>0</v>
      </c>
      <c r="K12" s="73"/>
      <c r="L12" s="74"/>
    </row>
    <row r="13" spans="1:12" ht="39.6" x14ac:dyDescent="0.25">
      <c r="A13" s="1">
        <v>5</v>
      </c>
      <c r="B13" s="7" t="s">
        <v>13</v>
      </c>
      <c r="C13" s="16">
        <v>101</v>
      </c>
      <c r="D13" s="40" t="s">
        <v>130</v>
      </c>
      <c r="E13" s="1">
        <v>1</v>
      </c>
      <c r="F13" s="28"/>
      <c r="G13" s="28">
        <f t="shared" si="0"/>
        <v>0</v>
      </c>
      <c r="H13" s="31"/>
      <c r="I13" s="32"/>
      <c r="J13" s="32">
        <f t="shared" si="1"/>
        <v>0</v>
      </c>
      <c r="K13" s="33"/>
      <c r="L13" s="34"/>
    </row>
    <row r="14" spans="1:12" ht="79.2" x14ac:dyDescent="0.25">
      <c r="A14" s="1">
        <v>6</v>
      </c>
      <c r="B14" s="4" t="s">
        <v>63</v>
      </c>
      <c r="C14" s="16">
        <v>126</v>
      </c>
      <c r="D14" s="8" t="s">
        <v>64</v>
      </c>
      <c r="E14" s="1">
        <v>1</v>
      </c>
      <c r="F14" s="28"/>
      <c r="G14" s="28">
        <f t="shared" si="0"/>
        <v>0</v>
      </c>
      <c r="H14" s="31"/>
      <c r="I14" s="32"/>
      <c r="J14" s="32">
        <f t="shared" si="1"/>
        <v>0</v>
      </c>
      <c r="K14" s="73"/>
      <c r="L14" s="74"/>
    </row>
    <row r="15" spans="1:12" x14ac:dyDescent="0.25">
      <c r="A15" s="1">
        <v>7</v>
      </c>
      <c r="B15" s="7" t="s">
        <v>9</v>
      </c>
      <c r="C15" s="16">
        <v>126</v>
      </c>
      <c r="D15" s="17"/>
      <c r="E15" s="15">
        <v>1</v>
      </c>
      <c r="F15" s="29"/>
      <c r="G15" s="28"/>
      <c r="H15" s="31"/>
      <c r="I15" s="32"/>
      <c r="J15" s="32">
        <f t="shared" si="1"/>
        <v>0</v>
      </c>
      <c r="K15" s="73"/>
      <c r="L15" s="74"/>
    </row>
    <row r="16" spans="1:12" x14ac:dyDescent="0.25">
      <c r="A16" s="1">
        <v>8</v>
      </c>
      <c r="B16" s="4" t="s">
        <v>65</v>
      </c>
      <c r="C16" s="16">
        <v>14</v>
      </c>
      <c r="D16" s="8"/>
      <c r="E16" s="1">
        <v>1</v>
      </c>
      <c r="F16" s="28"/>
      <c r="G16" s="28">
        <f t="shared" ref="G16:G47" si="2">C16*F16</f>
        <v>0</v>
      </c>
      <c r="H16" s="31"/>
      <c r="I16" s="32"/>
      <c r="J16" s="32">
        <f t="shared" si="1"/>
        <v>0</v>
      </c>
      <c r="K16" s="73"/>
      <c r="L16" s="74"/>
    </row>
    <row r="17" spans="1:12" x14ac:dyDescent="0.25">
      <c r="A17" s="1">
        <v>9</v>
      </c>
      <c r="B17" s="4" t="s">
        <v>4</v>
      </c>
      <c r="C17" s="16">
        <v>195</v>
      </c>
      <c r="D17" s="8"/>
      <c r="E17" s="1">
        <v>1</v>
      </c>
      <c r="F17" s="28"/>
      <c r="G17" s="28">
        <f t="shared" si="2"/>
        <v>0</v>
      </c>
      <c r="H17" s="31"/>
      <c r="I17" s="32"/>
      <c r="J17" s="32">
        <f t="shared" si="1"/>
        <v>0</v>
      </c>
      <c r="K17" s="33"/>
      <c r="L17" s="34"/>
    </row>
    <row r="18" spans="1:12" x14ac:dyDescent="0.25">
      <c r="A18" s="1">
        <v>10</v>
      </c>
      <c r="B18" s="2" t="s">
        <v>66</v>
      </c>
      <c r="C18" s="3">
        <v>8</v>
      </c>
      <c r="D18" s="1"/>
      <c r="E18" s="1">
        <v>1</v>
      </c>
      <c r="F18" s="28"/>
      <c r="G18" s="28">
        <f t="shared" si="2"/>
        <v>0</v>
      </c>
      <c r="H18" s="31"/>
      <c r="I18" s="32"/>
      <c r="J18" s="32">
        <f t="shared" si="1"/>
        <v>0</v>
      </c>
      <c r="K18" s="33"/>
      <c r="L18" s="34"/>
    </row>
    <row r="19" spans="1:12" x14ac:dyDescent="0.25">
      <c r="A19" s="1">
        <v>11</v>
      </c>
      <c r="B19" s="2" t="s">
        <v>5</v>
      </c>
      <c r="C19" s="3">
        <v>180</v>
      </c>
      <c r="D19" s="1"/>
      <c r="E19" s="1">
        <v>1</v>
      </c>
      <c r="F19" s="28"/>
      <c r="G19" s="28">
        <f t="shared" si="2"/>
        <v>0</v>
      </c>
      <c r="H19" s="31"/>
      <c r="I19" s="32"/>
      <c r="J19" s="32">
        <f t="shared" si="1"/>
        <v>0</v>
      </c>
      <c r="K19" s="73"/>
      <c r="L19" s="74"/>
    </row>
    <row r="20" spans="1:12" x14ac:dyDescent="0.25">
      <c r="A20" s="1">
        <v>12</v>
      </c>
      <c r="B20" s="2" t="s">
        <v>67</v>
      </c>
      <c r="C20" s="3">
        <v>10</v>
      </c>
      <c r="D20" s="1"/>
      <c r="E20" s="1">
        <v>1</v>
      </c>
      <c r="F20" s="28"/>
      <c r="G20" s="28">
        <f t="shared" si="2"/>
        <v>0</v>
      </c>
      <c r="H20" s="31"/>
      <c r="I20" s="32"/>
      <c r="J20" s="32">
        <f t="shared" si="1"/>
        <v>0</v>
      </c>
      <c r="K20" s="73"/>
      <c r="L20" s="74"/>
    </row>
    <row r="21" spans="1:12" x14ac:dyDescent="0.25">
      <c r="A21" s="1">
        <v>13</v>
      </c>
      <c r="B21" s="4" t="s">
        <v>3</v>
      </c>
      <c r="C21" s="16">
        <v>250</v>
      </c>
      <c r="D21" s="8"/>
      <c r="E21" s="1">
        <v>1</v>
      </c>
      <c r="F21" s="28"/>
      <c r="G21" s="28">
        <f t="shared" si="2"/>
        <v>0</v>
      </c>
      <c r="H21" s="31"/>
      <c r="I21" s="32"/>
      <c r="J21" s="32">
        <f t="shared" si="1"/>
        <v>0</v>
      </c>
      <c r="K21" s="33"/>
      <c r="L21" s="34"/>
    </row>
    <row r="22" spans="1:12" ht="66" x14ac:dyDescent="0.25">
      <c r="A22" s="1">
        <v>14</v>
      </c>
      <c r="B22" s="7" t="s">
        <v>21</v>
      </c>
      <c r="C22" s="16">
        <v>51</v>
      </c>
      <c r="D22" s="8" t="s">
        <v>22</v>
      </c>
      <c r="E22" s="1">
        <v>1</v>
      </c>
      <c r="F22" s="28"/>
      <c r="G22" s="28">
        <f t="shared" si="2"/>
        <v>0</v>
      </c>
      <c r="H22" s="31"/>
      <c r="I22" s="32"/>
      <c r="J22" s="32">
        <f t="shared" si="1"/>
        <v>0</v>
      </c>
      <c r="K22" s="73"/>
      <c r="L22" s="74"/>
    </row>
    <row r="23" spans="1:12" x14ac:dyDescent="0.25">
      <c r="A23" s="1">
        <v>15</v>
      </c>
      <c r="B23" s="4" t="s">
        <v>68</v>
      </c>
      <c r="C23" s="16">
        <v>20</v>
      </c>
      <c r="D23" s="8"/>
      <c r="E23" s="1">
        <v>1</v>
      </c>
      <c r="F23" s="28"/>
      <c r="G23" s="28">
        <f t="shared" si="2"/>
        <v>0</v>
      </c>
      <c r="H23" s="31"/>
      <c r="I23" s="32"/>
      <c r="J23" s="32">
        <f t="shared" si="1"/>
        <v>0</v>
      </c>
      <c r="K23" s="73"/>
      <c r="L23" s="74"/>
    </row>
    <row r="24" spans="1:12" x14ac:dyDescent="0.25">
      <c r="A24" s="1">
        <v>16</v>
      </c>
      <c r="B24" s="4" t="s">
        <v>30</v>
      </c>
      <c r="C24" s="16">
        <v>46</v>
      </c>
      <c r="D24" s="9"/>
      <c r="E24" s="1">
        <v>1</v>
      </c>
      <c r="F24" s="28"/>
      <c r="G24" s="28">
        <f t="shared" si="2"/>
        <v>0</v>
      </c>
      <c r="H24" s="31"/>
      <c r="I24" s="32"/>
      <c r="J24" s="32">
        <f t="shared" si="1"/>
        <v>0</v>
      </c>
      <c r="K24" s="73"/>
      <c r="L24" s="74"/>
    </row>
    <row r="25" spans="1:12" x14ac:dyDescent="0.25">
      <c r="A25" s="1">
        <v>17</v>
      </c>
      <c r="B25" s="2" t="s">
        <v>69</v>
      </c>
      <c r="C25" s="3">
        <v>5</v>
      </c>
      <c r="D25" s="5"/>
      <c r="E25" s="1">
        <v>1</v>
      </c>
      <c r="F25" s="28"/>
      <c r="G25" s="28">
        <f t="shared" si="2"/>
        <v>0</v>
      </c>
      <c r="H25" s="31"/>
      <c r="I25" s="32"/>
      <c r="J25" s="32">
        <f t="shared" si="1"/>
        <v>0</v>
      </c>
      <c r="K25" s="73"/>
      <c r="L25" s="74"/>
    </row>
    <row r="26" spans="1:12" x14ac:dyDescent="0.25">
      <c r="A26" s="1">
        <v>18</v>
      </c>
      <c r="B26" s="2" t="s">
        <v>70</v>
      </c>
      <c r="C26" s="3">
        <v>30</v>
      </c>
      <c r="D26" s="5"/>
      <c r="E26" s="1">
        <v>1</v>
      </c>
      <c r="F26" s="28"/>
      <c r="G26" s="28">
        <f t="shared" si="2"/>
        <v>0</v>
      </c>
      <c r="H26" s="31"/>
      <c r="I26" s="32"/>
      <c r="J26" s="32">
        <f t="shared" si="1"/>
        <v>0</v>
      </c>
      <c r="K26" s="73"/>
      <c r="L26" s="74"/>
    </row>
    <row r="27" spans="1:12" x14ac:dyDescent="0.25">
      <c r="A27" s="1">
        <v>19</v>
      </c>
      <c r="B27" s="36" t="s">
        <v>123</v>
      </c>
      <c r="C27" s="16">
        <v>2</v>
      </c>
      <c r="D27" s="8"/>
      <c r="E27" s="1">
        <v>1</v>
      </c>
      <c r="F27" s="28"/>
      <c r="G27" s="28">
        <f t="shared" si="2"/>
        <v>0</v>
      </c>
      <c r="H27" s="31"/>
      <c r="I27" s="32"/>
      <c r="J27" s="32">
        <f t="shared" si="1"/>
        <v>0</v>
      </c>
      <c r="K27" s="73"/>
      <c r="L27" s="74"/>
    </row>
    <row r="28" spans="1:12" x14ac:dyDescent="0.25">
      <c r="A28" s="1">
        <v>20</v>
      </c>
      <c r="B28" s="4" t="s">
        <v>6</v>
      </c>
      <c r="C28" s="16">
        <v>180</v>
      </c>
      <c r="D28" s="9"/>
      <c r="E28" s="1">
        <v>1</v>
      </c>
      <c r="F28" s="28"/>
      <c r="G28" s="28">
        <f t="shared" si="2"/>
        <v>0</v>
      </c>
      <c r="H28" s="31"/>
      <c r="I28" s="32"/>
      <c r="J28" s="32">
        <f t="shared" si="1"/>
        <v>0</v>
      </c>
      <c r="K28" s="33"/>
      <c r="L28" s="34"/>
    </row>
    <row r="29" spans="1:12" x14ac:dyDescent="0.25">
      <c r="A29" s="1">
        <v>21</v>
      </c>
      <c r="B29" s="2" t="s">
        <v>71</v>
      </c>
      <c r="C29" s="3">
        <v>10</v>
      </c>
      <c r="D29" s="5"/>
      <c r="E29" s="1">
        <v>1</v>
      </c>
      <c r="F29" s="28"/>
      <c r="G29" s="28">
        <f t="shared" si="2"/>
        <v>0</v>
      </c>
      <c r="H29" s="31"/>
      <c r="I29" s="32"/>
      <c r="J29" s="32">
        <f t="shared" si="1"/>
        <v>0</v>
      </c>
      <c r="K29" s="73"/>
      <c r="L29" s="74"/>
    </row>
    <row r="30" spans="1:12" x14ac:dyDescent="0.25">
      <c r="A30" s="1">
        <v>22</v>
      </c>
      <c r="B30" s="38" t="s">
        <v>129</v>
      </c>
      <c r="C30" s="3">
        <v>2</v>
      </c>
      <c r="D30" s="38" t="s">
        <v>128</v>
      </c>
      <c r="E30" s="1">
        <v>1</v>
      </c>
      <c r="F30" s="28"/>
      <c r="G30" s="28">
        <f t="shared" si="2"/>
        <v>0</v>
      </c>
      <c r="H30" s="31"/>
      <c r="I30" s="32"/>
      <c r="J30" s="32">
        <f t="shared" si="1"/>
        <v>0</v>
      </c>
      <c r="K30" s="73"/>
      <c r="L30" s="74"/>
    </row>
    <row r="31" spans="1:12" x14ac:dyDescent="0.25">
      <c r="A31" s="1">
        <v>23</v>
      </c>
      <c r="B31" s="4" t="s">
        <v>72</v>
      </c>
      <c r="C31" s="16">
        <v>2</v>
      </c>
      <c r="D31" s="8"/>
      <c r="E31" s="1">
        <v>1</v>
      </c>
      <c r="F31" s="28"/>
      <c r="G31" s="28">
        <f t="shared" si="2"/>
        <v>0</v>
      </c>
      <c r="H31" s="31"/>
      <c r="I31" s="32"/>
      <c r="J31" s="32">
        <f t="shared" si="1"/>
        <v>0</v>
      </c>
      <c r="K31" s="73"/>
      <c r="L31" s="74"/>
    </row>
    <row r="32" spans="1:12" x14ac:dyDescent="0.25">
      <c r="A32" s="1">
        <v>24</v>
      </c>
      <c r="B32" s="4" t="s">
        <v>73</v>
      </c>
      <c r="C32" s="16">
        <v>2</v>
      </c>
      <c r="D32" s="11"/>
      <c r="E32" s="1">
        <v>1</v>
      </c>
      <c r="F32" s="28"/>
      <c r="G32" s="28">
        <f t="shared" si="2"/>
        <v>0</v>
      </c>
      <c r="H32" s="31"/>
      <c r="I32" s="32"/>
      <c r="J32" s="32">
        <f t="shared" si="1"/>
        <v>0</v>
      </c>
      <c r="K32" s="73"/>
      <c r="L32" s="74"/>
    </row>
    <row r="33" spans="1:12" x14ac:dyDescent="0.25">
      <c r="A33" s="1">
        <v>25</v>
      </c>
      <c r="B33" s="4" t="s">
        <v>74</v>
      </c>
      <c r="C33" s="16">
        <v>12</v>
      </c>
      <c r="D33" s="9"/>
      <c r="E33" s="1">
        <v>1</v>
      </c>
      <c r="F33" s="28"/>
      <c r="G33" s="28">
        <f t="shared" si="2"/>
        <v>0</v>
      </c>
      <c r="H33" s="31"/>
      <c r="I33" s="32"/>
      <c r="J33" s="32">
        <f t="shared" si="1"/>
        <v>0</v>
      </c>
      <c r="K33" s="33"/>
      <c r="L33" s="34"/>
    </row>
    <row r="34" spans="1:12" ht="79.2" x14ac:dyDescent="0.25">
      <c r="A34" s="1">
        <v>26</v>
      </c>
      <c r="B34" s="4" t="s">
        <v>77</v>
      </c>
      <c r="C34" s="16">
        <v>1</v>
      </c>
      <c r="D34" s="8" t="s">
        <v>78</v>
      </c>
      <c r="E34" s="1">
        <v>1</v>
      </c>
      <c r="F34" s="28"/>
      <c r="G34" s="28">
        <f t="shared" si="2"/>
        <v>0</v>
      </c>
      <c r="H34" s="31"/>
      <c r="I34" s="32"/>
      <c r="J34" s="32">
        <f t="shared" si="1"/>
        <v>0</v>
      </c>
      <c r="K34" s="73"/>
      <c r="L34" s="74"/>
    </row>
    <row r="35" spans="1:12" ht="79.2" x14ac:dyDescent="0.25">
      <c r="A35" s="1">
        <v>27</v>
      </c>
      <c r="B35" s="4" t="s">
        <v>14</v>
      </c>
      <c r="C35" s="16">
        <v>100</v>
      </c>
      <c r="D35" s="10" t="s">
        <v>15</v>
      </c>
      <c r="E35" s="1">
        <v>1</v>
      </c>
      <c r="F35" s="28"/>
      <c r="G35" s="28">
        <f t="shared" si="2"/>
        <v>0</v>
      </c>
      <c r="H35" s="31"/>
      <c r="I35" s="32"/>
      <c r="J35" s="32">
        <f t="shared" si="1"/>
        <v>0</v>
      </c>
      <c r="K35" s="73"/>
      <c r="L35" s="74"/>
    </row>
    <row r="36" spans="1:12" ht="79.2" x14ac:dyDescent="0.25">
      <c r="A36" s="1">
        <v>28</v>
      </c>
      <c r="B36" s="37" t="s">
        <v>143</v>
      </c>
      <c r="C36" s="16">
        <v>100</v>
      </c>
      <c r="D36" s="8" t="s">
        <v>79</v>
      </c>
      <c r="E36" s="1">
        <v>1</v>
      </c>
      <c r="F36" s="28"/>
      <c r="G36" s="28">
        <f t="shared" si="2"/>
        <v>0</v>
      </c>
      <c r="H36" s="31"/>
      <c r="I36" s="32"/>
      <c r="J36" s="32">
        <f t="shared" si="1"/>
        <v>0</v>
      </c>
      <c r="K36" s="73"/>
      <c r="L36" s="74"/>
    </row>
    <row r="37" spans="1:12" x14ac:dyDescent="0.25">
      <c r="A37" s="1">
        <v>29</v>
      </c>
      <c r="B37" s="4" t="s">
        <v>8</v>
      </c>
      <c r="C37" s="16">
        <v>140</v>
      </c>
      <c r="D37" s="8"/>
      <c r="E37" s="1">
        <v>1</v>
      </c>
      <c r="F37" s="28"/>
      <c r="G37" s="28">
        <f t="shared" si="2"/>
        <v>0</v>
      </c>
      <c r="H37" s="31"/>
      <c r="I37" s="32"/>
      <c r="J37" s="32">
        <f t="shared" si="1"/>
        <v>0</v>
      </c>
      <c r="K37" s="33"/>
      <c r="L37" s="34"/>
    </row>
    <row r="38" spans="1:12" x14ac:dyDescent="0.25">
      <c r="A38" s="1">
        <v>30</v>
      </c>
      <c r="B38" s="37" t="s">
        <v>124</v>
      </c>
      <c r="C38" s="16">
        <v>4</v>
      </c>
      <c r="D38" s="11"/>
      <c r="E38" s="1">
        <v>1</v>
      </c>
      <c r="F38" s="28"/>
      <c r="G38" s="28">
        <f t="shared" si="2"/>
        <v>0</v>
      </c>
      <c r="H38" s="31"/>
      <c r="I38" s="32"/>
      <c r="J38" s="32">
        <f t="shared" si="1"/>
        <v>0</v>
      </c>
      <c r="K38" s="73"/>
      <c r="L38" s="74"/>
    </row>
    <row r="39" spans="1:12" ht="66" x14ac:dyDescent="0.25">
      <c r="A39" s="1">
        <v>31</v>
      </c>
      <c r="B39" s="36" t="s">
        <v>126</v>
      </c>
      <c r="C39" s="16">
        <v>1</v>
      </c>
      <c r="D39" s="8" t="s">
        <v>80</v>
      </c>
      <c r="E39" s="1">
        <v>1</v>
      </c>
      <c r="F39" s="28"/>
      <c r="G39" s="28">
        <f t="shared" si="2"/>
        <v>0</v>
      </c>
      <c r="H39" s="31"/>
      <c r="I39" s="32"/>
      <c r="J39" s="32">
        <f t="shared" si="1"/>
        <v>0</v>
      </c>
      <c r="K39" s="73"/>
      <c r="L39" s="74"/>
    </row>
    <row r="40" spans="1:12" ht="79.2" x14ac:dyDescent="0.25">
      <c r="A40" s="1">
        <v>32</v>
      </c>
      <c r="B40" s="4" t="s">
        <v>81</v>
      </c>
      <c r="C40" s="16">
        <v>4</v>
      </c>
      <c r="D40" s="8" t="s">
        <v>82</v>
      </c>
      <c r="E40" s="1">
        <v>1</v>
      </c>
      <c r="F40" s="28"/>
      <c r="G40" s="28">
        <f t="shared" si="2"/>
        <v>0</v>
      </c>
      <c r="H40" s="31"/>
      <c r="I40" s="32"/>
      <c r="J40" s="32">
        <f t="shared" si="1"/>
        <v>0</v>
      </c>
      <c r="K40" s="73"/>
      <c r="L40" s="74"/>
    </row>
    <row r="41" spans="1:12" x14ac:dyDescent="0.25">
      <c r="A41" s="1">
        <v>33</v>
      </c>
      <c r="B41" s="4" t="s">
        <v>12</v>
      </c>
      <c r="C41" s="16">
        <v>114</v>
      </c>
      <c r="D41" s="8"/>
      <c r="E41" s="1">
        <v>1</v>
      </c>
      <c r="F41" s="28"/>
      <c r="G41" s="28">
        <f t="shared" si="2"/>
        <v>0</v>
      </c>
      <c r="H41" s="31"/>
      <c r="I41" s="32"/>
      <c r="J41" s="32">
        <f t="shared" ref="J41:J72" si="3">I41*C41</f>
        <v>0</v>
      </c>
      <c r="K41" s="73"/>
      <c r="L41" s="74"/>
    </row>
    <row r="42" spans="1:12" ht="79.2" x14ac:dyDescent="0.25">
      <c r="A42" s="1">
        <v>34</v>
      </c>
      <c r="B42" s="4" t="s">
        <v>83</v>
      </c>
      <c r="C42" s="16">
        <v>114</v>
      </c>
      <c r="D42" s="8" t="s">
        <v>84</v>
      </c>
      <c r="E42" s="1">
        <v>1</v>
      </c>
      <c r="F42" s="28"/>
      <c r="G42" s="28">
        <f t="shared" si="2"/>
        <v>0</v>
      </c>
      <c r="H42" s="31"/>
      <c r="I42" s="32"/>
      <c r="J42" s="32">
        <f t="shared" si="3"/>
        <v>0</v>
      </c>
      <c r="K42" s="73"/>
      <c r="L42" s="74"/>
    </row>
    <row r="43" spans="1:12" x14ac:dyDescent="0.25">
      <c r="A43" s="1">
        <v>35</v>
      </c>
      <c r="B43" s="4" t="s">
        <v>20</v>
      </c>
      <c r="C43" s="16">
        <v>60</v>
      </c>
      <c r="D43" s="9"/>
      <c r="E43" s="1">
        <v>1</v>
      </c>
      <c r="F43" s="28"/>
      <c r="G43" s="28">
        <f t="shared" si="2"/>
        <v>0</v>
      </c>
      <c r="H43" s="31"/>
      <c r="I43" s="32"/>
      <c r="J43" s="32">
        <f t="shared" si="3"/>
        <v>0</v>
      </c>
      <c r="K43" s="33"/>
      <c r="L43" s="34"/>
    </row>
    <row r="44" spans="1:12" x14ac:dyDescent="0.25">
      <c r="A44" s="1">
        <v>36</v>
      </c>
      <c r="B44" s="4" t="s">
        <v>23</v>
      </c>
      <c r="C44" s="16">
        <v>50</v>
      </c>
      <c r="D44" s="9"/>
      <c r="E44" s="1">
        <v>1</v>
      </c>
      <c r="F44" s="28"/>
      <c r="G44" s="28">
        <f t="shared" si="2"/>
        <v>0</v>
      </c>
      <c r="H44" s="31"/>
      <c r="I44" s="32"/>
      <c r="J44" s="32">
        <f t="shared" si="3"/>
        <v>0</v>
      </c>
      <c r="K44" s="73"/>
      <c r="L44" s="74"/>
    </row>
    <row r="45" spans="1:12" x14ac:dyDescent="0.25">
      <c r="A45" s="1">
        <v>37</v>
      </c>
      <c r="B45" s="4" t="s">
        <v>85</v>
      </c>
      <c r="C45" s="16">
        <v>10</v>
      </c>
      <c r="D45" s="9"/>
      <c r="E45" s="1">
        <v>1</v>
      </c>
      <c r="F45" s="28"/>
      <c r="G45" s="28">
        <f t="shared" si="2"/>
        <v>0</v>
      </c>
      <c r="H45" s="31"/>
      <c r="I45" s="32"/>
      <c r="J45" s="32">
        <f t="shared" si="3"/>
        <v>0</v>
      </c>
      <c r="K45" s="33"/>
      <c r="L45" s="34"/>
    </row>
    <row r="46" spans="1:12" x14ac:dyDescent="0.25">
      <c r="A46" s="1">
        <v>38</v>
      </c>
      <c r="B46" s="4" t="s">
        <v>86</v>
      </c>
      <c r="C46" s="16">
        <v>3</v>
      </c>
      <c r="D46" s="9"/>
      <c r="E46" s="1">
        <v>1</v>
      </c>
      <c r="F46" s="28"/>
      <c r="G46" s="28">
        <f t="shared" si="2"/>
        <v>0</v>
      </c>
      <c r="H46" s="31"/>
      <c r="I46" s="32"/>
      <c r="J46" s="32">
        <f t="shared" si="3"/>
        <v>0</v>
      </c>
      <c r="K46" s="73"/>
      <c r="L46" s="74"/>
    </row>
    <row r="47" spans="1:12" x14ac:dyDescent="0.25">
      <c r="A47" s="1">
        <v>39</v>
      </c>
      <c r="B47" s="4" t="s">
        <v>45</v>
      </c>
      <c r="C47" s="16">
        <v>30</v>
      </c>
      <c r="D47" s="9"/>
      <c r="E47" s="1">
        <v>1</v>
      </c>
      <c r="F47" s="28"/>
      <c r="G47" s="28">
        <f t="shared" si="2"/>
        <v>0</v>
      </c>
      <c r="H47" s="31"/>
      <c r="I47" s="32"/>
      <c r="J47" s="32">
        <f t="shared" si="3"/>
        <v>0</v>
      </c>
      <c r="K47" s="33"/>
      <c r="L47" s="34"/>
    </row>
    <row r="48" spans="1:12" ht="79.2" x14ac:dyDescent="0.25">
      <c r="A48" s="1">
        <v>40</v>
      </c>
      <c r="B48" s="4" t="s">
        <v>87</v>
      </c>
      <c r="C48" s="16">
        <v>1</v>
      </c>
      <c r="D48" s="10" t="s">
        <v>88</v>
      </c>
      <c r="E48" s="1">
        <v>1</v>
      </c>
      <c r="F48" s="28"/>
      <c r="G48" s="28">
        <f t="shared" ref="G48:G79" si="4">C48*F48</f>
        <v>0</v>
      </c>
      <c r="H48" s="31"/>
      <c r="I48" s="32"/>
      <c r="J48" s="32">
        <f t="shared" si="3"/>
        <v>0</v>
      </c>
      <c r="K48" s="73"/>
      <c r="L48" s="74"/>
    </row>
    <row r="49" spans="1:12" ht="52.8" x14ac:dyDescent="0.25">
      <c r="A49" s="1">
        <v>41</v>
      </c>
      <c r="B49" s="4" t="s">
        <v>24</v>
      </c>
      <c r="C49" s="16">
        <v>50</v>
      </c>
      <c r="D49" s="8" t="s">
        <v>25</v>
      </c>
      <c r="E49" s="5">
        <v>1</v>
      </c>
      <c r="F49" s="6"/>
      <c r="G49" s="28">
        <f t="shared" si="4"/>
        <v>0</v>
      </c>
      <c r="H49" s="31"/>
      <c r="I49" s="32"/>
      <c r="J49" s="32">
        <f t="shared" si="3"/>
        <v>0</v>
      </c>
      <c r="K49" s="73"/>
      <c r="L49" s="74"/>
    </row>
    <row r="50" spans="1:12" x14ac:dyDescent="0.25">
      <c r="A50" s="1">
        <v>42</v>
      </c>
      <c r="B50" s="4" t="s">
        <v>89</v>
      </c>
      <c r="C50" s="16">
        <v>20</v>
      </c>
      <c r="D50" s="9"/>
      <c r="E50" s="1">
        <v>1</v>
      </c>
      <c r="F50" s="28"/>
      <c r="G50" s="28">
        <f t="shared" si="4"/>
        <v>0</v>
      </c>
      <c r="H50" s="31"/>
      <c r="I50" s="32"/>
      <c r="J50" s="32">
        <f t="shared" si="3"/>
        <v>0</v>
      </c>
      <c r="K50" s="73"/>
      <c r="L50" s="74"/>
    </row>
    <row r="51" spans="1:12" ht="66" x14ac:dyDescent="0.25">
      <c r="A51" s="1">
        <v>43</v>
      </c>
      <c r="B51" s="4" t="s">
        <v>90</v>
      </c>
      <c r="C51" s="16">
        <v>4</v>
      </c>
      <c r="D51" s="10" t="s">
        <v>91</v>
      </c>
      <c r="E51" s="1">
        <v>1</v>
      </c>
      <c r="F51" s="28"/>
      <c r="G51" s="28">
        <f t="shared" si="4"/>
        <v>0</v>
      </c>
      <c r="H51" s="31"/>
      <c r="I51" s="32"/>
      <c r="J51" s="32">
        <f t="shared" si="3"/>
        <v>0</v>
      </c>
      <c r="K51" s="73"/>
      <c r="L51" s="74"/>
    </row>
    <row r="52" spans="1:12" ht="79.2" x14ac:dyDescent="0.25">
      <c r="A52" s="1">
        <v>44</v>
      </c>
      <c r="B52" s="4" t="s">
        <v>37</v>
      </c>
      <c r="C52" s="16">
        <v>37</v>
      </c>
      <c r="D52" s="13" t="s">
        <v>38</v>
      </c>
      <c r="E52" s="5">
        <v>1</v>
      </c>
      <c r="F52" s="6"/>
      <c r="G52" s="28">
        <f t="shared" si="4"/>
        <v>0</v>
      </c>
      <c r="H52" s="31"/>
      <c r="I52" s="32"/>
      <c r="J52" s="32">
        <f t="shared" si="3"/>
        <v>0</v>
      </c>
      <c r="K52" s="73"/>
      <c r="L52" s="74"/>
    </row>
    <row r="53" spans="1:12" ht="79.2" x14ac:dyDescent="0.25">
      <c r="A53" s="1">
        <v>45</v>
      </c>
      <c r="B53" s="4" t="s">
        <v>92</v>
      </c>
      <c r="C53" s="16">
        <v>37</v>
      </c>
      <c r="D53" s="8" t="s">
        <v>38</v>
      </c>
      <c r="E53" s="1">
        <v>1</v>
      </c>
      <c r="F53" s="28"/>
      <c r="G53" s="28">
        <f t="shared" si="4"/>
        <v>0</v>
      </c>
      <c r="H53" s="31"/>
      <c r="I53" s="32"/>
      <c r="J53" s="32">
        <f t="shared" si="3"/>
        <v>0</v>
      </c>
      <c r="K53" s="73"/>
      <c r="L53" s="74"/>
    </row>
    <row r="54" spans="1:12" ht="52.8" x14ac:dyDescent="0.25">
      <c r="A54" s="1">
        <v>46</v>
      </c>
      <c r="B54" s="4" t="s">
        <v>93</v>
      </c>
      <c r="C54" s="16">
        <v>10</v>
      </c>
      <c r="D54" s="8" t="s">
        <v>94</v>
      </c>
      <c r="E54" s="1">
        <v>1</v>
      </c>
      <c r="F54" s="28"/>
      <c r="G54" s="28">
        <f t="shared" si="4"/>
        <v>0</v>
      </c>
      <c r="H54" s="31"/>
      <c r="I54" s="32"/>
      <c r="J54" s="32">
        <f t="shared" si="3"/>
        <v>0</v>
      </c>
      <c r="K54" s="73"/>
      <c r="L54" s="74"/>
    </row>
    <row r="55" spans="1:12" ht="66" x14ac:dyDescent="0.25">
      <c r="A55" s="1">
        <v>47</v>
      </c>
      <c r="B55" s="4" t="s">
        <v>95</v>
      </c>
      <c r="C55" s="16">
        <v>20</v>
      </c>
      <c r="D55" s="8" t="s">
        <v>96</v>
      </c>
      <c r="E55" s="1">
        <v>1</v>
      </c>
      <c r="F55" s="28"/>
      <c r="G55" s="28">
        <f t="shared" si="4"/>
        <v>0</v>
      </c>
      <c r="H55" s="31"/>
      <c r="I55" s="32"/>
      <c r="J55" s="32">
        <f t="shared" si="3"/>
        <v>0</v>
      </c>
      <c r="K55" s="73"/>
      <c r="L55" s="74"/>
    </row>
    <row r="56" spans="1:12" x14ac:dyDescent="0.25">
      <c r="A56" s="1">
        <v>48</v>
      </c>
      <c r="B56" s="4" t="s">
        <v>7</v>
      </c>
      <c r="C56" s="16">
        <v>150</v>
      </c>
      <c r="D56" s="8"/>
      <c r="E56" s="1">
        <v>1</v>
      </c>
      <c r="F56" s="28"/>
      <c r="G56" s="28">
        <f t="shared" si="4"/>
        <v>0</v>
      </c>
      <c r="H56" s="31"/>
      <c r="I56" s="32"/>
      <c r="J56" s="32">
        <f t="shared" si="3"/>
        <v>0</v>
      </c>
      <c r="K56" s="33"/>
      <c r="L56" s="34"/>
    </row>
    <row r="57" spans="1:12" x14ac:dyDescent="0.25">
      <c r="A57" s="1">
        <v>49</v>
      </c>
      <c r="B57" s="37" t="s">
        <v>127</v>
      </c>
      <c r="C57" s="16">
        <v>10</v>
      </c>
      <c r="D57" s="8"/>
      <c r="E57" s="1">
        <v>1</v>
      </c>
      <c r="F57" s="28"/>
      <c r="G57" s="28">
        <f t="shared" si="4"/>
        <v>0</v>
      </c>
      <c r="H57" s="31"/>
      <c r="I57" s="32"/>
      <c r="J57" s="32">
        <f t="shared" si="3"/>
        <v>0</v>
      </c>
      <c r="K57" s="73"/>
      <c r="L57" s="74"/>
    </row>
    <row r="58" spans="1:12" s="18" customFormat="1" x14ac:dyDescent="0.25">
      <c r="A58" s="1">
        <v>50</v>
      </c>
      <c r="B58" s="4" t="s">
        <v>19</v>
      </c>
      <c r="C58" s="16">
        <v>75</v>
      </c>
      <c r="D58" s="9"/>
      <c r="E58" s="1">
        <v>1</v>
      </c>
      <c r="F58" s="28"/>
      <c r="G58" s="28">
        <f t="shared" si="4"/>
        <v>0</v>
      </c>
      <c r="H58" s="31"/>
      <c r="I58" s="32"/>
      <c r="J58" s="32">
        <f t="shared" si="3"/>
        <v>0</v>
      </c>
      <c r="K58" s="73"/>
      <c r="L58" s="74"/>
    </row>
    <row r="59" spans="1:12" ht="52.8" x14ac:dyDescent="0.25">
      <c r="A59" s="1">
        <v>51</v>
      </c>
      <c r="B59" s="4" t="s">
        <v>26</v>
      </c>
      <c r="C59" s="16">
        <v>50</v>
      </c>
      <c r="D59" s="8" t="s">
        <v>27</v>
      </c>
      <c r="E59" s="5">
        <v>1</v>
      </c>
      <c r="F59" s="6"/>
      <c r="G59" s="28">
        <f t="shared" si="4"/>
        <v>0</v>
      </c>
      <c r="H59" s="31"/>
      <c r="I59" s="32"/>
      <c r="J59" s="32">
        <f t="shared" si="3"/>
        <v>0</v>
      </c>
      <c r="K59" s="73"/>
      <c r="L59" s="74"/>
    </row>
    <row r="60" spans="1:12" x14ac:dyDescent="0.25">
      <c r="A60" s="1">
        <v>52</v>
      </c>
      <c r="B60" s="4" t="s">
        <v>97</v>
      </c>
      <c r="C60" s="16">
        <v>20</v>
      </c>
      <c r="D60" s="8"/>
      <c r="E60" s="1">
        <v>1</v>
      </c>
      <c r="F60" s="28"/>
      <c r="G60" s="28">
        <f t="shared" si="4"/>
        <v>0</v>
      </c>
      <c r="H60" s="31"/>
      <c r="I60" s="32"/>
      <c r="J60" s="32">
        <f t="shared" si="3"/>
        <v>0</v>
      </c>
      <c r="K60" s="33"/>
      <c r="L60" s="34"/>
    </row>
    <row r="61" spans="1:12" x14ac:dyDescent="0.25">
      <c r="A61" s="1">
        <v>53</v>
      </c>
      <c r="B61" s="4" t="s">
        <v>17</v>
      </c>
      <c r="C61" s="16">
        <v>80</v>
      </c>
      <c r="D61" s="11"/>
      <c r="E61" s="1">
        <v>1</v>
      </c>
      <c r="F61" s="28"/>
      <c r="G61" s="28">
        <f t="shared" si="4"/>
        <v>0</v>
      </c>
      <c r="H61" s="31"/>
      <c r="I61" s="32"/>
      <c r="J61" s="32">
        <f t="shared" si="3"/>
        <v>0</v>
      </c>
      <c r="K61" s="33"/>
      <c r="L61" s="34"/>
    </row>
    <row r="62" spans="1:12" x14ac:dyDescent="0.25">
      <c r="A62" s="1">
        <v>54</v>
      </c>
      <c r="B62" s="4" t="s">
        <v>98</v>
      </c>
      <c r="C62" s="16">
        <v>10</v>
      </c>
      <c r="D62" s="9"/>
      <c r="E62" s="1">
        <v>1</v>
      </c>
      <c r="F62" s="28"/>
      <c r="G62" s="28">
        <f t="shared" si="4"/>
        <v>0</v>
      </c>
      <c r="H62" s="31"/>
      <c r="I62" s="32"/>
      <c r="J62" s="32">
        <f t="shared" si="3"/>
        <v>0</v>
      </c>
      <c r="K62" s="73"/>
      <c r="L62" s="74"/>
    </row>
    <row r="63" spans="1:12" x14ac:dyDescent="0.25">
      <c r="A63" s="1">
        <v>55</v>
      </c>
      <c r="B63" s="4" t="s">
        <v>28</v>
      </c>
      <c r="C63" s="16">
        <v>50</v>
      </c>
      <c r="D63" s="9"/>
      <c r="E63" s="1">
        <v>1</v>
      </c>
      <c r="F63" s="28"/>
      <c r="G63" s="28">
        <f t="shared" si="4"/>
        <v>0</v>
      </c>
      <c r="H63" s="31"/>
      <c r="I63" s="32"/>
      <c r="J63" s="32">
        <f t="shared" si="3"/>
        <v>0</v>
      </c>
      <c r="K63" s="33"/>
      <c r="L63" s="34"/>
    </row>
    <row r="64" spans="1:12" x14ac:dyDescent="0.25">
      <c r="A64" s="1">
        <v>56</v>
      </c>
      <c r="B64" s="4" t="s">
        <v>99</v>
      </c>
      <c r="C64" s="16">
        <v>12</v>
      </c>
      <c r="D64" s="9"/>
      <c r="E64" s="1">
        <v>1</v>
      </c>
      <c r="F64" s="28"/>
      <c r="G64" s="28">
        <f t="shared" si="4"/>
        <v>0</v>
      </c>
      <c r="H64" s="31"/>
      <c r="I64" s="32"/>
      <c r="J64" s="32">
        <f t="shared" si="3"/>
        <v>0</v>
      </c>
      <c r="K64" s="33"/>
      <c r="L64" s="34"/>
    </row>
    <row r="65" spans="1:12" x14ac:dyDescent="0.25">
      <c r="A65" s="1">
        <v>57</v>
      </c>
      <c r="B65" s="4" t="s">
        <v>100</v>
      </c>
      <c r="C65" s="16">
        <v>2</v>
      </c>
      <c r="D65" s="9"/>
      <c r="E65" s="1">
        <v>1</v>
      </c>
      <c r="F65" s="28"/>
      <c r="G65" s="28">
        <f t="shared" si="4"/>
        <v>0</v>
      </c>
      <c r="H65" s="31"/>
      <c r="I65" s="32"/>
      <c r="J65" s="32">
        <f t="shared" si="3"/>
        <v>0</v>
      </c>
      <c r="K65" s="73"/>
      <c r="L65" s="74"/>
    </row>
    <row r="66" spans="1:12" x14ac:dyDescent="0.25">
      <c r="A66" s="1">
        <v>58</v>
      </c>
      <c r="B66" s="4" t="s">
        <v>10</v>
      </c>
      <c r="C66" s="16">
        <v>125</v>
      </c>
      <c r="D66" s="9"/>
      <c r="E66" s="1">
        <v>1</v>
      </c>
      <c r="F66" s="28"/>
      <c r="G66" s="28">
        <f t="shared" si="4"/>
        <v>0</v>
      </c>
      <c r="H66" s="31"/>
      <c r="I66" s="32"/>
      <c r="J66" s="32">
        <f t="shared" si="3"/>
        <v>0</v>
      </c>
      <c r="K66" s="33"/>
      <c r="L66" s="34"/>
    </row>
    <row r="67" spans="1:12" x14ac:dyDescent="0.25">
      <c r="A67" s="1">
        <v>59</v>
      </c>
      <c r="B67" s="4" t="s">
        <v>18</v>
      </c>
      <c r="C67" s="16">
        <v>80</v>
      </c>
      <c r="D67" s="12"/>
      <c r="E67" s="5">
        <v>1</v>
      </c>
      <c r="F67" s="6"/>
      <c r="G67" s="28">
        <f t="shared" si="4"/>
        <v>0</v>
      </c>
      <c r="H67" s="31"/>
      <c r="I67" s="32"/>
      <c r="J67" s="32">
        <f t="shared" si="3"/>
        <v>0</v>
      </c>
      <c r="K67" s="33"/>
      <c r="L67" s="34"/>
    </row>
    <row r="68" spans="1:12" x14ac:dyDescent="0.25">
      <c r="A68" s="1">
        <v>60</v>
      </c>
      <c r="B68" s="4" t="s">
        <v>35</v>
      </c>
      <c r="C68" s="16">
        <v>40</v>
      </c>
      <c r="D68" s="12"/>
      <c r="E68" s="5">
        <v>1</v>
      </c>
      <c r="F68" s="6"/>
      <c r="G68" s="28">
        <f t="shared" si="4"/>
        <v>0</v>
      </c>
      <c r="H68" s="31"/>
      <c r="I68" s="32"/>
      <c r="J68" s="32">
        <f t="shared" si="3"/>
        <v>0</v>
      </c>
      <c r="K68" s="73"/>
      <c r="L68" s="74"/>
    </row>
    <row r="69" spans="1:12" ht="66" x14ac:dyDescent="0.25">
      <c r="A69" s="1">
        <v>61</v>
      </c>
      <c r="B69" s="7" t="s">
        <v>31</v>
      </c>
      <c r="C69" s="16">
        <v>44</v>
      </c>
      <c r="D69" s="10" t="s">
        <v>32</v>
      </c>
      <c r="E69" s="5">
        <v>1</v>
      </c>
      <c r="F69" s="6"/>
      <c r="G69" s="28">
        <f t="shared" si="4"/>
        <v>0</v>
      </c>
      <c r="H69" s="31"/>
      <c r="I69" s="32"/>
      <c r="J69" s="32">
        <f t="shared" si="3"/>
        <v>0</v>
      </c>
      <c r="K69" s="73"/>
      <c r="L69" s="74"/>
    </row>
    <row r="70" spans="1:12" x14ac:dyDescent="0.25">
      <c r="A70" s="1">
        <v>62</v>
      </c>
      <c r="B70" s="4" t="s">
        <v>46</v>
      </c>
      <c r="C70" s="16">
        <v>30</v>
      </c>
      <c r="D70" s="12"/>
      <c r="E70" s="5">
        <v>1</v>
      </c>
      <c r="F70" s="6"/>
      <c r="G70" s="28">
        <f t="shared" si="4"/>
        <v>0</v>
      </c>
      <c r="H70" s="31"/>
      <c r="I70" s="32"/>
      <c r="J70" s="32">
        <f t="shared" si="3"/>
        <v>0</v>
      </c>
      <c r="K70" s="73"/>
      <c r="L70" s="74"/>
    </row>
    <row r="71" spans="1:12" x14ac:dyDescent="0.25">
      <c r="A71" s="1">
        <v>63</v>
      </c>
      <c r="B71" s="4" t="s">
        <v>11</v>
      </c>
      <c r="C71" s="16">
        <v>120</v>
      </c>
      <c r="D71" s="8"/>
      <c r="E71" s="1">
        <v>1</v>
      </c>
      <c r="F71" s="28"/>
      <c r="G71" s="28">
        <f t="shared" si="4"/>
        <v>0</v>
      </c>
      <c r="H71" s="31"/>
      <c r="I71" s="32"/>
      <c r="J71" s="32">
        <f t="shared" si="3"/>
        <v>0</v>
      </c>
      <c r="K71" s="73"/>
      <c r="L71" s="74"/>
    </row>
    <row r="72" spans="1:12" x14ac:dyDescent="0.25">
      <c r="A72" s="1">
        <v>64</v>
      </c>
      <c r="B72" s="4" t="s">
        <v>47</v>
      </c>
      <c r="C72" s="16">
        <v>30</v>
      </c>
      <c r="D72" s="12"/>
      <c r="E72" s="14">
        <v>1</v>
      </c>
      <c r="F72" s="30"/>
      <c r="G72" s="28">
        <f t="shared" si="4"/>
        <v>0</v>
      </c>
      <c r="H72" s="31"/>
      <c r="I72" s="32"/>
      <c r="J72" s="32">
        <f t="shared" si="3"/>
        <v>0</v>
      </c>
      <c r="K72" s="73"/>
      <c r="L72" s="74"/>
    </row>
    <row r="73" spans="1:12" x14ac:dyDescent="0.25">
      <c r="A73" s="1">
        <v>65</v>
      </c>
      <c r="B73" s="4" t="s">
        <v>36</v>
      </c>
      <c r="C73" s="16">
        <v>38</v>
      </c>
      <c r="D73" s="8"/>
      <c r="E73" s="5">
        <v>1</v>
      </c>
      <c r="F73" s="6"/>
      <c r="G73" s="28">
        <f t="shared" si="4"/>
        <v>0</v>
      </c>
      <c r="H73" s="31"/>
      <c r="I73" s="32"/>
      <c r="J73" s="32">
        <f t="shared" ref="J73:J104" si="5">I73*C73</f>
        <v>0</v>
      </c>
      <c r="K73" s="73"/>
      <c r="L73" s="74"/>
    </row>
    <row r="74" spans="1:12" x14ac:dyDescent="0.25">
      <c r="A74" s="1">
        <v>66</v>
      </c>
      <c r="B74" s="4" t="s">
        <v>16</v>
      </c>
      <c r="C74" s="16">
        <v>100</v>
      </c>
      <c r="D74" s="9"/>
      <c r="E74" s="1">
        <v>1</v>
      </c>
      <c r="F74" s="28"/>
      <c r="G74" s="28">
        <f t="shared" si="4"/>
        <v>0</v>
      </c>
      <c r="H74" s="31"/>
      <c r="I74" s="32"/>
      <c r="J74" s="32">
        <f t="shared" si="5"/>
        <v>0</v>
      </c>
      <c r="K74" s="73"/>
      <c r="L74" s="74"/>
    </row>
    <row r="75" spans="1:12" x14ac:dyDescent="0.25">
      <c r="A75" s="1">
        <v>67</v>
      </c>
      <c r="B75" s="4" t="s">
        <v>48</v>
      </c>
      <c r="C75" s="16">
        <v>30</v>
      </c>
      <c r="D75" s="9"/>
      <c r="E75" s="5">
        <v>1</v>
      </c>
      <c r="F75" s="6"/>
      <c r="G75" s="28">
        <f t="shared" si="4"/>
        <v>0</v>
      </c>
      <c r="H75" s="31"/>
      <c r="I75" s="32"/>
      <c r="J75" s="32">
        <f t="shared" si="5"/>
        <v>0</v>
      </c>
      <c r="K75" s="73"/>
      <c r="L75" s="74"/>
    </row>
    <row r="76" spans="1:12" ht="52.8" x14ac:dyDescent="0.25">
      <c r="A76" s="1">
        <v>68</v>
      </c>
      <c r="B76" s="4" t="s">
        <v>53</v>
      </c>
      <c r="C76" s="16">
        <v>30</v>
      </c>
      <c r="D76" s="8" t="s">
        <v>54</v>
      </c>
      <c r="E76" s="5">
        <v>1</v>
      </c>
      <c r="F76" s="6"/>
      <c r="G76" s="28">
        <f t="shared" si="4"/>
        <v>0</v>
      </c>
      <c r="H76" s="31"/>
      <c r="I76" s="32"/>
      <c r="J76" s="32">
        <f t="shared" si="5"/>
        <v>0</v>
      </c>
      <c r="K76" s="73"/>
      <c r="L76" s="74"/>
    </row>
    <row r="77" spans="1:12" ht="52.8" x14ac:dyDescent="0.25">
      <c r="A77" s="1">
        <v>69</v>
      </c>
      <c r="B77" s="4" t="s">
        <v>55</v>
      </c>
      <c r="C77" s="16">
        <v>30</v>
      </c>
      <c r="D77" s="8" t="s">
        <v>56</v>
      </c>
      <c r="E77" s="5">
        <v>1</v>
      </c>
      <c r="F77" s="6"/>
      <c r="G77" s="28">
        <f t="shared" si="4"/>
        <v>0</v>
      </c>
      <c r="H77" s="31"/>
      <c r="I77" s="32"/>
      <c r="J77" s="32">
        <f t="shared" si="5"/>
        <v>0</v>
      </c>
      <c r="K77" s="73"/>
      <c r="L77" s="74"/>
    </row>
    <row r="78" spans="1:12" x14ac:dyDescent="0.25">
      <c r="A78" s="1">
        <v>70</v>
      </c>
      <c r="B78" s="4" t="s">
        <v>58</v>
      </c>
      <c r="C78" s="16">
        <v>30</v>
      </c>
      <c r="D78" s="9"/>
      <c r="E78" s="5">
        <v>1</v>
      </c>
      <c r="F78" s="6"/>
      <c r="G78" s="28">
        <f t="shared" si="4"/>
        <v>0</v>
      </c>
      <c r="H78" s="31"/>
      <c r="I78" s="32"/>
      <c r="J78" s="32">
        <f t="shared" si="5"/>
        <v>0</v>
      </c>
      <c r="K78" s="33"/>
      <c r="L78" s="34"/>
    </row>
    <row r="79" spans="1:12" ht="79.2" x14ac:dyDescent="0.25">
      <c r="A79" s="1">
        <v>71</v>
      </c>
      <c r="B79" s="4" t="s">
        <v>59</v>
      </c>
      <c r="C79" s="16">
        <v>30</v>
      </c>
      <c r="D79" s="10" t="s">
        <v>60</v>
      </c>
      <c r="E79" s="5">
        <v>1</v>
      </c>
      <c r="F79" s="6"/>
      <c r="G79" s="28">
        <f t="shared" si="4"/>
        <v>0</v>
      </c>
      <c r="H79" s="31"/>
      <c r="I79" s="32"/>
      <c r="J79" s="32">
        <f t="shared" si="5"/>
        <v>0</v>
      </c>
      <c r="K79" s="73"/>
      <c r="L79" s="74"/>
    </row>
    <row r="80" spans="1:12" x14ac:dyDescent="0.25">
      <c r="A80" s="1">
        <v>72</v>
      </c>
      <c r="B80" s="4" t="s">
        <v>29</v>
      </c>
      <c r="C80" s="16">
        <v>50</v>
      </c>
      <c r="D80" s="12"/>
      <c r="E80" s="5">
        <v>1</v>
      </c>
      <c r="F80" s="6"/>
      <c r="G80" s="28">
        <f t="shared" ref="G80:G111" si="6">C80*F80</f>
        <v>0</v>
      </c>
      <c r="H80" s="31"/>
      <c r="I80" s="32"/>
      <c r="J80" s="32">
        <f t="shared" si="5"/>
        <v>0</v>
      </c>
      <c r="K80" s="73"/>
      <c r="L80" s="74"/>
    </row>
    <row r="81" spans="1:12" x14ac:dyDescent="0.25">
      <c r="A81" s="1">
        <v>73</v>
      </c>
      <c r="B81" s="4" t="s">
        <v>49</v>
      </c>
      <c r="C81" s="16">
        <v>40</v>
      </c>
      <c r="D81" s="9"/>
      <c r="E81" s="5">
        <v>1</v>
      </c>
      <c r="F81" s="6"/>
      <c r="G81" s="28">
        <f t="shared" si="6"/>
        <v>0</v>
      </c>
      <c r="H81" s="31"/>
      <c r="I81" s="32"/>
      <c r="J81" s="32">
        <f t="shared" si="5"/>
        <v>0</v>
      </c>
      <c r="K81" s="73"/>
      <c r="L81" s="74"/>
    </row>
    <row r="82" spans="1:12" x14ac:dyDescent="0.25">
      <c r="A82" s="1">
        <v>74</v>
      </c>
      <c r="B82" s="4" t="s">
        <v>50</v>
      </c>
      <c r="C82" s="16">
        <v>40</v>
      </c>
      <c r="D82" s="9"/>
      <c r="E82" s="5">
        <v>1</v>
      </c>
      <c r="F82" s="6"/>
      <c r="G82" s="28">
        <f t="shared" si="6"/>
        <v>0</v>
      </c>
      <c r="H82" s="31"/>
      <c r="I82" s="32"/>
      <c r="J82" s="32">
        <f t="shared" si="5"/>
        <v>0</v>
      </c>
      <c r="K82" s="73"/>
      <c r="L82" s="74"/>
    </row>
    <row r="83" spans="1:12" ht="79.2" x14ac:dyDescent="0.25">
      <c r="A83" s="1">
        <v>75</v>
      </c>
      <c r="B83" s="4" t="s">
        <v>39</v>
      </c>
      <c r="C83" s="16">
        <v>50</v>
      </c>
      <c r="D83" s="10" t="s">
        <v>40</v>
      </c>
      <c r="E83" s="5">
        <v>1</v>
      </c>
      <c r="F83" s="6"/>
      <c r="G83" s="28">
        <f t="shared" si="6"/>
        <v>0</v>
      </c>
      <c r="H83" s="31"/>
      <c r="I83" s="32"/>
      <c r="J83" s="32">
        <f t="shared" si="5"/>
        <v>0</v>
      </c>
      <c r="K83" s="73"/>
      <c r="L83" s="74"/>
    </row>
    <row r="84" spans="1:12" x14ac:dyDescent="0.25">
      <c r="A84" s="1">
        <v>76</v>
      </c>
      <c r="B84" s="4" t="s">
        <v>61</v>
      </c>
      <c r="C84" s="16">
        <v>30</v>
      </c>
      <c r="D84" s="9"/>
      <c r="E84" s="5">
        <v>1</v>
      </c>
      <c r="F84" s="6"/>
      <c r="G84" s="28">
        <f t="shared" si="6"/>
        <v>0</v>
      </c>
      <c r="H84" s="31"/>
      <c r="I84" s="32"/>
      <c r="J84" s="32">
        <f t="shared" si="5"/>
        <v>0</v>
      </c>
      <c r="K84" s="73"/>
      <c r="L84" s="74"/>
    </row>
    <row r="85" spans="1:12" ht="79.2" x14ac:dyDescent="0.25">
      <c r="A85" s="1">
        <v>77</v>
      </c>
      <c r="B85" s="4" t="s">
        <v>41</v>
      </c>
      <c r="C85" s="16">
        <v>50</v>
      </c>
      <c r="D85" s="10" t="s">
        <v>42</v>
      </c>
      <c r="E85" s="5">
        <v>1</v>
      </c>
      <c r="F85" s="6"/>
      <c r="G85" s="28">
        <f t="shared" si="6"/>
        <v>0</v>
      </c>
      <c r="H85" s="31"/>
      <c r="I85" s="32"/>
      <c r="J85" s="32">
        <f t="shared" si="5"/>
        <v>0</v>
      </c>
      <c r="K85" s="73"/>
      <c r="L85" s="74"/>
    </row>
    <row r="86" spans="1:12" ht="39.6" x14ac:dyDescent="0.25">
      <c r="A86" s="1">
        <v>78</v>
      </c>
      <c r="B86" s="4" t="s">
        <v>51</v>
      </c>
      <c r="C86" s="16">
        <v>40</v>
      </c>
      <c r="D86" s="10" t="s">
        <v>52</v>
      </c>
      <c r="E86" s="5">
        <v>1</v>
      </c>
      <c r="F86" s="6"/>
      <c r="G86" s="28">
        <f t="shared" si="6"/>
        <v>0</v>
      </c>
      <c r="H86" s="31"/>
      <c r="I86" s="32"/>
      <c r="J86" s="32">
        <f t="shared" si="5"/>
        <v>0</v>
      </c>
      <c r="K86" s="73"/>
      <c r="L86" s="74"/>
    </row>
    <row r="87" spans="1:12" ht="66" x14ac:dyDescent="0.25">
      <c r="A87" s="1">
        <v>79</v>
      </c>
      <c r="B87" s="4" t="s">
        <v>43</v>
      </c>
      <c r="C87" s="16">
        <v>50</v>
      </c>
      <c r="D87" s="10" t="s">
        <v>44</v>
      </c>
      <c r="E87" s="5">
        <v>1</v>
      </c>
      <c r="F87" s="6"/>
      <c r="G87" s="28">
        <f t="shared" si="6"/>
        <v>0</v>
      </c>
      <c r="H87" s="31"/>
      <c r="I87" s="32"/>
      <c r="J87" s="32">
        <f t="shared" si="5"/>
        <v>0</v>
      </c>
      <c r="K87" s="73"/>
      <c r="L87" s="74"/>
    </row>
    <row r="88" spans="1:12" ht="13.8" thickBot="1" x14ac:dyDescent="0.3">
      <c r="A88" s="1">
        <v>80</v>
      </c>
      <c r="B88" s="4" t="s">
        <v>57</v>
      </c>
      <c r="C88" s="16">
        <v>33</v>
      </c>
      <c r="D88" s="9"/>
      <c r="E88" s="5">
        <v>1</v>
      </c>
      <c r="F88" s="6"/>
      <c r="G88" s="56">
        <f t="shared" si="6"/>
        <v>0</v>
      </c>
      <c r="H88" s="31"/>
      <c r="I88" s="32"/>
      <c r="J88" s="65">
        <f t="shared" si="5"/>
        <v>0</v>
      </c>
      <c r="K88" s="73"/>
      <c r="L88" s="74"/>
    </row>
    <row r="89" spans="1:12" ht="13.8" thickBot="1" x14ac:dyDescent="0.3">
      <c r="G89" s="58">
        <f>SUM(G9:G88)</f>
        <v>0</v>
      </c>
      <c r="J89" s="57">
        <f>SUM(J9:J88)</f>
        <v>0</v>
      </c>
    </row>
  </sheetData>
  <autoFilter ref="A8:L89"/>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2:E30"/>
  <sheetViews>
    <sheetView workbookViewId="0">
      <selection activeCell="A2" sqref="A2"/>
    </sheetView>
  </sheetViews>
  <sheetFormatPr defaultColWidth="9.109375" defaultRowHeight="13.2" x14ac:dyDescent="0.25"/>
  <cols>
    <col min="1" max="1" width="4.33203125" style="41" customWidth="1"/>
    <col min="2" max="2" width="42" style="41" customWidth="1"/>
    <col min="3" max="3" width="14.6640625" style="41" bestFit="1" customWidth="1"/>
    <col min="4" max="4" width="13.33203125" style="41" bestFit="1" customWidth="1"/>
    <col min="5" max="5" width="19" style="41" bestFit="1" customWidth="1"/>
    <col min="6" max="16384" width="9.109375" style="41"/>
  </cols>
  <sheetData>
    <row r="2" spans="1:5" x14ac:dyDescent="0.25">
      <c r="A2" s="53" t="s">
        <v>122</v>
      </c>
    </row>
    <row r="5" spans="1:5" ht="13.8" thickBot="1" x14ac:dyDescent="0.3">
      <c r="A5" s="42"/>
      <c r="B5" s="43"/>
      <c r="C5" s="42"/>
      <c r="D5" s="42"/>
      <c r="E5" s="42"/>
    </row>
    <row r="6" spans="1:5" x14ac:dyDescent="0.25">
      <c r="A6" s="42"/>
      <c r="B6" s="44" t="s">
        <v>111</v>
      </c>
      <c r="C6" s="45" t="s">
        <v>112</v>
      </c>
      <c r="D6" s="46" t="s">
        <v>113</v>
      </c>
      <c r="E6" s="59" t="s">
        <v>114</v>
      </c>
    </row>
    <row r="7" spans="1:5" x14ac:dyDescent="0.25">
      <c r="A7" s="42" t="s">
        <v>131</v>
      </c>
      <c r="B7" s="47" t="s">
        <v>115</v>
      </c>
      <c r="C7" s="48"/>
      <c r="D7" s="49"/>
      <c r="E7" s="60">
        <f t="shared" ref="E7:E13" si="0">((2*C7)+D7)/3</f>
        <v>0</v>
      </c>
    </row>
    <row r="8" spans="1:5" x14ac:dyDescent="0.25">
      <c r="A8" s="42" t="s">
        <v>132</v>
      </c>
      <c r="B8" s="47" t="s">
        <v>116</v>
      </c>
      <c r="C8" s="48"/>
      <c r="D8" s="49"/>
      <c r="E8" s="60">
        <f t="shared" si="0"/>
        <v>0</v>
      </c>
    </row>
    <row r="9" spans="1:5" x14ac:dyDescent="0.25">
      <c r="A9" s="42" t="s">
        <v>133</v>
      </c>
      <c r="B9" s="47" t="s">
        <v>117</v>
      </c>
      <c r="C9" s="48"/>
      <c r="D9" s="49"/>
      <c r="E9" s="60">
        <f t="shared" si="0"/>
        <v>0</v>
      </c>
    </row>
    <row r="10" spans="1:5" x14ac:dyDescent="0.25">
      <c r="A10" s="42" t="s">
        <v>134</v>
      </c>
      <c r="B10" s="47" t="s">
        <v>118</v>
      </c>
      <c r="C10" s="48"/>
      <c r="D10" s="49"/>
      <c r="E10" s="60">
        <f t="shared" si="0"/>
        <v>0</v>
      </c>
    </row>
    <row r="11" spans="1:5" x14ac:dyDescent="0.25">
      <c r="A11" s="42" t="s">
        <v>135</v>
      </c>
      <c r="B11" s="47" t="s">
        <v>119</v>
      </c>
      <c r="C11" s="48"/>
      <c r="D11" s="49"/>
      <c r="E11" s="60">
        <f t="shared" si="0"/>
        <v>0</v>
      </c>
    </row>
    <row r="12" spans="1:5" x14ac:dyDescent="0.25">
      <c r="A12" s="42" t="s">
        <v>136</v>
      </c>
      <c r="B12" s="47" t="s">
        <v>120</v>
      </c>
      <c r="C12" s="48"/>
      <c r="D12" s="49"/>
      <c r="E12" s="60">
        <f t="shared" si="0"/>
        <v>0</v>
      </c>
    </row>
    <row r="13" spans="1:5" ht="13.8" thickBot="1" x14ac:dyDescent="0.3">
      <c r="A13" s="42" t="s">
        <v>137</v>
      </c>
      <c r="B13" s="50" t="s">
        <v>121</v>
      </c>
      <c r="C13" s="51"/>
      <c r="D13" s="52"/>
      <c r="E13" s="61">
        <f t="shared" si="0"/>
        <v>0</v>
      </c>
    </row>
    <row r="14" spans="1:5" ht="13.8" thickBot="1" x14ac:dyDescent="0.3">
      <c r="E14" s="62">
        <f>AVERAGE(E7:E13)</f>
        <v>0</v>
      </c>
    </row>
    <row r="24" spans="2:2" ht="13.8" x14ac:dyDescent="0.25">
      <c r="B24" s="54"/>
    </row>
    <row r="25" spans="2:2" x14ac:dyDescent="0.25">
      <c r="B25" s="55"/>
    </row>
    <row r="26" spans="2:2" x14ac:dyDescent="0.25">
      <c r="B26" s="55"/>
    </row>
    <row r="27" spans="2:2" x14ac:dyDescent="0.25">
      <c r="B27" s="55"/>
    </row>
    <row r="28" spans="2:2" x14ac:dyDescent="0.25">
      <c r="B28" s="55"/>
    </row>
    <row r="29" spans="2:2" x14ac:dyDescent="0.25">
      <c r="B29" s="55"/>
    </row>
    <row r="30" spans="2:2" x14ac:dyDescent="0.25">
      <c r="B30" s="5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Prijzenblad totaal</vt:lpstr>
      <vt:lpstr>Artikelen</vt:lpstr>
      <vt:lpstr>Kortingspercentages</vt:lpstr>
    </vt:vector>
  </TitlesOfParts>
  <Company>Vrije Universiteit Amsterdam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Rietveld, D.T.</dc:creator>
  <cp:lastModifiedBy>Rietveld, D.T.</cp:lastModifiedBy>
  <dcterms:created xsi:type="dcterms:W3CDTF">2018-07-25T14:44:47Z</dcterms:created>
  <dcterms:modified xsi:type="dcterms:W3CDTF">2018-11-27T10:50:24Z</dcterms:modified>
</cp:coreProperties>
</file>