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gv-fs08\I&amp;C\2. Inkoop Fysiek &amp; Bedrijfsvoering Domein\2022 GAD Containervervangingsplan\4. Aanbesteding\4.1 Bestek\"/>
    </mc:Choice>
  </mc:AlternateContent>
  <xr:revisionPtr revIDLastSave="0" documentId="8_{10434772-32C9-4422-9416-7590870EF9BA}" xr6:coauthVersionLast="47" xr6:coauthVersionMax="47" xr10:uidLastSave="{00000000-0000-0000-0000-000000000000}"/>
  <bookViews>
    <workbookView xWindow="-120" yWindow="-120" windowWidth="51840" windowHeight="21240" xr2:uid="{5690D0BD-5B01-48FC-8C2C-3A50C1AB3F00}"/>
  </bookViews>
  <sheets>
    <sheet name="Invulinstructie" sheetId="2" r:id="rId1"/>
    <sheet name="1. Inschrijfstaat" sheetId="3" r:id="rId2"/>
    <sheet name="1b. controle gewichten" sheetId="5" r:id="rId3"/>
    <sheet name="2a. All-in onderhoud" sheetId="7" r:id="rId4"/>
    <sheet name="2b. Regulier onderhoud" sheetId="4" r:id="rId5"/>
    <sheet name="2c. Schade en storing" sheetId="6" r:id="rId6"/>
    <sheet name="2d. Levering" sheetId="9" r:id="rId7"/>
    <sheet name="2e. e-beheermodule"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4" i="8" l="1"/>
  <c r="D8" i="8"/>
  <c r="D11" i="8"/>
  <c r="D4" i="8"/>
  <c r="D7" i="6"/>
  <c r="D4" i="6"/>
  <c r="D8" i="6" s="1"/>
  <c r="B6" i="3" s="1"/>
  <c r="C6" i="3" s="1"/>
  <c r="F6" i="9"/>
  <c r="F7" i="9"/>
  <c r="F8" i="9"/>
  <c r="F9" i="9"/>
  <c r="F10" i="9"/>
  <c r="F11" i="9"/>
  <c r="F12" i="9"/>
  <c r="F13" i="9"/>
  <c r="F14" i="9"/>
  <c r="F15" i="9"/>
  <c r="F19" i="9"/>
  <c r="F20" i="9"/>
  <c r="F21" i="9"/>
  <c r="F22" i="9"/>
  <c r="F23" i="9"/>
  <c r="F24" i="9"/>
  <c r="F27" i="9"/>
  <c r="F28" i="9"/>
  <c r="F5" i="9"/>
  <c r="E5" i="5"/>
  <c r="H5" i="5" s="1"/>
  <c r="E6" i="5"/>
  <c r="H6" i="5" s="1"/>
  <c r="E7" i="5"/>
  <c r="H7" i="5" s="1"/>
  <c r="E8" i="5"/>
  <c r="H8" i="5" s="1"/>
  <c r="E9" i="5"/>
  <c r="H9" i="5" s="1"/>
  <c r="E10" i="5"/>
  <c r="H10" i="5" s="1"/>
  <c r="E11" i="5"/>
  <c r="H11" i="5" s="1"/>
  <c r="E12" i="5"/>
  <c r="H12" i="5" s="1"/>
  <c r="E13" i="5"/>
  <c r="H13" i="5" s="1"/>
  <c r="E14" i="5"/>
  <c r="H14" i="5" s="1"/>
  <c r="E15" i="5"/>
  <c r="E16" i="5"/>
  <c r="E17" i="5"/>
  <c r="E18" i="5"/>
  <c r="H18" i="5" s="1"/>
  <c r="E19" i="5"/>
  <c r="E20" i="5"/>
  <c r="E21" i="5"/>
  <c r="H21" i="5" s="1"/>
  <c r="E22" i="5"/>
  <c r="H22" i="5" s="1"/>
  <c r="H28" i="7"/>
  <c r="H27" i="7"/>
  <c r="H24" i="7"/>
  <c r="H23" i="7"/>
  <c r="H22" i="7"/>
  <c r="H21" i="7"/>
  <c r="H20" i="7"/>
  <c r="H19" i="7"/>
  <c r="H15" i="7"/>
  <c r="H14" i="7"/>
  <c r="H13" i="7"/>
  <c r="H12" i="7"/>
  <c r="H11" i="7"/>
  <c r="H10" i="7"/>
  <c r="H9" i="7"/>
  <c r="H8" i="7"/>
  <c r="H7" i="7"/>
  <c r="H6" i="7"/>
  <c r="H5" i="7"/>
  <c r="H6" i="4"/>
  <c r="H7" i="4"/>
  <c r="H8" i="4"/>
  <c r="H9" i="4"/>
  <c r="H10" i="4"/>
  <c r="H11" i="4"/>
  <c r="H12" i="4"/>
  <c r="H13" i="4"/>
  <c r="H14" i="4"/>
  <c r="H15" i="4"/>
  <c r="H19" i="4"/>
  <c r="H20" i="4"/>
  <c r="H21" i="4"/>
  <c r="H22" i="4"/>
  <c r="H23" i="4"/>
  <c r="H24" i="4"/>
  <c r="H27" i="4"/>
  <c r="H28" i="4"/>
  <c r="H5" i="4"/>
  <c r="H30" i="4" s="1"/>
  <c r="B5" i="3" s="1"/>
  <c r="C5" i="3" s="1"/>
  <c r="B8" i="3" l="1"/>
  <c r="C8" i="3" s="1"/>
  <c r="F30" i="9"/>
  <c r="B7" i="3" s="1"/>
  <c r="C7" i="3" s="1"/>
  <c r="H30" i="7"/>
  <c r="B4" i="3" l="1"/>
  <c r="C4" i="3" l="1"/>
  <c r="B9" i="3"/>
  <c r="C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tc={9E2B902E-176E-4454-B856-3BCFB0386770}</author>
  </authors>
  <commentList>
    <comment ref="H3" authorId="0" shapeId="0" xr:uid="{9E2B902E-176E-4454-B856-3BCFB0386770}">
      <text>
        <t>[Opmerkingenthread]
U kunt deze opmerkingenthread lezen in uw versie van Excel. Eventuele wijzigingen aan de thread gaan echter verloren als het bestand wordt geopend in een nieuwere versie van Excel. Meer informatie: https://go.microsoft.com/fwlink/?linkid=870924
Opmerking:
    Tot 4% minder is akkoord. Bij 4,1% minder geeft deze kolom automatisch aan "TE LICHT".</t>
      </text>
    </comment>
  </commentList>
</comments>
</file>

<file path=xl/sharedStrings.xml><?xml version="1.0" encoding="utf-8"?>
<sst xmlns="http://schemas.openxmlformats.org/spreadsheetml/2006/main" count="331" uniqueCount="114">
  <si>
    <t>Type container</t>
  </si>
  <si>
    <t>Puin / aarde container</t>
  </si>
  <si>
    <t>Gips / gasbeton container</t>
  </si>
  <si>
    <t>Asbest container</t>
  </si>
  <si>
    <t>Glas container</t>
  </si>
  <si>
    <t>Magazijncontainer</t>
  </si>
  <si>
    <t>Volumecontainer met klapnet afdeksysteem</t>
  </si>
  <si>
    <t>Volumecontainer met een ingebouwd hydraulisch aggregaat</t>
  </si>
  <si>
    <t>Volumecontainer voorzien van een afdeksysteem (vouwzeil)</t>
  </si>
  <si>
    <t>met afstandsbediening en ingebouwd aggregaat</t>
  </si>
  <si>
    <t>met enkelzijdige scharnierende hydraulische klep</t>
  </si>
  <si>
    <t>met dubbelzijdige scharnierende hydraulische klep</t>
  </si>
  <si>
    <t>met klapnet afdeksysteem</t>
  </si>
  <si>
    <t>met afdekzeil systeem</t>
  </si>
  <si>
    <t>Zwevend container dak</t>
  </si>
  <si>
    <t>Zelfpersende container (1)</t>
  </si>
  <si>
    <t>Zelfpersende container (2) a</t>
  </si>
  <si>
    <t>Zelfpersende container (2) b</t>
  </si>
  <si>
    <t>Zelfpersende container (2) c</t>
  </si>
  <si>
    <t>Zelfpersende container (4)</t>
  </si>
  <si>
    <t>Terughoudschuif</t>
  </si>
  <si>
    <t>Afstandsbediening</t>
  </si>
  <si>
    <t>Persinstallatie</t>
  </si>
  <si>
    <t>Perscontainer</t>
  </si>
  <si>
    <t>Stationaire Pers</t>
  </si>
  <si>
    <t>Wisselcontainers</t>
  </si>
  <si>
    <t>Volgens programma van eisen met trechter</t>
  </si>
  <si>
    <t>Volgens programma van eisen met afsluitschuif</t>
  </si>
  <si>
    <t>Tapijtcontainer met klep (Type 1)</t>
  </si>
  <si>
    <t>Volumecontainer met klep (Type 1)</t>
  </si>
  <si>
    <t>Volumecontainer met klep (Type 2)</t>
  </si>
  <si>
    <t>opties     (zie beschrijvingen in de Factsheets)</t>
  </si>
  <si>
    <t>Nb Type 1 en 2 kunnen zowel met een ingebouwd hydraulisch aggregaat als door middel van een Snelfaster P 206 F worden bediend.</t>
  </si>
  <si>
    <t>Stuks</t>
  </si>
  <si>
    <t>Totaalprijs excl. BTW</t>
  </si>
  <si>
    <t>Containers</t>
  </si>
  <si>
    <t>Zijwanden en afsluiting optie 2a</t>
  </si>
  <si>
    <t>Zijwanden en inworpzijde optie 2b</t>
  </si>
  <si>
    <t>Zelfpersende container (3)</t>
  </si>
  <si>
    <t>Afsluiting vulopening met klep/deksel boven persblok 2c</t>
  </si>
  <si>
    <t>1. Inschrijfstaat</t>
  </si>
  <si>
    <t>Onderdeel</t>
  </si>
  <si>
    <t>Prijs excl. BTW</t>
  </si>
  <si>
    <t>Prijs incl. BTW</t>
  </si>
  <si>
    <t>Datum:</t>
  </si>
  <si>
    <t>Handtekening rechtsgeldig vertegenwoordiger:</t>
  </si>
  <si>
    <t>Naam:</t>
  </si>
  <si>
    <t>Functie:</t>
  </si>
  <si>
    <t>Organisatie:</t>
  </si>
  <si>
    <t>Inhoud m³</t>
  </si>
  <si>
    <t>Soort medewerker</t>
  </si>
  <si>
    <t>Fictief aantal uur per jaar</t>
  </si>
  <si>
    <t>Uurtarief werkdagen</t>
  </si>
  <si>
    <t>Monteur</t>
  </si>
  <si>
    <t>Overige kosten</t>
  </si>
  <si>
    <t>Fictief aantal keer</t>
  </si>
  <si>
    <t>Tarief per keer</t>
  </si>
  <si>
    <t>Voorrijtarief</t>
  </si>
  <si>
    <t>Totaalprijs per jaar</t>
  </si>
  <si>
    <t>Keuring + adviesrapport</t>
  </si>
  <si>
    <t>Onderhoud</t>
  </si>
  <si>
    <t>Ja</t>
  </si>
  <si>
    <t>2x per jaar</t>
  </si>
  <si>
    <t>Inschrijfprijs</t>
  </si>
  <si>
    <t>1x per jaar</t>
  </si>
  <si>
    <t>Volgens programma van eisen</t>
  </si>
  <si>
    <t>E-beheermodule</t>
  </si>
  <si>
    <t>Prijs per maand</t>
  </si>
  <si>
    <t>Prijs per jaar</t>
  </si>
  <si>
    <t>Prijs per stuk</t>
  </si>
  <si>
    <t>Totaal</t>
  </si>
  <si>
    <t>Aantal</t>
  </si>
  <si>
    <t>Totaal: 2d. Levering</t>
  </si>
  <si>
    <t>Totaal: 2e. E-beheermodule + extra trackers</t>
  </si>
  <si>
    <t>Totaalprijs per jaar excl. BTW</t>
  </si>
  <si>
    <t>Aantal gebruikers</t>
  </si>
  <si>
    <t>Totaalprijs e-beheermodule + extra trackers</t>
  </si>
  <si>
    <r>
      <t xml:space="preserve">Onderdeel 2d: Levering
</t>
    </r>
    <r>
      <rPr>
        <sz val="11"/>
        <rFont val="Roboto"/>
      </rPr>
      <t xml:space="preserve">In dit tabblad worden de kosten voor de levering van nieuwe containers/ installaties ingevuld, rekening houdend met de eisen zoals opgegeven in de aanbestedingsdocumenten.  Opdrachtnemer kan geen rechten ontlenen aan de fictieve afname. </t>
    </r>
  </si>
  <si>
    <t>Totaal: 2b. Regulier onderhoud</t>
  </si>
  <si>
    <t>Totaal: 2c. Schade en storing</t>
  </si>
  <si>
    <t xml:space="preserve">opties     </t>
  </si>
  <si>
    <t>Kilogram</t>
  </si>
  <si>
    <t>Gewichten welke meer afwijken dan bovengenoemde 4% zullen leiden tot diskwalificatie van uw inschrijving.</t>
  </si>
  <si>
    <t>Gewicht</t>
  </si>
  <si>
    <t>minimaal</t>
  </si>
  <si>
    <r>
      <rPr>
        <b/>
        <sz val="11"/>
        <rFont val="Roboto"/>
      </rPr>
      <t>Onderdeel 2a: All-in onderhoud</t>
    </r>
    <r>
      <rPr>
        <sz val="11"/>
        <rFont val="Roboto"/>
      </rPr>
      <t xml:space="preserve">
In dit tabblad worden de jaarlijkse kosten (per systeem) voor het all-in onderhoud van de containers/ installaties ingevuld, rekening houdend met de eisen zoals opgegeven in de aanbestedingsdocumenten.  Onder all-in onderhoud verstaat de aanbestedende dienst preventief en correctief onderhoud, keuren en materiaalverbruik. Dit all-in tarief zal alleen betaald worden tijdens de garantietermijn van 5 jaar. Onderhoudskosten die gemaakt worden naar aanleiding van verwijtbare schade vallen hierbuiten. Opdrachtnemer kan geen rechten ontlenen aan het fictieve aantal. </t>
    </r>
  </si>
  <si>
    <r>
      <rPr>
        <b/>
        <sz val="11"/>
        <rFont val="Roboto"/>
      </rPr>
      <t>Onderdeel 2b: Regulier onderhoud</t>
    </r>
    <r>
      <rPr>
        <sz val="11"/>
        <rFont val="Roboto"/>
      </rPr>
      <t xml:space="preserve">
In dit tabblad worden de kosten voor de keuring en onderhoud van de containers/ installaties ingevuld, rekening houdend met de eisen zoals opgegeven in de aanbestedingsdocumenten. Dit tarief zal betaald worden voor de periode na de eerste 5 jaar all-in onderhoud. Opdrachtnemer dient per systeem de jaarlijkse kosten t.b.v. de keuring, het onderhoud en het opstellen van een adviesrapport op te geven. Opdrachtnemer kan geen rechten ontlenen aan het fictieve aantal. </t>
    </r>
  </si>
  <si>
    <r>
      <t xml:space="preserve">Onderdeel 2e: E-beheermodule
</t>
    </r>
    <r>
      <rPr>
        <sz val="11"/>
        <rFont val="Roboto"/>
      </rPr>
      <t xml:space="preserve">In dit tabblad worden de kosten voor het gebruik van een e-beheermodule en het leveren van losse trackers ingevuld, rekening houdend met de eisen zoals opgegeven in de aanbestedingsdocumenten. Opdrachtnemer kan geen rechten ontlenen aan de fictieve afname. </t>
    </r>
  </si>
  <si>
    <t>Totaal: 2a. All-in onderhoud</t>
  </si>
  <si>
    <t>Alleen de gele vlakken invullen</t>
  </si>
  <si>
    <r>
      <rPr>
        <b/>
        <sz val="11"/>
        <rFont val="Roboto"/>
      </rPr>
      <t>Onderdeel 2c: Schade en storing</t>
    </r>
    <r>
      <rPr>
        <sz val="11"/>
        <rFont val="Roboto"/>
      </rPr>
      <t xml:space="preserve">
In dit tabblad worden de kosten voor het "correctief" onderhoud, bijvoorbeeld herstellen van verwijtbare schade aan of oplossen van storingen door verkeerd gebruik van de containers/ installaties ingevuld, rekening houdend met de eisen zoals opgegeven in de aanbestedingsdocumenten. Opdrachtnemer dient voor de kosten voor de inzet van personeel het all-in uurtarief van de monteur op te geven. Deze worden vermenigvuldigd met een fictief aantal uur per jaar om te komen tot een totaalprijs voor de beoordeling. Tevens wordt een voorrijtarief opgegeven, welke ook wordt vermenigvuldigd met een fictief aantal. Dit voorrijtarief is geldig voor alle locaties van Opdrachtgever. Opdrachtnemer kan geen rechten ontlenen aan het fictieve aantal. </t>
    </r>
  </si>
  <si>
    <t>Bij pers installaties is dit exclusief trechter</t>
  </si>
  <si>
    <t>Volgens programma van eisen exclusief trechter</t>
  </si>
  <si>
    <t>standdaard container</t>
  </si>
  <si>
    <t>Volgens programma van eisen met afsluitschuif (standaard container)</t>
  </si>
  <si>
    <t>De gewichten zijn exclusief opbouwdelen</t>
  </si>
  <si>
    <t>Onder opbouw delen verstaan wij o.a.. Pers cilinders, hydropomp/aggregaat, slangen, afstandsbediening, etc.</t>
  </si>
  <si>
    <t>Bij perscontainers is dit de standaard perscontainer, zonder verhoogde zijwanden, terughoudschuif etc.</t>
  </si>
  <si>
    <t xml:space="preserve">Zelfpersende container </t>
  </si>
  <si>
    <t xml:space="preserve">tekening nr GAD </t>
  </si>
  <si>
    <t>Prijzen per jaar voor het all-in onderhoud</t>
  </si>
  <si>
    <t>Prijzen per jaar voor het regulier onderhoud</t>
  </si>
  <si>
    <t>Prijzen voor het herstellen van schade en verhelpen van storingen</t>
  </si>
  <si>
    <t xml:space="preserve">De door u op te geven eigen gewichten van de te leveren volumecontainers, perscontainers en persinstallaties  mogen niet meer dan 4% naar beneden afwijken (dus lichter) van bovengenoemde gewichten. </t>
  </si>
  <si>
    <r>
      <rPr>
        <b/>
        <sz val="11"/>
        <rFont val="Roboto"/>
      </rPr>
      <t>Onderdeel 1a: Inschrijfstaat</t>
    </r>
    <r>
      <rPr>
        <sz val="11"/>
        <rFont val="Roboto"/>
      </rPr>
      <t xml:space="preserve">
In dit tabblad worden de totaalprijzen opgegeven voor de keuring en het preventief onderhoud per jaar (tabblad 2a), het correctief onderhoud o.b.v. fictieve afname (tabblad 2b) en de levering o.b.v. fictieve offerte. Dit overzicht wordt beoordeeld conform hetgeen beschreven is in het Aanbestedingsdocument. De Inschrijfstaat dient rechtsgeldig ondertekend te worden door een daartoe bevoegd persoon en dient te worden bijgevoegd bij de Inschrijving.</t>
    </r>
  </si>
  <si>
    <r>
      <rPr>
        <b/>
        <sz val="11"/>
        <rFont val="Roboto"/>
      </rPr>
      <t>Onderdeel 1b: Controle gewichten</t>
    </r>
    <r>
      <rPr>
        <sz val="11"/>
        <rFont val="Roboto"/>
      </rPr>
      <t xml:space="preserve">
In dit tabblad worden de gewichten opgegeven van de te leveren volumecontainers, perscontainers en persinstallatie (zie eis 0.2 van het programma van eisen)</t>
    </r>
  </si>
  <si>
    <t xml:space="preserve">opties    </t>
  </si>
  <si>
    <t>Prijzen per jaar voor de e-beheermodule + extra trackers</t>
  </si>
  <si>
    <t>1b. Controle gewichten</t>
  </si>
  <si>
    <t>Invulinstructie prijzenblad</t>
  </si>
  <si>
    <t>Opdrachtnemer dient ten behoeve van deze aanbesteding het volledige Prijzenblad in te vullen. Opdrachtnemer dient uitsluitend gebruik te maken van dit model. Opdrachtnemer mag geen wijzigingen aanbrengen in het model, zoals het toevoegen/verwijderen van regels. Bij tabbladen 1b t/m 2e alleen de gele vlakken invullen.</t>
  </si>
  <si>
    <t xml:space="preserve">Losse trackers  voor e-beheermodule </t>
  </si>
  <si>
    <t>Maandprijs dataoverdracht per stuk</t>
  </si>
  <si>
    <t>Totaal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</si>
</sst>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2]\ * #,##0.00_ ;_ [$€-2]\ * \-#,##0.00_ ;_ [$€-2]\ * &quot;-&quot;??_ ;_ @_ "/>
    <numFmt numFmtId="165" formatCode="#,##0_ ;\-#,##0\ "/>
  </numFmts>
  <fonts count="20" x14ac:knownFonts="1">
    <font>
      <sz val="11"/>
      <color theme="1"/>
      <name val="Calibri"/>
      <family val="2"/>
      <scheme val="minor"/>
    </font>
    <font>
      <sz val="11"/>
      <color theme="1"/>
      <name val="Calibri"/>
      <family val="2"/>
      <scheme val="minor"/>
    </font>
    <font>
      <sz val="10"/>
      <name val="Arial"/>
      <family val="2"/>
    </font>
    <font>
      <sz val="11"/>
      <color theme="1"/>
      <name val="Roboto"/>
    </font>
    <font>
      <b/>
      <sz val="11"/>
      <color theme="1"/>
      <name val="Roboto"/>
    </font>
    <font>
      <b/>
      <u/>
      <sz val="11"/>
      <color theme="1"/>
      <name val="Roboto"/>
    </font>
    <font>
      <b/>
      <u/>
      <sz val="16"/>
      <color theme="1"/>
      <name val="Roboto"/>
    </font>
    <font>
      <sz val="11"/>
      <name val="Roboto"/>
    </font>
    <font>
      <b/>
      <sz val="11"/>
      <color rgb="FFF28A05"/>
      <name val="Roboto"/>
    </font>
    <font>
      <sz val="11"/>
      <color rgb="FFF28A05"/>
      <name val="Roboto"/>
    </font>
    <font>
      <b/>
      <sz val="12"/>
      <color theme="1"/>
      <name val="Roboto"/>
    </font>
    <font>
      <sz val="12"/>
      <color theme="1"/>
      <name val="Roboto"/>
    </font>
    <font>
      <sz val="14"/>
      <name val="Roboto"/>
    </font>
    <font>
      <b/>
      <sz val="11"/>
      <name val="Roboto"/>
    </font>
    <font>
      <b/>
      <sz val="14"/>
      <name val="Roboto"/>
    </font>
    <font>
      <i/>
      <sz val="11"/>
      <color theme="1"/>
      <name val="Calibri"/>
      <family val="2"/>
      <scheme val="minor"/>
    </font>
    <font>
      <sz val="10"/>
      <color theme="1"/>
      <name val="Roboto"/>
    </font>
    <font>
      <b/>
      <sz val="11"/>
      <color rgb="FFFF0000"/>
      <name val="Roboto"/>
    </font>
    <font>
      <u/>
      <sz val="11"/>
      <color rgb="FFFF0000"/>
      <name val="Roboto"/>
    </font>
    <font>
      <b/>
      <sz val="14"/>
      <color theme="4"/>
      <name val="Roboto"/>
    </font>
  </fonts>
  <fills count="8">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bgColor theme="0"/>
      </patternFill>
    </fill>
    <fill>
      <patternFill patternType="solid">
        <fgColor theme="7" tint="0.79998168889431442"/>
        <bgColor indexed="64"/>
      </patternFill>
    </fill>
    <fill>
      <patternFill patternType="solid">
        <fgColor rgb="FFFFC000"/>
        <bgColor indexed="64"/>
      </patternFill>
    </fill>
  </fills>
  <borders count="41">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rgb="FF586574"/>
      </left>
      <right style="thin">
        <color rgb="FF586574"/>
      </right>
      <top style="thin">
        <color rgb="FF586574"/>
      </top>
      <bottom style="thin">
        <color rgb="FF586574"/>
      </bottom>
      <diagonal/>
    </border>
    <border>
      <left style="thin">
        <color rgb="FF586574"/>
      </left>
      <right style="thin">
        <color rgb="FF586574"/>
      </right>
      <top style="thin">
        <color rgb="FF586574"/>
      </top>
      <bottom/>
      <diagonal/>
    </border>
    <border>
      <left style="thin">
        <color rgb="FF586574"/>
      </left>
      <right style="thin">
        <color rgb="FF586574"/>
      </right>
      <top style="thin">
        <color rgb="FF586574"/>
      </top>
      <bottom style="medium">
        <color rgb="FF586574"/>
      </bottom>
      <diagonal/>
    </border>
    <border>
      <left style="thin">
        <color rgb="FF586574"/>
      </left>
      <right style="medium">
        <color rgb="FF586574"/>
      </right>
      <top style="medium">
        <color rgb="FF586574"/>
      </top>
      <bottom style="medium">
        <color rgb="FF586574"/>
      </bottom>
      <diagonal/>
    </border>
    <border>
      <left style="medium">
        <color rgb="FF586574"/>
      </left>
      <right style="medium">
        <color rgb="FF586574"/>
      </right>
      <top style="medium">
        <color rgb="FF586574"/>
      </top>
      <bottom style="medium">
        <color rgb="FF586574"/>
      </bottom>
      <diagonal/>
    </border>
    <border>
      <left style="medium">
        <color rgb="FF586574"/>
      </left>
      <right/>
      <top/>
      <bottom/>
      <diagonal/>
    </border>
    <border>
      <left/>
      <right/>
      <top style="medium">
        <color rgb="FF586574"/>
      </top>
      <bottom/>
      <diagonal/>
    </border>
    <border>
      <left/>
      <right/>
      <top style="thin">
        <color rgb="FF586574"/>
      </top>
      <bottom style="thin">
        <color rgb="FF58657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rgb="FF586574"/>
      </right>
      <top style="medium">
        <color indexed="64"/>
      </top>
      <bottom style="thin">
        <color rgb="FF586574"/>
      </bottom>
      <diagonal/>
    </border>
    <border>
      <left/>
      <right/>
      <top style="medium">
        <color indexed="64"/>
      </top>
      <bottom style="thin">
        <color rgb="FF586574"/>
      </bottom>
      <diagonal/>
    </border>
    <border>
      <left style="thin">
        <color rgb="FF586574"/>
      </left>
      <right style="medium">
        <color indexed="64"/>
      </right>
      <top style="medium">
        <color indexed="64"/>
      </top>
      <bottom style="thin">
        <color rgb="FF586574"/>
      </bottom>
      <diagonal/>
    </border>
    <border>
      <left style="medium">
        <color indexed="64"/>
      </left>
      <right style="thin">
        <color rgb="FF586574"/>
      </right>
      <top style="thin">
        <color rgb="FF586574"/>
      </top>
      <bottom style="thin">
        <color rgb="FF586574"/>
      </bottom>
      <diagonal/>
    </border>
    <border>
      <left style="thin">
        <color rgb="FF586574"/>
      </left>
      <right style="medium">
        <color indexed="64"/>
      </right>
      <top style="thin">
        <color rgb="FF586574"/>
      </top>
      <bottom style="thin">
        <color rgb="FF586574"/>
      </bottom>
      <diagonal/>
    </border>
    <border>
      <left/>
      <right/>
      <top style="medium">
        <color rgb="FF586574"/>
      </top>
      <bottom style="medium">
        <color indexed="64"/>
      </bottom>
      <diagonal/>
    </border>
    <border>
      <left style="medium">
        <color rgb="FF586574"/>
      </left>
      <right/>
      <top style="medium">
        <color rgb="FF586574"/>
      </top>
      <bottom style="medium">
        <color indexed="64"/>
      </bottom>
      <diagonal/>
    </border>
    <border>
      <left/>
      <right style="medium">
        <color indexed="64"/>
      </right>
      <top style="medium">
        <color rgb="FF586574"/>
      </top>
      <bottom style="medium">
        <color indexed="64"/>
      </bottom>
      <diagonal/>
    </border>
    <border>
      <left/>
      <right style="medium">
        <color indexed="64"/>
      </right>
      <top style="medium">
        <color indexed="64"/>
      </top>
      <bottom style="thin">
        <color indexed="64"/>
      </bottom>
      <diagonal/>
    </border>
  </borders>
  <cellStyleXfs count="4">
    <xf numFmtId="0" fontId="0" fillId="0" borderId="0"/>
    <xf numFmtId="44" fontId="1" fillId="0" borderId="0" applyFont="0" applyFill="0" applyBorder="0" applyAlignment="0" applyProtection="0"/>
    <xf numFmtId="0" fontId="2" fillId="0" borderId="0"/>
    <xf numFmtId="0" fontId="1" fillId="0" borderId="0"/>
  </cellStyleXfs>
  <cellXfs count="134">
    <xf numFmtId="0" fontId="0" fillId="0" borderId="0" xfId="0"/>
    <xf numFmtId="0" fontId="3" fillId="0" borderId="1" xfId="0" applyFont="1" applyBorder="1"/>
    <xf numFmtId="0" fontId="3" fillId="0" borderId="0" xfId="0" applyFont="1"/>
    <xf numFmtId="0" fontId="4" fillId="0" borderId="2" xfId="0" applyFont="1" applyBorder="1"/>
    <xf numFmtId="0" fontId="4" fillId="0" borderId="7" xfId="0" applyFont="1" applyBorder="1"/>
    <xf numFmtId="0" fontId="4" fillId="0" borderId="3" xfId="0" applyFont="1" applyBorder="1" applyAlignment="1">
      <alignment horizontal="center"/>
    </xf>
    <xf numFmtId="0" fontId="4" fillId="0" borderId="7" xfId="0" applyFont="1" applyBorder="1" applyAlignment="1">
      <alignment horizontal="center"/>
    </xf>
    <xf numFmtId="0" fontId="4" fillId="0" borderId="0" xfId="0" applyFont="1"/>
    <xf numFmtId="0" fontId="4" fillId="0" borderId="0" xfId="0" applyFont="1" applyAlignment="1">
      <alignment horizontal="center"/>
    </xf>
    <xf numFmtId="0" fontId="4" fillId="0" borderId="6" xfId="0" applyFont="1" applyBorder="1" applyAlignment="1">
      <alignment horizontal="center"/>
    </xf>
    <xf numFmtId="0" fontId="3" fillId="0" borderId="8" xfId="0" applyFont="1" applyBorder="1" applyAlignment="1">
      <alignment horizontal="center"/>
    </xf>
    <xf numFmtId="0" fontId="3" fillId="0" borderId="5" xfId="0" applyFont="1" applyBorder="1" applyAlignment="1">
      <alignment horizontal="center"/>
    </xf>
    <xf numFmtId="0" fontId="3" fillId="0" borderId="0" xfId="0" applyFont="1" applyAlignment="1">
      <alignment horizontal="center"/>
    </xf>
    <xf numFmtId="0" fontId="7" fillId="0" borderId="0" xfId="0" applyFont="1"/>
    <xf numFmtId="0" fontId="8" fillId="5" borderId="0" xfId="0" applyFont="1" applyFill="1" applyAlignment="1">
      <alignment vertical="center"/>
    </xf>
    <xf numFmtId="0" fontId="8" fillId="5" borderId="0" xfId="0" applyFont="1" applyFill="1" applyAlignment="1">
      <alignment vertical="center" wrapText="1"/>
    </xf>
    <xf numFmtId="0" fontId="9" fillId="5" borderId="0" xfId="0" applyFont="1" applyFill="1"/>
    <xf numFmtId="0" fontId="7" fillId="2" borderId="0" xfId="2" applyFont="1" applyFill="1" applyAlignment="1">
      <alignment wrapText="1"/>
    </xf>
    <xf numFmtId="0" fontId="7" fillId="2" borderId="0" xfId="2" applyFont="1" applyFill="1"/>
    <xf numFmtId="0" fontId="7" fillId="0" borderId="0" xfId="2" applyFont="1"/>
    <xf numFmtId="0" fontId="7" fillId="0" borderId="0" xfId="2" applyFont="1" applyAlignment="1">
      <alignment wrapText="1"/>
    </xf>
    <xf numFmtId="0" fontId="3" fillId="0" borderId="17" xfId="0" applyFont="1" applyBorder="1" applyAlignment="1">
      <alignment horizontal="center"/>
    </xf>
    <xf numFmtId="0" fontId="4" fillId="0" borderId="3" xfId="0" applyFont="1" applyBorder="1" applyAlignment="1">
      <alignment horizontal="center" wrapText="1"/>
    </xf>
    <xf numFmtId="0" fontId="5" fillId="0" borderId="18" xfId="0" applyFont="1" applyBorder="1"/>
    <xf numFmtId="0" fontId="3" fillId="0" borderId="18" xfId="0" applyFont="1" applyBorder="1"/>
    <xf numFmtId="0" fontId="3" fillId="0" borderId="19" xfId="0" applyFont="1" applyBorder="1" applyAlignment="1">
      <alignment wrapText="1"/>
    </xf>
    <xf numFmtId="0" fontId="6" fillId="0" borderId="18" xfId="0" applyFont="1" applyBorder="1"/>
    <xf numFmtId="0" fontId="3" fillId="0" borderId="20" xfId="0" applyFont="1" applyBorder="1"/>
    <xf numFmtId="0" fontId="3" fillId="0" borderId="21" xfId="0" applyFont="1" applyBorder="1" applyAlignment="1">
      <alignment horizontal="center"/>
    </xf>
    <xf numFmtId="0" fontId="3" fillId="0" borderId="22" xfId="0" applyFont="1" applyBorder="1" applyAlignment="1">
      <alignment horizontal="center"/>
    </xf>
    <xf numFmtId="44" fontId="3" fillId="0" borderId="1" xfId="1" applyFont="1" applyBorder="1"/>
    <xf numFmtId="44" fontId="4" fillId="0" borderId="6" xfId="1" applyFont="1" applyBorder="1"/>
    <xf numFmtId="44" fontId="3" fillId="0" borderId="5" xfId="1" applyFont="1" applyFill="1" applyBorder="1" applyAlignment="1">
      <alignment horizontal="center"/>
    </xf>
    <xf numFmtId="44" fontId="3" fillId="0" borderId="0" xfId="1" applyFont="1" applyAlignment="1">
      <alignment horizontal="center"/>
    </xf>
    <xf numFmtId="44" fontId="3" fillId="0" borderId="0" xfId="1" applyFont="1"/>
    <xf numFmtId="44" fontId="4" fillId="0" borderId="6" xfId="1" applyFont="1" applyBorder="1" applyAlignment="1">
      <alignment horizontal="center"/>
    </xf>
    <xf numFmtId="44" fontId="3" fillId="0" borderId="21" xfId="1" applyFont="1" applyFill="1" applyBorder="1" applyAlignment="1">
      <alignment horizontal="center"/>
    </xf>
    <xf numFmtId="44" fontId="4" fillId="0" borderId="29" xfId="1" applyFont="1" applyBorder="1"/>
    <xf numFmtId="44" fontId="3" fillId="0" borderId="29" xfId="1" applyFont="1" applyFill="1" applyBorder="1" applyAlignment="1">
      <alignment horizontal="center"/>
    </xf>
    <xf numFmtId="44" fontId="3" fillId="0" borderId="0" xfId="1" applyFont="1" applyAlignment="1">
      <alignment horizontal="right"/>
    </xf>
    <xf numFmtId="0" fontId="3" fillId="0" borderId="23" xfId="0" applyFont="1" applyBorder="1"/>
    <xf numFmtId="0" fontId="3" fillId="0" borderId="30" xfId="0" applyFont="1" applyBorder="1" applyAlignment="1">
      <alignment wrapText="1"/>
    </xf>
    <xf numFmtId="44" fontId="3" fillId="0" borderId="24" xfId="1" applyFont="1" applyBorder="1" applyAlignment="1">
      <alignment horizontal="right"/>
    </xf>
    <xf numFmtId="44" fontId="3" fillId="0" borderId="25" xfId="1" applyFont="1" applyBorder="1" applyAlignment="1">
      <alignment horizontal="right"/>
    </xf>
    <xf numFmtId="0" fontId="3" fillId="0" borderId="26" xfId="0" applyFont="1" applyBorder="1"/>
    <xf numFmtId="0" fontId="3" fillId="0" borderId="31" xfId="0" applyFont="1" applyBorder="1"/>
    <xf numFmtId="44" fontId="3" fillId="0" borderId="28" xfId="1" applyFont="1" applyBorder="1" applyAlignment="1">
      <alignment horizontal="right"/>
    </xf>
    <xf numFmtId="165" fontId="3" fillId="0" borderId="27" xfId="1" applyNumberFormat="1" applyFont="1" applyBorder="1" applyAlignment="1">
      <alignment horizontal="right"/>
    </xf>
    <xf numFmtId="0" fontId="10" fillId="0" borderId="0" xfId="0" applyFont="1" applyAlignment="1">
      <alignment horizontal="right"/>
    </xf>
    <xf numFmtId="44" fontId="10" fillId="0" borderId="0" xfId="1" applyFont="1" applyAlignment="1">
      <alignment horizontal="right"/>
    </xf>
    <xf numFmtId="44" fontId="3" fillId="0" borderId="24" xfId="1" applyFont="1" applyBorder="1" applyAlignment="1">
      <alignment horizontal="right" wrapText="1"/>
    </xf>
    <xf numFmtId="44" fontId="3" fillId="0" borderId="25" xfId="1" applyFont="1" applyBorder="1" applyAlignment="1">
      <alignment horizontal="right" wrapText="1"/>
    </xf>
    <xf numFmtId="44" fontId="4" fillId="0" borderId="7" xfId="1" applyFont="1" applyBorder="1" applyAlignment="1">
      <alignment horizontal="center"/>
    </xf>
    <xf numFmtId="44" fontId="4" fillId="0" borderId="7" xfId="1" applyFont="1" applyBorder="1" applyAlignment="1">
      <alignment wrapText="1"/>
    </xf>
    <xf numFmtId="44" fontId="3" fillId="0" borderId="0" xfId="1" applyFont="1" applyBorder="1" applyAlignment="1">
      <alignment horizontal="center"/>
    </xf>
    <xf numFmtId="44" fontId="11" fillId="0" borderId="0" xfId="1" applyFont="1" applyAlignment="1">
      <alignment horizontal="center"/>
    </xf>
    <xf numFmtId="44" fontId="11" fillId="0" borderId="0" xfId="1" applyFont="1" applyAlignment="1">
      <alignment horizontal="right"/>
    </xf>
    <xf numFmtId="0" fontId="12" fillId="2" borderId="14" xfId="2" applyFont="1" applyFill="1" applyBorder="1"/>
    <xf numFmtId="0" fontId="12" fillId="0" borderId="0" xfId="2" applyFont="1"/>
    <xf numFmtId="0" fontId="13" fillId="2" borderId="0" xfId="2" applyFont="1" applyFill="1" applyAlignment="1">
      <alignment wrapText="1"/>
    </xf>
    <xf numFmtId="0" fontId="13" fillId="3" borderId="9" xfId="2" applyFont="1" applyFill="1" applyBorder="1" applyAlignment="1">
      <alignment vertical="top" wrapText="1"/>
    </xf>
    <xf numFmtId="0" fontId="13" fillId="3" borderId="9" xfId="2" applyFont="1" applyFill="1" applyBorder="1" applyAlignment="1">
      <alignment vertical="center" wrapText="1"/>
    </xf>
    <xf numFmtId="0" fontId="7" fillId="2" borderId="9" xfId="3" applyFont="1" applyFill="1" applyBorder="1" applyAlignment="1">
      <alignment horizontal="left" vertical="top" wrapText="1"/>
    </xf>
    <xf numFmtId="44" fontId="7" fillId="2" borderId="9" xfId="1" applyFont="1" applyFill="1" applyBorder="1" applyAlignment="1">
      <alignment wrapText="1"/>
    </xf>
    <xf numFmtId="0" fontId="7" fillId="2" borderId="10" xfId="3" applyFont="1" applyFill="1" applyBorder="1" applyAlignment="1">
      <alignment horizontal="left" vertical="top" wrapText="1"/>
    </xf>
    <xf numFmtId="0" fontId="7" fillId="2" borderId="11" xfId="3" applyFont="1" applyFill="1" applyBorder="1" applyAlignment="1">
      <alignment horizontal="left" vertical="top" wrapText="1"/>
    </xf>
    <xf numFmtId="44" fontId="7" fillId="2" borderId="11" xfId="1" applyFont="1" applyFill="1" applyBorder="1" applyAlignment="1">
      <alignment wrapText="1"/>
    </xf>
    <xf numFmtId="0" fontId="14" fillId="2" borderId="12" xfId="3" applyFont="1" applyFill="1" applyBorder="1" applyAlignment="1">
      <alignment horizontal="left" vertical="top" wrapText="1"/>
    </xf>
    <xf numFmtId="44" fontId="14" fillId="2" borderId="13" xfId="3" applyNumberFormat="1" applyFont="1" applyFill="1" applyBorder="1" applyAlignment="1">
      <alignment horizontal="left" vertical="top" wrapText="1"/>
    </xf>
    <xf numFmtId="44" fontId="12" fillId="2" borderId="9" xfId="1" applyFont="1" applyFill="1" applyBorder="1" applyAlignment="1">
      <alignment wrapText="1"/>
    </xf>
    <xf numFmtId="0" fontId="12" fillId="2" borderId="0" xfId="3" applyFont="1" applyFill="1"/>
    <xf numFmtId="0" fontId="7" fillId="2" borderId="15" xfId="3" applyFont="1" applyFill="1" applyBorder="1" applyAlignment="1">
      <alignment horizontal="left" wrapText="1"/>
    </xf>
    <xf numFmtId="0" fontId="7" fillId="2" borderId="0" xfId="3" applyFont="1" applyFill="1" applyAlignment="1">
      <alignment wrapText="1"/>
    </xf>
    <xf numFmtId="0" fontId="7" fillId="2" borderId="15" xfId="3" applyFont="1" applyFill="1" applyBorder="1" applyAlignment="1">
      <alignment wrapText="1"/>
    </xf>
    <xf numFmtId="0" fontId="7" fillId="2" borderId="0" xfId="3" applyFont="1" applyFill="1"/>
    <xf numFmtId="0" fontId="13" fillId="4" borderId="9" xfId="2" applyFont="1" applyFill="1" applyBorder="1" applyAlignment="1">
      <alignment vertical="center" wrapText="1"/>
    </xf>
    <xf numFmtId="0" fontId="13" fillId="4" borderId="9" xfId="2" applyFont="1" applyFill="1" applyBorder="1" applyAlignment="1">
      <alignment vertical="top" wrapText="1"/>
    </xf>
    <xf numFmtId="0" fontId="4" fillId="0" borderId="2" xfId="0" applyFont="1" applyBorder="1" applyAlignment="1">
      <alignment horizontal="left" vertical="center"/>
    </xf>
    <xf numFmtId="0" fontId="4" fillId="0" borderId="7" xfId="0" applyFont="1" applyBorder="1" applyAlignment="1">
      <alignment horizontal="left" vertical="center"/>
    </xf>
    <xf numFmtId="0" fontId="4" fillId="0" borderId="3"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center"/>
    </xf>
    <xf numFmtId="0" fontId="15" fillId="0" borderId="0" xfId="0" applyFont="1" applyAlignment="1">
      <alignment vertical="center"/>
    </xf>
    <xf numFmtId="0" fontId="16" fillId="0" borderId="0" xfId="0" applyFont="1" applyAlignment="1">
      <alignment vertical="center"/>
    </xf>
    <xf numFmtId="3" fontId="3" fillId="0" borderId="1" xfId="0" applyNumberFormat="1" applyFont="1" applyBorder="1"/>
    <xf numFmtId="3" fontId="4" fillId="0" borderId="3" xfId="0" applyNumberFormat="1" applyFont="1" applyBorder="1" applyAlignment="1">
      <alignment horizontal="left" vertical="center"/>
    </xf>
    <xf numFmtId="3" fontId="4" fillId="0" borderId="0" xfId="0" applyNumberFormat="1" applyFont="1"/>
    <xf numFmtId="3" fontId="3" fillId="0" borderId="0" xfId="0" applyNumberFormat="1" applyFont="1" applyAlignment="1">
      <alignment horizontal="center"/>
    </xf>
    <xf numFmtId="3" fontId="3" fillId="0" borderId="0" xfId="0" applyNumberFormat="1" applyFont="1"/>
    <xf numFmtId="0" fontId="3" fillId="6" borderId="17" xfId="0" applyFont="1" applyFill="1" applyBorder="1" applyAlignment="1">
      <alignment horizontal="center"/>
    </xf>
    <xf numFmtId="44" fontId="3" fillId="6" borderId="5" xfId="1" applyFont="1" applyFill="1" applyBorder="1" applyAlignment="1">
      <alignment horizontal="center"/>
    </xf>
    <xf numFmtId="44" fontId="3" fillId="6" borderId="21" xfId="1" applyFont="1" applyFill="1" applyBorder="1" applyAlignment="1">
      <alignment horizontal="center"/>
    </xf>
    <xf numFmtId="44" fontId="3" fillId="6" borderId="27" xfId="1" applyFont="1" applyFill="1" applyBorder="1" applyAlignment="1">
      <alignment horizontal="right"/>
    </xf>
    <xf numFmtId="0" fontId="17" fillId="0" borderId="0" xfId="0" applyFont="1"/>
    <xf numFmtId="0" fontId="4" fillId="0" borderId="40" xfId="0" applyFont="1" applyBorder="1" applyAlignment="1">
      <alignment horizontal="center"/>
    </xf>
    <xf numFmtId="0" fontId="3" fillId="6" borderId="22" xfId="0" applyFont="1" applyFill="1" applyBorder="1" applyAlignment="1">
      <alignment horizontal="center"/>
    </xf>
    <xf numFmtId="0" fontId="3" fillId="0" borderId="0" xfId="0" applyFont="1" applyFill="1" applyAlignment="1">
      <alignment horizontal="center"/>
    </xf>
    <xf numFmtId="0" fontId="3" fillId="0" borderId="1" xfId="0" applyFont="1" applyFill="1" applyBorder="1" applyAlignment="1">
      <alignment horizontal="center"/>
    </xf>
    <xf numFmtId="0" fontId="3" fillId="7" borderId="0" xfId="0" applyFont="1" applyFill="1"/>
    <xf numFmtId="3" fontId="3" fillId="7" borderId="0" xfId="0" applyNumberFormat="1" applyFont="1" applyFill="1"/>
    <xf numFmtId="0" fontId="7" fillId="7" borderId="0" xfId="0" applyFont="1" applyFill="1"/>
    <xf numFmtId="0" fontId="18" fillId="7" borderId="0" xfId="0" applyFont="1" applyFill="1"/>
    <xf numFmtId="0" fontId="19" fillId="0" borderId="0" xfId="0" applyFont="1"/>
    <xf numFmtId="0" fontId="4" fillId="0" borderId="3" xfId="0" applyFont="1" applyBorder="1" applyAlignment="1">
      <alignment horizontal="left"/>
    </xf>
    <xf numFmtId="44" fontId="7" fillId="6" borderId="9" xfId="0" applyNumberFormat="1" applyFont="1" applyFill="1" applyBorder="1" applyAlignment="1">
      <alignment horizontal="left" vertical="top"/>
    </xf>
    <xf numFmtId="0" fontId="13" fillId="0" borderId="32" xfId="0" applyFont="1" applyFill="1" applyBorder="1" applyAlignment="1">
      <alignment horizontal="left" vertical="top" wrapText="1"/>
    </xf>
    <xf numFmtId="0" fontId="13" fillId="0" borderId="33" xfId="0" applyFont="1" applyFill="1" applyBorder="1" applyAlignment="1">
      <alignment horizontal="left" vertical="top" wrapText="1"/>
    </xf>
    <xf numFmtId="0" fontId="13" fillId="0" borderId="33" xfId="0" applyFont="1" applyFill="1" applyBorder="1" applyAlignment="1">
      <alignment vertical="top" wrapText="1"/>
    </xf>
    <xf numFmtId="0" fontId="13" fillId="0" borderId="34" xfId="0" applyFont="1" applyFill="1" applyBorder="1" applyAlignment="1">
      <alignment horizontal="left" vertical="top" wrapText="1"/>
    </xf>
    <xf numFmtId="0" fontId="7" fillId="0" borderId="0" xfId="0" applyFont="1" applyFill="1"/>
    <xf numFmtId="1" fontId="7" fillId="0" borderId="35" xfId="0" applyNumberFormat="1" applyFont="1" applyFill="1" applyBorder="1" applyAlignment="1">
      <alignment horizontal="left" vertical="top"/>
    </xf>
    <xf numFmtId="1" fontId="7" fillId="0" borderId="9" xfId="0" applyNumberFormat="1" applyFont="1" applyFill="1" applyBorder="1" applyAlignment="1">
      <alignment horizontal="left" vertical="top"/>
    </xf>
    <xf numFmtId="164" fontId="7" fillId="0" borderId="36" xfId="1" applyNumberFormat="1" applyFont="1" applyFill="1" applyBorder="1" applyAlignment="1">
      <alignment horizontal="left" vertical="top" wrapText="1"/>
    </xf>
    <xf numFmtId="0" fontId="13" fillId="0" borderId="35" xfId="0" applyFont="1" applyFill="1" applyBorder="1" applyAlignment="1">
      <alignment horizontal="left" vertical="top" wrapText="1"/>
    </xf>
    <xf numFmtId="0" fontId="13" fillId="0" borderId="16" xfId="0" applyFont="1" applyFill="1" applyBorder="1" applyAlignment="1">
      <alignment horizontal="left" vertical="top" wrapText="1"/>
    </xf>
    <xf numFmtId="0" fontId="13" fillId="0" borderId="16" xfId="0" applyFont="1" applyFill="1" applyBorder="1" applyAlignment="1">
      <alignment vertical="top" wrapText="1"/>
    </xf>
    <xf numFmtId="0" fontId="13" fillId="0" borderId="36" xfId="0" applyFont="1" applyFill="1" applyBorder="1" applyAlignment="1">
      <alignment horizontal="left" vertical="top" wrapText="1"/>
    </xf>
    <xf numFmtId="0" fontId="7" fillId="0" borderId="20" xfId="0" applyFont="1" applyFill="1" applyBorder="1"/>
    <xf numFmtId="1" fontId="13" fillId="0" borderId="37" xfId="0" applyNumberFormat="1" applyFont="1" applyFill="1" applyBorder="1" applyAlignment="1">
      <alignment wrapText="1"/>
    </xf>
    <xf numFmtId="1" fontId="13" fillId="0" borderId="38" xfId="0" applyNumberFormat="1" applyFont="1" applyFill="1" applyBorder="1" applyAlignment="1">
      <alignment horizontal="right" wrapText="1"/>
    </xf>
    <xf numFmtId="164" fontId="13" fillId="0" borderId="39" xfId="1" applyNumberFormat="1" applyFont="1" applyFill="1" applyBorder="1" applyAlignment="1">
      <alignment horizontal="left" wrapText="1"/>
    </xf>
    <xf numFmtId="1" fontId="7" fillId="0" borderId="16" xfId="0" applyNumberFormat="1" applyFont="1" applyFill="1" applyBorder="1" applyAlignment="1">
      <alignment horizontal="left" vertical="top"/>
    </xf>
    <xf numFmtId="44" fontId="7" fillId="0" borderId="16" xfId="0" applyNumberFormat="1" applyFont="1" applyFill="1" applyBorder="1" applyAlignment="1">
      <alignment horizontal="left" vertical="top"/>
    </xf>
    <xf numFmtId="0" fontId="4" fillId="0" borderId="0" xfId="0" applyFont="1" applyFill="1" applyAlignment="1">
      <alignment horizontal="center"/>
    </xf>
    <xf numFmtId="0" fontId="4" fillId="0" borderId="1" xfId="0" applyFont="1" applyFill="1" applyBorder="1" applyAlignment="1">
      <alignment horizontal="center"/>
    </xf>
    <xf numFmtId="0" fontId="7" fillId="0" borderId="4" xfId="2" applyFont="1" applyFill="1" applyBorder="1" applyAlignment="1">
      <alignment horizontal="center" vertical="center" wrapText="1"/>
    </xf>
    <xf numFmtId="0" fontId="7" fillId="0" borderId="4" xfId="2" applyFont="1" applyFill="1" applyBorder="1" applyAlignment="1">
      <alignment horizontal="left" vertical="top" wrapText="1"/>
    </xf>
    <xf numFmtId="0" fontId="13" fillId="0" borderId="4" xfId="2" applyFont="1" applyFill="1" applyBorder="1" applyAlignment="1">
      <alignment horizontal="left" vertical="top" wrapText="1"/>
    </xf>
    <xf numFmtId="0" fontId="7" fillId="0" borderId="9" xfId="2" applyFont="1" applyBorder="1" applyAlignment="1">
      <alignment horizontal="center" vertical="center" wrapText="1"/>
    </xf>
    <xf numFmtId="0" fontId="3" fillId="0" borderId="26" xfId="0" applyFont="1" applyFill="1" applyBorder="1"/>
    <xf numFmtId="165" fontId="3" fillId="0" borderId="27" xfId="1" applyNumberFormat="1" applyFont="1" applyFill="1" applyBorder="1" applyAlignment="1">
      <alignment horizontal="right"/>
    </xf>
    <xf numFmtId="44" fontId="3" fillId="0" borderId="27" xfId="1" applyFont="1" applyFill="1" applyBorder="1" applyAlignment="1">
      <alignment horizontal="right"/>
    </xf>
    <xf numFmtId="44" fontId="3" fillId="0" borderId="28" xfId="1" applyFont="1" applyFill="1" applyBorder="1" applyAlignment="1">
      <alignment horizontal="right"/>
    </xf>
    <xf numFmtId="0" fontId="3" fillId="0" borderId="0" xfId="0" applyFont="1" applyFill="1"/>
  </cellXfs>
  <cellStyles count="4">
    <cellStyle name="Standaard" xfId="0" builtinId="0"/>
    <cellStyle name="Standaard 2" xfId="2" xr:uid="{C3C68832-65B9-4088-97BA-3E9B7DEBC3FB}"/>
    <cellStyle name="Standaard 3" xfId="3" xr:uid="{2179C40C-1F7B-4E0E-B793-D5287DD87E83}"/>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Audrey Schalkwijk" id="{4D35FC85-90EC-4D87-A5B5-6B3A3502429D}" userId="S::a.schalkwijk@regiogv.nl::1cb73dd3-c634-425c-9749-670dd52e033f"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3" dT="2022-11-09T13:52:39.57" personId="{4D35FC85-90EC-4D87-A5B5-6B3A3502429D}" id="{9E2B902E-176E-4454-B856-3BCFB0386770}">
    <text>Tot 4% minder is akkoord. Bij 4,1% minder geeft deze kolom automatisch aan "TE LICHT".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C2EA0-868D-4437-86D5-E9A0AE36988E}">
  <dimension ref="A1:H10"/>
  <sheetViews>
    <sheetView tabSelected="1" workbookViewId="0">
      <selection activeCell="A4" sqref="A4"/>
    </sheetView>
  </sheetViews>
  <sheetFormatPr defaultColWidth="100.42578125" defaultRowHeight="15" x14ac:dyDescent="0.25"/>
  <cols>
    <col min="1" max="1" width="157.42578125" style="109" customWidth="1"/>
    <col min="2" max="16384" width="100.42578125" style="109"/>
  </cols>
  <sheetData>
    <row r="1" spans="1:8" s="2" customFormat="1" ht="18.75" x14ac:dyDescent="0.3">
      <c r="A1" s="102" t="s">
        <v>109</v>
      </c>
      <c r="G1" s="34"/>
      <c r="H1" s="34"/>
    </row>
    <row r="2" spans="1:8" x14ac:dyDescent="0.25">
      <c r="A2" s="125"/>
    </row>
    <row r="3" spans="1:8" ht="45" x14ac:dyDescent="0.25">
      <c r="A3" s="126" t="s">
        <v>110</v>
      </c>
    </row>
    <row r="4" spans="1:8" ht="60" x14ac:dyDescent="0.25">
      <c r="A4" s="126" t="s">
        <v>104</v>
      </c>
    </row>
    <row r="5" spans="1:8" ht="30" x14ac:dyDescent="0.25">
      <c r="A5" s="126" t="s">
        <v>105</v>
      </c>
    </row>
    <row r="6" spans="1:8" ht="75" x14ac:dyDescent="0.25">
      <c r="A6" s="126" t="s">
        <v>85</v>
      </c>
    </row>
    <row r="7" spans="1:8" ht="60" x14ac:dyDescent="0.25">
      <c r="A7" s="126" t="s">
        <v>86</v>
      </c>
    </row>
    <row r="8" spans="1:8" ht="90" x14ac:dyDescent="0.25">
      <c r="A8" s="126" t="s">
        <v>90</v>
      </c>
    </row>
    <row r="9" spans="1:8" ht="43.15" x14ac:dyDescent="0.25">
      <c r="A9" s="127" t="s">
        <v>77</v>
      </c>
    </row>
    <row r="10" spans="1:8" ht="43.15" x14ac:dyDescent="0.25">
      <c r="A10" s="127" t="s">
        <v>87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D800D-12D4-4A70-8DA2-8D1EF6F099A0}">
  <dimension ref="A1:I16"/>
  <sheetViews>
    <sheetView workbookViewId="0">
      <selection activeCell="B4" sqref="B4"/>
    </sheetView>
  </sheetViews>
  <sheetFormatPr defaultRowHeight="15" x14ac:dyDescent="0.25"/>
  <cols>
    <col min="1" max="1" width="50.28515625" style="20" customWidth="1"/>
    <col min="2" max="3" width="29.42578125" style="20" customWidth="1"/>
    <col min="4" max="4" width="7" style="18" customWidth="1"/>
    <col min="5" max="8" width="29.42578125" style="18" customWidth="1"/>
    <col min="9" max="9" width="29.42578125" style="19" customWidth="1"/>
    <col min="10" max="254" width="9.140625" style="19"/>
    <col min="255" max="255" width="39.140625" style="19" bestFit="1" customWidth="1"/>
    <col min="256" max="256" width="35.7109375" style="19" customWidth="1"/>
    <col min="257" max="510" width="9.140625" style="19"/>
    <col min="511" max="511" width="39.140625" style="19" bestFit="1" customWidth="1"/>
    <col min="512" max="512" width="35.7109375" style="19" customWidth="1"/>
    <col min="513" max="766" width="9.140625" style="19"/>
    <col min="767" max="767" width="39.140625" style="19" bestFit="1" customWidth="1"/>
    <col min="768" max="768" width="35.7109375" style="19" customWidth="1"/>
    <col min="769" max="1022" width="9.140625" style="19"/>
    <col min="1023" max="1023" width="39.140625" style="19" bestFit="1" customWidth="1"/>
    <col min="1024" max="1024" width="35.7109375" style="19" customWidth="1"/>
    <col min="1025" max="1278" width="9.140625" style="19"/>
    <col min="1279" max="1279" width="39.140625" style="19" bestFit="1" customWidth="1"/>
    <col min="1280" max="1280" width="35.7109375" style="19" customWidth="1"/>
    <col min="1281" max="1534" width="9.140625" style="19"/>
    <col min="1535" max="1535" width="39.140625" style="19" bestFit="1" customWidth="1"/>
    <col min="1536" max="1536" width="35.7109375" style="19" customWidth="1"/>
    <col min="1537" max="1790" width="9.140625" style="19"/>
    <col min="1791" max="1791" width="39.140625" style="19" bestFit="1" customWidth="1"/>
    <col min="1792" max="1792" width="35.7109375" style="19" customWidth="1"/>
    <col min="1793" max="2046" width="9.140625" style="19"/>
    <col min="2047" max="2047" width="39.140625" style="19" bestFit="1" customWidth="1"/>
    <col min="2048" max="2048" width="35.7109375" style="19" customWidth="1"/>
    <col min="2049" max="2302" width="9.140625" style="19"/>
    <col min="2303" max="2303" width="39.140625" style="19" bestFit="1" customWidth="1"/>
    <col min="2304" max="2304" width="35.7109375" style="19" customWidth="1"/>
    <col min="2305" max="2558" width="9.140625" style="19"/>
    <col min="2559" max="2559" width="39.140625" style="19" bestFit="1" customWidth="1"/>
    <col min="2560" max="2560" width="35.7109375" style="19" customWidth="1"/>
    <col min="2561" max="2814" width="9.140625" style="19"/>
    <col min="2815" max="2815" width="39.140625" style="19" bestFit="1" customWidth="1"/>
    <col min="2816" max="2816" width="35.7109375" style="19" customWidth="1"/>
    <col min="2817" max="3070" width="9.140625" style="19"/>
    <col min="3071" max="3071" width="39.140625" style="19" bestFit="1" customWidth="1"/>
    <col min="3072" max="3072" width="35.7109375" style="19" customWidth="1"/>
    <col min="3073" max="3326" width="9.140625" style="19"/>
    <col min="3327" max="3327" width="39.140625" style="19" bestFit="1" customWidth="1"/>
    <col min="3328" max="3328" width="35.7109375" style="19" customWidth="1"/>
    <col min="3329" max="3582" width="9.140625" style="19"/>
    <col min="3583" max="3583" width="39.140625" style="19" bestFit="1" customWidth="1"/>
    <col min="3584" max="3584" width="35.7109375" style="19" customWidth="1"/>
    <col min="3585" max="3838" width="9.140625" style="19"/>
    <col min="3839" max="3839" width="39.140625" style="19" bestFit="1" customWidth="1"/>
    <col min="3840" max="3840" width="35.7109375" style="19" customWidth="1"/>
    <col min="3841" max="4094" width="9.140625" style="19"/>
    <col min="4095" max="4095" width="39.140625" style="19" bestFit="1" customWidth="1"/>
    <col min="4096" max="4096" width="35.7109375" style="19" customWidth="1"/>
    <col min="4097" max="4350" width="9.140625" style="19"/>
    <col min="4351" max="4351" width="39.140625" style="19" bestFit="1" customWidth="1"/>
    <col min="4352" max="4352" width="35.7109375" style="19" customWidth="1"/>
    <col min="4353" max="4606" width="9.140625" style="19"/>
    <col min="4607" max="4607" width="39.140625" style="19" bestFit="1" customWidth="1"/>
    <col min="4608" max="4608" width="35.7109375" style="19" customWidth="1"/>
    <col min="4609" max="4862" width="9.140625" style="19"/>
    <col min="4863" max="4863" width="39.140625" style="19" bestFit="1" customWidth="1"/>
    <col min="4864" max="4864" width="35.7109375" style="19" customWidth="1"/>
    <col min="4865" max="5118" width="9.140625" style="19"/>
    <col min="5119" max="5119" width="39.140625" style="19" bestFit="1" customWidth="1"/>
    <col min="5120" max="5120" width="35.7109375" style="19" customWidth="1"/>
    <col min="5121" max="5374" width="9.140625" style="19"/>
    <col min="5375" max="5375" width="39.140625" style="19" bestFit="1" customWidth="1"/>
    <col min="5376" max="5376" width="35.7109375" style="19" customWidth="1"/>
    <col min="5377" max="5630" width="9.140625" style="19"/>
    <col min="5631" max="5631" width="39.140625" style="19" bestFit="1" customWidth="1"/>
    <col min="5632" max="5632" width="35.7109375" style="19" customWidth="1"/>
    <col min="5633" max="5886" width="9.140625" style="19"/>
    <col min="5887" max="5887" width="39.140625" style="19" bestFit="1" customWidth="1"/>
    <col min="5888" max="5888" width="35.7109375" style="19" customWidth="1"/>
    <col min="5889" max="6142" width="9.140625" style="19"/>
    <col min="6143" max="6143" width="39.140625" style="19" bestFit="1" customWidth="1"/>
    <col min="6144" max="6144" width="35.7109375" style="19" customWidth="1"/>
    <col min="6145" max="6398" width="9.140625" style="19"/>
    <col min="6399" max="6399" width="39.140625" style="19" bestFit="1" customWidth="1"/>
    <col min="6400" max="6400" width="35.7109375" style="19" customWidth="1"/>
    <col min="6401" max="6654" width="9.140625" style="19"/>
    <col min="6655" max="6655" width="39.140625" style="19" bestFit="1" customWidth="1"/>
    <col min="6656" max="6656" width="35.7109375" style="19" customWidth="1"/>
    <col min="6657" max="6910" width="9.140625" style="19"/>
    <col min="6911" max="6911" width="39.140625" style="19" bestFit="1" customWidth="1"/>
    <col min="6912" max="6912" width="35.7109375" style="19" customWidth="1"/>
    <col min="6913" max="7166" width="9.140625" style="19"/>
    <col min="7167" max="7167" width="39.140625" style="19" bestFit="1" customWidth="1"/>
    <col min="7168" max="7168" width="35.7109375" style="19" customWidth="1"/>
    <col min="7169" max="7422" width="9.140625" style="19"/>
    <col min="7423" max="7423" width="39.140625" style="19" bestFit="1" customWidth="1"/>
    <col min="7424" max="7424" width="35.7109375" style="19" customWidth="1"/>
    <col min="7425" max="7678" width="9.140625" style="19"/>
    <col min="7679" max="7679" width="39.140625" style="19" bestFit="1" customWidth="1"/>
    <col min="7680" max="7680" width="35.7109375" style="19" customWidth="1"/>
    <col min="7681" max="7934" width="9.140625" style="19"/>
    <col min="7935" max="7935" width="39.140625" style="19" bestFit="1" customWidth="1"/>
    <col min="7936" max="7936" width="35.7109375" style="19" customWidth="1"/>
    <col min="7937" max="8190" width="9.140625" style="19"/>
    <col min="8191" max="8191" width="39.140625" style="19" bestFit="1" customWidth="1"/>
    <col min="8192" max="8192" width="35.7109375" style="19" customWidth="1"/>
    <col min="8193" max="8446" width="9.140625" style="19"/>
    <col min="8447" max="8447" width="39.140625" style="19" bestFit="1" customWidth="1"/>
    <col min="8448" max="8448" width="35.7109375" style="19" customWidth="1"/>
    <col min="8449" max="8702" width="9.140625" style="19"/>
    <col min="8703" max="8703" width="39.140625" style="19" bestFit="1" customWidth="1"/>
    <col min="8704" max="8704" width="35.7109375" style="19" customWidth="1"/>
    <col min="8705" max="8958" width="9.140625" style="19"/>
    <col min="8959" max="8959" width="39.140625" style="19" bestFit="1" customWidth="1"/>
    <col min="8960" max="8960" width="35.7109375" style="19" customWidth="1"/>
    <col min="8961" max="9214" width="9.140625" style="19"/>
    <col min="9215" max="9215" width="39.140625" style="19" bestFit="1" customWidth="1"/>
    <col min="9216" max="9216" width="35.7109375" style="19" customWidth="1"/>
    <col min="9217" max="9470" width="9.140625" style="19"/>
    <col min="9471" max="9471" width="39.140625" style="19" bestFit="1" customWidth="1"/>
    <col min="9472" max="9472" width="35.7109375" style="19" customWidth="1"/>
    <col min="9473" max="9726" width="9.140625" style="19"/>
    <col min="9727" max="9727" width="39.140625" style="19" bestFit="1" customWidth="1"/>
    <col min="9728" max="9728" width="35.7109375" style="19" customWidth="1"/>
    <col min="9729" max="9982" width="9.140625" style="19"/>
    <col min="9983" max="9983" width="39.140625" style="19" bestFit="1" customWidth="1"/>
    <col min="9984" max="9984" width="35.7109375" style="19" customWidth="1"/>
    <col min="9985" max="10238" width="9.140625" style="19"/>
    <col min="10239" max="10239" width="39.140625" style="19" bestFit="1" customWidth="1"/>
    <col min="10240" max="10240" width="35.7109375" style="19" customWidth="1"/>
    <col min="10241" max="10494" width="9.140625" style="19"/>
    <col min="10495" max="10495" width="39.140625" style="19" bestFit="1" customWidth="1"/>
    <col min="10496" max="10496" width="35.7109375" style="19" customWidth="1"/>
    <col min="10497" max="10750" width="9.140625" style="19"/>
    <col min="10751" max="10751" width="39.140625" style="19" bestFit="1" customWidth="1"/>
    <col min="10752" max="10752" width="35.7109375" style="19" customWidth="1"/>
    <col min="10753" max="11006" width="9.140625" style="19"/>
    <col min="11007" max="11007" width="39.140625" style="19" bestFit="1" customWidth="1"/>
    <col min="11008" max="11008" width="35.7109375" style="19" customWidth="1"/>
    <col min="11009" max="11262" width="9.140625" style="19"/>
    <col min="11263" max="11263" width="39.140625" style="19" bestFit="1" customWidth="1"/>
    <col min="11264" max="11264" width="35.7109375" style="19" customWidth="1"/>
    <col min="11265" max="11518" width="9.140625" style="19"/>
    <col min="11519" max="11519" width="39.140625" style="19" bestFit="1" customWidth="1"/>
    <col min="11520" max="11520" width="35.7109375" style="19" customWidth="1"/>
    <col min="11521" max="11774" width="9.140625" style="19"/>
    <col min="11775" max="11775" width="39.140625" style="19" bestFit="1" customWidth="1"/>
    <col min="11776" max="11776" width="35.7109375" style="19" customWidth="1"/>
    <col min="11777" max="12030" width="9.140625" style="19"/>
    <col min="12031" max="12031" width="39.140625" style="19" bestFit="1" customWidth="1"/>
    <col min="12032" max="12032" width="35.7109375" style="19" customWidth="1"/>
    <col min="12033" max="12286" width="9.140625" style="19"/>
    <col min="12287" max="12287" width="39.140625" style="19" bestFit="1" customWidth="1"/>
    <col min="12288" max="12288" width="35.7109375" style="19" customWidth="1"/>
    <col min="12289" max="12542" width="9.140625" style="19"/>
    <col min="12543" max="12543" width="39.140625" style="19" bestFit="1" customWidth="1"/>
    <col min="12544" max="12544" width="35.7109375" style="19" customWidth="1"/>
    <col min="12545" max="12798" width="9.140625" style="19"/>
    <col min="12799" max="12799" width="39.140625" style="19" bestFit="1" customWidth="1"/>
    <col min="12800" max="12800" width="35.7109375" style="19" customWidth="1"/>
    <col min="12801" max="13054" width="9.140625" style="19"/>
    <col min="13055" max="13055" width="39.140625" style="19" bestFit="1" customWidth="1"/>
    <col min="13056" max="13056" width="35.7109375" style="19" customWidth="1"/>
    <col min="13057" max="13310" width="9.140625" style="19"/>
    <col min="13311" max="13311" width="39.140625" style="19" bestFit="1" customWidth="1"/>
    <col min="13312" max="13312" width="35.7109375" style="19" customWidth="1"/>
    <col min="13313" max="13566" width="9.140625" style="19"/>
    <col min="13567" max="13567" width="39.140625" style="19" bestFit="1" customWidth="1"/>
    <col min="13568" max="13568" width="35.7109375" style="19" customWidth="1"/>
    <col min="13569" max="13822" width="9.140625" style="19"/>
    <col min="13823" max="13823" width="39.140625" style="19" bestFit="1" customWidth="1"/>
    <col min="13824" max="13824" width="35.7109375" style="19" customWidth="1"/>
    <col min="13825" max="14078" width="9.140625" style="19"/>
    <col min="14079" max="14079" width="39.140625" style="19" bestFit="1" customWidth="1"/>
    <col min="14080" max="14080" width="35.7109375" style="19" customWidth="1"/>
    <col min="14081" max="14334" width="9.140625" style="19"/>
    <col min="14335" max="14335" width="39.140625" style="19" bestFit="1" customWidth="1"/>
    <col min="14336" max="14336" width="35.7109375" style="19" customWidth="1"/>
    <col min="14337" max="14590" width="9.140625" style="19"/>
    <col min="14591" max="14591" width="39.140625" style="19" bestFit="1" customWidth="1"/>
    <col min="14592" max="14592" width="35.7109375" style="19" customWidth="1"/>
    <col min="14593" max="14846" width="9.140625" style="19"/>
    <col min="14847" max="14847" width="39.140625" style="19" bestFit="1" customWidth="1"/>
    <col min="14848" max="14848" width="35.7109375" style="19" customWidth="1"/>
    <col min="14849" max="15102" width="9.140625" style="19"/>
    <col min="15103" max="15103" width="39.140625" style="19" bestFit="1" customWidth="1"/>
    <col min="15104" max="15104" width="35.7109375" style="19" customWidth="1"/>
    <col min="15105" max="15358" width="9.140625" style="19"/>
    <col min="15359" max="15359" width="39.140625" style="19" bestFit="1" customWidth="1"/>
    <col min="15360" max="15360" width="35.7109375" style="19" customWidth="1"/>
    <col min="15361" max="15614" width="9.140625" style="19"/>
    <col min="15615" max="15615" width="39.140625" style="19" bestFit="1" customWidth="1"/>
    <col min="15616" max="15616" width="35.7109375" style="19" customWidth="1"/>
    <col min="15617" max="15870" width="9.140625" style="19"/>
    <col min="15871" max="15871" width="39.140625" style="19" bestFit="1" customWidth="1"/>
    <col min="15872" max="15872" width="35.7109375" style="19" customWidth="1"/>
    <col min="15873" max="16126" width="9.140625" style="19"/>
    <col min="16127" max="16127" width="39.140625" style="19" bestFit="1" customWidth="1"/>
    <col min="16128" max="16128" width="35.7109375" style="19" customWidth="1"/>
    <col min="16129" max="16384" width="9.140625" style="19"/>
  </cols>
  <sheetData>
    <row r="1" spans="1:9" ht="18.75" x14ac:dyDescent="0.3">
      <c r="A1" s="102" t="s">
        <v>40</v>
      </c>
      <c r="B1" s="17"/>
      <c r="C1" s="17"/>
    </row>
    <row r="2" spans="1:9" ht="14.45" x14ac:dyDescent="0.25">
      <c r="A2" s="59"/>
      <c r="B2" s="17"/>
      <c r="C2" s="17"/>
    </row>
    <row r="3" spans="1:9" ht="14.45" x14ac:dyDescent="0.25">
      <c r="A3" s="60" t="s">
        <v>41</v>
      </c>
      <c r="B3" s="61" t="s">
        <v>42</v>
      </c>
      <c r="C3" s="61" t="s">
        <v>43</v>
      </c>
    </row>
    <row r="4" spans="1:9" x14ac:dyDescent="0.25">
      <c r="A4" s="62" t="s">
        <v>88</v>
      </c>
      <c r="B4" s="63">
        <f>'2a. All-in onderhoud'!H30</f>
        <v>0</v>
      </c>
      <c r="C4" s="63">
        <f>B4*1.21</f>
        <v>0</v>
      </c>
    </row>
    <row r="5" spans="1:9" x14ac:dyDescent="0.25">
      <c r="A5" s="62" t="s">
        <v>78</v>
      </c>
      <c r="B5" s="63">
        <f>'2b. Regulier onderhoud'!H30</f>
        <v>0</v>
      </c>
      <c r="C5" s="63">
        <f t="shared" ref="C5:C9" si="0">B5*1.21</f>
        <v>0</v>
      </c>
    </row>
    <row r="6" spans="1:9" x14ac:dyDescent="0.25">
      <c r="A6" s="64" t="s">
        <v>79</v>
      </c>
      <c r="B6" s="63">
        <f>'2c. Schade en storing'!D8</f>
        <v>0</v>
      </c>
      <c r="C6" s="63">
        <f t="shared" si="0"/>
        <v>0</v>
      </c>
    </row>
    <row r="7" spans="1:9" ht="15.75" thickBot="1" x14ac:dyDescent="0.3">
      <c r="A7" s="65" t="s">
        <v>72</v>
      </c>
      <c r="B7" s="66">
        <f>'2d. Levering'!F30</f>
        <v>0</v>
      </c>
      <c r="C7" s="63">
        <f t="shared" si="0"/>
        <v>0</v>
      </c>
    </row>
    <row r="8" spans="1:9" ht="15.75" thickBot="1" x14ac:dyDescent="0.3">
      <c r="A8" s="65" t="s">
        <v>73</v>
      </c>
      <c r="B8" s="66">
        <f>'2e. e-beheermodule'!D14</f>
        <v>0</v>
      </c>
      <c r="C8" s="63">
        <f t="shared" si="0"/>
        <v>0</v>
      </c>
    </row>
    <row r="9" spans="1:9" s="58" customFormat="1" ht="19.5" thickBot="1" x14ac:dyDescent="0.35">
      <c r="A9" s="67" t="s">
        <v>63</v>
      </c>
      <c r="B9" s="68">
        <f>SUM(B4:B8)</f>
        <v>0</v>
      </c>
      <c r="C9" s="69">
        <f t="shared" si="0"/>
        <v>0</v>
      </c>
      <c r="D9" s="57"/>
      <c r="E9" s="70"/>
      <c r="F9" s="70"/>
      <c r="G9" s="70"/>
      <c r="H9" s="70"/>
    </row>
    <row r="10" spans="1:9" ht="14.45" x14ac:dyDescent="0.25">
      <c r="A10" s="71"/>
      <c r="B10" s="72"/>
      <c r="C10" s="73"/>
      <c r="E10" s="74"/>
      <c r="F10" s="74"/>
      <c r="G10" s="74"/>
      <c r="H10" s="74"/>
    </row>
    <row r="11" spans="1:9" ht="91.5" customHeight="1" x14ac:dyDescent="0.25">
      <c r="A11" s="17"/>
      <c r="B11" s="17"/>
      <c r="C11" s="17"/>
    </row>
    <row r="12" spans="1:9" ht="14.45" x14ac:dyDescent="0.25">
      <c r="A12" s="75" t="s">
        <v>44</v>
      </c>
      <c r="B12" s="128"/>
      <c r="C12" s="128"/>
    </row>
    <row r="13" spans="1:9" s="18" customFormat="1" ht="73.5" customHeight="1" x14ac:dyDescent="0.25">
      <c r="A13" s="76" t="s">
        <v>45</v>
      </c>
      <c r="B13" s="128"/>
      <c r="C13" s="128"/>
      <c r="I13" s="19"/>
    </row>
    <row r="14" spans="1:9" s="18" customFormat="1" ht="14.45" x14ac:dyDescent="0.25">
      <c r="A14" s="75" t="s">
        <v>46</v>
      </c>
      <c r="B14" s="128"/>
      <c r="C14" s="128"/>
      <c r="I14" s="19"/>
    </row>
    <row r="15" spans="1:9" s="18" customFormat="1" ht="14.45" x14ac:dyDescent="0.25">
      <c r="A15" s="75" t="s">
        <v>47</v>
      </c>
      <c r="B15" s="128"/>
      <c r="C15" s="128"/>
      <c r="I15" s="19"/>
    </row>
    <row r="16" spans="1:9" s="18" customFormat="1" ht="14.45" x14ac:dyDescent="0.25">
      <c r="A16" s="75" t="s">
        <v>48</v>
      </c>
      <c r="B16" s="128"/>
      <c r="C16" s="128"/>
      <c r="I16" s="19"/>
    </row>
  </sheetData>
  <mergeCells count="5">
    <mergeCell ref="B12:C12"/>
    <mergeCell ref="B13:C13"/>
    <mergeCell ref="B14:C14"/>
    <mergeCell ref="B15:C15"/>
    <mergeCell ref="B16:C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37A09-699A-4155-8952-DB8886D6E16C}">
  <dimension ref="A1:H35"/>
  <sheetViews>
    <sheetView topLeftCell="A3" workbookViewId="0">
      <selection activeCell="H29" sqref="H29"/>
    </sheetView>
  </sheetViews>
  <sheetFormatPr defaultColWidth="9.140625" defaultRowHeight="15" x14ac:dyDescent="0.25"/>
  <cols>
    <col min="1" max="1" width="60" style="2" bestFit="1" customWidth="1"/>
    <col min="2" max="2" width="10.85546875" style="2" bestFit="1" customWidth="1"/>
    <col min="3" max="3" width="17.7109375" style="2" bestFit="1" customWidth="1"/>
    <col min="4" max="4" width="10" style="2" bestFit="1" customWidth="1"/>
    <col min="5" max="5" width="12.140625" style="88" hidden="1" customWidth="1"/>
    <col min="6" max="6" width="61" style="2" customWidth="1"/>
    <col min="7" max="8" width="13" style="2" customWidth="1"/>
    <col min="9" max="9" width="5.7109375" style="2" customWidth="1"/>
    <col min="10" max="16384" width="9.140625" style="2"/>
  </cols>
  <sheetData>
    <row r="1" spans="1:8" ht="18.75" x14ac:dyDescent="0.3">
      <c r="A1" s="102" t="s">
        <v>108</v>
      </c>
      <c r="E1" s="2"/>
      <c r="G1" s="34"/>
    </row>
    <row r="2" spans="1:8" ht="15.75" thickBot="1" x14ac:dyDescent="0.3">
      <c r="A2" s="1"/>
      <c r="B2" s="1"/>
      <c r="C2" s="1"/>
      <c r="D2" s="1"/>
      <c r="E2" s="84"/>
      <c r="F2" s="1"/>
      <c r="G2" s="1"/>
      <c r="H2" s="1"/>
    </row>
    <row r="3" spans="1:8" s="80" customFormat="1" ht="15.75" thickBot="1" x14ac:dyDescent="0.3">
      <c r="A3" s="77" t="s">
        <v>0</v>
      </c>
      <c r="B3" s="78" t="s">
        <v>49</v>
      </c>
      <c r="C3" s="79" t="s">
        <v>99</v>
      </c>
      <c r="D3" s="79" t="s">
        <v>81</v>
      </c>
      <c r="E3" s="85" t="s">
        <v>84</v>
      </c>
      <c r="F3" s="79" t="s">
        <v>80</v>
      </c>
      <c r="G3" s="79" t="s">
        <v>81</v>
      </c>
      <c r="H3" s="79" t="s">
        <v>83</v>
      </c>
    </row>
    <row r="4" spans="1:8" ht="20.25" x14ac:dyDescent="0.3">
      <c r="A4" s="26" t="s">
        <v>35</v>
      </c>
      <c r="B4" s="7"/>
      <c r="C4" s="7"/>
      <c r="D4" s="7"/>
      <c r="E4" s="86"/>
      <c r="F4" s="8"/>
      <c r="G4" s="94"/>
      <c r="H4" s="9"/>
    </row>
    <row r="5" spans="1:8" x14ac:dyDescent="0.25">
      <c r="A5" s="24" t="s">
        <v>1</v>
      </c>
      <c r="B5" s="12">
        <v>12</v>
      </c>
      <c r="C5" s="12">
        <v>1</v>
      </c>
      <c r="D5" s="8">
        <v>3016</v>
      </c>
      <c r="E5" s="87">
        <f>(D5/100)*95.9</f>
        <v>2892.3440000000001</v>
      </c>
      <c r="F5" s="2" t="s">
        <v>65</v>
      </c>
      <c r="G5" s="89"/>
      <c r="H5" s="21" t="str">
        <f t="shared" ref="H5:H14" si="0">IF(G5&gt;E5,"AKKOORD","TE LICHT")</f>
        <v>TE LICHT</v>
      </c>
    </row>
    <row r="6" spans="1:8" x14ac:dyDescent="0.25">
      <c r="A6" s="24" t="s">
        <v>2</v>
      </c>
      <c r="B6" s="12">
        <v>15</v>
      </c>
      <c r="C6" s="12">
        <v>2</v>
      </c>
      <c r="D6" s="8">
        <v>3400</v>
      </c>
      <c r="E6" s="87">
        <f t="shared" ref="E6:E22" si="1">(D6/100)*95.9</f>
        <v>3260.6000000000004</v>
      </c>
      <c r="F6" s="2" t="s">
        <v>65</v>
      </c>
      <c r="G6" s="89"/>
      <c r="H6" s="21" t="str">
        <f t="shared" si="0"/>
        <v>TE LICHT</v>
      </c>
    </row>
    <row r="7" spans="1:8" x14ac:dyDescent="0.25">
      <c r="A7" s="24" t="s">
        <v>3</v>
      </c>
      <c r="B7" s="12">
        <v>28</v>
      </c>
      <c r="C7" s="12">
        <v>5</v>
      </c>
      <c r="D7" s="8">
        <v>3030</v>
      </c>
      <c r="E7" s="87">
        <f t="shared" si="1"/>
        <v>2905.7700000000004</v>
      </c>
      <c r="F7" s="2" t="s">
        <v>65</v>
      </c>
      <c r="G7" s="89"/>
      <c r="H7" s="21" t="str">
        <f t="shared" si="0"/>
        <v>TE LICHT</v>
      </c>
    </row>
    <row r="8" spans="1:8" x14ac:dyDescent="0.25">
      <c r="A8" s="24" t="s">
        <v>28</v>
      </c>
      <c r="B8" s="12">
        <v>38</v>
      </c>
      <c r="C8" s="12">
        <v>7</v>
      </c>
      <c r="D8" s="8">
        <v>4750</v>
      </c>
      <c r="E8" s="87">
        <f t="shared" si="1"/>
        <v>4555.25</v>
      </c>
      <c r="F8" s="2" t="s">
        <v>10</v>
      </c>
      <c r="G8" s="89"/>
      <c r="H8" s="21" t="str">
        <f t="shared" si="0"/>
        <v>TE LICHT</v>
      </c>
    </row>
    <row r="9" spans="1:8" x14ac:dyDescent="0.25">
      <c r="A9" s="24" t="s">
        <v>29</v>
      </c>
      <c r="B9" s="12">
        <v>38</v>
      </c>
      <c r="C9" s="12">
        <v>7</v>
      </c>
      <c r="D9" s="8">
        <v>4750</v>
      </c>
      <c r="E9" s="87">
        <f t="shared" si="1"/>
        <v>4555.25</v>
      </c>
      <c r="F9" s="2" t="s">
        <v>10</v>
      </c>
      <c r="G9" s="89"/>
      <c r="H9" s="21" t="str">
        <f t="shared" si="0"/>
        <v>TE LICHT</v>
      </c>
    </row>
    <row r="10" spans="1:8" x14ac:dyDescent="0.25">
      <c r="A10" s="24" t="s">
        <v>30</v>
      </c>
      <c r="B10" s="12">
        <v>38</v>
      </c>
      <c r="C10" s="12">
        <v>4</v>
      </c>
      <c r="D10" s="8">
        <v>4950</v>
      </c>
      <c r="E10" s="87">
        <f t="shared" si="1"/>
        <v>4747.05</v>
      </c>
      <c r="F10" s="2" t="s">
        <v>11</v>
      </c>
      <c r="G10" s="89"/>
      <c r="H10" s="21" t="str">
        <f t="shared" si="0"/>
        <v>TE LICHT</v>
      </c>
    </row>
    <row r="11" spans="1:8" x14ac:dyDescent="0.25">
      <c r="A11" s="24" t="s">
        <v>6</v>
      </c>
      <c r="B11" s="12">
        <v>38</v>
      </c>
      <c r="C11" s="12">
        <v>11</v>
      </c>
      <c r="D11" s="123">
        <v>4250</v>
      </c>
      <c r="E11" s="87">
        <f t="shared" si="1"/>
        <v>4075.7500000000005</v>
      </c>
      <c r="F11" s="2" t="s">
        <v>12</v>
      </c>
      <c r="G11" s="89"/>
      <c r="H11" s="21" t="str">
        <f t="shared" si="0"/>
        <v>TE LICHT</v>
      </c>
    </row>
    <row r="12" spans="1:8" x14ac:dyDescent="0.25">
      <c r="A12" s="24" t="s">
        <v>8</v>
      </c>
      <c r="B12" s="12">
        <v>38</v>
      </c>
      <c r="C12" s="12">
        <v>8</v>
      </c>
      <c r="D12" s="123">
        <v>3800</v>
      </c>
      <c r="E12" s="87">
        <f t="shared" si="1"/>
        <v>3644.2000000000003</v>
      </c>
      <c r="F12" s="2" t="s">
        <v>13</v>
      </c>
      <c r="G12" s="89"/>
      <c r="H12" s="21" t="str">
        <f t="shared" si="0"/>
        <v>TE LICHT</v>
      </c>
    </row>
    <row r="13" spans="1:8" x14ac:dyDescent="0.25">
      <c r="A13" s="24" t="s">
        <v>4</v>
      </c>
      <c r="B13" s="12">
        <v>38</v>
      </c>
      <c r="C13" s="12">
        <v>12</v>
      </c>
      <c r="D13" s="8">
        <v>4200</v>
      </c>
      <c r="E13" s="87">
        <f t="shared" si="1"/>
        <v>4027.8</v>
      </c>
      <c r="F13" s="2" t="s">
        <v>65</v>
      </c>
      <c r="G13" s="89"/>
      <c r="H13" s="21" t="str">
        <f t="shared" si="0"/>
        <v>TE LICHT</v>
      </c>
    </row>
    <row r="14" spans="1:8" x14ac:dyDescent="0.25">
      <c r="A14" s="24" t="s">
        <v>5</v>
      </c>
      <c r="B14" s="12">
        <v>40</v>
      </c>
      <c r="C14" s="12">
        <v>6</v>
      </c>
      <c r="D14" s="8">
        <v>3100</v>
      </c>
      <c r="E14" s="87">
        <f t="shared" si="1"/>
        <v>2972.9</v>
      </c>
      <c r="F14" s="2" t="s">
        <v>65</v>
      </c>
      <c r="G14" s="89"/>
      <c r="H14" s="21" t="str">
        <f t="shared" si="0"/>
        <v>TE LICHT</v>
      </c>
    </row>
    <row r="15" spans="1:8" ht="45" x14ac:dyDescent="0.25">
      <c r="A15" s="25" t="s">
        <v>32</v>
      </c>
      <c r="B15" s="12"/>
      <c r="C15" s="12"/>
      <c r="D15" s="8"/>
      <c r="E15" s="87">
        <f t="shared" si="1"/>
        <v>0</v>
      </c>
      <c r="G15" s="89"/>
      <c r="H15" s="21"/>
    </row>
    <row r="16" spans="1:8" x14ac:dyDescent="0.25">
      <c r="A16" s="24"/>
      <c r="B16" s="12"/>
      <c r="C16" s="12"/>
      <c r="D16" s="8"/>
      <c r="E16" s="87">
        <f t="shared" si="1"/>
        <v>0</v>
      </c>
      <c r="G16" s="89"/>
      <c r="H16" s="21"/>
    </row>
    <row r="17" spans="1:8" ht="20.25" x14ac:dyDescent="0.3">
      <c r="A17" s="26" t="s">
        <v>23</v>
      </c>
      <c r="B17" s="12"/>
      <c r="C17" s="12"/>
      <c r="D17" s="8"/>
      <c r="E17" s="87">
        <f t="shared" si="1"/>
        <v>0</v>
      </c>
      <c r="G17" s="89"/>
      <c r="H17" s="21"/>
    </row>
    <row r="18" spans="1:8" x14ac:dyDescent="0.25">
      <c r="A18" s="24" t="s">
        <v>98</v>
      </c>
      <c r="B18" s="12">
        <v>24</v>
      </c>
      <c r="C18" s="12"/>
      <c r="D18" s="8">
        <v>5400</v>
      </c>
      <c r="E18" s="87">
        <f t="shared" si="1"/>
        <v>5178.6000000000004</v>
      </c>
      <c r="F18" s="2" t="s">
        <v>93</v>
      </c>
      <c r="G18" s="89"/>
      <c r="H18" s="21" t="str">
        <f>IF(G18&gt;E18,"AKKOORD","TE LICHT")</f>
        <v>TE LICHT</v>
      </c>
    </row>
    <row r="19" spans="1:8" x14ac:dyDescent="0.25">
      <c r="A19" s="24"/>
      <c r="B19" s="12"/>
      <c r="C19" s="12"/>
      <c r="D19" s="8"/>
      <c r="E19" s="87">
        <f t="shared" si="1"/>
        <v>0</v>
      </c>
      <c r="G19" s="89"/>
      <c r="H19" s="21"/>
    </row>
    <row r="20" spans="1:8" ht="20.25" x14ac:dyDescent="0.3">
      <c r="A20" s="26" t="s">
        <v>22</v>
      </c>
      <c r="B20" s="12"/>
      <c r="C20" s="12"/>
      <c r="D20" s="8"/>
      <c r="E20" s="87">
        <f t="shared" si="1"/>
        <v>0</v>
      </c>
      <c r="G20" s="89"/>
      <c r="H20" s="21"/>
    </row>
    <row r="21" spans="1:8" x14ac:dyDescent="0.25">
      <c r="A21" s="24" t="s">
        <v>24</v>
      </c>
      <c r="B21" s="96">
        <v>2</v>
      </c>
      <c r="C21" s="96"/>
      <c r="D21" s="123">
        <v>3400</v>
      </c>
      <c r="E21" s="87">
        <f t="shared" si="1"/>
        <v>3260.6000000000004</v>
      </c>
      <c r="F21" s="2" t="s">
        <v>92</v>
      </c>
      <c r="G21" s="89"/>
      <c r="H21" s="21" t="str">
        <f>IF(G21&gt;E21,"AKKOORD","TE LICHT")</f>
        <v>TE LICHT</v>
      </c>
    </row>
    <row r="22" spans="1:8" ht="15.75" thickBot="1" x14ac:dyDescent="0.3">
      <c r="A22" s="27" t="s">
        <v>25</v>
      </c>
      <c r="B22" s="97">
        <v>32</v>
      </c>
      <c r="C22" s="97"/>
      <c r="D22" s="124">
        <v>3300</v>
      </c>
      <c r="E22" s="87">
        <f t="shared" si="1"/>
        <v>3164.7000000000003</v>
      </c>
      <c r="F22" s="1" t="s">
        <v>94</v>
      </c>
      <c r="G22" s="95"/>
      <c r="H22" s="29" t="str">
        <f>IF(G22&gt;E22,"AKKOORD","TE LICHT")</f>
        <v>TE LICHT</v>
      </c>
    </row>
    <row r="23" spans="1:8" x14ac:dyDescent="0.25">
      <c r="G23" s="12"/>
      <c r="H23" s="21"/>
    </row>
    <row r="24" spans="1:8" x14ac:dyDescent="0.25">
      <c r="G24" s="12"/>
      <c r="H24" s="12"/>
    </row>
    <row r="25" spans="1:8" x14ac:dyDescent="0.25">
      <c r="G25" s="12"/>
      <c r="H25" s="12"/>
    </row>
    <row r="26" spans="1:8" x14ac:dyDescent="0.25">
      <c r="A26" s="93" t="s">
        <v>89</v>
      </c>
    </row>
    <row r="28" spans="1:8" ht="1.5" customHeight="1" x14ac:dyDescent="0.25">
      <c r="A28" s="83"/>
    </row>
    <row r="29" spans="1:8" x14ac:dyDescent="0.25">
      <c r="A29" s="82" t="s">
        <v>103</v>
      </c>
    </row>
    <row r="30" spans="1:8" x14ac:dyDescent="0.25">
      <c r="A30" s="82" t="s">
        <v>82</v>
      </c>
    </row>
    <row r="32" spans="1:8" x14ac:dyDescent="0.25">
      <c r="A32" s="101" t="s">
        <v>95</v>
      </c>
      <c r="B32" s="98"/>
      <c r="C32" s="98"/>
      <c r="D32" s="98"/>
      <c r="E32" s="99"/>
      <c r="F32" s="98"/>
    </row>
    <row r="33" spans="1:6" x14ac:dyDescent="0.25">
      <c r="A33" s="100" t="s">
        <v>96</v>
      </c>
      <c r="B33" s="100"/>
      <c r="C33" s="100"/>
      <c r="D33" s="100"/>
      <c r="E33" s="99"/>
      <c r="F33" s="98"/>
    </row>
    <row r="34" spans="1:6" x14ac:dyDescent="0.25">
      <c r="A34" s="98" t="s">
        <v>91</v>
      </c>
      <c r="B34" s="98"/>
      <c r="C34" s="98"/>
      <c r="D34" s="98"/>
      <c r="E34" s="99"/>
      <c r="F34" s="98"/>
    </row>
    <row r="35" spans="1:6" x14ac:dyDescent="0.25">
      <c r="A35" s="98" t="s">
        <v>97</v>
      </c>
      <c r="B35" s="98"/>
      <c r="C35" s="98"/>
      <c r="D35" s="98"/>
      <c r="E35" s="99"/>
      <c r="F35" s="98"/>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05A0E-48B7-4613-ADB9-4294FDFC9F6B}">
  <dimension ref="A1:H31"/>
  <sheetViews>
    <sheetView workbookViewId="0">
      <selection sqref="A1:XFD1"/>
    </sheetView>
  </sheetViews>
  <sheetFormatPr defaultColWidth="9.140625" defaultRowHeight="15" x14ac:dyDescent="0.25"/>
  <cols>
    <col min="1" max="1" width="61.42578125" style="2" customWidth="1"/>
    <col min="2" max="2" width="10.42578125" style="2" customWidth="1"/>
    <col min="3" max="3" width="50" style="2" customWidth="1"/>
    <col min="4" max="4" width="10.28515625" style="2" customWidth="1"/>
    <col min="5" max="5" width="16.5703125" style="2" customWidth="1"/>
    <col min="6" max="6" width="13.140625" style="2" customWidth="1"/>
    <col min="7" max="8" width="22.28515625" style="34" customWidth="1"/>
    <col min="9" max="16384" width="9.140625" style="2"/>
  </cols>
  <sheetData>
    <row r="1" spans="1:8" ht="18.75" x14ac:dyDescent="0.3">
      <c r="A1" s="102" t="s">
        <v>100</v>
      </c>
    </row>
    <row r="2" spans="1:8" ht="15.75" thickBot="1" x14ac:dyDescent="0.3">
      <c r="A2" s="1"/>
      <c r="B2" s="1"/>
      <c r="C2" s="1"/>
      <c r="D2" s="1"/>
      <c r="E2" s="1"/>
      <c r="F2" s="1"/>
      <c r="G2" s="30"/>
      <c r="H2" s="30"/>
    </row>
    <row r="3" spans="1:8" ht="30.75" thickBot="1" x14ac:dyDescent="0.3">
      <c r="A3" s="3" t="s">
        <v>0</v>
      </c>
      <c r="B3" s="4" t="s">
        <v>49</v>
      </c>
      <c r="C3" s="5" t="s">
        <v>31</v>
      </c>
      <c r="D3" s="6" t="s">
        <v>33</v>
      </c>
      <c r="E3" s="22" t="s">
        <v>59</v>
      </c>
      <c r="F3" s="6" t="s">
        <v>60</v>
      </c>
      <c r="G3" s="52" t="s">
        <v>69</v>
      </c>
      <c r="H3" s="53" t="s">
        <v>74</v>
      </c>
    </row>
    <row r="4" spans="1:8" ht="14.45" x14ac:dyDescent="0.25">
      <c r="A4" s="23" t="s">
        <v>35</v>
      </c>
      <c r="B4" s="7"/>
      <c r="C4" s="8"/>
      <c r="D4" s="9"/>
      <c r="E4" s="9"/>
      <c r="F4" s="9"/>
      <c r="G4" s="35"/>
      <c r="H4" s="31"/>
    </row>
    <row r="5" spans="1:8" ht="14.45" x14ac:dyDescent="0.25">
      <c r="A5" s="24" t="s">
        <v>1</v>
      </c>
      <c r="B5" s="12">
        <v>12</v>
      </c>
      <c r="C5" s="2" t="s">
        <v>65</v>
      </c>
      <c r="D5" s="10">
        <v>5</v>
      </c>
      <c r="E5" s="21" t="s">
        <v>61</v>
      </c>
      <c r="F5" s="21" t="s">
        <v>64</v>
      </c>
      <c r="G5" s="90"/>
      <c r="H5" s="32">
        <f>D5*G5</f>
        <v>0</v>
      </c>
    </row>
    <row r="6" spans="1:8" ht="14.45" x14ac:dyDescent="0.25">
      <c r="A6" s="24" t="s">
        <v>2</v>
      </c>
      <c r="B6" s="12">
        <v>15</v>
      </c>
      <c r="C6" s="2" t="s">
        <v>65</v>
      </c>
      <c r="D6" s="10">
        <v>3</v>
      </c>
      <c r="E6" s="21" t="s">
        <v>61</v>
      </c>
      <c r="F6" s="21" t="s">
        <v>64</v>
      </c>
      <c r="G6" s="90"/>
      <c r="H6" s="32">
        <f t="shared" ref="H6:H28" si="0">D6*G6</f>
        <v>0</v>
      </c>
    </row>
    <row r="7" spans="1:8" ht="14.45" x14ac:dyDescent="0.25">
      <c r="A7" s="24" t="s">
        <v>3</v>
      </c>
      <c r="B7" s="12">
        <v>28</v>
      </c>
      <c r="C7" s="2" t="s">
        <v>65</v>
      </c>
      <c r="D7" s="10">
        <v>2</v>
      </c>
      <c r="E7" s="21" t="s">
        <v>61</v>
      </c>
      <c r="F7" s="21" t="s">
        <v>64</v>
      </c>
      <c r="G7" s="90"/>
      <c r="H7" s="32">
        <f t="shared" si="0"/>
        <v>0</v>
      </c>
    </row>
    <row r="8" spans="1:8" ht="14.45" x14ac:dyDescent="0.25">
      <c r="A8" s="24" t="s">
        <v>28</v>
      </c>
      <c r="B8" s="12">
        <v>38</v>
      </c>
      <c r="C8" s="2" t="s">
        <v>9</v>
      </c>
      <c r="D8" s="10">
        <v>1</v>
      </c>
      <c r="E8" s="21" t="s">
        <v>61</v>
      </c>
      <c r="F8" s="21" t="s">
        <v>64</v>
      </c>
      <c r="G8" s="90"/>
      <c r="H8" s="32">
        <f t="shared" si="0"/>
        <v>0</v>
      </c>
    </row>
    <row r="9" spans="1:8" ht="14.45" x14ac:dyDescent="0.25">
      <c r="A9" s="24" t="s">
        <v>29</v>
      </c>
      <c r="B9" s="12">
        <v>38</v>
      </c>
      <c r="C9" s="2" t="s">
        <v>10</v>
      </c>
      <c r="D9" s="10">
        <v>4</v>
      </c>
      <c r="E9" s="21" t="s">
        <v>61</v>
      </c>
      <c r="F9" s="21" t="s">
        <v>64</v>
      </c>
      <c r="G9" s="90"/>
      <c r="H9" s="32">
        <f t="shared" si="0"/>
        <v>0</v>
      </c>
    </row>
    <row r="10" spans="1:8" ht="14.45" x14ac:dyDescent="0.25">
      <c r="A10" s="24" t="s">
        <v>30</v>
      </c>
      <c r="B10" s="12">
        <v>38</v>
      </c>
      <c r="C10" s="2" t="s">
        <v>11</v>
      </c>
      <c r="D10" s="10">
        <v>2</v>
      </c>
      <c r="E10" s="21" t="s">
        <v>61</v>
      </c>
      <c r="F10" s="21" t="s">
        <v>64</v>
      </c>
      <c r="G10" s="90"/>
      <c r="H10" s="32">
        <f t="shared" si="0"/>
        <v>0</v>
      </c>
    </row>
    <row r="11" spans="1:8" ht="14.45" x14ac:dyDescent="0.25">
      <c r="A11" s="24" t="s">
        <v>6</v>
      </c>
      <c r="B11" s="12">
        <v>38</v>
      </c>
      <c r="C11" s="2" t="s">
        <v>12</v>
      </c>
      <c r="D11" s="10">
        <v>3</v>
      </c>
      <c r="E11" s="21" t="s">
        <v>61</v>
      </c>
      <c r="F11" s="21" t="s">
        <v>64</v>
      </c>
      <c r="G11" s="90"/>
      <c r="H11" s="32">
        <f t="shared" si="0"/>
        <v>0</v>
      </c>
    </row>
    <row r="12" spans="1:8" ht="14.45" x14ac:dyDescent="0.25">
      <c r="A12" s="24" t="s">
        <v>8</v>
      </c>
      <c r="B12" s="12">
        <v>38</v>
      </c>
      <c r="C12" s="2" t="s">
        <v>13</v>
      </c>
      <c r="D12" s="10">
        <v>4</v>
      </c>
      <c r="E12" s="21" t="s">
        <v>61</v>
      </c>
      <c r="F12" s="21" t="s">
        <v>64</v>
      </c>
      <c r="G12" s="90"/>
      <c r="H12" s="32">
        <f t="shared" si="0"/>
        <v>0</v>
      </c>
    </row>
    <row r="13" spans="1:8" ht="14.45" x14ac:dyDescent="0.25">
      <c r="A13" s="24" t="s">
        <v>7</v>
      </c>
      <c r="B13" s="12">
        <v>38</v>
      </c>
      <c r="C13" s="2" t="s">
        <v>65</v>
      </c>
      <c r="D13" s="10">
        <v>4</v>
      </c>
      <c r="E13" s="21" t="s">
        <v>61</v>
      </c>
      <c r="F13" s="21" t="s">
        <v>64</v>
      </c>
      <c r="G13" s="90"/>
      <c r="H13" s="32">
        <f t="shared" si="0"/>
        <v>0</v>
      </c>
    </row>
    <row r="14" spans="1:8" ht="14.45" x14ac:dyDescent="0.25">
      <c r="A14" s="24" t="s">
        <v>4</v>
      </c>
      <c r="B14" s="12">
        <v>38</v>
      </c>
      <c r="C14" s="2" t="s">
        <v>65</v>
      </c>
      <c r="D14" s="10">
        <v>2</v>
      </c>
      <c r="E14" s="21" t="s">
        <v>61</v>
      </c>
      <c r="F14" s="21" t="s">
        <v>64</v>
      </c>
      <c r="G14" s="90"/>
      <c r="H14" s="32">
        <f t="shared" si="0"/>
        <v>0</v>
      </c>
    </row>
    <row r="15" spans="1:8" ht="14.45" x14ac:dyDescent="0.25">
      <c r="A15" s="24" t="s">
        <v>5</v>
      </c>
      <c r="B15" s="12">
        <v>40</v>
      </c>
      <c r="C15" s="2" t="s">
        <v>65</v>
      </c>
      <c r="D15" s="10">
        <v>2</v>
      </c>
      <c r="E15" s="21" t="s">
        <v>61</v>
      </c>
      <c r="F15" s="21" t="s">
        <v>64</v>
      </c>
      <c r="G15" s="90"/>
      <c r="H15" s="32">
        <f t="shared" si="0"/>
        <v>0</v>
      </c>
    </row>
    <row r="16" spans="1:8" ht="43.15" x14ac:dyDescent="0.25">
      <c r="A16" s="25" t="s">
        <v>32</v>
      </c>
      <c r="B16" s="12"/>
      <c r="D16" s="11"/>
      <c r="E16" s="11"/>
      <c r="F16" s="11"/>
      <c r="G16" s="90"/>
      <c r="H16" s="32"/>
    </row>
    <row r="17" spans="1:8" ht="14.45" x14ac:dyDescent="0.25">
      <c r="A17" s="24"/>
      <c r="B17" s="12"/>
      <c r="D17" s="11"/>
      <c r="E17" s="11"/>
      <c r="F17" s="11"/>
      <c r="G17" s="90"/>
      <c r="H17" s="32"/>
    </row>
    <row r="18" spans="1:8" ht="20.25" x14ac:dyDescent="0.35">
      <c r="A18" s="26" t="s">
        <v>23</v>
      </c>
      <c r="B18" s="12"/>
      <c r="D18" s="11"/>
      <c r="E18" s="11"/>
      <c r="F18" s="11"/>
      <c r="G18" s="90"/>
      <c r="H18" s="32"/>
    </row>
    <row r="19" spans="1:8" ht="14.45" x14ac:dyDescent="0.25">
      <c r="A19" s="24" t="s">
        <v>15</v>
      </c>
      <c r="B19" s="12">
        <v>24</v>
      </c>
      <c r="C19" s="2" t="s">
        <v>14</v>
      </c>
      <c r="D19" s="10">
        <v>1</v>
      </c>
      <c r="E19" s="21" t="s">
        <v>61</v>
      </c>
      <c r="F19" s="21" t="s">
        <v>62</v>
      </c>
      <c r="G19" s="90"/>
      <c r="H19" s="32">
        <f t="shared" si="0"/>
        <v>0</v>
      </c>
    </row>
    <row r="20" spans="1:8" ht="14.45" x14ac:dyDescent="0.25">
      <c r="A20" s="24" t="s">
        <v>16</v>
      </c>
      <c r="B20" s="12">
        <v>24</v>
      </c>
      <c r="C20" s="2" t="s">
        <v>36</v>
      </c>
      <c r="D20" s="10">
        <v>5</v>
      </c>
      <c r="E20" s="21" t="s">
        <v>61</v>
      </c>
      <c r="F20" s="21" t="s">
        <v>62</v>
      </c>
      <c r="G20" s="90"/>
      <c r="H20" s="32">
        <f t="shared" si="0"/>
        <v>0</v>
      </c>
    </row>
    <row r="21" spans="1:8" ht="14.45" x14ac:dyDescent="0.25">
      <c r="A21" s="24" t="s">
        <v>17</v>
      </c>
      <c r="B21" s="12">
        <v>24</v>
      </c>
      <c r="C21" s="2" t="s">
        <v>37</v>
      </c>
      <c r="D21" s="10">
        <v>1</v>
      </c>
      <c r="E21" s="21" t="s">
        <v>61</v>
      </c>
      <c r="F21" s="21" t="s">
        <v>62</v>
      </c>
      <c r="G21" s="90"/>
      <c r="H21" s="32">
        <f t="shared" si="0"/>
        <v>0</v>
      </c>
    </row>
    <row r="22" spans="1:8" ht="14.45" x14ac:dyDescent="0.25">
      <c r="A22" s="24" t="s">
        <v>18</v>
      </c>
      <c r="B22" s="12">
        <v>24</v>
      </c>
      <c r="C22" s="2" t="s">
        <v>39</v>
      </c>
      <c r="D22" s="10">
        <v>1</v>
      </c>
      <c r="E22" s="21" t="s">
        <v>61</v>
      </c>
      <c r="F22" s="21" t="s">
        <v>62</v>
      </c>
      <c r="G22" s="90"/>
      <c r="H22" s="32">
        <f t="shared" si="0"/>
        <v>0</v>
      </c>
    </row>
    <row r="23" spans="1:8" ht="14.45" x14ac:dyDescent="0.25">
      <c r="A23" s="24" t="s">
        <v>38</v>
      </c>
      <c r="B23" s="12">
        <v>24</v>
      </c>
      <c r="C23" s="2" t="s">
        <v>20</v>
      </c>
      <c r="D23" s="10">
        <v>5</v>
      </c>
      <c r="E23" s="21" t="s">
        <v>61</v>
      </c>
      <c r="F23" s="21" t="s">
        <v>62</v>
      </c>
      <c r="G23" s="90"/>
      <c r="H23" s="32">
        <f t="shared" si="0"/>
        <v>0</v>
      </c>
    </row>
    <row r="24" spans="1:8" ht="14.45" x14ac:dyDescent="0.25">
      <c r="A24" s="24" t="s">
        <v>19</v>
      </c>
      <c r="B24" s="12">
        <v>24</v>
      </c>
      <c r="C24" s="2" t="s">
        <v>21</v>
      </c>
      <c r="D24" s="10">
        <v>1</v>
      </c>
      <c r="E24" s="21" t="s">
        <v>61</v>
      </c>
      <c r="F24" s="21" t="s">
        <v>62</v>
      </c>
      <c r="G24" s="90"/>
      <c r="H24" s="32">
        <f t="shared" si="0"/>
        <v>0</v>
      </c>
    </row>
    <row r="25" spans="1:8" ht="14.45" x14ac:dyDescent="0.25">
      <c r="A25" s="24"/>
      <c r="B25" s="12"/>
      <c r="D25" s="11"/>
      <c r="E25" s="21"/>
      <c r="F25" s="21"/>
      <c r="G25" s="90"/>
      <c r="H25" s="32"/>
    </row>
    <row r="26" spans="1:8" ht="20.25" x14ac:dyDescent="0.35">
      <c r="A26" s="26" t="s">
        <v>22</v>
      </c>
      <c r="B26" s="12"/>
      <c r="D26" s="11"/>
      <c r="E26" s="21"/>
      <c r="F26" s="21"/>
      <c r="G26" s="90"/>
      <c r="H26" s="32"/>
    </row>
    <row r="27" spans="1:8" ht="14.45" x14ac:dyDescent="0.25">
      <c r="A27" s="24" t="s">
        <v>24</v>
      </c>
      <c r="B27" s="12"/>
      <c r="C27" s="2" t="s">
        <v>26</v>
      </c>
      <c r="D27" s="11">
        <v>2</v>
      </c>
      <c r="E27" s="21" t="s">
        <v>61</v>
      </c>
      <c r="F27" s="21" t="s">
        <v>62</v>
      </c>
      <c r="G27" s="90"/>
      <c r="H27" s="32">
        <f t="shared" si="0"/>
        <v>0</v>
      </c>
    </row>
    <row r="28" spans="1:8" ht="16.5" customHeight="1" thickBot="1" x14ac:dyDescent="0.3">
      <c r="A28" s="27" t="s">
        <v>25</v>
      </c>
      <c r="B28" s="81">
        <v>32</v>
      </c>
      <c r="C28" s="1" t="s">
        <v>27</v>
      </c>
      <c r="D28" s="28">
        <v>8</v>
      </c>
      <c r="E28" s="29" t="s">
        <v>61</v>
      </c>
      <c r="F28" s="29" t="s">
        <v>62</v>
      </c>
      <c r="G28" s="91"/>
      <c r="H28" s="36">
        <f t="shared" si="0"/>
        <v>0</v>
      </c>
    </row>
    <row r="29" spans="1:8" ht="21" customHeight="1" x14ac:dyDescent="0.25">
      <c r="D29" s="12"/>
      <c r="E29" s="12"/>
      <c r="F29" s="12"/>
      <c r="G29" s="54"/>
      <c r="H29" s="54"/>
    </row>
    <row r="30" spans="1:8" ht="21" customHeight="1" x14ac:dyDescent="0.3">
      <c r="A30" s="93" t="s">
        <v>89</v>
      </c>
      <c r="D30" s="12"/>
      <c r="E30" s="12"/>
      <c r="F30" s="12"/>
      <c r="G30" s="49" t="s">
        <v>70</v>
      </c>
      <c r="H30" s="49">
        <f>SUM(H5:H28)</f>
        <v>0</v>
      </c>
    </row>
    <row r="31" spans="1:8" ht="14.45" x14ac:dyDescent="0.25">
      <c r="D31" s="12"/>
      <c r="E31" s="12"/>
      <c r="F31" s="12"/>
      <c r="G31" s="33"/>
      <c r="H31" s="3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83746-4BF0-4E34-BAC9-D5D2F69B2CDD}">
  <dimension ref="A1:H31"/>
  <sheetViews>
    <sheetView workbookViewId="0"/>
  </sheetViews>
  <sheetFormatPr defaultColWidth="9.140625" defaultRowHeight="15" x14ac:dyDescent="0.25"/>
  <cols>
    <col min="1" max="1" width="61.42578125" style="2" customWidth="1"/>
    <col min="2" max="2" width="10.42578125" style="2" customWidth="1"/>
    <col min="3" max="3" width="50" style="2" customWidth="1"/>
    <col min="4" max="4" width="10.28515625" style="2" customWidth="1"/>
    <col min="5" max="5" width="16.5703125" style="2" customWidth="1"/>
    <col min="6" max="6" width="13.140625" style="2" customWidth="1"/>
    <col min="7" max="7" width="19.5703125" style="34" customWidth="1"/>
    <col min="8" max="8" width="20.42578125" style="34" customWidth="1"/>
    <col min="9" max="16384" width="9.140625" style="2"/>
  </cols>
  <sheetData>
    <row r="1" spans="1:8" ht="18.75" x14ac:dyDescent="0.3">
      <c r="A1" s="102" t="s">
        <v>101</v>
      </c>
    </row>
    <row r="2" spans="1:8" ht="15.75" thickBot="1" x14ac:dyDescent="0.3">
      <c r="A2" s="1"/>
      <c r="B2" s="1"/>
      <c r="C2" s="1"/>
      <c r="D2" s="1"/>
      <c r="E2" s="1"/>
      <c r="F2" s="1"/>
      <c r="G2" s="30"/>
      <c r="H2" s="30"/>
    </row>
    <row r="3" spans="1:8" ht="30.75" thickBot="1" x14ac:dyDescent="0.3">
      <c r="A3" s="3" t="s">
        <v>0</v>
      </c>
      <c r="B3" s="4" t="s">
        <v>49</v>
      </c>
      <c r="C3" s="5" t="s">
        <v>31</v>
      </c>
      <c r="D3" s="6" t="s">
        <v>33</v>
      </c>
      <c r="E3" s="22" t="s">
        <v>59</v>
      </c>
      <c r="F3" s="6" t="s">
        <v>60</v>
      </c>
      <c r="G3" s="52" t="s">
        <v>69</v>
      </c>
      <c r="H3" s="53" t="s">
        <v>74</v>
      </c>
    </row>
    <row r="4" spans="1:8" ht="14.45" x14ac:dyDescent="0.25">
      <c r="A4" s="23" t="s">
        <v>35</v>
      </c>
      <c r="B4" s="7"/>
      <c r="C4" s="8"/>
      <c r="D4" s="9"/>
      <c r="E4" s="9"/>
      <c r="F4" s="9"/>
      <c r="G4" s="35"/>
      <c r="H4" s="31"/>
    </row>
    <row r="5" spans="1:8" ht="14.45" x14ac:dyDescent="0.25">
      <c r="A5" s="24" t="s">
        <v>1</v>
      </c>
      <c r="B5" s="12">
        <v>12</v>
      </c>
      <c r="C5" s="2" t="s">
        <v>65</v>
      </c>
      <c r="D5" s="10">
        <v>5</v>
      </c>
      <c r="E5" s="21" t="s">
        <v>61</v>
      </c>
      <c r="F5" s="21" t="s">
        <v>64</v>
      </c>
      <c r="G5" s="90"/>
      <c r="H5" s="32">
        <f>D5*G5</f>
        <v>0</v>
      </c>
    </row>
    <row r="6" spans="1:8" ht="14.45" x14ac:dyDescent="0.25">
      <c r="A6" s="24" t="s">
        <v>2</v>
      </c>
      <c r="B6" s="12">
        <v>15</v>
      </c>
      <c r="C6" s="2" t="s">
        <v>65</v>
      </c>
      <c r="D6" s="10">
        <v>3</v>
      </c>
      <c r="E6" s="21" t="s">
        <v>61</v>
      </c>
      <c r="F6" s="21" t="s">
        <v>64</v>
      </c>
      <c r="G6" s="90"/>
      <c r="H6" s="32">
        <f t="shared" ref="H6:H28" si="0">D6*G6</f>
        <v>0</v>
      </c>
    </row>
    <row r="7" spans="1:8" ht="14.45" x14ac:dyDescent="0.25">
      <c r="A7" s="24" t="s">
        <v>3</v>
      </c>
      <c r="B7" s="12">
        <v>28</v>
      </c>
      <c r="C7" s="2" t="s">
        <v>65</v>
      </c>
      <c r="D7" s="10">
        <v>2</v>
      </c>
      <c r="E7" s="21" t="s">
        <v>61</v>
      </c>
      <c r="F7" s="21" t="s">
        <v>64</v>
      </c>
      <c r="G7" s="90"/>
      <c r="H7" s="32">
        <f t="shared" si="0"/>
        <v>0</v>
      </c>
    </row>
    <row r="8" spans="1:8" ht="14.45" x14ac:dyDescent="0.25">
      <c r="A8" s="24" t="s">
        <v>28</v>
      </c>
      <c r="B8" s="12">
        <v>38</v>
      </c>
      <c r="C8" s="2" t="s">
        <v>9</v>
      </c>
      <c r="D8" s="10">
        <v>1</v>
      </c>
      <c r="E8" s="21" t="s">
        <v>61</v>
      </c>
      <c r="F8" s="21" t="s">
        <v>64</v>
      </c>
      <c r="G8" s="90"/>
      <c r="H8" s="32">
        <f t="shared" si="0"/>
        <v>0</v>
      </c>
    </row>
    <row r="9" spans="1:8" ht="14.45" x14ac:dyDescent="0.25">
      <c r="A9" s="24" t="s">
        <v>29</v>
      </c>
      <c r="B9" s="12">
        <v>38</v>
      </c>
      <c r="C9" s="2" t="s">
        <v>10</v>
      </c>
      <c r="D9" s="10">
        <v>4</v>
      </c>
      <c r="E9" s="21" t="s">
        <v>61</v>
      </c>
      <c r="F9" s="21" t="s">
        <v>64</v>
      </c>
      <c r="G9" s="90"/>
      <c r="H9" s="32">
        <f t="shared" si="0"/>
        <v>0</v>
      </c>
    </row>
    <row r="10" spans="1:8" ht="14.45" x14ac:dyDescent="0.25">
      <c r="A10" s="24" t="s">
        <v>30</v>
      </c>
      <c r="B10" s="12">
        <v>38</v>
      </c>
      <c r="C10" s="2" t="s">
        <v>11</v>
      </c>
      <c r="D10" s="10">
        <v>2</v>
      </c>
      <c r="E10" s="21" t="s">
        <v>61</v>
      </c>
      <c r="F10" s="21" t="s">
        <v>64</v>
      </c>
      <c r="G10" s="90"/>
      <c r="H10" s="32">
        <f t="shared" si="0"/>
        <v>0</v>
      </c>
    </row>
    <row r="11" spans="1:8" ht="14.45" x14ac:dyDescent="0.25">
      <c r="A11" s="24" t="s">
        <v>6</v>
      </c>
      <c r="B11" s="12">
        <v>38</v>
      </c>
      <c r="C11" s="2" t="s">
        <v>12</v>
      </c>
      <c r="D11" s="10">
        <v>3</v>
      </c>
      <c r="E11" s="21" t="s">
        <v>61</v>
      </c>
      <c r="F11" s="21" t="s">
        <v>64</v>
      </c>
      <c r="G11" s="90"/>
      <c r="H11" s="32">
        <f t="shared" si="0"/>
        <v>0</v>
      </c>
    </row>
    <row r="12" spans="1:8" ht="14.45" x14ac:dyDescent="0.25">
      <c r="A12" s="24" t="s">
        <v>8</v>
      </c>
      <c r="B12" s="12">
        <v>38</v>
      </c>
      <c r="C12" s="2" t="s">
        <v>13</v>
      </c>
      <c r="D12" s="10">
        <v>4</v>
      </c>
      <c r="E12" s="21" t="s">
        <v>61</v>
      </c>
      <c r="F12" s="21" t="s">
        <v>64</v>
      </c>
      <c r="G12" s="90"/>
      <c r="H12" s="32">
        <f t="shared" si="0"/>
        <v>0</v>
      </c>
    </row>
    <row r="13" spans="1:8" ht="14.45" x14ac:dyDescent="0.25">
      <c r="A13" s="24" t="s">
        <v>7</v>
      </c>
      <c r="B13" s="12">
        <v>38</v>
      </c>
      <c r="C13" s="2" t="s">
        <v>65</v>
      </c>
      <c r="D13" s="10">
        <v>4</v>
      </c>
      <c r="E13" s="21" t="s">
        <v>61</v>
      </c>
      <c r="F13" s="21" t="s">
        <v>64</v>
      </c>
      <c r="G13" s="90"/>
      <c r="H13" s="32">
        <f t="shared" si="0"/>
        <v>0</v>
      </c>
    </row>
    <row r="14" spans="1:8" ht="14.45" x14ac:dyDescent="0.25">
      <c r="A14" s="24" t="s">
        <v>4</v>
      </c>
      <c r="B14" s="12">
        <v>38</v>
      </c>
      <c r="C14" s="2" t="s">
        <v>65</v>
      </c>
      <c r="D14" s="10">
        <v>2</v>
      </c>
      <c r="E14" s="21" t="s">
        <v>61</v>
      </c>
      <c r="F14" s="21" t="s">
        <v>64</v>
      </c>
      <c r="G14" s="90"/>
      <c r="H14" s="32">
        <f t="shared" si="0"/>
        <v>0</v>
      </c>
    </row>
    <row r="15" spans="1:8" ht="14.45" x14ac:dyDescent="0.25">
      <c r="A15" s="24" t="s">
        <v>5</v>
      </c>
      <c r="B15" s="12">
        <v>40</v>
      </c>
      <c r="C15" s="2" t="s">
        <v>65</v>
      </c>
      <c r="D15" s="10">
        <v>2</v>
      </c>
      <c r="E15" s="21" t="s">
        <v>61</v>
      </c>
      <c r="F15" s="21" t="s">
        <v>64</v>
      </c>
      <c r="G15" s="90"/>
      <c r="H15" s="32">
        <f t="shared" si="0"/>
        <v>0</v>
      </c>
    </row>
    <row r="16" spans="1:8" ht="43.15" x14ac:dyDescent="0.25">
      <c r="A16" s="25" t="s">
        <v>32</v>
      </c>
      <c r="B16" s="12"/>
      <c r="D16" s="11"/>
      <c r="E16" s="11"/>
      <c r="F16" s="11"/>
      <c r="G16" s="90"/>
      <c r="H16" s="32"/>
    </row>
    <row r="17" spans="1:8" ht="14.45" x14ac:dyDescent="0.25">
      <c r="A17" s="24"/>
      <c r="B17" s="12"/>
      <c r="D17" s="11"/>
      <c r="E17" s="11"/>
      <c r="F17" s="11"/>
      <c r="G17" s="90"/>
      <c r="H17" s="32"/>
    </row>
    <row r="18" spans="1:8" ht="20.25" x14ac:dyDescent="0.35">
      <c r="A18" s="26" t="s">
        <v>23</v>
      </c>
      <c r="B18" s="12"/>
      <c r="D18" s="11"/>
      <c r="E18" s="11"/>
      <c r="F18" s="11"/>
      <c r="G18" s="90"/>
      <c r="H18" s="32"/>
    </row>
    <row r="19" spans="1:8" ht="14.45" x14ac:dyDescent="0.25">
      <c r="A19" s="24" t="s">
        <v>15</v>
      </c>
      <c r="B19" s="12">
        <v>24</v>
      </c>
      <c r="C19" s="2" t="s">
        <v>14</v>
      </c>
      <c r="D19" s="10">
        <v>1</v>
      </c>
      <c r="E19" s="21" t="s">
        <v>61</v>
      </c>
      <c r="F19" s="21" t="s">
        <v>62</v>
      </c>
      <c r="G19" s="90"/>
      <c r="H19" s="32">
        <f t="shared" si="0"/>
        <v>0</v>
      </c>
    </row>
    <row r="20" spans="1:8" ht="14.45" x14ac:dyDescent="0.25">
      <c r="A20" s="24" t="s">
        <v>16</v>
      </c>
      <c r="B20" s="12">
        <v>24</v>
      </c>
      <c r="C20" s="2" t="s">
        <v>36</v>
      </c>
      <c r="D20" s="10">
        <v>5</v>
      </c>
      <c r="E20" s="21" t="s">
        <v>61</v>
      </c>
      <c r="F20" s="21" t="s">
        <v>62</v>
      </c>
      <c r="G20" s="90"/>
      <c r="H20" s="32">
        <f t="shared" si="0"/>
        <v>0</v>
      </c>
    </row>
    <row r="21" spans="1:8" ht="14.45" x14ac:dyDescent="0.25">
      <c r="A21" s="24" t="s">
        <v>17</v>
      </c>
      <c r="B21" s="12">
        <v>24</v>
      </c>
      <c r="C21" s="2" t="s">
        <v>37</v>
      </c>
      <c r="D21" s="10">
        <v>1</v>
      </c>
      <c r="E21" s="21" t="s">
        <v>61</v>
      </c>
      <c r="F21" s="21" t="s">
        <v>62</v>
      </c>
      <c r="G21" s="90"/>
      <c r="H21" s="32">
        <f t="shared" si="0"/>
        <v>0</v>
      </c>
    </row>
    <row r="22" spans="1:8" ht="14.45" x14ac:dyDescent="0.25">
      <c r="A22" s="24" t="s">
        <v>18</v>
      </c>
      <c r="B22" s="12">
        <v>24</v>
      </c>
      <c r="C22" s="2" t="s">
        <v>39</v>
      </c>
      <c r="D22" s="10">
        <v>1</v>
      </c>
      <c r="E22" s="21" t="s">
        <v>61</v>
      </c>
      <c r="F22" s="21" t="s">
        <v>62</v>
      </c>
      <c r="G22" s="90"/>
      <c r="H22" s="32">
        <f t="shared" si="0"/>
        <v>0</v>
      </c>
    </row>
    <row r="23" spans="1:8" ht="14.45" x14ac:dyDescent="0.25">
      <c r="A23" s="24" t="s">
        <v>38</v>
      </c>
      <c r="B23" s="12">
        <v>24</v>
      </c>
      <c r="C23" s="2" t="s">
        <v>20</v>
      </c>
      <c r="D23" s="10">
        <v>5</v>
      </c>
      <c r="E23" s="21" t="s">
        <v>61</v>
      </c>
      <c r="F23" s="21" t="s">
        <v>62</v>
      </c>
      <c r="G23" s="90"/>
      <c r="H23" s="32">
        <f t="shared" si="0"/>
        <v>0</v>
      </c>
    </row>
    <row r="24" spans="1:8" ht="14.45" x14ac:dyDescent="0.25">
      <c r="A24" s="24" t="s">
        <v>19</v>
      </c>
      <c r="B24" s="12">
        <v>24</v>
      </c>
      <c r="C24" s="2" t="s">
        <v>21</v>
      </c>
      <c r="D24" s="10">
        <v>1</v>
      </c>
      <c r="E24" s="21" t="s">
        <v>61</v>
      </c>
      <c r="F24" s="21" t="s">
        <v>62</v>
      </c>
      <c r="G24" s="90"/>
      <c r="H24" s="32">
        <f t="shared" si="0"/>
        <v>0</v>
      </c>
    </row>
    <row r="25" spans="1:8" ht="14.45" x14ac:dyDescent="0.25">
      <c r="A25" s="24"/>
      <c r="B25" s="12"/>
      <c r="D25" s="11"/>
      <c r="E25" s="21"/>
      <c r="F25" s="21"/>
      <c r="G25" s="90"/>
      <c r="H25" s="32"/>
    </row>
    <row r="26" spans="1:8" ht="20.25" x14ac:dyDescent="0.35">
      <c r="A26" s="26" t="s">
        <v>22</v>
      </c>
      <c r="B26" s="12"/>
      <c r="D26" s="11"/>
      <c r="E26" s="21"/>
      <c r="F26" s="21"/>
      <c r="G26" s="90"/>
      <c r="H26" s="32"/>
    </row>
    <row r="27" spans="1:8" ht="14.45" x14ac:dyDescent="0.25">
      <c r="A27" s="24" t="s">
        <v>24</v>
      </c>
      <c r="B27" s="12"/>
      <c r="C27" s="2" t="s">
        <v>26</v>
      </c>
      <c r="D27" s="11">
        <v>2</v>
      </c>
      <c r="E27" s="21" t="s">
        <v>61</v>
      </c>
      <c r="F27" s="21" t="s">
        <v>62</v>
      </c>
      <c r="G27" s="90"/>
      <c r="H27" s="32">
        <f t="shared" si="0"/>
        <v>0</v>
      </c>
    </row>
    <row r="28" spans="1:8" ht="16.5" customHeight="1" thickBot="1" x14ac:dyDescent="0.3">
      <c r="A28" s="27" t="s">
        <v>25</v>
      </c>
      <c r="B28" s="81">
        <v>32</v>
      </c>
      <c r="C28" s="1" t="s">
        <v>27</v>
      </c>
      <c r="D28" s="28">
        <v>8</v>
      </c>
      <c r="E28" s="29" t="s">
        <v>61</v>
      </c>
      <c r="F28" s="29" t="s">
        <v>62</v>
      </c>
      <c r="G28" s="91"/>
      <c r="H28" s="36">
        <f t="shared" si="0"/>
        <v>0</v>
      </c>
    </row>
    <row r="29" spans="1:8" ht="21" customHeight="1" x14ac:dyDescent="0.25">
      <c r="D29" s="12"/>
      <c r="E29" s="12"/>
      <c r="F29" s="12"/>
      <c r="G29" s="54"/>
      <c r="H29" s="54"/>
    </row>
    <row r="30" spans="1:8" ht="21" customHeight="1" x14ac:dyDescent="0.3">
      <c r="A30" s="93" t="s">
        <v>89</v>
      </c>
      <c r="D30" s="12"/>
      <c r="E30" s="12"/>
      <c r="F30" s="12"/>
      <c r="G30" s="56" t="s">
        <v>70</v>
      </c>
      <c r="H30" s="55">
        <f>SUM(H5:H28)</f>
        <v>0</v>
      </c>
    </row>
    <row r="31" spans="1:8" ht="14.45" x14ac:dyDescent="0.25">
      <c r="D31" s="12"/>
      <c r="E31" s="12"/>
      <c r="F31" s="12"/>
      <c r="G31" s="33"/>
      <c r="H31" s="3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D441B-88E2-4314-BFD8-2096F298D750}">
  <dimension ref="A1:D11"/>
  <sheetViews>
    <sheetView workbookViewId="0">
      <selection activeCell="C19" sqref="C19"/>
    </sheetView>
  </sheetViews>
  <sheetFormatPr defaultColWidth="9.140625" defaultRowHeight="15" x14ac:dyDescent="0.25"/>
  <cols>
    <col min="1" max="1" width="23.7109375" style="2" customWidth="1"/>
    <col min="2" max="2" width="25.7109375" style="2" customWidth="1"/>
    <col min="3" max="3" width="27.140625" style="2" customWidth="1"/>
    <col min="4" max="4" width="22.42578125" style="2" customWidth="1"/>
    <col min="5" max="16384" width="9.140625" style="2"/>
  </cols>
  <sheetData>
    <row r="1" spans="1:4" ht="18.75" x14ac:dyDescent="0.3">
      <c r="A1" s="102" t="s">
        <v>102</v>
      </c>
      <c r="B1" s="14"/>
      <c r="C1" s="15"/>
    </row>
    <row r="2" spans="1:4" thickBot="1" x14ac:dyDescent="0.3">
      <c r="A2" s="16"/>
      <c r="B2" s="16"/>
      <c r="C2" s="16"/>
    </row>
    <row r="3" spans="1:4" s="109" customFormat="1" x14ac:dyDescent="0.25">
      <c r="A3" s="105" t="s">
        <v>50</v>
      </c>
      <c r="B3" s="106" t="s">
        <v>51</v>
      </c>
      <c r="C3" s="107" t="s">
        <v>52</v>
      </c>
      <c r="D3" s="108" t="s">
        <v>34</v>
      </c>
    </row>
    <row r="4" spans="1:4" s="109" customFormat="1" x14ac:dyDescent="0.25">
      <c r="A4" s="110" t="s">
        <v>53</v>
      </c>
      <c r="B4" s="111">
        <v>105</v>
      </c>
      <c r="C4" s="104">
        <v>0</v>
      </c>
      <c r="D4" s="112">
        <f>B4*C4</f>
        <v>0</v>
      </c>
    </row>
    <row r="5" spans="1:4" s="109" customFormat="1" x14ac:dyDescent="0.25">
      <c r="A5" s="110"/>
      <c r="B5" s="121"/>
      <c r="C5" s="122"/>
      <c r="D5" s="112"/>
    </row>
    <row r="6" spans="1:4" s="109" customFormat="1" x14ac:dyDescent="0.25">
      <c r="A6" s="113" t="s">
        <v>54</v>
      </c>
      <c r="B6" s="114" t="s">
        <v>55</v>
      </c>
      <c r="C6" s="115" t="s">
        <v>56</v>
      </c>
      <c r="D6" s="116" t="s">
        <v>34</v>
      </c>
    </row>
    <row r="7" spans="1:4" s="109" customFormat="1" ht="15.75" thickBot="1" x14ac:dyDescent="0.3">
      <c r="A7" s="110" t="s">
        <v>57</v>
      </c>
      <c r="B7" s="111">
        <v>35</v>
      </c>
      <c r="C7" s="104">
        <v>0</v>
      </c>
      <c r="D7" s="112">
        <f>B7*C7</f>
        <v>0</v>
      </c>
    </row>
    <row r="8" spans="1:4" s="109" customFormat="1" ht="15.75" thickBot="1" x14ac:dyDescent="0.3">
      <c r="A8" s="117"/>
      <c r="B8" s="118"/>
      <c r="C8" s="119" t="s">
        <v>58</v>
      </c>
      <c r="D8" s="120">
        <f>D4+D7</f>
        <v>0</v>
      </c>
    </row>
    <row r="9" spans="1:4" ht="14.45" x14ac:dyDescent="0.25">
      <c r="A9" s="13"/>
      <c r="B9" s="13"/>
      <c r="C9" s="13"/>
    </row>
    <row r="11" spans="1:4" ht="14.45" x14ac:dyDescent="0.25">
      <c r="A11" s="93" t="s">
        <v>89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3BE8E-0392-4D38-B140-04DA00FF9C9A}">
  <dimension ref="A1:F31"/>
  <sheetViews>
    <sheetView workbookViewId="0">
      <selection sqref="A1:XFD1"/>
    </sheetView>
  </sheetViews>
  <sheetFormatPr defaultColWidth="9.140625" defaultRowHeight="15" x14ac:dyDescent="0.25"/>
  <cols>
    <col min="1" max="1" width="61.42578125" style="2" customWidth="1"/>
    <col min="2" max="2" width="10.42578125" style="2" customWidth="1"/>
    <col min="3" max="3" width="56.5703125" style="2" bestFit="1" customWidth="1"/>
    <col min="4" max="4" width="10.28515625" style="2" customWidth="1"/>
    <col min="5" max="6" width="22.28515625" style="34" customWidth="1"/>
    <col min="7" max="16384" width="9.140625" style="2"/>
  </cols>
  <sheetData>
    <row r="1" spans="1:6" ht="18.75" x14ac:dyDescent="0.3">
      <c r="A1" s="102" t="s">
        <v>100</v>
      </c>
    </row>
    <row r="2" spans="1:6" ht="15.75" thickBot="1" x14ac:dyDescent="0.3">
      <c r="A2" s="1"/>
      <c r="B2" s="1"/>
      <c r="C2" s="1"/>
      <c r="D2" s="1"/>
      <c r="E2" s="30"/>
      <c r="F2" s="30"/>
    </row>
    <row r="3" spans="1:6" ht="30.75" thickBot="1" x14ac:dyDescent="0.3">
      <c r="A3" s="3" t="s">
        <v>0</v>
      </c>
      <c r="B3" s="4" t="s">
        <v>49</v>
      </c>
      <c r="C3" s="103" t="s">
        <v>106</v>
      </c>
      <c r="D3" s="6" t="s">
        <v>33</v>
      </c>
      <c r="E3" s="52" t="s">
        <v>69</v>
      </c>
      <c r="F3" s="53" t="s">
        <v>74</v>
      </c>
    </row>
    <row r="4" spans="1:6" ht="15.75" thickBot="1" x14ac:dyDescent="0.3">
      <c r="A4" s="23" t="s">
        <v>35</v>
      </c>
      <c r="B4" s="7"/>
      <c r="C4" s="8"/>
      <c r="D4" s="9"/>
      <c r="E4" s="35"/>
      <c r="F4" s="37"/>
    </row>
    <row r="5" spans="1:6" x14ac:dyDescent="0.25">
      <c r="A5" s="24" t="s">
        <v>1</v>
      </c>
      <c r="B5" s="12">
        <v>12</v>
      </c>
      <c r="C5" s="2" t="s">
        <v>65</v>
      </c>
      <c r="D5" s="10">
        <v>5</v>
      </c>
      <c r="E5" s="90"/>
      <c r="F5" s="38">
        <f>D5*E5</f>
        <v>0</v>
      </c>
    </row>
    <row r="6" spans="1:6" x14ac:dyDescent="0.25">
      <c r="A6" s="24" t="s">
        <v>2</v>
      </c>
      <c r="B6" s="12">
        <v>15</v>
      </c>
      <c r="C6" s="2" t="s">
        <v>65</v>
      </c>
      <c r="D6" s="10">
        <v>3</v>
      </c>
      <c r="E6" s="90"/>
      <c r="F6" s="32">
        <f t="shared" ref="F6:F28" si="0">D6*E6</f>
        <v>0</v>
      </c>
    </row>
    <row r="7" spans="1:6" x14ac:dyDescent="0.25">
      <c r="A7" s="24" t="s">
        <v>3</v>
      </c>
      <c r="B7" s="12">
        <v>28</v>
      </c>
      <c r="C7" s="2" t="s">
        <v>65</v>
      </c>
      <c r="D7" s="10">
        <v>2</v>
      </c>
      <c r="E7" s="90"/>
      <c r="F7" s="32">
        <f t="shared" si="0"/>
        <v>0</v>
      </c>
    </row>
    <row r="8" spans="1:6" x14ac:dyDescent="0.25">
      <c r="A8" s="24" t="s">
        <v>28</v>
      </c>
      <c r="B8" s="12">
        <v>38</v>
      </c>
      <c r="C8" s="2" t="s">
        <v>9</v>
      </c>
      <c r="D8" s="10">
        <v>1</v>
      </c>
      <c r="E8" s="90"/>
      <c r="F8" s="32">
        <f t="shared" si="0"/>
        <v>0</v>
      </c>
    </row>
    <row r="9" spans="1:6" x14ac:dyDescent="0.25">
      <c r="A9" s="24" t="s">
        <v>29</v>
      </c>
      <c r="B9" s="12">
        <v>38</v>
      </c>
      <c r="C9" s="2" t="s">
        <v>10</v>
      </c>
      <c r="D9" s="10">
        <v>4</v>
      </c>
      <c r="E9" s="90"/>
      <c r="F9" s="32">
        <f t="shared" si="0"/>
        <v>0</v>
      </c>
    </row>
    <row r="10" spans="1:6" x14ac:dyDescent="0.25">
      <c r="A10" s="24" t="s">
        <v>30</v>
      </c>
      <c r="B10" s="12">
        <v>38</v>
      </c>
      <c r="C10" s="2" t="s">
        <v>11</v>
      </c>
      <c r="D10" s="10">
        <v>2</v>
      </c>
      <c r="E10" s="90"/>
      <c r="F10" s="32">
        <f t="shared" si="0"/>
        <v>0</v>
      </c>
    </row>
    <row r="11" spans="1:6" x14ac:dyDescent="0.25">
      <c r="A11" s="24" t="s">
        <v>6</v>
      </c>
      <c r="B11" s="12">
        <v>38</v>
      </c>
      <c r="C11" s="2" t="s">
        <v>12</v>
      </c>
      <c r="D11" s="10">
        <v>3</v>
      </c>
      <c r="E11" s="90"/>
      <c r="F11" s="32">
        <f t="shared" si="0"/>
        <v>0</v>
      </c>
    </row>
    <row r="12" spans="1:6" x14ac:dyDescent="0.25">
      <c r="A12" s="24" t="s">
        <v>8</v>
      </c>
      <c r="B12" s="12">
        <v>38</v>
      </c>
      <c r="C12" s="2" t="s">
        <v>13</v>
      </c>
      <c r="D12" s="10">
        <v>4</v>
      </c>
      <c r="E12" s="90"/>
      <c r="F12" s="32">
        <f t="shared" si="0"/>
        <v>0</v>
      </c>
    </row>
    <row r="13" spans="1:6" x14ac:dyDescent="0.25">
      <c r="A13" s="24" t="s">
        <v>7</v>
      </c>
      <c r="B13" s="12">
        <v>38</v>
      </c>
      <c r="C13" s="2" t="s">
        <v>65</v>
      </c>
      <c r="D13" s="10">
        <v>4</v>
      </c>
      <c r="E13" s="90"/>
      <c r="F13" s="32">
        <f t="shared" si="0"/>
        <v>0</v>
      </c>
    </row>
    <row r="14" spans="1:6" x14ac:dyDescent="0.25">
      <c r="A14" s="24" t="s">
        <v>4</v>
      </c>
      <c r="B14" s="12">
        <v>38</v>
      </c>
      <c r="C14" s="2" t="s">
        <v>65</v>
      </c>
      <c r="D14" s="10">
        <v>2</v>
      </c>
      <c r="E14" s="90"/>
      <c r="F14" s="32">
        <f t="shared" si="0"/>
        <v>0</v>
      </c>
    </row>
    <row r="15" spans="1:6" x14ac:dyDescent="0.25">
      <c r="A15" s="24" t="s">
        <v>5</v>
      </c>
      <c r="B15" s="12">
        <v>40</v>
      </c>
      <c r="C15" s="2" t="s">
        <v>65</v>
      </c>
      <c r="D15" s="10">
        <v>2</v>
      </c>
      <c r="E15" s="90"/>
      <c r="F15" s="32">
        <f t="shared" si="0"/>
        <v>0</v>
      </c>
    </row>
    <row r="16" spans="1:6" ht="45" x14ac:dyDescent="0.25">
      <c r="A16" s="25" t="s">
        <v>32</v>
      </c>
      <c r="B16" s="12"/>
      <c r="D16" s="11"/>
      <c r="E16" s="90"/>
      <c r="F16" s="32"/>
    </row>
    <row r="17" spans="1:6" x14ac:dyDescent="0.25">
      <c r="A17" s="24"/>
      <c r="B17" s="12"/>
      <c r="D17" s="11"/>
      <c r="E17" s="90"/>
      <c r="F17" s="32"/>
    </row>
    <row r="18" spans="1:6" ht="20.25" x14ac:dyDescent="0.3">
      <c r="A18" s="26" t="s">
        <v>23</v>
      </c>
      <c r="B18" s="12"/>
      <c r="D18" s="11"/>
      <c r="E18" s="90"/>
      <c r="F18" s="32"/>
    </row>
    <row r="19" spans="1:6" x14ac:dyDescent="0.25">
      <c r="A19" s="24" t="s">
        <v>15</v>
      </c>
      <c r="B19" s="12">
        <v>24</v>
      </c>
      <c r="C19" s="2" t="s">
        <v>14</v>
      </c>
      <c r="D19" s="10">
        <v>1</v>
      </c>
      <c r="E19" s="90"/>
      <c r="F19" s="32">
        <f t="shared" si="0"/>
        <v>0</v>
      </c>
    </row>
    <row r="20" spans="1:6" x14ac:dyDescent="0.25">
      <c r="A20" s="24" t="s">
        <v>16</v>
      </c>
      <c r="B20" s="12">
        <v>24</v>
      </c>
      <c r="C20" s="2" t="s">
        <v>36</v>
      </c>
      <c r="D20" s="10">
        <v>5</v>
      </c>
      <c r="E20" s="90"/>
      <c r="F20" s="32">
        <f t="shared" si="0"/>
        <v>0</v>
      </c>
    </row>
    <row r="21" spans="1:6" x14ac:dyDescent="0.25">
      <c r="A21" s="24" t="s">
        <v>17</v>
      </c>
      <c r="B21" s="12">
        <v>24</v>
      </c>
      <c r="C21" s="2" t="s">
        <v>37</v>
      </c>
      <c r="D21" s="10">
        <v>1</v>
      </c>
      <c r="E21" s="90"/>
      <c r="F21" s="32">
        <f t="shared" si="0"/>
        <v>0</v>
      </c>
    </row>
    <row r="22" spans="1:6" x14ac:dyDescent="0.25">
      <c r="A22" s="24" t="s">
        <v>18</v>
      </c>
      <c r="B22" s="12">
        <v>24</v>
      </c>
      <c r="C22" s="2" t="s">
        <v>39</v>
      </c>
      <c r="D22" s="10">
        <v>1</v>
      </c>
      <c r="E22" s="90"/>
      <c r="F22" s="32">
        <f t="shared" si="0"/>
        <v>0</v>
      </c>
    </row>
    <row r="23" spans="1:6" x14ac:dyDescent="0.25">
      <c r="A23" s="24" t="s">
        <v>38</v>
      </c>
      <c r="B23" s="12">
        <v>24</v>
      </c>
      <c r="C23" s="2" t="s">
        <v>20</v>
      </c>
      <c r="D23" s="10">
        <v>5</v>
      </c>
      <c r="E23" s="90"/>
      <c r="F23" s="32">
        <f t="shared" si="0"/>
        <v>0</v>
      </c>
    </row>
    <row r="24" spans="1:6" x14ac:dyDescent="0.25">
      <c r="A24" s="24" t="s">
        <v>19</v>
      </c>
      <c r="B24" s="12">
        <v>24</v>
      </c>
      <c r="C24" s="2" t="s">
        <v>21</v>
      </c>
      <c r="D24" s="10">
        <v>1</v>
      </c>
      <c r="E24" s="90"/>
      <c r="F24" s="32">
        <f t="shared" si="0"/>
        <v>0</v>
      </c>
    </row>
    <row r="25" spans="1:6" x14ac:dyDescent="0.25">
      <c r="A25" s="24"/>
      <c r="B25" s="12"/>
      <c r="D25" s="11"/>
      <c r="E25" s="90"/>
      <c r="F25" s="32"/>
    </row>
    <row r="26" spans="1:6" ht="20.25" x14ac:dyDescent="0.3">
      <c r="A26" s="26" t="s">
        <v>22</v>
      </c>
      <c r="B26" s="12"/>
      <c r="D26" s="11"/>
      <c r="E26" s="90"/>
      <c r="F26" s="32"/>
    </row>
    <row r="27" spans="1:6" x14ac:dyDescent="0.25">
      <c r="A27" s="24" t="s">
        <v>24</v>
      </c>
      <c r="B27" s="12"/>
      <c r="C27" s="2" t="s">
        <v>26</v>
      </c>
      <c r="D27" s="11">
        <v>2</v>
      </c>
      <c r="E27" s="90"/>
      <c r="F27" s="32">
        <f t="shared" si="0"/>
        <v>0</v>
      </c>
    </row>
    <row r="28" spans="1:6" ht="16.5" customHeight="1" thickBot="1" x14ac:dyDescent="0.3">
      <c r="A28" s="27" t="s">
        <v>25</v>
      </c>
      <c r="B28" s="81">
        <v>32</v>
      </c>
      <c r="C28" s="1" t="s">
        <v>27</v>
      </c>
      <c r="D28" s="28">
        <v>8</v>
      </c>
      <c r="E28" s="91"/>
      <c r="F28" s="36">
        <f t="shared" si="0"/>
        <v>0</v>
      </c>
    </row>
    <row r="29" spans="1:6" ht="21" customHeight="1" x14ac:dyDescent="0.25">
      <c r="D29" s="12"/>
      <c r="E29" s="54"/>
      <c r="F29" s="54"/>
    </row>
    <row r="30" spans="1:6" ht="21" customHeight="1" x14ac:dyDescent="0.25">
      <c r="A30" s="93" t="s">
        <v>89</v>
      </c>
      <c r="D30" s="12"/>
      <c r="E30" s="49" t="s">
        <v>70</v>
      </c>
      <c r="F30" s="49">
        <f>SUM(F5:F28)</f>
        <v>0</v>
      </c>
    </row>
    <row r="31" spans="1:6" x14ac:dyDescent="0.25">
      <c r="D31" s="12"/>
      <c r="E31" s="33"/>
      <c r="F31" s="3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ED601-8425-4CC8-B2BA-8053D489F18B}">
  <dimension ref="A1:F17"/>
  <sheetViews>
    <sheetView workbookViewId="0">
      <selection activeCell="D15" sqref="D15"/>
    </sheetView>
  </sheetViews>
  <sheetFormatPr defaultColWidth="9.140625" defaultRowHeight="15" x14ac:dyDescent="0.25"/>
  <cols>
    <col min="1" max="1" width="64.28515625" style="2" customWidth="1"/>
    <col min="2" max="3" width="15.28515625" style="39" customWidth="1"/>
    <col min="4" max="4" width="17.140625" style="39" customWidth="1"/>
    <col min="5" max="16384" width="9.140625" style="2"/>
  </cols>
  <sheetData>
    <row r="1" spans="1:6" ht="18.75" x14ac:dyDescent="0.3">
      <c r="A1" s="102" t="s">
        <v>107</v>
      </c>
      <c r="B1" s="2"/>
      <c r="C1" s="2"/>
      <c r="D1" s="2"/>
      <c r="E1" s="34"/>
      <c r="F1" s="34"/>
    </row>
    <row r="2" spans="1:6" ht="15.75" thickBot="1" x14ac:dyDescent="0.3"/>
    <row r="3" spans="1:6" ht="28.9" x14ac:dyDescent="0.25">
      <c r="A3" s="40"/>
      <c r="B3" s="41" t="s">
        <v>75</v>
      </c>
      <c r="C3" s="50" t="s">
        <v>67</v>
      </c>
      <c r="D3" s="51" t="s">
        <v>68</v>
      </c>
      <c r="E3" s="39"/>
    </row>
    <row r="4" spans="1:6" thickBot="1" x14ac:dyDescent="0.3">
      <c r="A4" s="44" t="s">
        <v>66</v>
      </c>
      <c r="B4" s="45">
        <v>20</v>
      </c>
      <c r="C4" s="92">
        <v>0</v>
      </c>
      <c r="D4" s="46">
        <f>C4*12</f>
        <v>0</v>
      </c>
      <c r="E4" s="39"/>
    </row>
    <row r="6" spans="1:6" thickBot="1" x14ac:dyDescent="0.3"/>
    <row r="7" spans="1:6" x14ac:dyDescent="0.25">
      <c r="A7" s="40"/>
      <c r="B7" s="42" t="s">
        <v>71</v>
      </c>
      <c r="C7" s="42" t="s">
        <v>69</v>
      </c>
      <c r="D7" s="43" t="s">
        <v>70</v>
      </c>
    </row>
    <row r="8" spans="1:6" ht="15.75" thickBot="1" x14ac:dyDescent="0.3">
      <c r="A8" s="44" t="s">
        <v>111</v>
      </c>
      <c r="B8" s="47">
        <v>100</v>
      </c>
      <c r="C8" s="92">
        <v>0</v>
      </c>
      <c r="D8" s="46">
        <f>B8*C8</f>
        <v>0</v>
      </c>
    </row>
    <row r="9" spans="1:6" s="133" customFormat="1" ht="15.75" thickBot="1" x14ac:dyDescent="0.3">
      <c r="A9" s="129"/>
      <c r="B9" s="130"/>
      <c r="C9" s="131"/>
      <c r="D9" s="132"/>
    </row>
    <row r="10" spans="1:6" s="133" customFormat="1" ht="15.75" thickBot="1" x14ac:dyDescent="0.3">
      <c r="A10" s="129"/>
      <c r="B10" s="130" t="s">
        <v>71</v>
      </c>
      <c r="C10" s="131" t="s">
        <v>69</v>
      </c>
      <c r="D10" s="132" t="s">
        <v>113</v>
      </c>
    </row>
    <row r="11" spans="1:6" ht="15.75" thickBot="1" x14ac:dyDescent="0.3">
      <c r="A11" s="44" t="s">
        <v>112</v>
      </c>
      <c r="B11" s="47">
        <v>100</v>
      </c>
      <c r="C11" s="92">
        <v>0</v>
      </c>
      <c r="D11" s="46">
        <f>B11*C11</f>
        <v>0</v>
      </c>
    </row>
    <row r="14" spans="1:6" ht="15.75" x14ac:dyDescent="0.3">
      <c r="C14" s="48" t="s">
        <v>76</v>
      </c>
      <c r="D14" s="49">
        <f>SUM(D4:D11)</f>
        <v>0</v>
      </c>
    </row>
    <row r="17" spans="1:1" ht="14.45" x14ac:dyDescent="0.25">
      <c r="A17" s="93" t="s">
        <v>89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FB3CB5608C2C4B8F6A034495B95267" ma:contentTypeVersion="2" ma:contentTypeDescription="Een nieuw document maken." ma:contentTypeScope="" ma:versionID="1d04799f66a28e39d04bfa6760fc51fc">
  <xsd:schema xmlns:xsd="http://www.w3.org/2001/XMLSchema" xmlns:xs="http://www.w3.org/2001/XMLSchema" xmlns:p="http://schemas.microsoft.com/office/2006/metadata/properties" xmlns:ns3="5e6fe870-7943-4c1a-b0a2-db68696af3b0" targetNamespace="http://schemas.microsoft.com/office/2006/metadata/properties" ma:root="true" ma:fieldsID="9a42a1bf8c1a68cfb7f5b639517ab2a5" ns3:_="">
    <xsd:import namespace="5e6fe870-7943-4c1a-b0a2-db68696af3b0"/>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6fe870-7943-4c1a-b0a2-db68696af3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32C0AD-3C5E-42CB-8A00-C10DEA3297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6fe870-7943-4c1a-b0a2-db68696af3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84495A-CE5D-4852-834D-ADAE7C89F148}">
  <ds:schemaRefs>
    <ds:schemaRef ds:uri="http://schemas.microsoft.com/sharepoint/v3/contenttype/forms"/>
  </ds:schemaRefs>
</ds:datastoreItem>
</file>

<file path=customXml/itemProps3.xml><?xml version="1.0" encoding="utf-8"?>
<ds:datastoreItem xmlns:ds="http://schemas.openxmlformats.org/officeDocument/2006/customXml" ds:itemID="{43D34A97-84D3-421F-BEF8-A69242C3BCCE}">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5e6fe870-7943-4c1a-b0a2-db68696af3b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Invulinstructie</vt:lpstr>
      <vt:lpstr>1. Inschrijfstaat</vt:lpstr>
      <vt:lpstr>1b. controle gewichten</vt:lpstr>
      <vt:lpstr>2a. All-in onderhoud</vt:lpstr>
      <vt:lpstr>2b. Regulier onderhoud</vt:lpstr>
      <vt:lpstr>2c. Schade en storing</vt:lpstr>
      <vt:lpstr>2d. Levering</vt:lpstr>
      <vt:lpstr>2e. e-beheermodule</vt:lpstr>
    </vt:vector>
  </TitlesOfParts>
  <Company>Regio Gooi en Vechtstreek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Nagel</dc:creator>
  <cp:lastModifiedBy>Audrey Schalkwijk</cp:lastModifiedBy>
  <dcterms:created xsi:type="dcterms:W3CDTF">2022-08-09T12:53:34Z</dcterms:created>
  <dcterms:modified xsi:type="dcterms:W3CDTF">2022-11-29T16:00:24Z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0x0101005AFB3CB5608C2C4B8F6A034495B95267</vt:lpwstr>
  </property>
</Properties>
</file>