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HorstAanDeMaas_RL0198/P0831_Advies_Horst_ad_Maas_via_BGTServices/FunctionaliteitEnMethodiek/"/>
    </mc:Choice>
  </mc:AlternateContent>
  <xr:revisionPtr revIDLastSave="28" documentId="8_{98518030-D95C-4219-A2A4-D6DB5ECC51EE}" xr6:coauthVersionLast="47" xr6:coauthVersionMax="47" xr10:uidLastSave="{78EBA96C-E131-4A70-9E97-7DC6EA2F3051}"/>
  <bookViews>
    <workbookView xWindow="38280" yWindow="-120" windowWidth="38640" windowHeight="21390" activeTab="4" xr2:uid="{00000000-000D-0000-FFFF-FFFF00000000}"/>
  </bookViews>
  <sheets>
    <sheet name="Toelichting" sheetId="9" r:id="rId1"/>
    <sheet name="Keuzemogelijkheden" sheetId="10" r:id="rId2"/>
    <sheet name="Functionaliteitshoofdgroepen" sheetId="7" r:id="rId3"/>
    <sheet name="Functionaliteitsgroepen" sheetId="8" r:id="rId4"/>
    <sheet name="Wensen" sheetId="4" r:id="rId5"/>
    <sheet name="Basisgegevens" sheetId="6" state="hidden" r:id="rId6"/>
  </sheets>
  <definedNames>
    <definedName name="_xlnm._FilterDatabase" localSheetId="4" hidden="1">Wensen!$A$1:$N$135</definedName>
    <definedName name="_xlnm.Print_Area" localSheetId="4">Wensen!$A$1:$H$98</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34" i="4" l="1"/>
  <c r="M134" i="4"/>
  <c r="L134" i="4"/>
  <c r="K134" i="4"/>
  <c r="N133" i="4"/>
  <c r="M133" i="4"/>
  <c r="L133" i="4"/>
  <c r="K133" i="4"/>
  <c r="N130" i="4"/>
  <c r="M130" i="4"/>
  <c r="L130" i="4"/>
  <c r="K130" i="4"/>
  <c r="N129" i="4"/>
  <c r="M129" i="4"/>
  <c r="L129" i="4"/>
  <c r="K129" i="4"/>
  <c r="N127" i="4"/>
  <c r="M127" i="4"/>
  <c r="L127" i="4"/>
  <c r="K127" i="4"/>
  <c r="N126" i="4"/>
  <c r="M126" i="4"/>
  <c r="L126" i="4"/>
  <c r="K126" i="4"/>
  <c r="N124" i="4"/>
  <c r="M124" i="4"/>
  <c r="L124" i="4"/>
  <c r="K124" i="4"/>
  <c r="N123" i="4"/>
  <c r="M123" i="4"/>
  <c r="L123" i="4"/>
  <c r="K123" i="4"/>
  <c r="N122" i="4"/>
  <c r="M122" i="4"/>
  <c r="L122" i="4"/>
  <c r="K122" i="4"/>
  <c r="N121" i="4"/>
  <c r="M121" i="4"/>
  <c r="L121" i="4"/>
  <c r="K121" i="4"/>
  <c r="N119" i="4"/>
  <c r="M119" i="4"/>
  <c r="L119" i="4"/>
  <c r="K119" i="4"/>
  <c r="N116" i="4"/>
  <c r="M116" i="4"/>
  <c r="L116" i="4"/>
  <c r="K116" i="4"/>
  <c r="N115" i="4"/>
  <c r="M115" i="4"/>
  <c r="L115" i="4"/>
  <c r="K115" i="4"/>
  <c r="N114" i="4"/>
  <c r="M114" i="4"/>
  <c r="L114" i="4"/>
  <c r="K114" i="4"/>
  <c r="N113" i="4"/>
  <c r="M113" i="4"/>
  <c r="L113" i="4"/>
  <c r="K113" i="4"/>
  <c r="N112" i="4"/>
  <c r="M112" i="4"/>
  <c r="L112" i="4"/>
  <c r="K112" i="4"/>
  <c r="N110" i="4"/>
  <c r="M110" i="4"/>
  <c r="L110" i="4"/>
  <c r="K110" i="4"/>
  <c r="N109" i="4"/>
  <c r="M109" i="4"/>
  <c r="L109" i="4"/>
  <c r="K109" i="4"/>
  <c r="N108" i="4"/>
  <c r="M108" i="4"/>
  <c r="L108" i="4"/>
  <c r="K108" i="4"/>
  <c r="N106" i="4"/>
  <c r="M106" i="4"/>
  <c r="L106" i="4"/>
  <c r="K106" i="4"/>
  <c r="N105" i="4"/>
  <c r="M105" i="4"/>
  <c r="L105" i="4"/>
  <c r="K105" i="4"/>
  <c r="N104" i="4"/>
  <c r="M104" i="4"/>
  <c r="L104" i="4"/>
  <c r="K104" i="4"/>
  <c r="N103" i="4"/>
  <c r="M103" i="4"/>
  <c r="L103" i="4"/>
  <c r="K103" i="4"/>
  <c r="N102" i="4"/>
  <c r="M102" i="4"/>
  <c r="L102" i="4"/>
  <c r="K102" i="4"/>
  <c r="N99" i="4"/>
  <c r="M99" i="4"/>
  <c r="L99" i="4"/>
  <c r="K99" i="4"/>
  <c r="N98" i="4"/>
  <c r="M98" i="4"/>
  <c r="L98" i="4"/>
  <c r="K98" i="4"/>
  <c r="N97" i="4"/>
  <c r="M97" i="4"/>
  <c r="L97" i="4"/>
  <c r="K97" i="4"/>
  <c r="N95" i="4"/>
  <c r="M95" i="4"/>
  <c r="L95" i="4"/>
  <c r="K95" i="4"/>
  <c r="N93" i="4"/>
  <c r="M93" i="4"/>
  <c r="L93" i="4"/>
  <c r="K93" i="4"/>
  <c r="N92" i="4"/>
  <c r="M92" i="4"/>
  <c r="L92" i="4"/>
  <c r="K92" i="4"/>
  <c r="N90" i="4"/>
  <c r="M90" i="4"/>
  <c r="L90" i="4"/>
  <c r="K90" i="4"/>
  <c r="N89" i="4"/>
  <c r="M89" i="4"/>
  <c r="L89" i="4"/>
  <c r="K89" i="4"/>
  <c r="N88" i="4"/>
  <c r="M88" i="4"/>
  <c r="L88" i="4"/>
  <c r="K88" i="4"/>
  <c r="N87" i="4"/>
  <c r="M87" i="4"/>
  <c r="L87" i="4"/>
  <c r="K87" i="4"/>
  <c r="N85" i="4"/>
  <c r="M85" i="4"/>
  <c r="L85" i="4"/>
  <c r="K85" i="4"/>
  <c r="N83" i="4"/>
  <c r="M83" i="4"/>
  <c r="L83" i="4"/>
  <c r="K83" i="4"/>
  <c r="N82" i="4"/>
  <c r="M82" i="4"/>
  <c r="L82" i="4"/>
  <c r="K82" i="4"/>
  <c r="N81" i="4"/>
  <c r="M81" i="4"/>
  <c r="L81" i="4"/>
  <c r="K81" i="4"/>
  <c r="N79" i="4"/>
  <c r="M79" i="4"/>
  <c r="L79" i="4"/>
  <c r="K79" i="4"/>
  <c r="N78" i="4"/>
  <c r="M78" i="4"/>
  <c r="L78" i="4"/>
  <c r="K78" i="4"/>
  <c r="N77" i="4"/>
  <c r="M77" i="4"/>
  <c r="L77" i="4"/>
  <c r="K77" i="4"/>
  <c r="N75" i="4"/>
  <c r="M75" i="4"/>
  <c r="L75" i="4"/>
  <c r="K75" i="4"/>
  <c r="N74" i="4"/>
  <c r="M74" i="4"/>
  <c r="L74" i="4"/>
  <c r="K74" i="4"/>
  <c r="N73" i="4"/>
  <c r="M73" i="4"/>
  <c r="L73" i="4"/>
  <c r="K73" i="4"/>
  <c r="N71" i="4"/>
  <c r="M71" i="4"/>
  <c r="L71" i="4"/>
  <c r="K71" i="4"/>
  <c r="N69" i="4"/>
  <c r="M69" i="4"/>
  <c r="L69" i="4"/>
  <c r="K69" i="4"/>
  <c r="N68" i="4"/>
  <c r="M68" i="4"/>
  <c r="L68" i="4"/>
  <c r="K68" i="4"/>
  <c r="N67" i="4"/>
  <c r="M67" i="4"/>
  <c r="L67" i="4"/>
  <c r="K67" i="4"/>
  <c r="N65" i="4"/>
  <c r="M65" i="4"/>
  <c r="L65" i="4"/>
  <c r="K65" i="4"/>
  <c r="N64" i="4"/>
  <c r="M64" i="4"/>
  <c r="L64" i="4"/>
  <c r="K64" i="4"/>
  <c r="N63" i="4"/>
  <c r="M63" i="4"/>
  <c r="L63" i="4"/>
  <c r="K63" i="4"/>
  <c r="N62" i="4"/>
  <c r="M62" i="4"/>
  <c r="L62" i="4"/>
  <c r="K62" i="4"/>
  <c r="N61" i="4"/>
  <c r="M61" i="4"/>
  <c r="L61" i="4"/>
  <c r="K61" i="4"/>
  <c r="N60" i="4"/>
  <c r="M60" i="4"/>
  <c r="L60" i="4"/>
  <c r="K60" i="4"/>
  <c r="N59" i="4"/>
  <c r="M59" i="4"/>
  <c r="L59" i="4"/>
  <c r="K59" i="4"/>
  <c r="N58" i="4"/>
  <c r="M58" i="4"/>
  <c r="L58" i="4"/>
  <c r="K58" i="4"/>
  <c r="N57" i="4"/>
  <c r="M57" i="4"/>
  <c r="L57" i="4"/>
  <c r="K57" i="4"/>
  <c r="N56" i="4"/>
  <c r="M56" i="4"/>
  <c r="L56" i="4"/>
  <c r="K56" i="4"/>
  <c r="N55" i="4"/>
  <c r="M55" i="4"/>
  <c r="L55" i="4"/>
  <c r="K55" i="4"/>
  <c r="N53" i="4"/>
  <c r="M53" i="4"/>
  <c r="L53" i="4"/>
  <c r="K53" i="4"/>
  <c r="N52" i="4"/>
  <c r="M52" i="4"/>
  <c r="L52" i="4"/>
  <c r="K52" i="4"/>
  <c r="N51" i="4"/>
  <c r="M51" i="4"/>
  <c r="L51" i="4"/>
  <c r="K51" i="4"/>
  <c r="N49" i="4"/>
  <c r="M49" i="4"/>
  <c r="L49" i="4"/>
  <c r="K49" i="4"/>
  <c r="N48" i="4"/>
  <c r="M48" i="4"/>
  <c r="L48" i="4"/>
  <c r="K48" i="4"/>
  <c r="N47" i="4"/>
  <c r="M47" i="4"/>
  <c r="L47" i="4"/>
  <c r="K47" i="4"/>
  <c r="N46" i="4"/>
  <c r="M46" i="4"/>
  <c r="L46" i="4"/>
  <c r="K46" i="4"/>
  <c r="N45" i="4"/>
  <c r="M45" i="4"/>
  <c r="L45" i="4"/>
  <c r="K45" i="4"/>
  <c r="N44" i="4"/>
  <c r="M44" i="4"/>
  <c r="L44" i="4"/>
  <c r="K44" i="4"/>
  <c r="N43" i="4"/>
  <c r="M43" i="4"/>
  <c r="L43" i="4"/>
  <c r="K43" i="4"/>
  <c r="N42" i="4"/>
  <c r="M42" i="4"/>
  <c r="L42" i="4"/>
  <c r="K42" i="4"/>
  <c r="N41" i="4"/>
  <c r="M41" i="4"/>
  <c r="L41" i="4"/>
  <c r="K41" i="4"/>
  <c r="N40" i="4"/>
  <c r="M40" i="4"/>
  <c r="L40" i="4"/>
  <c r="K40" i="4"/>
  <c r="N39" i="4"/>
  <c r="M39" i="4"/>
  <c r="L39" i="4"/>
  <c r="K39" i="4"/>
  <c r="N37" i="4"/>
  <c r="M37" i="4"/>
  <c r="L37" i="4"/>
  <c r="K37" i="4"/>
  <c r="N36" i="4"/>
  <c r="M36" i="4"/>
  <c r="L36" i="4"/>
  <c r="K36" i="4"/>
  <c r="N34" i="4"/>
  <c r="M34" i="4"/>
  <c r="L34" i="4"/>
  <c r="K34" i="4"/>
  <c r="N33" i="4"/>
  <c r="M33" i="4"/>
  <c r="L33" i="4"/>
  <c r="K33" i="4"/>
  <c r="N32" i="4"/>
  <c r="M32" i="4"/>
  <c r="L32" i="4"/>
  <c r="K32" i="4"/>
  <c r="N29" i="4"/>
  <c r="M29" i="4"/>
  <c r="L29" i="4"/>
  <c r="K29" i="4"/>
  <c r="N28" i="4"/>
  <c r="M28" i="4"/>
  <c r="L28" i="4"/>
  <c r="K28" i="4"/>
  <c r="N26" i="4"/>
  <c r="M26" i="4"/>
  <c r="L26" i="4"/>
  <c r="K26" i="4"/>
  <c r="N25" i="4"/>
  <c r="M25" i="4"/>
  <c r="L25" i="4"/>
  <c r="K25" i="4"/>
  <c r="N23" i="4"/>
  <c r="M23" i="4"/>
  <c r="L23" i="4"/>
  <c r="K23" i="4"/>
  <c r="N21" i="4"/>
  <c r="M21" i="4"/>
  <c r="L21" i="4"/>
  <c r="K21" i="4"/>
  <c r="N20" i="4"/>
  <c r="M20" i="4"/>
  <c r="L20" i="4"/>
  <c r="K20" i="4"/>
  <c r="N17" i="4"/>
  <c r="M17" i="4"/>
  <c r="L17" i="4"/>
  <c r="K17" i="4"/>
  <c r="N14" i="4"/>
  <c r="M14" i="4"/>
  <c r="L14" i="4"/>
  <c r="K14" i="4"/>
  <c r="N7" i="4"/>
  <c r="M7" i="4"/>
  <c r="L7" i="4"/>
  <c r="K7" i="4"/>
  <c r="N4" i="4"/>
  <c r="M4" i="4"/>
  <c r="L4" i="4"/>
  <c r="K4" i="4"/>
  <c r="I135" i="4"/>
  <c r="N13" i="4"/>
  <c r="M13" i="4"/>
  <c r="L13" i="4"/>
  <c r="K13" i="4"/>
  <c r="N12" i="4"/>
  <c r="M12" i="4"/>
  <c r="L12" i="4"/>
  <c r="K12" i="4"/>
  <c r="N11" i="4"/>
  <c r="M11" i="4"/>
  <c r="L11" i="4"/>
  <c r="K11" i="4"/>
  <c r="N10" i="4"/>
  <c r="M10" i="4"/>
  <c r="L10" i="4"/>
  <c r="K10" i="4"/>
  <c r="N9" i="4"/>
  <c r="M9" i="4"/>
  <c r="L9" i="4"/>
  <c r="K9" i="4"/>
  <c r="N135" i="4" l="1"/>
  <c r="K4" i="6"/>
  <c r="K5" i="6"/>
  <c r="K6" i="6"/>
  <c r="K3" i="6"/>
  <c r="K2" i="6"/>
  <c r="J2" i="6"/>
  <c r="J4" i="6"/>
  <c r="J5" i="6"/>
  <c r="J6" i="6"/>
  <c r="J3" i="6"/>
</calcChain>
</file>

<file path=xl/sharedStrings.xml><?xml version="1.0" encoding="utf-8"?>
<sst xmlns="http://schemas.openxmlformats.org/spreadsheetml/2006/main" count="656" uniqueCount="395">
  <si>
    <t>Toelichting wensen</t>
  </si>
  <si>
    <t>In  het bestand kunt u een keuze maken uit de waarden zoals deze zijn opgenomen in tabblad keuzemogelijkheden</t>
  </si>
  <si>
    <t>Tijdens het invullen van de fase wordt automatisch de tekst in kolom J, K en L ingevuld, waaruit blijkt hoe dit op basis van uw antwoord mogelijk wordt opgenomen in het aanbestedingsdocument.</t>
  </si>
  <si>
    <t xml:space="preserve">Afhankelijk van de keuze wordt een factor toegekend, waardoor ‘Doorontwikkeld’ meer punten oplevert als ‘Bereid te ontwikkelen’. </t>
  </si>
  <si>
    <t>De factoren zijn opgenomen in onderstaand overzicht:</t>
  </si>
  <si>
    <t>Fase</t>
  </si>
  <si>
    <t>Factor</t>
  </si>
  <si>
    <t>Doorontwikkeld</t>
  </si>
  <si>
    <t>Jong volwassen</t>
  </si>
  <si>
    <t>Bereid te ontwikkelen</t>
  </si>
  <si>
    <t>Nieuw</t>
  </si>
  <si>
    <t>Gelieve het formulier in te vullen. Het formulier geeft met een rode kleur aan dat u nog geen keuze heeft gemaakt. Afhankelijk van de keuze  worden de punten automatisch berekend en kleurt de regel conform tabblad keuzemogeljkheden.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</si>
  <si>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</si>
  <si>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Functionaliteitshoofdgroepen</t>
  </si>
  <si>
    <t>Functionaliteitshoofdgroepen met de nummering en omschrijving van de hoofdgroepen is opgenomen in tabblad Functionaliteitshoofdgroepen.</t>
  </si>
  <si>
    <t>Functionaliteitsgroepen</t>
  </si>
  <si>
    <t>Functionaliteitsgroepen met de nummering en omschrijving van de groepen is opgenomen in tabblad Functionaliteitsgroepen.</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</si>
  <si>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</si>
  <si>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</si>
  <si>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</si>
  <si>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</si>
  <si>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</si>
  <si>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</si>
  <si>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</si>
  <si>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</si>
  <si>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</si>
  <si>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</si>
  <si>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</si>
  <si>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</si>
  <si>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</si>
  <si>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Kan niet worden aangetoond tijdens de demonstratie/verificatie/oplevering het operationeel is.</t>
  </si>
  <si>
    <t>Maak uw keuze</t>
  </si>
  <si>
    <t>Maak een keuze in de kolom fase</t>
  </si>
  <si>
    <t>Maak een keuze in de kolom 'Antwoord fase'</t>
  </si>
  <si>
    <t>Nr.</t>
  </si>
  <si>
    <t>Naam</t>
  </si>
  <si>
    <t>Aanbestedingsproces</t>
  </si>
  <si>
    <t>Het vastleggen van alle zaken met betrekking tot het tot stand komen van het contract. Van publicatie t/m gunning.</t>
  </si>
  <si>
    <t>Organisatie</t>
  </si>
  <si>
    <t>Het bepalen van de organisatie-aspecten, vakdisciplines en kaders betreffende de levering, de installatie, de implementatie en de in beheer name van het BOR-beheersysteem</t>
  </si>
  <si>
    <t>Informatiearchitectuur</t>
  </si>
  <si>
    <t>Het vastleggen van de relatie met onderdelen buiten het BOR-beheersysteem.</t>
  </si>
  <si>
    <t>Automatisering</t>
  </si>
  <si>
    <t>Het vastleggen van alle zaken rondom informatisering en automatisering die van belang zijn voor of betrekking hebben op het BOR-beheersysteem.</t>
  </si>
  <si>
    <t>Basisfunctionaliteit</t>
  </si>
  <si>
    <t>Het vastleggen en voorschrijven van algemene functionaliteit van het BOR-beheersysteem.</t>
  </si>
  <si>
    <t>Objectregistratie (BOR en Geo)</t>
  </si>
  <si>
    <t>Het vastleggen, voorschrijven en beschrijven van de registratie van de objecten (assets) in het BOR-beheersysteem en de geo-voorziening, incl. de uitwisseling tussen beide systemen.</t>
  </si>
  <si>
    <t>Methodieken (functionaliteit)</t>
  </si>
  <si>
    <t>Het beschrijven en voorschrijven van de wijze waarop gegevens in de integrale informatievoorziening ingezet worden om gevraagde producten te realiseren. Dit wordt vastgelegd in de vorm van methodieken die binnen of met het BOR-beheersysteem toegepast worden.</t>
  </si>
  <si>
    <t>Implementatie</t>
  </si>
  <si>
    <t>Het vastleggen, voorschrijven en beschrijven van de wijze waarop de conversie, opbouw, implementatie, opleiding en de overgang naar dagelijks gebruik plaatsvindt.</t>
  </si>
  <si>
    <t>Overeenkomst</t>
  </si>
  <si>
    <t>Het vastleggen van afspraken aangaande het contract, de betaling, de eindregeling en overdracht.</t>
  </si>
  <si>
    <t>Hoofdgroep-nummer</t>
  </si>
  <si>
    <t>Hoofdgroep naam</t>
  </si>
  <si>
    <t>Groep-nr.</t>
  </si>
  <si>
    <t>Groepnaam</t>
  </si>
  <si>
    <t>Groep omschrijving</t>
  </si>
  <si>
    <t>Juridisch</t>
  </si>
  <si>
    <t>Overzicht van juridische afspraken die van belang zijn voor de aanbesteding van de BOR-software.</t>
  </si>
  <si>
    <t>Levertijd</t>
  </si>
  <si>
    <t>De tijd/fasering waarbinnen leveringen plaats moeten vinden binnen de implementatie van de BOR-beheersoftware.</t>
  </si>
  <si>
    <t>Prijzen</t>
  </si>
  <si>
    <t>De tarieven die na de aanbesteding van toepassing zijn.</t>
  </si>
  <si>
    <t>Prijscondities</t>
  </si>
  <si>
    <t>Specifieke voorwaarden op het gebied van prijsstelling en kosten waar door de Inschrijver aan moet worden voldaan.</t>
  </si>
  <si>
    <t>Prijzen ondersteuning bij aanpassing inrichting</t>
  </si>
  <si>
    <t>Prijzen die van toepassing zijn voor de verdere inrichting van het BOR-beheersysteem.</t>
  </si>
  <si>
    <t>Verificatie en testen</t>
  </si>
  <si>
    <t>Voorwaarden en afspraken die betrekking hebben op de verificatie na de aanbesteding. Een mogelijke optie is de POC (Proof of Concept).</t>
  </si>
  <si>
    <t>Standaarden</t>
  </si>
  <si>
    <t>De standaarden die door de Inschrijver moeten worden gevolgd bij de implementatie van de BOR-beheersoftware.</t>
  </si>
  <si>
    <t>IMBOR</t>
  </si>
  <si>
    <t>Het beheersysteem beschikt over een omgeving voor het registeren en beheren van de gegevens van objecten conform het informatiemodel beheer openbare ruimte (IMBOR, de laatste versie en alle daarop volgende versies).</t>
  </si>
  <si>
    <t>Informatievoorziening</t>
  </si>
  <si>
    <t>De verschillende vormen en wijzen van informatie-uitwisseling die binnen de beheeromgeving ingericht en geïmplementeerd moeten worden.</t>
  </si>
  <si>
    <t>Kaders</t>
  </si>
  <si>
    <t>De kaders van de aanbesteding, implementatie en beheerfase.</t>
  </si>
  <si>
    <t>Vakdisciplines</t>
  </si>
  <si>
    <t>De vakdisciplines die betrekking hebben op de aanbesteding, implementatie en beheerfase.</t>
  </si>
  <si>
    <t>Installatie basisomgeving (On Premise of Saas)</t>
  </si>
  <si>
    <t>Voorwaarden voor de installatie van de software binnen de infrastructuur van de organisatie.</t>
  </si>
  <si>
    <t>Projectorganisatie</t>
  </si>
  <si>
    <t>Voorwaarden die betrekking hebben op of van belang zijn voor de projectorganisatie die verantwoordelijk is voor de implementatie van de BOR-beheersoftware.</t>
  </si>
  <si>
    <t>Beheerorganisatie</t>
  </si>
  <si>
    <t>Voorwaarden die betrekking hebben op of van belang zijn voor de beheerorganisatie die verantwoordelijk is voor het beheer van de BOR-beheersoftware.</t>
  </si>
  <si>
    <t>Functioneel beheer</t>
  </si>
  <si>
    <t>Voorwaarden, functionaliteit en afspraken die van belangrijk zijn voor de werkomgeving van de functioneel (applicatie) beheerder binnen de BOR-beheeromgeving.</t>
  </si>
  <si>
    <t>ICT</t>
  </si>
  <si>
    <t>Voorwaarden, functionaliteit en afspraken aangaande automatisering en informatisering van de BOR-beheersoftware, het gaat hier onder andere over de werking van de software zelf en de werking van de software binnen de ICT-infrastructuur van de organisatie.</t>
  </si>
  <si>
    <t>Informatiebeveiliging</t>
  </si>
  <si>
    <t>Voorwaarden, functionaliteit en afspraken aangaande het beveiligen en de toegankelijkheid van de gegevens.</t>
  </si>
  <si>
    <t>AVG</t>
  </si>
  <si>
    <t>Alle zaken die specifiek betrekking hebben op AVG. De Algemene verordening gegevensbescherming (AVG) is een privacywet die geldt in de hele Europese Unie (EU).</t>
  </si>
  <si>
    <t>Informatiemanagement</t>
  </si>
  <si>
    <t>Voorwaarden, functionaliteit en afspraken hoe binnen de BOR-beheersofware om wordt gegaan met gegevens en informatie.</t>
  </si>
  <si>
    <t>Back-up</t>
  </si>
  <si>
    <t>Voorwaarden en afspraken die betrekking hebben op het back-uppen van gegevens en back-upvoorzieningen.</t>
  </si>
  <si>
    <t>Ontwikkel-, test-, acceptatie- en productie-omgeving (OTAP)</t>
  </si>
  <si>
    <t>Voorwaarden en afspraken over het gebruik van een ontwikkel-, test-, acceptatie- en productie-omgeving (OTAP).</t>
  </si>
  <si>
    <t>Opslaan gegevens</t>
  </si>
  <si>
    <t>Voorwaarden en afspraken die betrekking hebben op de opslag van gegevens binnen de BOR-beheersoftware.</t>
  </si>
  <si>
    <t>SaaS</t>
  </si>
  <si>
    <t>Specifieke voorwaarden die van toepassing zijn bij de implementatie, inrichting en gebruik van een SaaS-oplossing.</t>
  </si>
  <si>
    <t>Autorisatie</t>
  </si>
  <si>
    <t>Alle voorwaarden, afspraken en functionaliteit die betrekking op de autorisatie, het instellen van rollen, taken, rechten.</t>
  </si>
  <si>
    <t>Zoeken</t>
  </si>
  <si>
    <t xml:space="preserve">Het geheel aan functionaliteit voor het zoeken van gegevens binnen de BOR-beheersoftware en het tonen en visualiseren van de zoekresultaten. </t>
  </si>
  <si>
    <t>Dagelijks gebruik</t>
  </si>
  <si>
    <t>Basisfunctionaliteit die dagelijks wordt gebruikt en integraal over het hele beheersysteem uniform is. Denk aan raadplegen, selecteren, schermopbouw, voortgangsindicatie.</t>
  </si>
  <si>
    <t>Raadplegen en visualisatie</t>
  </si>
  <si>
    <t>Functionaliteit die betrekking heeft op het integraal en op dezelfde wijze gegevens raadplegen en visualiseren.</t>
  </si>
  <si>
    <t>Thematiseren</t>
  </si>
  <si>
    <t>Functionaliteit voor het maken en gebruiken van thema's in het beheersysteem.</t>
  </si>
  <si>
    <t>Afdrukken</t>
  </si>
  <si>
    <t>Binnen het beheersysteem is functionaliteit aanwezig voor om digitale en analoge afdrukken te kunnen verzorgen.</t>
  </si>
  <si>
    <t>Invoer</t>
  </si>
  <si>
    <t>Functionaliteit die betrekking hebben op het invoeren en registreren van gegevens.</t>
  </si>
  <si>
    <t>Mutaties aangeven</t>
  </si>
  <si>
    <t>Functionaliteit voor het integraal en op dezelfde wijze gegevens muteren. Dit geldt voor alle gegevens in de onderdelen van het beheersysteem (objectgegevens, kwalitatieve gegevens, beheergegevens en het uitgevoerd werk).</t>
  </si>
  <si>
    <t>Importeren en exporteren</t>
  </si>
  <si>
    <t>Functionaliteit om gegevens te kunnen importeren en exporteren.</t>
  </si>
  <si>
    <t>Historie-opbouw</t>
  </si>
  <si>
    <t>Voorwaarden, afspraken en functionaliteit die betrekking hebben op het opbouwen van de historie van gegevens binnen het BOR-beheersysteem. Er worden geen gegevens verwijderd uit het beheersysteem, maar blijven op de achtergrond beschikbaar. Het opbouwen van de historie vindt binnen het beheersysteem plaats en hiermee wordt niet een back-up bedoeld. In geval van definitief verwijderen (o.a. in kader van AVG of archiveringsverplichting) is de data wel definitief verdwenen.</t>
  </si>
  <si>
    <t>Mobiel werken</t>
  </si>
  <si>
    <t>Alle functionaliteit die betrekking heeft op de werking van of het werken met mobiele apparaten binnen de beheeromgeving.</t>
  </si>
  <si>
    <t>Consistentiecontrole</t>
  </si>
  <si>
    <t>Functionaliteit voor het controleren van minimale eisen, juistheid en compleetheid van de gegevens.</t>
  </si>
  <si>
    <t>Voortgangsindicatie</t>
  </si>
  <si>
    <t>Functionaliteit om de voortgang van acties en handelingen weer te geven binnen de BOR-beheersoftware. Na het geven van een opdracht is tijdens het 'wachten' de voortgang van de uit te voeren actie zichtbaar.</t>
  </si>
  <si>
    <t>Analyse</t>
  </si>
  <si>
    <t>Functionaliteit die betrekking heeft op het uitvoeren van werkzaamheden om analyses uit te voeren.</t>
  </si>
  <si>
    <t>Help</t>
  </si>
  <si>
    <t>Het gebruik en toepassen van helpfunctionaliteit, handleidingen en instructies binnen de BOR-beheersoftware.</t>
  </si>
  <si>
    <t>Lay-out schermen</t>
  </si>
  <si>
    <t>Voorwaarden en afspraken met betrekking tot de lay-out van de BOR-beheersoftware. De inhoud, opbouw en grootte van onderdelen op het scherm, formulieren (op het scherm) en rapporten kunnen door de gebruikers zelfstandig (zonder ondersteuning van de leverancier en functioneel beheerder) ingesteld worden.</t>
  </si>
  <si>
    <t>Selecteren en filteren</t>
  </si>
  <si>
    <t>Functionaliteit voor het selecteren, filteren of deselecteren van objecten en gegevens.</t>
  </si>
  <si>
    <t>Objectgegevens Geo-informatie</t>
  </si>
  <si>
    <t>Functionaliteit die specifiek betrekking heeft op objectgegevens die in Geo-informatie worden toegevoegd, gewijzigd of verwijderd. Het gaat hierbij de geo-gegevens van alle objecten, virtueel en fysiek, boven- en ondergronds.</t>
  </si>
  <si>
    <t>Objectgegevens BOR functionaliteit</t>
  </si>
  <si>
    <t>Algemene functionaliteit voor het registreren van objectgegevens die in het BOR-beheersysteem worden toegevoegd, gewijzigd of verwijderd.</t>
  </si>
  <si>
    <t>Registratie objecten, attributen en domeinwaarden</t>
  </si>
  <si>
    <t>Voorwaarden en functionaliteit voor het registreren van objectgegevens, attributen en domeinwaarden in het BOR-beheersysteem.</t>
  </si>
  <si>
    <t>Automatisch gegevens bijwerken/uitrekenen.</t>
  </si>
  <si>
    <t>Functionaliteit binnen de BOR-beheersoftware om objectgegevens automatisch bij te werken of uit te rekenen.</t>
  </si>
  <si>
    <t>Objectgegevens muteren</t>
  </si>
  <si>
    <t>Functionaliteit specifiek voor het muteren van objectgegevens.</t>
  </si>
  <si>
    <t>Methodiekgebruik voor meerdere onderdelen van het beheersysteem (OKBU)</t>
  </si>
  <si>
    <t>Het gebruik van methodieken voor meerdere onderdelen van het beheersysteem (objectgegevens (O), kwalitatieve gegevens (K), beheergegevens (B) en uitgevoerd werk (U) gebruikt. De inhoud van de methodieken is in een apart onderdeel opgenomen in de aanbesteding.</t>
  </si>
  <si>
    <t>Functionaliteit methodiek kwalitatieve gegevens</t>
  </si>
  <si>
    <t>Het onderdeel kwalitatieve gegevens (K) uit de integrale informatievoorziening. Het vastleggen van kwalitatieve gegevens, direct gerelateerd aan een asset en/of object en/of groep van objecten en/of een functioneel gebied. De inhoud van de methodieken is in een apart onderdeel opgenomen in de aanbesteding.</t>
  </si>
  <si>
    <t>Functionaliteit methodiek uitgevoerd werk</t>
  </si>
  <si>
    <t>Functionaliteit specifiek voor de registratie en het gebruik van gegevens van uitgevoerde werkzaamheden binnen de BOR-beheersoftware. De inhoud van de methodieken is in een apart onderdeel opgenomen in de aanbesteding.</t>
  </si>
  <si>
    <t>Plannen en begroten</t>
  </si>
  <si>
    <t>Functionaliteit die betrekking heeft op werkzaamheden om binnen het BOR-beheersysteem te plannen en te begroten.</t>
  </si>
  <si>
    <t>Verzorgen implementatie BOR-beheersoftware</t>
  </si>
  <si>
    <t>Alle eisen en wensen die gesteld worden door de organisatie die specifiek over de implementatie van de BOR-beheersoftware gaan.</t>
  </si>
  <si>
    <t>Implementatie objectgegevens</t>
  </si>
  <si>
    <t>Voorwaarden, afspraken en functionaliteit die van toepassing zijn op de implementatie en inrichting van de objectgegevens op basis van conversieplannen of een conversiedatabase.</t>
  </si>
  <si>
    <t>Opleiding</t>
  </si>
  <si>
    <t>Voorwaarden en afspraken met betrekking tot het verzorgen van opleidingen en trainingen ten behoeve van het beheer en het gebruik van de BOR-beheersoftware.</t>
  </si>
  <si>
    <t>Archief</t>
  </si>
  <si>
    <t>Voorwaarden, afspraken en functionaliteit die betrekking heeft op het archiveren en of verwijderen van objectgegevens.</t>
  </si>
  <si>
    <t>Gebruiksrechten</t>
  </si>
  <si>
    <t>De afspraken aangaande de rechten omtrent gebruik van de datasets.</t>
  </si>
  <si>
    <t>Team inschrijver</t>
  </si>
  <si>
    <t>Voorwaarden die gesteld worden aan het personeel van de inschrijver.</t>
  </si>
  <si>
    <t>Betaling</t>
  </si>
  <si>
    <t>Voorwaarden en afspraken over de betaling van de uitgevoerde diensten en leveringen.</t>
  </si>
  <si>
    <t>Eindregeling/overdracht</t>
  </si>
  <si>
    <t>Afspraken aangaande een eindregeling en overdracht van de informatie.</t>
  </si>
  <si>
    <t>SLA</t>
  </si>
  <si>
    <t>Specifieke afspraken die in het Service Level Agreement (SLA) vastgelegd worden.</t>
  </si>
  <si>
    <t>Hoofdgroep</t>
  </si>
  <si>
    <t>Groep</t>
  </si>
  <si>
    <t>Funct.nr.</t>
  </si>
  <si>
    <t>Funct.ID</t>
  </si>
  <si>
    <t>Functionaliteitsomschrijving</t>
  </si>
  <si>
    <t>Antwoord fase (maak een keuze)</t>
  </si>
  <si>
    <t>In aanbesteding als (wordt ingevuld o.b.v. antwoord fase)</t>
  </si>
  <si>
    <t>Verificatie (wordt ingevuld o.b.v. antwoord fase)</t>
  </si>
  <si>
    <t>Behaalde punten</t>
  </si>
  <si>
    <t>In het BOR-beheersysteem is het mogelijk om conform de in gebruik zijnde versie van IMBOR met minimale datasets te werken. Dit betekent dat in het BOR-beheersysteem op basis van de minimale datasets een deel van het IMBOR-model gebruikt kan worden.</t>
  </si>
  <si>
    <t>2.3.13</t>
  </si>
  <si>
    <t>Het BOR-beheersysteem beschikt over mutatie-afhandeling van bovengrondse en ondergrondse objecten tussen de beheeromgeving en de geo-omgeving conform het StUF-Geo IMGeo berichtenverkeer (horizontaal berichtenverkeer).</t>
  </si>
  <si>
    <t>Het BOR-beheersysteem beschikt over een mogelijkheid om gegevens van bovengrondse en ondergrondse netwerken automatisch uit te wisselen in het kader van de WIBON (Wet informatie-uitwisseling bovengrondse en ondergrondse netten en netwerken).</t>
  </si>
  <si>
    <t>Het BOR-beheersysteem beschikt over functionaliteit om gegevens als webservice te maken en beschikbaar te stellen (BOR naar Webservices).</t>
  </si>
  <si>
    <t>3.1.5</t>
  </si>
  <si>
    <t>Het BOR-beheersysteem werkt volgens de FAIR-principes (Findable (vindbaar); Accessible (toegankelijk); Interoparable (uitwisselbaaar); Reusable (herbruikbaar). In dit project dienen deze als richtlijn om de data geschikt te maken voor hergebruik onder duidelijk beschreven condities. Een uitwerking is opgenomen in</t>
  </si>
  <si>
    <t>Servicelaag</t>
  </si>
  <si>
    <t>Gegevens kunnen vanuit andere applicaties via API’s worden toegevoegd, gewijzigd en verwijderd waarbij de API’s voor de handhaving van de bedrijfsregels zorgen t.b.v. de consistentie van de gegevens in het BOR-beheersysteem. De controle van de bedrijfsregels wordt door de API’s uitgevoerd, niet door de applicatie die de API aanroept.</t>
  </si>
  <si>
    <t>De aanroep van een API wordt vastgelegd in logbestanden ongeacht of de aanroep succesvol was of niet.</t>
  </si>
  <si>
    <t>4.2.20</t>
  </si>
  <si>
    <t>Het account van een gebruiker die een door de opdrachtgever zelf in te stellen periode niet heeft ingelogd, wordt automatisch bevroren.</t>
  </si>
  <si>
    <t>4.2.21</t>
  </si>
  <si>
    <t>Het BOR-beheersysteem dient zo mogelijk aan te sluiten op de authenticatiemogelijkheden van de (Azure) AD, dan wel te zijn voorzien van een eigen, gecentraliseerd authenticatiemiddel. Hiermee moet het mogelijk zijn gecentraliseerd authenticaties te creëren, te wijzigen en in te nemen.
Het toevoegen van (incidentele) gebruikers zoals externe inspecteurs kan zonder gecentreerd authenticatiemiddel, maar wel conform de richtlijnen van de authenticatie.</t>
  </si>
  <si>
    <t>Common ground</t>
  </si>
  <si>
    <t>4.9.3</t>
  </si>
  <si>
    <t>Het BOR-beheersysteem maakt gebruik van softwarecomponenten uit de Common Groundcomponentencatalogus (vindbaar op CommonGround.nl).</t>
  </si>
  <si>
    <t>5.1.4</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</si>
  <si>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</si>
  <si>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5.1.6</t>
  </si>
  <si>
    <t>Gebruikers kunnen geautoriseerd worden voor één of meerdere geografische gebieden.</t>
  </si>
  <si>
    <t>5.2.1</t>
  </si>
  <si>
    <t>In de zoekfunctie is zoekwoordherkenning aanwezig.</t>
  </si>
  <si>
    <t>5.2.3</t>
  </si>
  <si>
    <t>5.3.5</t>
  </si>
  <si>
    <t>Bij zoomen is het schaalniveau zelfstandig door de opdrachtgever (zonder tussenkomst inschrijver) in te stellen.</t>
  </si>
  <si>
    <t>5.3.6</t>
  </si>
  <si>
    <t>Bij zoomen moet het mogelijk zijn om naar vorige zoomniveaus terug te kunnen zoomen.</t>
  </si>
  <si>
    <t>5.3.8</t>
  </si>
  <si>
    <t>Het BOR-beheersysteem moet een melding van verbroken verbinding met database of netwerk weergeven. Dit is van groot belang tijdens export en import en (complexe) berekeningen of analyses.</t>
  </si>
  <si>
    <t>5.3.12</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</si>
  <si>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</si>
  <si>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5.3.13</t>
  </si>
  <si>
    <t>Het BOR-beheersysteem ondersteunt het omschakelen naar een ander gebruikersprofiel, zodat een gebruiker verschillende rollen kan uitvoeren (bijvoorbeeld: eindgebruiker rol 1, eindgebruiker rol 2, beheerder, tester), zodat niet telkens opnieuw ingelogd hoeft te worden.</t>
  </si>
  <si>
    <t>5.3.18</t>
  </si>
  <si>
    <t>Het BOR-beheersysteem biedt mogelijkheden om obliek foto’s te kunnen raadplegen of openen en weer te geven vanuit het BOR-beheersysteem.</t>
  </si>
  <si>
    <t>5.3.19</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</si>
  <si>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</si>
  <si>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5.3.20</t>
  </si>
  <si>
    <t>Het is mogelijk om zelfstanding zonder ondersteuning van de inschrijver in te stellen dat periodiek standaard rapporten worden verzonden (bijvoorbeeld per email).</t>
  </si>
  <si>
    <t>5.3.22</t>
  </si>
  <si>
    <t>Het BOR-beheersysteem verstrekt de data van de meetnetten aan BRO. Dit gebeurt handmatig via de inschrijver. Ook op basis van open standaard service uit het BOR-Beheersysteem naar BRO.</t>
  </si>
  <si>
    <t>5.4.1</t>
  </si>
  <si>
    <t>5.4.3</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</si>
  <si>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</si>
  <si>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5.6.1</t>
  </si>
  <si>
    <t>Wat te zien is op het afdrukvoorbeeld is gelijk aan hetgeen dat wordt geprint (analoog en digitaal).</t>
  </si>
  <si>
    <t>5.6.2</t>
  </si>
  <si>
    <t>De gebruiker moet binnen het BOR-beheersysteem een te printen kaartbeeld makkelijk kunnen opbouwen (bijvoorbeeld via slepen, toevoegen, verwijderen en aanpassen) van onderdelen van een lay-out zoals kader, stempel, legenda, titel, schaalbalk, noordpijl, enz.</t>
  </si>
  <si>
    <t>5.6.4</t>
  </si>
  <si>
    <t>Het in batch printen van meerdere kaarten of kaartbeelden is mogelijk.</t>
  </si>
  <si>
    <t>5.6.5</t>
  </si>
  <si>
    <t>Het in batch kunnen printen: waarbij het BOR-beheersysteem automatisch inzoomt op de ingestelde objecten, attributen of domeinwaarden.</t>
  </si>
  <si>
    <t>5.6.6</t>
  </si>
  <si>
    <t>Bij het afdrukvoorbeeld kan ook nog de schaal gewijzigd worden.</t>
  </si>
  <si>
    <t>5.6.7</t>
  </si>
  <si>
    <t>Bij het afdrukvoorbeeld kan ook nog de kaart verschoven worden.</t>
  </si>
  <si>
    <t>5.6.8</t>
  </si>
  <si>
    <t>Tijdens het afdrukken kan een korte notitie in of bij de tekeningen worden gemaakt, voordat deze analoog of digitaal wordt afgedrukt.</t>
  </si>
  <si>
    <t>5.6.10</t>
  </si>
  <si>
    <t>Op het scherm of op een af te drukken kaart moeten de borden (zoals APV-bord en verkeersbord)  zichtbaar en leesbaar zijn, zodat e.e.a. ook gebruikt kan worden als presentatiemiddel of om het werken buiten te vergemakkelijken.</t>
  </si>
  <si>
    <t>5.6.11</t>
  </si>
  <si>
    <t>5.6.12</t>
  </si>
  <si>
    <t>Binnen het BOR-beheersysteem is een, door de functioneel beheerder zelf in te stellen, standaard kaart voor af te drukken beschikbaar, waarin een kader, stempel, legenda, titel, schaalbalk en noordpijl aanwezig zijn.</t>
  </si>
  <si>
    <t>5.7.3</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</si>
  <si>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t>
  </si>
  <si>
    <t>5.7.10</t>
  </si>
  <si>
    <t>Matenlijnen moeten toegevoegd kunnen worden en kunnen worden voorzien van maatvoering. De maatvoering en de matenlijnen moeten opgeslagen en afgedrukt kunnen worden.</t>
  </si>
  <si>
    <t>5.7.12</t>
  </si>
  <si>
    <t>In het BOR-beheersysteem kan tijdens het toevoegen van een bijlage worden aangegeven dat deze gecomprimeerd moet worden en dat het bestand (indien mogelijk) wordt gecomprimeerd.</t>
  </si>
  <si>
    <t>5.8.3</t>
  </si>
  <si>
    <t>Het signaleren en aangeven of markeren van afwijkingen van de geregistreerde gegevens moet met behulp van het maken van een eenvoudige opmerking of aantekening vastgelegd kunnen worden. Het invullen van een complete mutatie kan door alle gebruikers in het BOR-beheersysteem vastgelegd worden. Er wordt vervolgens een melding/conceptmutatie gedaan naar de door de opdrachtgever zelf in te stellen beheerder van het BOR-beheersysteem.</t>
  </si>
  <si>
    <t>5.9.1</t>
  </si>
  <si>
    <t>De gebruiker (afhankelijk van de rechten) moet handmatig of op basis van scripts gegevens kunnen im- en exporteren. In de praktijk zal dit voornamelijk plaats gaan vinden door de functioneel beheerder.</t>
  </si>
  <si>
    <t>5.9.3</t>
  </si>
  <si>
    <t>5.9.6</t>
  </si>
  <si>
    <t>Hergebruik van instellingen (mapping) voor het importeren en exporteren van gegevens moet mogelijk zijn.</t>
  </si>
  <si>
    <t>Het moet mogelijk zijn om bij de opslag van historische gegevens zelf aan te geven welke gegevens bewaard moeten blijven (uniform, vooraf door de opdrachtgever zelfstandig zonder ondersteuning inschrijver te bepalen zijn).
Het is primair niet de insteek deze functionaliteit te gebruiken. Dit kan van toepassing zijn bij nog uit te voeren herstelwerkzaamheden. Het uitgangspunt is dat in het BOR-beheersysteem alles goed wordt geregeld.</t>
  </si>
  <si>
    <t>De opdrachtgever kan zelfstandig (zonder ondersteuning inschrijver) met het BOR-beheersysteem op basis van historische gegevens trendanalyse(s) maken.</t>
  </si>
  <si>
    <t>Met het BOR-beheersysteem kan de historie grafisch (kaart) en administratief getoond worden. De gegevens geven de situatie van dat moment weer.</t>
  </si>
  <si>
    <t>5.11.4</t>
  </si>
  <si>
    <t>Raadplegen, muteren en inspecteren (grafisch en administratief) in het veld via een mobiel apparaat met en zonder internetverbinding in het BOR-beheersysteem is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</si>
  <si>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</si>
  <si>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BOR-beheersysteem kunnen nieuwe objecten toegevoegd worden, gegevens van bestaande objecten gemuteerd worden en objecten verwijderd worden.</t>
  </si>
  <si>
    <t>Het BOR-beheersysteem bevat functies om bepaalde processen (bijvoorbeeld: informatiestromen en mutatieprocessen) te kunnen monitoren en problemen te signaleren. Bijvoorbeeld via signaleringen op beeldscherm, via e-mail en via managementrapportages.</t>
  </si>
  <si>
    <t>5.14.1</t>
  </si>
  <si>
    <t>5.14.2</t>
  </si>
  <si>
    <t>Het moet mogelijk zijn om met het BOR-beheersysteem risicoanalyses uit te kunnen voeren. Daarbij kan gebruik gemaakt worden van alle voorkomende waarden in het BOR-beheersysteem.</t>
  </si>
  <si>
    <t>5.14.3</t>
  </si>
  <si>
    <t>Met het BOR-beheersysteem kunnen energieberekeningen uitgevoerd worden.</t>
  </si>
  <si>
    <t>5.14.4</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</si>
  <si>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</si>
  <si>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5.15.4</t>
  </si>
  <si>
    <t>Een zoekfunctie is aanwezig in de helpfunctie (met zoekwoordherkenning).</t>
  </si>
  <si>
    <t>5.15.7</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</si>
  <si>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</si>
  <si>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5.16.8</t>
  </si>
  <si>
    <t>Het BOR-beheersysteem biedt de functionaliteit om alle kaartlagen te prioriteren om deze in de juiste volgorde weer te geven.</t>
  </si>
  <si>
    <t>5.17.4</t>
  </si>
  <si>
    <t>Het mogelijk zijn om grafisch en administratief selecties en filters te kunnen omdraaien (invert). Daarmee wordt het deel wat is geselecteerd gedeselecteerd en het andere wordt geselecteerd.</t>
  </si>
  <si>
    <t>5.17.9</t>
  </si>
  <si>
    <t>5.17.16</t>
  </si>
  <si>
    <t>In het BOR-beheersysteem zijn de volgende snapfuncties beschikbaar: Eindpunt, hoekpunt, kruispunt, middelpunt en punt op een object.</t>
  </si>
  <si>
    <t>6.2.6</t>
  </si>
  <si>
    <t>Het is mogelijk om bij een object de geometrie te verwijderen en deze op een later tijdstip weer toe te voegen." Daarbij dient wel historie-opbouw plaats te vinden.</t>
  </si>
  <si>
    <t>6.2.9</t>
  </si>
  <si>
    <t>Het BOR-beheersysteem beschikt over een directe alarmeringsfunctie bij foutieve invoer van gegevens. Bij foutieve invoer is het niet mogelijk om de gegevens op te slaan.</t>
  </si>
  <si>
    <t>6.2.10</t>
  </si>
  <si>
    <t>De alarmeringsfunctie bij foutieve invoer is door de gebruikers afhankelijk van de rechten zelfstandig (zonder tussenkomst inschrijver) in te stellen.</t>
  </si>
  <si>
    <t>6.2.16</t>
  </si>
  <si>
    <t>Voor het tekenen van de geometrie kunnen bestanden in gangbare CAD- en GIS-formaten (waaronder DGN-formaat, DWG-formaat, ESRI-shape, Oracle Spatial), GML-formaat en StUF-Geo als reference gekoppeld worden. Hieruit kan ook gekopieerd worden.</t>
  </si>
  <si>
    <t>Het BOR-beheersysteem bevat functionaliteit voor het registreren van plangeometrie (nog niet gerealiseerd) en voorlopige geometrie (wel gerealiseerd, maar nog niet ingemeten).</t>
  </si>
  <si>
    <t>6.4.3</t>
  </si>
  <si>
    <t>In het BOR-beheersysteem moeten randen geautomatiseerd bepaald kunnen worden op basis van aangrenzende vlakken. De verwerking dient conform IMBOR plaats te vinden.</t>
  </si>
  <si>
    <t>6.4.5</t>
  </si>
  <si>
    <t>Geautomatiseerde verwerking van mutaties, o.b.v. geo-voorziening, inventarisaties, revisies, aannemers en buitendienst is mogelijk binnen het BOR-beheersysteem.</t>
  </si>
  <si>
    <t>6.4.6</t>
  </si>
  <si>
    <t>Het BOR-beheersysteem bepaald automatisch de lengte van de as in de vlakobjecten.</t>
  </si>
  <si>
    <t>6.5.1</t>
  </si>
  <si>
    <t>Met het BOR-beheersysteem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</si>
  <si>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6.5.2</t>
  </si>
  <si>
    <t>Voor het actualiseren van objectgegevens met behulp van panoramafoto's is het uitwisselen van gegevens mogelijk, waarbij de verwerking van gemuteerde gegevens plaatsvindt.</t>
  </si>
  <si>
    <t>6.5.3</t>
  </si>
  <si>
    <t>Het kopiëren van objecten (dus inclusief alle vaste gegevens en onderhoudsplan/maatregelen) moet mogelijk zijn.</t>
  </si>
  <si>
    <t>6.5.5</t>
  </si>
  <si>
    <t>De gebruiker moet objecten grafisch kunnen samenvoegen en bepalen welke gegevens van welk object worden behouden. </t>
  </si>
  <si>
    <t>6.5.8</t>
  </si>
  <si>
    <t>De gebruiker moet objecten grafisch kunnen splitsen. </t>
  </si>
  <si>
    <t>Aansluiting op het Gegevenswoordenboek Stedelijk Water: een applicatie kan geautomatiseerd en wellicht zelfs met een automatische update-routine de rioleringsdata periodiek (wekelijks, maandelijks, per kwartaal) aan de GWSW-server aan bieden.</t>
  </si>
  <si>
    <t>7.2.10</t>
  </si>
  <si>
    <t>Bij een formulier van een object is het mogelijk om de resultaten van elke inspectiemethodiek in een apart tabblad weer te geven.</t>
  </si>
  <si>
    <t>7.2.11</t>
  </si>
  <si>
    <t>Het BOR-beheersysteem heeft de functionaliteit om radarinspecties te verwerken en de gegevens beschikbaar te stellen.</t>
  </si>
  <si>
    <t>NEN inspectieregels moeten opgenomen worden in het BOR-beheersysteem en zijn ook doorzoekbaar.</t>
  </si>
  <si>
    <t>7.2.23</t>
  </si>
  <si>
    <t>Het BOR-beheersysteem kan een inspectie uitvoeren door op een willekeurige locatie een punt te plaatsen. De inspectiegegevens (attributen en domeinwaarden) zijn gerelateerd aan dat (inspectie)punt en  zijn beschikbaar binnen het BOR-beheersysteem.</t>
  </si>
  <si>
    <t>Functionaliteit methodiek beheergegevens voor beleid en beheer</t>
  </si>
  <si>
    <t>Maatregelen dienen gegroepeerd te kunnen worden en op het niveau van groepen berekend te kunnen worden.</t>
  </si>
  <si>
    <t>Het moet mogelijk zijn om een relatie te leggen tussen standaard onderhoudswerkzaamheden (maatregelen) en budgetten.</t>
  </si>
  <si>
    <t>7.5.2</t>
  </si>
  <si>
    <t>Op basis van (voorlopige) projectgrenzen is het mogelijk om binnen het BOR-beheersysteem de kostenberekening (budgettering) van (een deel van) de objecten te laten doorrekenen.</t>
  </si>
  <si>
    <t>7.5.10</t>
  </si>
  <si>
    <t>In het BOR-beheersysteem zijn standaard maatregelpakketten en eenheidsprijzen voor de genoemde vakdisciplines opgenomen. Als er geen (landelijke) standaard beschikbaar is wordt een representatieve set voor de opdrachtgever vanuit de inschrijver in het BOR-beheersysteem beschikbaar gesteld.</t>
  </si>
  <si>
    <t>De opdrachtgever kan wensen tot aanpassingen en aanvullingen binnen het BOR-beheersysteem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</si>
  <si>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De inschrijver werkt samen met een gebruikersgroep die beslist over aanpassingen van het BOR-beheersysteem aan de wensen van de gebruikers, zodat de inschrijver niet alleen beslist over aanpassingen. Een gebruikersgroep moet bij de opening van de inschrijvingen zijn  opgericht.</t>
  </si>
  <si>
    <t>Totaal</t>
  </si>
  <si>
    <t>Aantal behaalde punten:</t>
  </si>
  <si>
    <t>Inschrijver</t>
  </si>
  <si>
    <t>Functie</t>
  </si>
  <si>
    <t>Onderneming</t>
  </si>
  <si>
    <t>Handtekening</t>
  </si>
  <si>
    <t>Plaats en datum</t>
  </si>
  <si>
    <t>Keuzelijst</t>
  </si>
  <si>
    <t xml:space="preserve"> Ja/Nee</t>
  </si>
  <si>
    <t>Ja</t>
  </si>
  <si>
    <t>Nee</t>
  </si>
  <si>
    <t>De methodiek is bij implementatie volledig beschikbaar binnen de standaard software</t>
  </si>
  <si>
    <t>Punten wens</t>
  </si>
  <si>
    <t>Wens bij implementatie</t>
  </si>
  <si>
    <t>In het BOR-beheersysteem moeten minimaal de GIS-functies beschikbaar zijn conform Bijlage 25 GIS-functies.</t>
  </si>
  <si>
    <t>Type wens</t>
  </si>
  <si>
    <t>n.v.t.</t>
  </si>
  <si>
    <t>Kan en hoef niet te worden aangetoond tijdens de demonstratie/verificatie/oplevering dat het operationeel is.</t>
  </si>
  <si>
    <t>De acceptatie omgeving (in gebruik als testomgeving en voor o.a. opleidingen) kan door de opdrachtgever zelfstandig geactualiseerd worden. Daarmee zijn de omgevingen identiek aan elkaar.</t>
  </si>
  <si>
    <t>Uitwisseling met BOR-beheersysteem</t>
  </si>
  <si>
    <t>Een geautomatiseerde koppeling tussen BOR-beheersysteem en externe applicaties is mogelijk. Zie Bijlage 8 Applicatiearchitectuur.</t>
  </si>
  <si>
    <t>Het BOR-beheersysteem kan gebruik maken van REST-API. Met behulp van de REST-API kunnen alle gegevens in het BOR-beheersysteem tweerichtingsverkeer uitgewisseld worden.</t>
  </si>
  <si>
    <t>Rollen, taken en rechten</t>
  </si>
  <si>
    <t>1.6.4</t>
  </si>
  <si>
    <t>2.2.3</t>
  </si>
  <si>
    <t>2.3.6</t>
  </si>
  <si>
    <t>2.3.7</t>
  </si>
  <si>
    <t>2.3.11</t>
  </si>
  <si>
    <t>2.3.12</t>
  </si>
  <si>
    <t>Het BOR-beheersysteem kan gegevens uitwisselen met het gemalenbeheersysteem van de opdrachtgever conform de gemeentelijke kwaliteitseisen. De opdrachtgever gebruikt het gemalenbeheersysteem zoals opgenomen in de bijlage 8 Applicatiearchitectuur .</t>
  </si>
  <si>
    <t>2.3.15</t>
  </si>
  <si>
    <t>4.20.12</t>
  </si>
  <si>
    <t>4.20.13</t>
  </si>
  <si>
    <t>Het BOR-beheersysteem kan bodeminformatie uit de BRO, het DINO loket, eigen archief en data uit databases van landelijk opererende onderzoeksbureau tonen. Het is daarbij direct duidelijk waar dit vandaan komt en ook per 'laag'aan en uit te zetten.</t>
  </si>
  <si>
    <t>Het BOR beheersysteem kan de uitgewerkte boor en sondeerstaten direct vanuit de kaart met bodeminformatie tonen.</t>
  </si>
  <si>
    <t>5.10.4</t>
  </si>
  <si>
    <t>5.10.8</t>
  </si>
  <si>
    <t>5.10.11</t>
  </si>
  <si>
    <t>5.11.3</t>
  </si>
  <si>
    <t>5.11.9</t>
  </si>
  <si>
    <t>5.12.9</t>
  </si>
  <si>
    <t>6.2.15</t>
  </si>
  <si>
    <t>7.1.4</t>
  </si>
  <si>
    <t>7.2.17</t>
  </si>
  <si>
    <t>7.3.2</t>
  </si>
  <si>
    <t>7.3.4</t>
  </si>
  <si>
    <t>9.5.15</t>
  </si>
  <si>
    <t>9.5.16</t>
  </si>
  <si>
    <t>Gegevenslaag</t>
  </si>
  <si>
    <t>4.19.2</t>
  </si>
  <si>
    <t>Het BOR-beheersysteem biedt ondersteuning voor recordmanagement in het beheren van informatie en gegevens (opslaan, bewerken, toegankelijk maken, verwijderen etc. en vernietigen of overbrengen naar een archiefbewaarplaats).</t>
  </si>
  <si>
    <t>4.19.3</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</si>
  <si>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</si>
  <si>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5.1.15</t>
  </si>
  <si>
    <t>Via autorisatie kan per rol/gebruiker worden ingesteld of deze persoon wel/niet massaal/bulk mutaties kan doorvoeren.</t>
  </si>
  <si>
    <t>Binnen het gehele BOR-beheersysteem en binnen een bepaald onderdeel van het BOR-beheersysteem moet zoeken op alle voorkomende gegevens in het BOR-beheersysteem (objectgegevens, kwalitatieve gegevens, beheergegevens en gegevens uitgevoerde werkzaamheden) en de informatievoorziening mogelijk zijn. Dit betekent dat op alle plekken in het BOR-beheersysteem waar een zoekfunctie aanwezig is, alle mogelijke zoekvoorwaarden / keuzemogelijkheden gelijk zijn.</t>
  </si>
  <si>
    <t>5.6.3</t>
  </si>
  <si>
    <t>Met het BOR-beheersysteem is het mogelijk om zonder installatie van een losse pdf-printer overzichten te
printen.</t>
  </si>
  <si>
    <t>Met het BOR-beheersysteem dient het mogelijk te zijn om een gelaagde pdf te vervaardigen, waarin de informatie in lagen wordt opgeslagen en door gebruikers van een pdf-bestand zonder extra software kan gebruiken. Dit mag onderdeel zijn van het BOR-beheersysteem of van losse software. Als deze wens met/zonder losse software mogelijk is, dient de inschrijver dit mee te nemen in zijn aanbieding.
Voor het raadplegen heeft iedereen een licentie van Acrobat-reader.</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</si>
  <si>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</si>
  <si>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Het maken van selectie- en filtercriteria is door de gebruiker als 'tekst' in te typen (niet alleen door bijvoorbeeld het selecteren van de stappen uit een menu).</t>
  </si>
  <si>
    <t>5.3.24</t>
  </si>
  <si>
    <t>5.3.25</t>
  </si>
  <si>
    <t>5.4.16</t>
  </si>
  <si>
    <t>In het BOR-beheersysteem worden persoonlijke instellingen per gebruiker opgeslagen. Bij een update blijven de persoonlijke instellingen bewaard en toepasbaar. Voorbeelden zijn: laatste scherm, zoomniveau, query's, lay-out kaart, lay-out schermen, lay-out formulieren, volgorde kolommen, wel/niet zichtbare kolommen,  inhoud rapporteren, filters en selecties.</t>
  </si>
  <si>
    <t>In het BOR-beheersysteem worden persoonlijke instellingen per gebruiker opgeslagen. Welke worden opgeslagen is door de opdrachtgever zelfstandig (zonder tussenkomst van de inschrijver) aan te passenVoorbeelden zijn: laatste scherm, zoomniveau, query's, lay-out kaart, lay-out schermen, lay-out formulieren, volgorde kolommen, wel/niet zichtbare kolommen,  inhoud rapporteren, filters en selecties.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</si>
</sst>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b/>
      <sz val="10"/>
      <name val="Arial"/>
      <family val="2"/>
    </font>
    <font>
      <sz val="9"/>
      <color theme="0"/>
      <name val="Arial"/>
      <family val="2"/>
    </font>
    <font>
      <sz val="11"/>
      <color theme="0"/>
      <name val="Calibri"/>
      <family val="2"/>
      <scheme val="minor"/>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2" fillId="0" borderId="0"/>
    <xf numFmtId="0" fontId="1" fillId="0" borderId="0"/>
  </cellStyleXfs>
  <cellXfs count="98">
    <xf numFmtId="0" fontId="0" fillId="0" borderId="0" xfId="0"/>
    <xf numFmtId="0" fontId="1" fillId="0" borderId="0" xfId="0" applyFont="1" applyAlignment="1">
      <alignment vertical="top"/>
    </xf>
    <xf numFmtId="0" fontId="3" fillId="0" borderId="0" xfId="0" applyFont="1" applyAlignment="1">
      <alignment vertical="top"/>
    </xf>
    <xf numFmtId="0" fontId="1" fillId="0" borderId="0" xfId="0" applyFont="1"/>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0" xfId="0" applyFont="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protection locked="0"/>
    </xf>
    <xf numFmtId="0" fontId="5" fillId="3"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6" borderId="0" xfId="0" applyFill="1" applyAlignment="1">
      <alignment vertical="top" wrapText="1"/>
    </xf>
    <xf numFmtId="0" fontId="6" fillId="5"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4" borderId="1" xfId="0" applyFont="1" applyFill="1" applyBorder="1" applyAlignment="1">
      <alignment vertical="top" wrapText="1"/>
    </xf>
    <xf numFmtId="0" fontId="3"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top" wrapText="1"/>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0" xfId="3" applyAlignment="1">
      <alignment horizontal="left" vertical="top"/>
    </xf>
    <xf numFmtId="0" fontId="1" fillId="0" borderId="0" xfId="3"/>
    <xf numFmtId="0" fontId="11" fillId="0" borderId="0" xfId="3" applyFont="1" applyAlignment="1">
      <alignment vertical="center"/>
    </xf>
    <xf numFmtId="0" fontId="1" fillId="0" borderId="0" xfId="3" applyAlignment="1">
      <alignment vertical="top" wrapText="1"/>
    </xf>
    <xf numFmtId="0" fontId="13" fillId="3" borderId="14" xfId="0" applyFont="1" applyFill="1" applyBorder="1" applyAlignment="1">
      <alignment vertical="center" wrapText="1"/>
    </xf>
    <xf numFmtId="0" fontId="13" fillId="3" borderId="15" xfId="0" applyFont="1" applyFill="1" applyBorder="1" applyAlignment="1">
      <alignment vertical="center" wrapText="1"/>
    </xf>
    <xf numFmtId="0" fontId="14" fillId="9" borderId="16" xfId="0" applyFont="1" applyFill="1" applyBorder="1" applyAlignment="1">
      <alignment vertical="center"/>
    </xf>
    <xf numFmtId="0" fontId="14" fillId="9" borderId="17" xfId="0" applyFont="1" applyFill="1" applyBorder="1" applyAlignment="1">
      <alignment horizontal="right" vertical="center"/>
    </xf>
    <xf numFmtId="0" fontId="14" fillId="10" borderId="16" xfId="0" applyFont="1" applyFill="1" applyBorder="1" applyAlignment="1">
      <alignment vertical="center"/>
    </xf>
    <xf numFmtId="0" fontId="14" fillId="10" borderId="17" xfId="0" applyFont="1" applyFill="1" applyBorder="1" applyAlignment="1">
      <alignment horizontal="right" vertical="center"/>
    </xf>
    <xf numFmtId="0" fontId="10" fillId="11" borderId="16" xfId="0" applyFont="1" applyFill="1" applyBorder="1" applyAlignment="1">
      <alignment vertical="center"/>
    </xf>
    <xf numFmtId="0" fontId="10" fillId="11" borderId="17" xfId="0" applyFont="1" applyFill="1" applyBorder="1" applyAlignment="1">
      <alignment horizontal="right" vertical="center"/>
    </xf>
    <xf numFmtId="0" fontId="10" fillId="12" borderId="16" xfId="0" applyFont="1" applyFill="1" applyBorder="1" applyAlignment="1">
      <alignment vertical="center"/>
    </xf>
    <xf numFmtId="0" fontId="10" fillId="12" borderId="17" xfId="0" applyFont="1" applyFill="1" applyBorder="1" applyAlignment="1">
      <alignment horizontal="right" vertical="center"/>
    </xf>
    <xf numFmtId="0" fontId="1" fillId="0" borderId="0" xfId="3" applyAlignment="1">
      <alignment wrapText="1"/>
    </xf>
    <xf numFmtId="0" fontId="12" fillId="0" borderId="0" xfId="0" applyFont="1" applyAlignment="1">
      <alignment vertical="center" wrapText="1"/>
    </xf>
    <xf numFmtId="0" fontId="15" fillId="0" borderId="0" xfId="3" applyFont="1" applyAlignment="1">
      <alignment vertical="center"/>
    </xf>
    <xf numFmtId="0" fontId="15" fillId="0" borderId="0" xfId="0" applyFont="1" applyAlignment="1">
      <alignment vertical="center"/>
    </xf>
    <xf numFmtId="0" fontId="0" fillId="0" borderId="0" xfId="0" applyAlignment="1">
      <alignment vertical="top"/>
    </xf>
    <xf numFmtId="0" fontId="13" fillId="3" borderId="1" xfId="0" applyFont="1" applyFill="1" applyBorder="1" applyAlignment="1">
      <alignment vertical="top" wrapText="1"/>
    </xf>
    <xf numFmtId="0" fontId="14" fillId="9" borderId="1" xfId="0" applyFont="1" applyFill="1" applyBorder="1" applyAlignment="1">
      <alignment vertical="top" wrapText="1"/>
    </xf>
    <xf numFmtId="0" fontId="14" fillId="10" borderId="1" xfId="0" applyFont="1" applyFill="1" applyBorder="1" applyAlignment="1">
      <alignment vertical="top" wrapText="1"/>
    </xf>
    <xf numFmtId="0" fontId="10" fillId="11" borderId="1" xfId="0" applyFont="1" applyFill="1" applyBorder="1" applyAlignment="1">
      <alignment vertical="top" wrapText="1"/>
    </xf>
    <xf numFmtId="0" fontId="10" fillId="12" borderId="1" xfId="0" applyFont="1" applyFill="1" applyBorder="1" applyAlignment="1">
      <alignment vertical="top" wrapText="1"/>
    </xf>
    <xf numFmtId="0" fontId="8" fillId="7" borderId="1" xfId="0" applyFont="1" applyFill="1" applyBorder="1" applyAlignment="1">
      <alignment vertical="top"/>
    </xf>
    <xf numFmtId="0" fontId="8" fillId="7" borderId="1" xfId="0" applyFont="1" applyFill="1" applyBorder="1" applyAlignment="1">
      <alignment vertical="top" wrapText="1"/>
    </xf>
    <xf numFmtId="0" fontId="9" fillId="8" borderId="1" xfId="3" applyFont="1" applyFill="1" applyBorder="1" applyAlignment="1">
      <alignment horizontal="left" vertical="top"/>
    </xf>
    <xf numFmtId="0" fontId="9" fillId="8" borderId="1" xfId="3" applyFont="1" applyFill="1" applyBorder="1" applyAlignment="1">
      <alignment horizontal="left" vertical="top" wrapText="1"/>
    </xf>
    <xf numFmtId="0" fontId="10" fillId="0" borderId="1" xfId="3" applyFont="1" applyBorder="1" applyAlignment="1">
      <alignment horizontal="left" vertical="top" wrapText="1"/>
    </xf>
    <xf numFmtId="0" fontId="10" fillId="0" borderId="1" xfId="3" applyFont="1" applyBorder="1" applyAlignment="1">
      <alignment horizontal="left" vertical="top"/>
    </xf>
    <xf numFmtId="0" fontId="7" fillId="8" borderId="1" xfId="3" applyFont="1" applyFill="1" applyBorder="1" applyAlignment="1">
      <alignment horizontal="left" vertical="top" wrapText="1"/>
    </xf>
    <xf numFmtId="0" fontId="1" fillId="0" borderId="10" xfId="0" applyFont="1" applyBorder="1" applyAlignment="1">
      <alignment vertical="top"/>
    </xf>
    <xf numFmtId="0" fontId="1" fillId="0" borderId="2" xfId="0" applyFont="1" applyBorder="1" applyAlignment="1">
      <alignment vertical="top"/>
    </xf>
    <xf numFmtId="0" fontId="4" fillId="2" borderId="10" xfId="0" applyFont="1" applyFill="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horizontal="left" vertical="top"/>
    </xf>
    <xf numFmtId="0" fontId="6" fillId="0" borderId="0" xfId="0" applyFont="1" applyAlignment="1" applyProtection="1">
      <alignment horizontal="left" vertical="top" wrapText="1"/>
      <protection locked="0"/>
    </xf>
    <xf numFmtId="0" fontId="1" fillId="4" borderId="12" xfId="0" applyFont="1" applyFill="1" applyBorder="1" applyAlignment="1">
      <alignment vertical="top"/>
    </xf>
    <xf numFmtId="0" fontId="4" fillId="2" borderId="1" xfId="0" applyFont="1" applyFill="1" applyBorder="1" applyAlignment="1">
      <alignment horizontal="right" vertical="top" wrapText="1"/>
    </xf>
    <xf numFmtId="0" fontId="1" fillId="4" borderId="1" xfId="0" applyFont="1" applyFill="1" applyBorder="1" applyAlignment="1">
      <alignment horizontal="right" vertical="top"/>
    </xf>
    <xf numFmtId="0" fontId="1" fillId="0" borderId="0" xfId="0" applyFont="1" applyAlignment="1">
      <alignment horizontal="right" vertical="top"/>
    </xf>
    <xf numFmtId="0" fontId="1" fillId="0" borderId="1" xfId="0" applyFont="1" applyFill="1" applyBorder="1" applyAlignment="1">
      <alignment vertical="top" wrapText="1"/>
    </xf>
    <xf numFmtId="0" fontId="1" fillId="0" borderId="1" xfId="0" applyFont="1" applyFill="1" applyBorder="1" applyAlignment="1">
      <alignment horizontal="right" vertical="top"/>
    </xf>
    <xf numFmtId="0" fontId="1" fillId="0" borderId="10" xfId="0" applyFont="1" applyBorder="1" applyAlignment="1">
      <alignment vertical="top" wrapText="1"/>
    </xf>
    <xf numFmtId="0" fontId="0" fillId="0" borderId="1" xfId="0" applyBorder="1" applyAlignment="1">
      <alignment horizontal="left" vertical="top" wrapText="1"/>
    </xf>
    <xf numFmtId="0" fontId="1" fillId="0" borderId="2" xfId="0" applyFont="1" applyBorder="1" applyAlignment="1">
      <alignment vertical="top" wrapText="1"/>
    </xf>
    <xf numFmtId="0" fontId="1" fillId="0" borderId="11" xfId="0" applyFont="1" applyBorder="1" applyAlignment="1">
      <alignment vertical="top"/>
    </xf>
    <xf numFmtId="0" fontId="6" fillId="0" borderId="1" xfId="0" applyFont="1" applyFill="1" applyBorder="1" applyAlignment="1" applyProtection="1">
      <alignment horizontal="left" vertical="top" wrapText="1"/>
      <protection locked="0"/>
    </xf>
    <xf numFmtId="0" fontId="12" fillId="0" borderId="0" xfId="3" applyFont="1" applyAlignment="1">
      <alignment vertical="top" wrapText="1"/>
    </xf>
    <xf numFmtId="0" fontId="1" fillId="0" borderId="0" xfId="3" applyAlignment="1">
      <alignment vertical="top" wrapText="1"/>
    </xf>
    <xf numFmtId="0" fontId="12" fillId="0" borderId="0" xfId="0" applyFont="1" applyAlignment="1">
      <alignment vertical="top" wrapText="1"/>
    </xf>
    <xf numFmtId="0" fontId="0" fillId="0" borderId="0" xfId="0" applyAlignment="1">
      <alignment vertical="top" wrapText="1"/>
    </xf>
    <xf numFmtId="0" fontId="1" fillId="0" borderId="0" xfId="3" applyAlignment="1"/>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9">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rgb="FFFF0000"/>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4" zoomScale="130" zoomScaleNormal="130" workbookViewId="0">
      <selection activeCell="H4" sqref="H4"/>
    </sheetView>
  </sheetViews>
  <sheetFormatPr defaultColWidth="8.85546875" defaultRowHeight="12.75" x14ac:dyDescent="0.2"/>
  <cols>
    <col min="1" max="1" width="75.7109375" style="45" customWidth="1"/>
    <col min="2" max="2" width="7.140625" style="45" customWidth="1"/>
    <col min="3" max="16384" width="8.85546875" style="45"/>
  </cols>
  <sheetData>
    <row r="1" spans="1:2" ht="15" x14ac:dyDescent="0.2">
      <c r="A1" s="46" t="s">
        <v>0</v>
      </c>
      <c r="B1" s="46"/>
    </row>
    <row r="2" spans="1:2" ht="14.45" customHeight="1" x14ac:dyDescent="0.2">
      <c r="A2" s="94"/>
      <c r="B2" s="97"/>
    </row>
    <row r="3" spans="1:2" ht="27" customHeight="1" x14ac:dyDescent="0.2">
      <c r="A3" s="94" t="s">
        <v>1</v>
      </c>
      <c r="B3" s="97"/>
    </row>
    <row r="4" spans="1:2" ht="14.45" customHeight="1" x14ac:dyDescent="0.2">
      <c r="A4" s="94"/>
      <c r="B4" s="97"/>
    </row>
    <row r="5" spans="1:2" ht="33" customHeight="1" x14ac:dyDescent="0.2">
      <c r="A5" s="94" t="s">
        <v>2</v>
      </c>
      <c r="B5" s="97"/>
    </row>
    <row r="6" spans="1:2" ht="57.6" customHeight="1" x14ac:dyDescent="0.2">
      <c r="A6" s="94" t="s">
        <v>3</v>
      </c>
      <c r="B6" s="97"/>
    </row>
    <row r="7" spans="1:2" ht="13.5" thickBot="1" x14ac:dyDescent="0.25">
      <c r="A7" s="45" t="s">
        <v>4</v>
      </c>
    </row>
    <row r="8" spans="1:2" ht="13.5" thickBot="1" x14ac:dyDescent="0.25">
      <c r="A8" s="48" t="s">
        <v>5</v>
      </c>
      <c r="B8" s="49" t="s">
        <v>6</v>
      </c>
    </row>
    <row r="9" spans="1:2" ht="15" thickBot="1" x14ac:dyDescent="0.25">
      <c r="A9" s="50" t="s">
        <v>7</v>
      </c>
      <c r="B9" s="51">
        <v>3</v>
      </c>
    </row>
    <row r="10" spans="1:2" ht="15" thickBot="1" x14ac:dyDescent="0.25">
      <c r="A10" s="52" t="s">
        <v>8</v>
      </c>
      <c r="B10" s="53">
        <v>2</v>
      </c>
    </row>
    <row r="11" spans="1:2" ht="15" thickBot="1" x14ac:dyDescent="0.25">
      <c r="A11" s="54" t="s">
        <v>9</v>
      </c>
      <c r="B11" s="55">
        <v>1</v>
      </c>
    </row>
    <row r="12" spans="1:2" ht="15" thickBot="1" x14ac:dyDescent="0.25">
      <c r="A12" s="56" t="s">
        <v>10</v>
      </c>
      <c r="B12" s="57">
        <v>0</v>
      </c>
    </row>
    <row r="14" spans="1:2" ht="53.45" customHeight="1" x14ac:dyDescent="0.2">
      <c r="A14" s="58" t="s">
        <v>11</v>
      </c>
    </row>
    <row r="16" spans="1:2" ht="74.45" customHeight="1" x14ac:dyDescent="0.2">
      <c r="A16" s="59" t="s">
        <v>12</v>
      </c>
    </row>
    <row r="18" spans="1:2" ht="14.25" x14ac:dyDescent="0.2">
      <c r="A18" s="60" t="s">
        <v>13</v>
      </c>
    </row>
    <row r="19" spans="1:2" s="47" customFormat="1" ht="34.9" customHeight="1" x14ac:dyDescent="0.2">
      <c r="A19" s="93" t="s">
        <v>14</v>
      </c>
      <c r="B19" s="94"/>
    </row>
    <row r="20" spans="1:2" customFormat="1" ht="14.25" x14ac:dyDescent="0.2">
      <c r="A20" s="61" t="s">
        <v>15</v>
      </c>
    </row>
    <row r="21" spans="1:2" customFormat="1" ht="32.25" customHeight="1" x14ac:dyDescent="0.2">
      <c r="A21" s="95" t="s">
        <v>16</v>
      </c>
      <c r="B21" s="96"/>
    </row>
  </sheetData>
  <sheetProtection algorithmName="SHA-512" hashValue="XhwuebcB3uZQQGPQW99Wue4TYgVIF+0HjEWLC+LYKrZgc9utMerIKD5HauLKB7OpuzGK/9pP1PEr9ojEYh+SGQ==" saltValue="/T9azvgfcn9acb03a0NVRA=="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D6"/>
  <sheetViews>
    <sheetView workbookViewId="0">
      <selection activeCell="H3" sqref="H3"/>
    </sheetView>
  </sheetViews>
  <sheetFormatPr defaultColWidth="8.85546875" defaultRowHeight="12.75" x14ac:dyDescent="0.2"/>
  <cols>
    <col min="1" max="1" width="19.5703125" style="62" customWidth="1"/>
    <col min="2" max="2" width="50" style="62" customWidth="1"/>
    <col min="3" max="3" width="15.7109375" style="62" customWidth="1"/>
    <col min="4" max="4" width="38.85546875" style="62" customWidth="1"/>
    <col min="5" max="16384" width="8.85546875" style="62"/>
  </cols>
  <sheetData>
    <row r="1" spans="1:4" x14ac:dyDescent="0.2">
      <c r="A1" s="63" t="s">
        <v>5</v>
      </c>
      <c r="B1" s="63" t="s">
        <v>17</v>
      </c>
      <c r="C1" s="63" t="s">
        <v>18</v>
      </c>
      <c r="D1" s="63" t="s">
        <v>19</v>
      </c>
    </row>
    <row r="2" spans="1:4" ht="28.5" x14ac:dyDescent="0.2">
      <c r="A2" s="64" t="s">
        <v>7</v>
      </c>
      <c r="B2" s="64" t="s">
        <v>20</v>
      </c>
      <c r="C2" s="64" t="s">
        <v>21</v>
      </c>
      <c r="D2" s="64" t="s">
        <v>22</v>
      </c>
    </row>
    <row r="3" spans="1:4" ht="57" x14ac:dyDescent="0.2">
      <c r="A3" s="65" t="s">
        <v>8</v>
      </c>
      <c r="B3" s="65" t="s">
        <v>23</v>
      </c>
      <c r="C3" s="65" t="s">
        <v>24</v>
      </c>
      <c r="D3" s="65" t="s">
        <v>25</v>
      </c>
    </row>
    <row r="4" spans="1:4" ht="57" x14ac:dyDescent="0.2">
      <c r="A4" s="66" t="s">
        <v>9</v>
      </c>
      <c r="B4" s="66" t="s">
        <v>26</v>
      </c>
      <c r="C4" s="66" t="s">
        <v>24</v>
      </c>
      <c r="D4" s="66" t="s">
        <v>27</v>
      </c>
    </row>
    <row r="5" spans="1:4" ht="57" x14ac:dyDescent="0.2">
      <c r="A5" s="67" t="s">
        <v>10</v>
      </c>
      <c r="B5" s="67" t="s">
        <v>28</v>
      </c>
      <c r="C5" s="67" t="s">
        <v>345</v>
      </c>
      <c r="D5" s="67" t="s">
        <v>346</v>
      </c>
    </row>
    <row r="6" spans="1:4" ht="25.5" x14ac:dyDescent="0.2">
      <c r="A6" s="68" t="s">
        <v>31</v>
      </c>
      <c r="B6" s="68" t="s">
        <v>32</v>
      </c>
      <c r="C6" s="69" t="s">
        <v>32</v>
      </c>
      <c r="D6" s="69" t="s">
        <v>33</v>
      </c>
    </row>
  </sheetData>
  <sheetProtection algorithmName="SHA-512" hashValue="DeNMmylVxU/mkDT3RMbX+yMGLgw8QQDa/Kjd1er0R+q18Y7VTi9W4BHnA8/ngZhA0p5n8rldRvgkZnLS7vR26g==" saltValue="cUXluSKjibM82qt3Fuwxhg=="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1E90-DBF3-4383-B469-073477F36B4F}">
  <sheetPr codeName="Blad1"/>
  <dimension ref="A1:C10"/>
  <sheetViews>
    <sheetView workbookViewId="0">
      <pane ySplit="1" topLeftCell="A2" activePane="bottomLeft" state="frozen"/>
      <selection pane="bottomLeft" activeCell="D1" sqref="D1"/>
    </sheetView>
  </sheetViews>
  <sheetFormatPr defaultColWidth="8.85546875" defaultRowHeight="12.75" x14ac:dyDescent="0.2"/>
  <cols>
    <col min="1" max="1" width="8.85546875" style="44"/>
    <col min="2" max="2" width="24.28515625" style="44" customWidth="1"/>
    <col min="3" max="3" width="81.7109375" style="44" customWidth="1"/>
    <col min="4" max="16384" width="8.85546875" style="44"/>
  </cols>
  <sheetData>
    <row r="1" spans="1:3" ht="15" x14ac:dyDescent="0.2">
      <c r="A1" s="70" t="s">
        <v>34</v>
      </c>
      <c r="B1" s="70" t="s">
        <v>35</v>
      </c>
      <c r="C1" s="71" t="s">
        <v>17</v>
      </c>
    </row>
    <row r="2" spans="1:3" ht="28.5" x14ac:dyDescent="0.2">
      <c r="A2" s="72">
        <v>1</v>
      </c>
      <c r="B2" s="72" t="s">
        <v>36</v>
      </c>
      <c r="C2" s="72" t="s">
        <v>37</v>
      </c>
    </row>
    <row r="3" spans="1:3" ht="42.75" x14ac:dyDescent="0.2">
      <c r="A3" s="72">
        <v>3</v>
      </c>
      <c r="B3" s="72" t="s">
        <v>38</v>
      </c>
      <c r="C3" s="72" t="s">
        <v>39</v>
      </c>
    </row>
    <row r="4" spans="1:3" ht="14.25" x14ac:dyDescent="0.2">
      <c r="A4" s="72">
        <v>2</v>
      </c>
      <c r="B4" s="72" t="s">
        <v>40</v>
      </c>
      <c r="C4" s="72" t="s">
        <v>41</v>
      </c>
    </row>
    <row r="5" spans="1:3" ht="28.5" x14ac:dyDescent="0.2">
      <c r="A5" s="72">
        <v>4</v>
      </c>
      <c r="B5" s="72" t="s">
        <v>42</v>
      </c>
      <c r="C5" s="72" t="s">
        <v>43</v>
      </c>
    </row>
    <row r="6" spans="1:3" ht="28.5" x14ac:dyDescent="0.2">
      <c r="A6" s="72">
        <v>5</v>
      </c>
      <c r="B6" s="72" t="s">
        <v>44</v>
      </c>
      <c r="C6" s="72" t="s">
        <v>45</v>
      </c>
    </row>
    <row r="7" spans="1:3" ht="42.75" x14ac:dyDescent="0.2">
      <c r="A7" s="72">
        <v>6</v>
      </c>
      <c r="B7" s="72" t="s">
        <v>46</v>
      </c>
      <c r="C7" s="72" t="s">
        <v>47</v>
      </c>
    </row>
    <row r="8" spans="1:3" ht="57" x14ac:dyDescent="0.2">
      <c r="A8" s="72">
        <v>7</v>
      </c>
      <c r="B8" s="72" t="s">
        <v>48</v>
      </c>
      <c r="C8" s="72" t="s">
        <v>49</v>
      </c>
    </row>
    <row r="9" spans="1:3" ht="28.5" x14ac:dyDescent="0.2">
      <c r="A9" s="73">
        <v>8</v>
      </c>
      <c r="B9" s="73" t="s">
        <v>50</v>
      </c>
      <c r="C9" s="72" t="s">
        <v>51</v>
      </c>
    </row>
    <row r="10" spans="1:3" ht="28.5" x14ac:dyDescent="0.2">
      <c r="A10" s="72">
        <v>9</v>
      </c>
      <c r="B10" s="72" t="s">
        <v>52</v>
      </c>
      <c r="C10" s="72" t="s">
        <v>53</v>
      </c>
    </row>
  </sheetData>
  <sheetProtection algorithmName="SHA-512" hashValue="4yR4qGrcghEyhYypAoy2JSojmxxZqSzs4RPrQINIw+bQCiTvwrMCujBf7EAvZoWHN1u3mDnI26BeeA9bPdqyzQ==" saltValue="w2KSIF3fkM2O0u7kg/pYe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7600-1D69-44C9-AB2B-89F940317371}">
  <sheetPr codeName="Blad2"/>
  <dimension ref="A1:E59"/>
  <sheetViews>
    <sheetView workbookViewId="0">
      <pane ySplit="1" topLeftCell="A2" activePane="bottomLeft" state="frozen"/>
      <selection pane="bottomLeft" activeCell="G59" sqref="G59"/>
    </sheetView>
  </sheetViews>
  <sheetFormatPr defaultColWidth="8.85546875" defaultRowHeight="12.75" x14ac:dyDescent="0.2"/>
  <cols>
    <col min="1" max="1" width="11.7109375" style="44" customWidth="1"/>
    <col min="2" max="2" width="20.5703125" style="44" customWidth="1"/>
    <col min="3" max="3" width="7.28515625" style="44" customWidth="1"/>
    <col min="4" max="4" width="29.5703125" style="44" customWidth="1"/>
    <col min="5" max="5" width="57.5703125" style="44" customWidth="1"/>
    <col min="6" max="16384" width="8.85546875" style="44"/>
  </cols>
  <sheetData>
    <row r="1" spans="1:5" ht="28.5" x14ac:dyDescent="0.2">
      <c r="A1" s="74" t="s">
        <v>54</v>
      </c>
      <c r="B1" s="74" t="s">
        <v>55</v>
      </c>
      <c r="C1" s="74" t="s">
        <v>56</v>
      </c>
      <c r="D1" s="74" t="s">
        <v>57</v>
      </c>
      <c r="E1" s="74" t="s">
        <v>58</v>
      </c>
    </row>
    <row r="2" spans="1:5" ht="28.5" x14ac:dyDescent="0.2">
      <c r="A2" s="73">
        <v>1</v>
      </c>
      <c r="B2" s="72" t="s">
        <v>36</v>
      </c>
      <c r="C2" s="73">
        <v>1</v>
      </c>
      <c r="D2" s="72" t="s">
        <v>59</v>
      </c>
      <c r="E2" s="72" t="s">
        <v>60</v>
      </c>
    </row>
    <row r="3" spans="1:5" ht="42.75" x14ac:dyDescent="0.2">
      <c r="A3" s="73"/>
      <c r="B3" s="72"/>
      <c r="C3" s="73">
        <v>2</v>
      </c>
      <c r="D3" s="72" t="s">
        <v>61</v>
      </c>
      <c r="E3" s="72" t="s">
        <v>62</v>
      </c>
    </row>
    <row r="4" spans="1:5" ht="14.25" x14ac:dyDescent="0.2">
      <c r="A4" s="73"/>
      <c r="B4" s="72"/>
      <c r="C4" s="73">
        <v>3</v>
      </c>
      <c r="D4" s="72" t="s">
        <v>63</v>
      </c>
      <c r="E4" s="72" t="s">
        <v>64</v>
      </c>
    </row>
    <row r="5" spans="1:5" ht="28.5" x14ac:dyDescent="0.2">
      <c r="A5" s="73"/>
      <c r="B5" s="72"/>
      <c r="C5" s="73">
        <v>4</v>
      </c>
      <c r="D5" s="72" t="s">
        <v>65</v>
      </c>
      <c r="E5" s="72" t="s">
        <v>66</v>
      </c>
    </row>
    <row r="6" spans="1:5" ht="28.5" x14ac:dyDescent="0.2">
      <c r="A6" s="73"/>
      <c r="B6" s="72"/>
      <c r="C6" s="73">
        <v>5</v>
      </c>
      <c r="D6" s="72" t="s">
        <v>67</v>
      </c>
      <c r="E6" s="72" t="s">
        <v>68</v>
      </c>
    </row>
    <row r="7" spans="1:5" ht="42.75" x14ac:dyDescent="0.2">
      <c r="A7" s="73"/>
      <c r="B7" s="72"/>
      <c r="C7" s="73">
        <v>6</v>
      </c>
      <c r="D7" s="72" t="s">
        <v>69</v>
      </c>
      <c r="E7" s="72" t="s">
        <v>70</v>
      </c>
    </row>
    <row r="8" spans="1:5" ht="28.5" x14ac:dyDescent="0.2">
      <c r="A8" s="73">
        <v>2</v>
      </c>
      <c r="B8" s="72" t="s">
        <v>40</v>
      </c>
      <c r="C8" s="73">
        <v>1</v>
      </c>
      <c r="D8" s="72" t="s">
        <v>71</v>
      </c>
      <c r="E8" s="72" t="s">
        <v>72</v>
      </c>
    </row>
    <row r="9" spans="1:5" ht="57" x14ac:dyDescent="0.2">
      <c r="A9" s="73"/>
      <c r="B9" s="72"/>
      <c r="C9" s="73">
        <v>2</v>
      </c>
      <c r="D9" s="72" t="s">
        <v>73</v>
      </c>
      <c r="E9" s="72" t="s">
        <v>74</v>
      </c>
    </row>
    <row r="10" spans="1:5" ht="42.75" x14ac:dyDescent="0.2">
      <c r="A10" s="73"/>
      <c r="B10" s="72"/>
      <c r="C10" s="73">
        <v>3</v>
      </c>
      <c r="D10" s="72" t="s">
        <v>75</v>
      </c>
      <c r="E10" s="72" t="s">
        <v>76</v>
      </c>
    </row>
    <row r="11" spans="1:5" ht="28.5" x14ac:dyDescent="0.2">
      <c r="A11" s="73">
        <v>3</v>
      </c>
      <c r="B11" s="72" t="s">
        <v>38</v>
      </c>
      <c r="C11" s="73">
        <v>1</v>
      </c>
      <c r="D11" s="72" t="s">
        <v>77</v>
      </c>
      <c r="E11" s="72" t="s">
        <v>78</v>
      </c>
    </row>
    <row r="12" spans="1:5" ht="28.5" x14ac:dyDescent="0.2">
      <c r="A12" s="73"/>
      <c r="B12" s="72"/>
      <c r="C12" s="73">
        <v>2</v>
      </c>
      <c r="D12" s="72" t="s">
        <v>79</v>
      </c>
      <c r="E12" s="72" t="s">
        <v>80</v>
      </c>
    </row>
    <row r="13" spans="1:5" ht="28.5" x14ac:dyDescent="0.2">
      <c r="A13" s="73"/>
      <c r="B13" s="72"/>
      <c r="C13" s="73">
        <v>3</v>
      </c>
      <c r="D13" s="72" t="s">
        <v>81</v>
      </c>
      <c r="E13" s="72" t="s">
        <v>82</v>
      </c>
    </row>
    <row r="14" spans="1:5" ht="42.75" x14ac:dyDescent="0.2">
      <c r="A14" s="73"/>
      <c r="B14" s="72"/>
      <c r="C14" s="73">
        <v>4</v>
      </c>
      <c r="D14" s="72" t="s">
        <v>83</v>
      </c>
      <c r="E14" s="72" t="s">
        <v>84</v>
      </c>
    </row>
    <row r="15" spans="1:5" ht="42.75" x14ac:dyDescent="0.2">
      <c r="A15" s="73"/>
      <c r="B15" s="72"/>
      <c r="C15" s="73">
        <v>5</v>
      </c>
      <c r="D15" s="72" t="s">
        <v>85</v>
      </c>
      <c r="E15" s="72" t="s">
        <v>86</v>
      </c>
    </row>
    <row r="16" spans="1:5" ht="42.75" x14ac:dyDescent="0.2">
      <c r="A16" s="73"/>
      <c r="B16" s="72"/>
      <c r="C16" s="73">
        <v>6</v>
      </c>
      <c r="D16" s="72" t="s">
        <v>87</v>
      </c>
      <c r="E16" s="72" t="s">
        <v>88</v>
      </c>
    </row>
    <row r="17" spans="1:5" ht="71.25" x14ac:dyDescent="0.2">
      <c r="A17" s="73">
        <v>4</v>
      </c>
      <c r="B17" s="72" t="s">
        <v>42</v>
      </c>
      <c r="C17" s="73">
        <v>1</v>
      </c>
      <c r="D17" s="72" t="s">
        <v>89</v>
      </c>
      <c r="E17" s="72" t="s">
        <v>90</v>
      </c>
    </row>
    <row r="18" spans="1:5" ht="28.5" x14ac:dyDescent="0.2">
      <c r="A18" s="73"/>
      <c r="B18" s="72"/>
      <c r="C18" s="73">
        <v>2</v>
      </c>
      <c r="D18" s="72" t="s">
        <v>91</v>
      </c>
      <c r="E18" s="72" t="s">
        <v>92</v>
      </c>
    </row>
    <row r="19" spans="1:5" ht="42.75" x14ac:dyDescent="0.2">
      <c r="A19" s="73"/>
      <c r="B19" s="72"/>
      <c r="C19" s="73">
        <v>3</v>
      </c>
      <c r="D19" s="72" t="s">
        <v>93</v>
      </c>
      <c r="E19" s="72" t="s">
        <v>94</v>
      </c>
    </row>
    <row r="20" spans="1:5" ht="42.75" x14ac:dyDescent="0.2">
      <c r="A20" s="73"/>
      <c r="B20" s="72"/>
      <c r="C20" s="73">
        <v>4</v>
      </c>
      <c r="D20" s="72" t="s">
        <v>95</v>
      </c>
      <c r="E20" s="72" t="s">
        <v>96</v>
      </c>
    </row>
    <row r="21" spans="1:5" ht="28.5" x14ac:dyDescent="0.2">
      <c r="A21" s="73"/>
      <c r="B21" s="72"/>
      <c r="C21" s="73">
        <v>5</v>
      </c>
      <c r="D21" s="72" t="s">
        <v>97</v>
      </c>
      <c r="E21" s="72" t="s">
        <v>98</v>
      </c>
    </row>
    <row r="22" spans="1:5" ht="42.75" x14ac:dyDescent="0.2">
      <c r="A22" s="73"/>
      <c r="B22" s="72"/>
      <c r="C22" s="73">
        <v>6</v>
      </c>
      <c r="D22" s="72" t="s">
        <v>99</v>
      </c>
      <c r="E22" s="72" t="s">
        <v>100</v>
      </c>
    </row>
    <row r="23" spans="1:5" ht="28.5" x14ac:dyDescent="0.2">
      <c r="A23" s="73"/>
      <c r="B23" s="72"/>
      <c r="C23" s="73">
        <v>7</v>
      </c>
      <c r="D23" s="72" t="s">
        <v>101</v>
      </c>
      <c r="E23" s="72" t="s">
        <v>102</v>
      </c>
    </row>
    <row r="24" spans="1:5" ht="42.75" x14ac:dyDescent="0.2">
      <c r="A24" s="73"/>
      <c r="B24" s="72"/>
      <c r="C24" s="73">
        <v>8</v>
      </c>
      <c r="D24" s="72" t="s">
        <v>103</v>
      </c>
      <c r="E24" s="72" t="s">
        <v>104</v>
      </c>
    </row>
    <row r="25" spans="1:5" ht="28.5" x14ac:dyDescent="0.2">
      <c r="A25" s="73">
        <v>5</v>
      </c>
      <c r="B25" s="72" t="s">
        <v>44</v>
      </c>
      <c r="C25" s="73">
        <v>1</v>
      </c>
      <c r="D25" s="72" t="s">
        <v>105</v>
      </c>
      <c r="E25" s="72" t="s">
        <v>106</v>
      </c>
    </row>
    <row r="26" spans="1:5" ht="42.75" x14ac:dyDescent="0.2">
      <c r="A26" s="73"/>
      <c r="B26" s="72"/>
      <c r="C26" s="73">
        <v>2</v>
      </c>
      <c r="D26" s="72" t="s">
        <v>107</v>
      </c>
      <c r="E26" s="72" t="s">
        <v>108</v>
      </c>
    </row>
    <row r="27" spans="1:5" ht="57" x14ac:dyDescent="0.2">
      <c r="A27" s="73"/>
      <c r="B27" s="72"/>
      <c r="C27" s="73">
        <v>3</v>
      </c>
      <c r="D27" s="72" t="s">
        <v>109</v>
      </c>
      <c r="E27" s="72" t="s">
        <v>110</v>
      </c>
    </row>
    <row r="28" spans="1:5" ht="28.5" x14ac:dyDescent="0.2">
      <c r="A28" s="73"/>
      <c r="B28" s="72"/>
      <c r="C28" s="73">
        <v>4</v>
      </c>
      <c r="D28" s="72" t="s">
        <v>111</v>
      </c>
      <c r="E28" s="72" t="s">
        <v>112</v>
      </c>
    </row>
    <row r="29" spans="1:5" ht="28.5" x14ac:dyDescent="0.2">
      <c r="A29" s="73"/>
      <c r="B29" s="72"/>
      <c r="C29" s="73">
        <v>5</v>
      </c>
      <c r="D29" s="72" t="s">
        <v>113</v>
      </c>
      <c r="E29" s="72" t="s">
        <v>114</v>
      </c>
    </row>
    <row r="30" spans="1:5" ht="28.5" x14ac:dyDescent="0.2">
      <c r="A30" s="73"/>
      <c r="B30" s="72"/>
      <c r="C30" s="73">
        <v>6</v>
      </c>
      <c r="D30" s="72" t="s">
        <v>115</v>
      </c>
      <c r="E30" s="72" t="s">
        <v>116</v>
      </c>
    </row>
    <row r="31" spans="1:5" ht="28.5" x14ac:dyDescent="0.2">
      <c r="A31" s="73"/>
      <c r="B31" s="72"/>
      <c r="C31" s="73">
        <v>7</v>
      </c>
      <c r="D31" s="72" t="s">
        <v>117</v>
      </c>
      <c r="E31" s="72" t="s">
        <v>118</v>
      </c>
    </row>
    <row r="32" spans="1:5" ht="71.25" x14ac:dyDescent="0.2">
      <c r="A32" s="73"/>
      <c r="B32" s="72"/>
      <c r="C32" s="73">
        <v>8</v>
      </c>
      <c r="D32" s="72" t="s">
        <v>119</v>
      </c>
      <c r="E32" s="72" t="s">
        <v>120</v>
      </c>
    </row>
    <row r="33" spans="1:5" ht="28.5" x14ac:dyDescent="0.2">
      <c r="A33" s="73"/>
      <c r="B33" s="72"/>
      <c r="C33" s="73">
        <v>9</v>
      </c>
      <c r="D33" s="72" t="s">
        <v>121</v>
      </c>
      <c r="E33" s="72" t="s">
        <v>122</v>
      </c>
    </row>
    <row r="34" spans="1:5" ht="142.5" x14ac:dyDescent="0.2">
      <c r="A34" s="73"/>
      <c r="B34" s="72"/>
      <c r="C34" s="73">
        <v>10</v>
      </c>
      <c r="D34" s="72" t="s">
        <v>123</v>
      </c>
      <c r="E34" s="72" t="s">
        <v>124</v>
      </c>
    </row>
    <row r="35" spans="1:5" ht="42.75" x14ac:dyDescent="0.2">
      <c r="A35" s="73"/>
      <c r="B35" s="72"/>
      <c r="C35" s="73">
        <v>11</v>
      </c>
      <c r="D35" s="72" t="s">
        <v>125</v>
      </c>
      <c r="E35" s="72" t="s">
        <v>126</v>
      </c>
    </row>
    <row r="36" spans="1:5" ht="28.5" x14ac:dyDescent="0.2">
      <c r="A36" s="73"/>
      <c r="B36" s="72"/>
      <c r="C36" s="73">
        <v>12</v>
      </c>
      <c r="D36" s="72" t="s">
        <v>127</v>
      </c>
      <c r="E36" s="72" t="s">
        <v>128</v>
      </c>
    </row>
    <row r="37" spans="1:5" ht="57" x14ac:dyDescent="0.2">
      <c r="A37" s="73"/>
      <c r="B37" s="72"/>
      <c r="C37" s="73">
        <v>13</v>
      </c>
      <c r="D37" s="72" t="s">
        <v>129</v>
      </c>
      <c r="E37" s="72" t="s">
        <v>130</v>
      </c>
    </row>
    <row r="38" spans="1:5" ht="28.5" x14ac:dyDescent="0.2">
      <c r="A38" s="73"/>
      <c r="B38" s="72"/>
      <c r="C38" s="73">
        <v>14</v>
      </c>
      <c r="D38" s="72" t="s">
        <v>131</v>
      </c>
      <c r="E38" s="72" t="s">
        <v>132</v>
      </c>
    </row>
    <row r="39" spans="1:5" ht="42.75" x14ac:dyDescent="0.2">
      <c r="A39" s="73"/>
      <c r="B39" s="72"/>
      <c r="C39" s="73">
        <v>15</v>
      </c>
      <c r="D39" s="72" t="s">
        <v>133</v>
      </c>
      <c r="E39" s="72" t="s">
        <v>134</v>
      </c>
    </row>
    <row r="40" spans="1:5" ht="85.5" x14ac:dyDescent="0.2">
      <c r="A40" s="73"/>
      <c r="B40" s="72"/>
      <c r="C40" s="73">
        <v>16</v>
      </c>
      <c r="D40" s="72" t="s">
        <v>135</v>
      </c>
      <c r="E40" s="72" t="s">
        <v>136</v>
      </c>
    </row>
    <row r="41" spans="1:5" ht="28.5" x14ac:dyDescent="0.2">
      <c r="A41" s="73"/>
      <c r="B41" s="72"/>
      <c r="C41" s="73">
        <v>17</v>
      </c>
      <c r="D41" s="72" t="s">
        <v>137</v>
      </c>
      <c r="E41" s="72" t="s">
        <v>138</v>
      </c>
    </row>
    <row r="42" spans="1:5" ht="57" x14ac:dyDescent="0.2">
      <c r="A42" s="73">
        <v>6</v>
      </c>
      <c r="B42" s="72" t="s">
        <v>46</v>
      </c>
      <c r="C42" s="73">
        <v>1</v>
      </c>
      <c r="D42" s="72" t="s">
        <v>139</v>
      </c>
      <c r="E42" s="72" t="s">
        <v>140</v>
      </c>
    </row>
    <row r="43" spans="1:5" ht="42.75" x14ac:dyDescent="0.2">
      <c r="A43" s="73"/>
      <c r="B43" s="72"/>
      <c r="C43" s="73">
        <v>2</v>
      </c>
      <c r="D43" s="72" t="s">
        <v>141</v>
      </c>
      <c r="E43" s="72" t="s">
        <v>142</v>
      </c>
    </row>
    <row r="44" spans="1:5" ht="42.75" x14ac:dyDescent="0.2">
      <c r="A44" s="73"/>
      <c r="B44" s="72"/>
      <c r="C44" s="73">
        <v>3</v>
      </c>
      <c r="D44" s="72" t="s">
        <v>143</v>
      </c>
      <c r="E44" s="72" t="s">
        <v>144</v>
      </c>
    </row>
    <row r="45" spans="1:5" ht="28.5" x14ac:dyDescent="0.2">
      <c r="A45" s="73"/>
      <c r="B45" s="72"/>
      <c r="C45" s="73">
        <v>4</v>
      </c>
      <c r="D45" s="72" t="s">
        <v>145</v>
      </c>
      <c r="E45" s="72" t="s">
        <v>146</v>
      </c>
    </row>
    <row r="46" spans="1:5" ht="28.5" x14ac:dyDescent="0.2">
      <c r="A46" s="73"/>
      <c r="B46" s="72"/>
      <c r="C46" s="73">
        <v>5</v>
      </c>
      <c r="D46" s="72" t="s">
        <v>147</v>
      </c>
      <c r="E46" s="72" t="s">
        <v>148</v>
      </c>
    </row>
    <row r="47" spans="1:5" ht="71.25" x14ac:dyDescent="0.2">
      <c r="A47" s="73">
        <v>7</v>
      </c>
      <c r="B47" s="73" t="s">
        <v>48</v>
      </c>
      <c r="C47" s="73">
        <v>1</v>
      </c>
      <c r="D47" s="72" t="s">
        <v>149</v>
      </c>
      <c r="E47" s="72" t="s">
        <v>150</v>
      </c>
    </row>
    <row r="48" spans="1:5" ht="85.5" x14ac:dyDescent="0.2">
      <c r="A48" s="73"/>
      <c r="B48" s="73"/>
      <c r="C48" s="73">
        <v>2</v>
      </c>
      <c r="D48" s="72" t="s">
        <v>151</v>
      </c>
      <c r="E48" s="72" t="s">
        <v>152</v>
      </c>
    </row>
    <row r="49" spans="1:5" ht="57" x14ac:dyDescent="0.2">
      <c r="A49" s="73"/>
      <c r="B49" s="73"/>
      <c r="C49" s="73">
        <v>4</v>
      </c>
      <c r="D49" s="72" t="s">
        <v>153</v>
      </c>
      <c r="E49" s="72" t="s">
        <v>154</v>
      </c>
    </row>
    <row r="50" spans="1:5" ht="28.5" x14ac:dyDescent="0.2">
      <c r="A50" s="73"/>
      <c r="B50" s="73"/>
      <c r="C50" s="73">
        <v>5</v>
      </c>
      <c r="D50" s="72" t="s">
        <v>155</v>
      </c>
      <c r="E50" s="72" t="s">
        <v>156</v>
      </c>
    </row>
    <row r="51" spans="1:5" ht="42.75" x14ac:dyDescent="0.2">
      <c r="A51" s="73">
        <v>8</v>
      </c>
      <c r="B51" s="72" t="s">
        <v>50</v>
      </c>
      <c r="C51" s="73">
        <v>1</v>
      </c>
      <c r="D51" s="72" t="s">
        <v>157</v>
      </c>
      <c r="E51" s="72" t="s">
        <v>158</v>
      </c>
    </row>
    <row r="52" spans="1:5" ht="57" x14ac:dyDescent="0.2">
      <c r="A52" s="73"/>
      <c r="B52" s="72"/>
      <c r="C52" s="73">
        <v>2</v>
      </c>
      <c r="D52" s="72" t="s">
        <v>159</v>
      </c>
      <c r="E52" s="72" t="s">
        <v>160</v>
      </c>
    </row>
    <row r="53" spans="1:5" ht="42.75" x14ac:dyDescent="0.2">
      <c r="A53" s="73"/>
      <c r="B53" s="72"/>
      <c r="C53" s="73">
        <v>3</v>
      </c>
      <c r="D53" s="72" t="s">
        <v>161</v>
      </c>
      <c r="E53" s="72" t="s">
        <v>162</v>
      </c>
    </row>
    <row r="54" spans="1:5" ht="42.75" x14ac:dyDescent="0.2">
      <c r="A54" s="73"/>
      <c r="B54" s="72"/>
      <c r="C54" s="73">
        <v>4</v>
      </c>
      <c r="D54" s="72" t="s">
        <v>163</v>
      </c>
      <c r="E54" s="72" t="s">
        <v>164</v>
      </c>
    </row>
    <row r="55" spans="1:5" ht="28.5" x14ac:dyDescent="0.2">
      <c r="A55" s="73">
        <v>9</v>
      </c>
      <c r="B55" s="72" t="s">
        <v>52</v>
      </c>
      <c r="C55" s="73">
        <v>1</v>
      </c>
      <c r="D55" s="72" t="s">
        <v>165</v>
      </c>
      <c r="E55" s="72" t="s">
        <v>166</v>
      </c>
    </row>
    <row r="56" spans="1:5" ht="28.5" x14ac:dyDescent="0.2">
      <c r="A56" s="73"/>
      <c r="B56" s="72"/>
      <c r="C56" s="73">
        <v>2</v>
      </c>
      <c r="D56" s="72" t="s">
        <v>167</v>
      </c>
      <c r="E56" s="72" t="s">
        <v>168</v>
      </c>
    </row>
    <row r="57" spans="1:5" ht="28.5" x14ac:dyDescent="0.2">
      <c r="A57" s="73"/>
      <c r="B57" s="72"/>
      <c r="C57" s="73">
        <v>3</v>
      </c>
      <c r="D57" s="72" t="s">
        <v>169</v>
      </c>
      <c r="E57" s="72" t="s">
        <v>170</v>
      </c>
    </row>
    <row r="58" spans="1:5" ht="28.5" x14ac:dyDescent="0.2">
      <c r="A58" s="73"/>
      <c r="B58" s="72"/>
      <c r="C58" s="73">
        <v>4</v>
      </c>
      <c r="D58" s="72" t="s">
        <v>171</v>
      </c>
      <c r="E58" s="72" t="s">
        <v>172</v>
      </c>
    </row>
    <row r="59" spans="1:5" ht="28.5" x14ac:dyDescent="0.2">
      <c r="A59" s="73"/>
      <c r="B59" s="72"/>
      <c r="C59" s="73">
        <v>5</v>
      </c>
      <c r="D59" s="72" t="s">
        <v>173</v>
      </c>
      <c r="E59" s="72" t="s">
        <v>174</v>
      </c>
    </row>
  </sheetData>
  <sheetProtection algorithmName="SHA-512" hashValue="qtSz3mEQxHyyWAfz9Rj0Y0QHFtcGl6syubX4VLWJvdCbgrwqE7tvuB7ZYGV4Pi+Rw0cOBwvHjKENmguiMBxjCQ==" saltValue="lR1UuWm+n8ORv2L24dcy3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T145"/>
  <sheetViews>
    <sheetView tabSelected="1" zoomScale="115" zoomScaleNormal="115" workbookViewId="0">
      <pane ySplit="1" topLeftCell="A97" activePane="bottomLeft" state="frozen"/>
      <selection pane="bottomLeft" activeCell="J98" sqref="J98"/>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7" width="42.42578125" style="1" customWidth="1"/>
    <col min="8" max="8" width="13.7109375" style="19" customWidth="1"/>
    <col min="9" max="9" width="11.28515625" style="1" customWidth="1"/>
    <col min="10" max="13" width="25.28515625" style="1" customWidth="1"/>
    <col min="14" max="14" width="19.7109375" style="85" customWidth="1"/>
    <col min="15" max="15" width="10.7109375" style="1" bestFit="1" customWidth="1"/>
    <col min="16" max="16" width="10.7109375" style="1" customWidth="1"/>
    <col min="17" max="19" width="8.7109375" style="1"/>
    <col min="21" max="16384" width="8.7109375" style="1"/>
  </cols>
  <sheetData>
    <row r="1" spans="1:14" ht="24" x14ac:dyDescent="0.2">
      <c r="A1" s="23" t="s">
        <v>175</v>
      </c>
      <c r="B1" s="23"/>
      <c r="C1" s="23"/>
      <c r="D1" s="23" t="s">
        <v>176</v>
      </c>
      <c r="E1" s="23" t="s">
        <v>177</v>
      </c>
      <c r="F1" s="24" t="s">
        <v>178</v>
      </c>
      <c r="G1" s="24" t="s">
        <v>179</v>
      </c>
      <c r="H1" s="77" t="s">
        <v>344</v>
      </c>
      <c r="I1" s="77" t="s">
        <v>341</v>
      </c>
      <c r="J1" s="24" t="s">
        <v>180</v>
      </c>
      <c r="K1" s="24" t="s">
        <v>181</v>
      </c>
      <c r="L1" s="24" t="s">
        <v>181</v>
      </c>
      <c r="M1" s="24" t="s">
        <v>182</v>
      </c>
      <c r="N1" s="83" t="s">
        <v>183</v>
      </c>
    </row>
    <row r="2" spans="1:14" ht="14.25" x14ac:dyDescent="0.2">
      <c r="A2" s="25">
        <v>1</v>
      </c>
      <c r="B2" s="25" t="s">
        <v>36</v>
      </c>
      <c r="C2" s="25"/>
      <c r="D2" s="25"/>
      <c r="E2" s="26"/>
      <c r="F2" s="26"/>
      <c r="G2" s="27"/>
      <c r="H2" s="89"/>
      <c r="I2" s="75"/>
      <c r="J2" s="92"/>
      <c r="K2" s="86"/>
      <c r="L2" s="86"/>
      <c r="M2" s="86"/>
      <c r="N2" s="87"/>
    </row>
    <row r="3" spans="1:14" ht="14.25" x14ac:dyDescent="0.2">
      <c r="A3" s="25"/>
      <c r="B3" s="25"/>
      <c r="C3" s="25">
        <v>6</v>
      </c>
      <c r="D3" s="25" t="s">
        <v>69</v>
      </c>
      <c r="E3" s="26"/>
      <c r="F3" s="26"/>
      <c r="G3" s="27"/>
      <c r="H3" s="89"/>
      <c r="I3" s="75"/>
      <c r="J3" s="92"/>
      <c r="K3" s="86"/>
      <c r="L3" s="86"/>
      <c r="M3" s="86"/>
      <c r="N3" s="87"/>
    </row>
    <row r="4" spans="1:14" ht="63.75" x14ac:dyDescent="0.2">
      <c r="A4" s="25"/>
      <c r="B4" s="25"/>
      <c r="C4" s="25"/>
      <c r="D4" s="25"/>
      <c r="E4" s="26" t="s">
        <v>352</v>
      </c>
      <c r="F4" s="26">
        <v>10151</v>
      </c>
      <c r="G4" s="27" t="s">
        <v>347</v>
      </c>
      <c r="H4" s="88" t="s">
        <v>29</v>
      </c>
      <c r="I4" s="75">
        <v>10</v>
      </c>
      <c r="J4" s="22" t="s">
        <v>31</v>
      </c>
      <c r="K4" s="28" t="str">
        <f>IF(J4&lt;&gt;"",VLOOKUP(J4,Basisgegevens!$C$2:$F$6,2,FALSE),"")</f>
        <v>Maak een keuze in de kolom fase</v>
      </c>
      <c r="L4" s="28" t="str">
        <f>IF(J4&lt;&gt;"",VLOOKUP(J4,Basisgegevens!$C$2:$F$6,3,FALSE),"")</f>
        <v>Maak een keuze in de kolom fase</v>
      </c>
      <c r="M4" s="28" t="str">
        <f>IF(J4&lt;&gt;"",VLOOKUP(J4,Basisgegevens!$C$2:$F$6,4,FALSE),"")</f>
        <v>Maak een keuze in de kolom 'Antwoord fase'</v>
      </c>
      <c r="N4" s="84" t="str">
        <f>IF(J4=Basisgegevens!$C$3,$I4*Basisgegevens!$G$3,IF(J4=Basisgegevens!$C$4,$I4*Basisgegevens!$G$4,IF(J4=Basisgegevens!$C$5,$I4*Basisgegevens!$G$5,IF(J4=Basisgegevens!$C$6,$I4*Basisgegevens!$G$6,"0"))))</f>
        <v>0</v>
      </c>
    </row>
    <row r="5" spans="1:14" ht="14.25" x14ac:dyDescent="0.2">
      <c r="A5" s="25">
        <v>2</v>
      </c>
      <c r="B5" s="25" t="s">
        <v>348</v>
      </c>
      <c r="C5" s="25"/>
      <c r="D5" s="25"/>
      <c r="E5" s="26"/>
      <c r="F5" s="26"/>
      <c r="G5" s="27"/>
      <c r="H5" s="88"/>
      <c r="I5" s="75"/>
      <c r="J5" s="92"/>
      <c r="K5" s="86"/>
      <c r="L5" s="86"/>
      <c r="M5" s="86"/>
      <c r="N5" s="87"/>
    </row>
    <row r="6" spans="1:14" ht="14.25" x14ac:dyDescent="0.2">
      <c r="A6" s="25"/>
      <c r="B6" s="25"/>
      <c r="C6" s="25">
        <v>2</v>
      </c>
      <c r="D6" s="25" t="s">
        <v>73</v>
      </c>
      <c r="E6" s="26"/>
      <c r="F6" s="26"/>
      <c r="G6" s="27"/>
      <c r="H6" s="88"/>
      <c r="I6" s="75"/>
      <c r="J6" s="92"/>
      <c r="K6" s="86"/>
      <c r="L6" s="86"/>
      <c r="M6" s="86"/>
      <c r="N6" s="87"/>
    </row>
    <row r="7" spans="1:14" ht="76.5" x14ac:dyDescent="0.2">
      <c r="A7" s="25"/>
      <c r="B7" s="25"/>
      <c r="C7" s="25"/>
      <c r="D7" s="25"/>
      <c r="E7" s="26" t="s">
        <v>353</v>
      </c>
      <c r="F7" s="26">
        <v>10116</v>
      </c>
      <c r="G7" s="27" t="s">
        <v>184</v>
      </c>
      <c r="H7" s="88" t="s">
        <v>29</v>
      </c>
      <c r="I7" s="75">
        <v>5</v>
      </c>
      <c r="J7" s="22" t="s">
        <v>31</v>
      </c>
      <c r="K7" s="28" t="str">
        <f>IF(J7&lt;&gt;"",VLOOKUP(J7,Basisgegevens!$C$2:$F$6,2,FALSE),"")</f>
        <v>Maak een keuze in de kolom fase</v>
      </c>
      <c r="L7" s="28" t="str">
        <f>IF(J7&lt;&gt;"",VLOOKUP(J7,Basisgegevens!$C$2:$F$6,3,FALSE),"")</f>
        <v>Maak een keuze in de kolom fase</v>
      </c>
      <c r="M7" s="28" t="str">
        <f>IF(J7&lt;&gt;"",VLOOKUP(J7,Basisgegevens!$C$2:$F$6,4,FALSE),"")</f>
        <v>Maak een keuze in de kolom 'Antwoord fase'</v>
      </c>
      <c r="N7" s="84" t="str">
        <f>IF(J7=Basisgegevens!$C$3,$I7*Basisgegevens!$G$3,IF(J7=Basisgegevens!$C$4,$I7*Basisgegevens!$G$4,IF(J7=Basisgegevens!$C$5,$I7*Basisgegevens!$G$5,IF(J7=Basisgegevens!$C$6,$I7*Basisgegevens!$G$6,"0"))))</f>
        <v>0</v>
      </c>
    </row>
    <row r="8" spans="1:14" ht="14.25" x14ac:dyDescent="0.2">
      <c r="A8" s="25"/>
      <c r="B8" s="25"/>
      <c r="C8" s="25">
        <v>3</v>
      </c>
      <c r="D8" s="25" t="s">
        <v>75</v>
      </c>
      <c r="E8" s="26"/>
      <c r="F8" s="26"/>
      <c r="G8" s="27"/>
      <c r="H8" s="88"/>
      <c r="I8" s="75"/>
      <c r="J8" s="92"/>
      <c r="K8" s="86"/>
      <c r="L8" s="86"/>
      <c r="M8" s="86"/>
      <c r="N8" s="87"/>
    </row>
    <row r="9" spans="1:14" ht="63.75" x14ac:dyDescent="0.2">
      <c r="A9" s="25"/>
      <c r="B9" s="25"/>
      <c r="C9" s="25"/>
      <c r="D9" s="25"/>
      <c r="E9" s="26" t="s">
        <v>354</v>
      </c>
      <c r="F9" s="26">
        <v>1972</v>
      </c>
      <c r="G9" s="27" t="s">
        <v>186</v>
      </c>
      <c r="H9" s="88" t="s">
        <v>342</v>
      </c>
      <c r="I9" s="75">
        <v>10</v>
      </c>
      <c r="J9" s="22" t="s">
        <v>31</v>
      </c>
      <c r="K9" s="28" t="str">
        <f>IF(J9&lt;&gt;"",VLOOKUP(J9,Basisgegevens!$C$2:$F$6,2,FALSE),"")</f>
        <v>Maak een keuze in de kolom fase</v>
      </c>
      <c r="L9" s="28" t="str">
        <f>IF(J9&lt;&gt;"",VLOOKUP(J9,Basisgegevens!$C$2:$F$6,3,FALSE),"")</f>
        <v>Maak een keuze in de kolom fase</v>
      </c>
      <c r="M9" s="28" t="str">
        <f>IF(J9&lt;&gt;"",VLOOKUP(J9,Basisgegevens!$C$2:$F$6,4,FALSE),"")</f>
        <v>Maak een keuze in de kolom 'Antwoord fase'</v>
      </c>
      <c r="N9" s="84" t="str">
        <f>IF(J9=Basisgegevens!$C$3,$I9*Basisgegevens!$G$3,IF(J9=Basisgegevens!$C$4,$I9*Basisgegevens!$G$4,IF(J9=Basisgegevens!$C$5,$I9*Basisgegevens!$G$5,IF(J9=Basisgegevens!$C$6,$I9*Basisgegevens!$G$6,"0"))))</f>
        <v>0</v>
      </c>
    </row>
    <row r="10" spans="1:14" ht="76.5" x14ac:dyDescent="0.2">
      <c r="A10" s="25"/>
      <c r="B10" s="25"/>
      <c r="C10" s="25"/>
      <c r="D10" s="25"/>
      <c r="E10" s="26" t="s">
        <v>355</v>
      </c>
      <c r="F10" s="26">
        <v>1971</v>
      </c>
      <c r="G10" s="27" t="s">
        <v>187</v>
      </c>
      <c r="H10" s="88" t="s">
        <v>342</v>
      </c>
      <c r="I10" s="75">
        <v>10</v>
      </c>
      <c r="J10" s="22" t="s">
        <v>31</v>
      </c>
      <c r="K10" s="28" t="str">
        <f>IF(J10&lt;&gt;"",VLOOKUP(J10,Basisgegevens!$C$2:$F$6,2,FALSE),"")</f>
        <v>Maak een keuze in de kolom fase</v>
      </c>
      <c r="L10" s="28" t="str">
        <f>IF(J10&lt;&gt;"",VLOOKUP(J10,Basisgegevens!$C$2:$F$6,3,FALSE),"")</f>
        <v>Maak een keuze in de kolom fase</v>
      </c>
      <c r="M10" s="28" t="str">
        <f>IF(J10&lt;&gt;"",VLOOKUP(J10,Basisgegevens!$C$2:$F$6,4,FALSE),"")</f>
        <v>Maak een keuze in de kolom 'Antwoord fase'</v>
      </c>
      <c r="N10" s="84" t="str">
        <f>IF(J10=Basisgegevens!$C$3,$I10*Basisgegevens!$G$3,IF(J10=Basisgegevens!$C$4,$I10*Basisgegevens!$G$4,IF(J10=Basisgegevens!$C$5,$I10*Basisgegevens!$G$5,IF(J10=Basisgegevens!$C$6,$I10*Basisgegevens!$G$6,"0"))))</f>
        <v>0</v>
      </c>
    </row>
    <row r="11" spans="1:14" ht="51" x14ac:dyDescent="0.2">
      <c r="A11" s="25"/>
      <c r="B11" s="25"/>
      <c r="C11" s="25"/>
      <c r="D11" s="25"/>
      <c r="E11" s="26" t="s">
        <v>356</v>
      </c>
      <c r="F11" s="26">
        <v>1978</v>
      </c>
      <c r="G11" s="27" t="s">
        <v>188</v>
      </c>
      <c r="H11" s="88" t="s">
        <v>29</v>
      </c>
      <c r="I11" s="75">
        <v>1</v>
      </c>
      <c r="J11" s="22" t="s">
        <v>31</v>
      </c>
      <c r="K11" s="28" t="str">
        <f>IF(J11&lt;&gt;"",VLOOKUP(J11,Basisgegevens!$C$2:$F$6,2,FALSE),"")</f>
        <v>Maak een keuze in de kolom fase</v>
      </c>
      <c r="L11" s="28" t="str">
        <f>IF(J11&lt;&gt;"",VLOOKUP(J11,Basisgegevens!$C$2:$F$6,3,FALSE),"")</f>
        <v>Maak een keuze in de kolom fase</v>
      </c>
      <c r="M11" s="28" t="str">
        <f>IF(J11&lt;&gt;"",VLOOKUP(J11,Basisgegevens!$C$2:$F$6,4,FALSE),"")</f>
        <v>Maak een keuze in de kolom 'Antwoord fase'</v>
      </c>
      <c r="N11" s="84" t="str">
        <f>IF(J11=Basisgegevens!$C$3,$I11*Basisgegevens!$G$3,IF(J11=Basisgegevens!$C$4,$I11*Basisgegevens!$G$4,IF(J11=Basisgegevens!$C$5,$I11*Basisgegevens!$G$5,IF(J11=Basisgegevens!$C$6,$I11*Basisgegevens!$G$6,"0"))))</f>
        <v>0</v>
      </c>
    </row>
    <row r="12" spans="1:14" ht="76.5" x14ac:dyDescent="0.2">
      <c r="A12" s="25"/>
      <c r="B12" s="25"/>
      <c r="C12" s="25"/>
      <c r="D12" s="25"/>
      <c r="E12" s="26" t="s">
        <v>357</v>
      </c>
      <c r="F12" s="26">
        <v>2090</v>
      </c>
      <c r="G12" s="27" t="s">
        <v>358</v>
      </c>
      <c r="H12" s="88" t="s">
        <v>29</v>
      </c>
      <c r="I12" s="75">
        <v>2</v>
      </c>
      <c r="J12" s="22" t="s">
        <v>31</v>
      </c>
      <c r="K12" s="28" t="str">
        <f>IF(J12&lt;&gt;"",VLOOKUP(J12,Basisgegevens!$C$2:$F$6,2,FALSE),"")</f>
        <v>Maak een keuze in de kolom fase</v>
      </c>
      <c r="L12" s="28" t="str">
        <f>IF(J12&lt;&gt;"",VLOOKUP(J12,Basisgegevens!$C$2:$F$6,3,FALSE),"")</f>
        <v>Maak een keuze in de kolom fase</v>
      </c>
      <c r="M12" s="28" t="str">
        <f>IF(J12&lt;&gt;"",VLOOKUP(J12,Basisgegevens!$C$2:$F$6,4,FALSE),"")</f>
        <v>Maak een keuze in de kolom 'Antwoord fase'</v>
      </c>
      <c r="N12" s="84" t="str">
        <f>IF(J12=Basisgegevens!$C$3,$I12*Basisgegevens!$G$3,IF(J12=Basisgegevens!$C$4,$I12*Basisgegevens!$G$4,IF(J12=Basisgegevens!$C$5,$I12*Basisgegevens!$G$5,IF(J12=Basisgegevens!$C$6,$I12*Basisgegevens!$G$6,"0"))))</f>
        <v>0</v>
      </c>
    </row>
    <row r="13" spans="1:14" ht="38.25" x14ac:dyDescent="0.2">
      <c r="A13" s="25"/>
      <c r="B13" s="25"/>
      <c r="C13" s="25"/>
      <c r="D13" s="25"/>
      <c r="E13" s="26" t="s">
        <v>185</v>
      </c>
      <c r="F13" s="26">
        <v>224</v>
      </c>
      <c r="G13" s="27" t="s">
        <v>349</v>
      </c>
      <c r="H13" s="88" t="s">
        <v>342</v>
      </c>
      <c r="I13" s="75">
        <v>5</v>
      </c>
      <c r="J13" s="22" t="s">
        <v>31</v>
      </c>
      <c r="K13" s="28" t="str">
        <f>IF(J13&lt;&gt;"",VLOOKUP(J13,Basisgegevens!$C$2:$F$6,2,FALSE),"")</f>
        <v>Maak een keuze in de kolom fase</v>
      </c>
      <c r="L13" s="28" t="str">
        <f>IF(J13&lt;&gt;"",VLOOKUP(J13,Basisgegevens!$C$2:$F$6,3,FALSE),"")</f>
        <v>Maak een keuze in de kolom fase</v>
      </c>
      <c r="M13" s="28" t="str">
        <f>IF(J13&lt;&gt;"",VLOOKUP(J13,Basisgegevens!$C$2:$F$6,4,FALSE),"")</f>
        <v>Maak een keuze in de kolom 'Antwoord fase'</v>
      </c>
      <c r="N13" s="84" t="str">
        <f>IF(J13=Basisgegevens!$C$3,$I13*Basisgegevens!$G$3,IF(J13=Basisgegevens!$C$4,$I13*Basisgegevens!$G$4,IF(J13=Basisgegevens!$C$5,$I13*Basisgegevens!$G$5,IF(J13=Basisgegevens!$C$6,$I13*Basisgegevens!$G$6,"0"))))</f>
        <v>0</v>
      </c>
    </row>
    <row r="14" spans="1:14" ht="51" x14ac:dyDescent="0.2">
      <c r="A14" s="25"/>
      <c r="B14" s="25"/>
      <c r="C14" s="25"/>
      <c r="D14" s="25"/>
      <c r="E14" s="26" t="s">
        <v>359</v>
      </c>
      <c r="F14" s="26">
        <v>10137</v>
      </c>
      <c r="G14" s="27" t="s">
        <v>350</v>
      </c>
      <c r="H14" s="88" t="s">
        <v>29</v>
      </c>
      <c r="I14" s="75">
        <v>10</v>
      </c>
      <c r="J14" s="22" t="s">
        <v>31</v>
      </c>
      <c r="K14" s="28" t="str">
        <f>IF(J14&lt;&gt;"",VLOOKUP(J14,Basisgegevens!$C$2:$F$6,2,FALSE),"")</f>
        <v>Maak een keuze in de kolom fase</v>
      </c>
      <c r="L14" s="28" t="str">
        <f>IF(J14&lt;&gt;"",VLOOKUP(J14,Basisgegevens!$C$2:$F$6,3,FALSE),"")</f>
        <v>Maak een keuze in de kolom fase</v>
      </c>
      <c r="M14" s="28" t="str">
        <f>IF(J14&lt;&gt;"",VLOOKUP(J14,Basisgegevens!$C$2:$F$6,4,FALSE),"")</f>
        <v>Maak een keuze in de kolom 'Antwoord fase'</v>
      </c>
      <c r="N14" s="84" t="str">
        <f>IF(J14=Basisgegevens!$C$3,$I14*Basisgegevens!$G$3,IF(J14=Basisgegevens!$C$4,$I14*Basisgegevens!$G$4,IF(J14=Basisgegevens!$C$5,$I14*Basisgegevens!$G$5,IF(J14=Basisgegevens!$C$6,$I14*Basisgegevens!$G$6,"0"))))</f>
        <v>0</v>
      </c>
    </row>
    <row r="15" spans="1:14" ht="14.25" x14ac:dyDescent="0.2">
      <c r="A15" s="25">
        <v>3</v>
      </c>
      <c r="B15" s="25" t="s">
        <v>38</v>
      </c>
      <c r="C15" s="25"/>
      <c r="D15" s="25"/>
      <c r="E15" s="26"/>
      <c r="F15" s="26"/>
      <c r="G15" s="27"/>
      <c r="H15" s="88"/>
      <c r="I15" s="75"/>
      <c r="J15" s="92"/>
      <c r="K15" s="86"/>
      <c r="L15" s="86"/>
      <c r="M15" s="86"/>
      <c r="N15" s="87"/>
    </row>
    <row r="16" spans="1:14" ht="14.25" x14ac:dyDescent="0.2">
      <c r="A16" s="25"/>
      <c r="B16" s="25"/>
      <c r="C16" s="25">
        <v>1</v>
      </c>
      <c r="D16" s="25" t="s">
        <v>77</v>
      </c>
      <c r="E16" s="26"/>
      <c r="F16" s="26"/>
      <c r="G16" s="27"/>
      <c r="H16" s="88"/>
      <c r="I16" s="75"/>
      <c r="J16" s="92"/>
      <c r="K16" s="86"/>
      <c r="L16" s="86"/>
      <c r="M16" s="86"/>
      <c r="N16" s="87"/>
    </row>
    <row r="17" spans="1:14" ht="89.25" x14ac:dyDescent="0.2">
      <c r="A17" s="25"/>
      <c r="B17" s="25"/>
      <c r="C17" s="25"/>
      <c r="D17" s="25"/>
      <c r="E17" s="26" t="s">
        <v>189</v>
      </c>
      <c r="F17" s="26">
        <v>10147</v>
      </c>
      <c r="G17" s="27" t="s">
        <v>190</v>
      </c>
      <c r="H17" s="88" t="s">
        <v>29</v>
      </c>
      <c r="I17" s="75">
        <v>2</v>
      </c>
      <c r="J17" s="22" t="s">
        <v>31</v>
      </c>
      <c r="K17" s="28" t="str">
        <f>IF(J17&lt;&gt;"",VLOOKUP(J17,Basisgegevens!$C$2:$F$6,2,FALSE),"")</f>
        <v>Maak een keuze in de kolom fase</v>
      </c>
      <c r="L17" s="28" t="str">
        <f>IF(J17&lt;&gt;"",VLOOKUP(J17,Basisgegevens!$C$2:$F$6,3,FALSE),"")</f>
        <v>Maak een keuze in de kolom fase</v>
      </c>
      <c r="M17" s="28" t="str">
        <f>IF(J17&lt;&gt;"",VLOOKUP(J17,Basisgegevens!$C$2:$F$6,4,FALSE),"")</f>
        <v>Maak een keuze in de kolom 'Antwoord fase'</v>
      </c>
      <c r="N17" s="84" t="str">
        <f>IF(J17=Basisgegevens!$C$3,$I17*Basisgegevens!$G$3,IF(J17=Basisgegevens!$C$4,$I17*Basisgegevens!$G$4,IF(J17=Basisgegevens!$C$5,$I17*Basisgegevens!$G$5,IF(J17=Basisgegevens!$C$6,$I17*Basisgegevens!$G$6,"0"))))</f>
        <v>0</v>
      </c>
    </row>
    <row r="18" spans="1:14" ht="14.25" x14ac:dyDescent="0.2">
      <c r="A18" s="25">
        <v>4</v>
      </c>
      <c r="B18" s="25" t="s">
        <v>42</v>
      </c>
      <c r="C18" s="25"/>
      <c r="D18" s="25"/>
      <c r="E18" s="26"/>
      <c r="F18" s="26"/>
      <c r="G18" s="27"/>
      <c r="H18" s="88"/>
      <c r="I18" s="75"/>
      <c r="J18" s="92"/>
      <c r="K18" s="86"/>
      <c r="L18" s="86"/>
      <c r="M18" s="86"/>
      <c r="N18" s="87"/>
    </row>
    <row r="19" spans="1:14" ht="14.25" x14ac:dyDescent="0.2">
      <c r="A19" s="25"/>
      <c r="B19" s="25"/>
      <c r="C19" s="25">
        <v>2</v>
      </c>
      <c r="D19" s="25" t="s">
        <v>91</v>
      </c>
      <c r="E19" s="26"/>
      <c r="F19" s="26"/>
      <c r="G19" s="27"/>
      <c r="H19" s="88"/>
      <c r="I19" s="75"/>
      <c r="J19" s="92"/>
      <c r="K19" s="86"/>
      <c r="L19" s="86"/>
      <c r="M19" s="86"/>
      <c r="N19" s="87"/>
    </row>
    <row r="20" spans="1:14" ht="38.25" x14ac:dyDescent="0.2">
      <c r="A20" s="25"/>
      <c r="B20" s="25"/>
      <c r="C20" s="25"/>
      <c r="D20" s="25"/>
      <c r="E20" s="26" t="s">
        <v>194</v>
      </c>
      <c r="F20" s="26">
        <v>10164</v>
      </c>
      <c r="G20" s="27" t="s">
        <v>195</v>
      </c>
      <c r="H20" s="88" t="s">
        <v>29</v>
      </c>
      <c r="I20" s="75">
        <v>1</v>
      </c>
      <c r="J20" s="22" t="s">
        <v>31</v>
      </c>
      <c r="K20" s="28" t="str">
        <f>IF(J20&lt;&gt;"",VLOOKUP(J20,Basisgegevens!$C$2:$F$6,2,FALSE),"")</f>
        <v>Maak een keuze in de kolom fase</v>
      </c>
      <c r="L20" s="28" t="str">
        <f>IF(J20&lt;&gt;"",VLOOKUP(J20,Basisgegevens!$C$2:$F$6,3,FALSE),"")</f>
        <v>Maak een keuze in de kolom fase</v>
      </c>
      <c r="M20" s="28" t="str">
        <f>IF(J20&lt;&gt;"",VLOOKUP(J20,Basisgegevens!$C$2:$F$6,4,FALSE),"")</f>
        <v>Maak een keuze in de kolom 'Antwoord fase'</v>
      </c>
      <c r="N20" s="84" t="str">
        <f>IF(J20=Basisgegevens!$C$3,$I20*Basisgegevens!$G$3,IF(J20=Basisgegevens!$C$4,$I20*Basisgegevens!$G$4,IF(J20=Basisgegevens!$C$5,$I20*Basisgegevens!$G$5,IF(J20=Basisgegevens!$C$6,$I20*Basisgegevens!$G$6,"0"))))</f>
        <v>0</v>
      </c>
    </row>
    <row r="21" spans="1:14" ht="153" x14ac:dyDescent="0.2">
      <c r="A21" s="25"/>
      <c r="B21" s="25"/>
      <c r="C21" s="25"/>
      <c r="D21" s="25"/>
      <c r="E21" s="26" t="s">
        <v>196</v>
      </c>
      <c r="F21" s="26">
        <v>10157</v>
      </c>
      <c r="G21" s="27" t="s">
        <v>197</v>
      </c>
      <c r="H21" s="88" t="s">
        <v>29</v>
      </c>
      <c r="I21" s="75">
        <v>10</v>
      </c>
      <c r="J21" s="22" t="s">
        <v>31</v>
      </c>
      <c r="K21" s="28" t="str">
        <f>IF(J21&lt;&gt;"",VLOOKUP(J21,Basisgegevens!$C$2:$F$6,2,FALSE),"")</f>
        <v>Maak een keuze in de kolom fase</v>
      </c>
      <c r="L21" s="28" t="str">
        <f>IF(J21&lt;&gt;"",VLOOKUP(J21,Basisgegevens!$C$2:$F$6,3,FALSE),"")</f>
        <v>Maak een keuze in de kolom fase</v>
      </c>
      <c r="M21" s="28" t="str">
        <f>IF(J21&lt;&gt;"",VLOOKUP(J21,Basisgegevens!$C$2:$F$6,4,FALSE),"")</f>
        <v>Maak een keuze in de kolom 'Antwoord fase'</v>
      </c>
      <c r="N21" s="84" t="str">
        <f>IF(J21=Basisgegevens!$C$3,$I21*Basisgegevens!$G$3,IF(J21=Basisgegevens!$C$4,$I21*Basisgegevens!$G$4,IF(J21=Basisgegevens!$C$5,$I21*Basisgegevens!$G$5,IF(J21=Basisgegevens!$C$6,$I21*Basisgegevens!$G$6,"0"))))</f>
        <v>0</v>
      </c>
    </row>
    <row r="22" spans="1:14" ht="14.25" x14ac:dyDescent="0.2">
      <c r="A22" s="25"/>
      <c r="B22" s="25"/>
      <c r="C22" s="25">
        <v>9</v>
      </c>
      <c r="D22" s="25" t="s">
        <v>198</v>
      </c>
      <c r="E22" s="26"/>
      <c r="F22" s="26"/>
      <c r="G22" s="27"/>
      <c r="H22" s="88"/>
      <c r="I22" s="75"/>
      <c r="J22" s="92"/>
      <c r="K22" s="86"/>
      <c r="L22" s="86"/>
      <c r="M22" s="86"/>
      <c r="N22" s="87"/>
    </row>
    <row r="23" spans="1:14" ht="51" x14ac:dyDescent="0.2">
      <c r="A23" s="25"/>
      <c r="B23" s="25"/>
      <c r="C23" s="25"/>
      <c r="D23" s="25"/>
      <c r="E23" s="26" t="s">
        <v>199</v>
      </c>
      <c r="F23" s="26">
        <v>2093</v>
      </c>
      <c r="G23" s="27" t="s">
        <v>200</v>
      </c>
      <c r="H23" s="88" t="s">
        <v>29</v>
      </c>
      <c r="I23" s="75">
        <v>2</v>
      </c>
      <c r="J23" s="22" t="s">
        <v>31</v>
      </c>
      <c r="K23" s="28" t="str">
        <f>IF(J23&lt;&gt;"",VLOOKUP(J23,Basisgegevens!$C$2:$F$6,2,FALSE),"")</f>
        <v>Maak een keuze in de kolom fase</v>
      </c>
      <c r="L23" s="28" t="str">
        <f>IF(J23&lt;&gt;"",VLOOKUP(J23,Basisgegevens!$C$2:$F$6,3,FALSE),"")</f>
        <v>Maak een keuze in de kolom fase</v>
      </c>
      <c r="M23" s="28" t="str">
        <f>IF(J23&lt;&gt;"",VLOOKUP(J23,Basisgegevens!$C$2:$F$6,4,FALSE),"")</f>
        <v>Maak een keuze in de kolom 'Antwoord fase'</v>
      </c>
      <c r="N23" s="84" t="str">
        <f>IF(J23=Basisgegevens!$C$3,$I23*Basisgegevens!$G$3,IF(J23=Basisgegevens!$C$4,$I23*Basisgegevens!$G$4,IF(J23=Basisgegevens!$C$5,$I23*Basisgegevens!$G$5,IF(J23=Basisgegevens!$C$6,$I23*Basisgegevens!$G$6,"0"))))</f>
        <v>0</v>
      </c>
    </row>
    <row r="24" spans="1:14" ht="14.25" x14ac:dyDescent="0.2">
      <c r="A24" s="25"/>
      <c r="B24" s="25"/>
      <c r="C24" s="25">
        <v>19</v>
      </c>
      <c r="D24" s="25" t="s">
        <v>377</v>
      </c>
      <c r="E24" s="26"/>
      <c r="F24" s="26"/>
      <c r="G24" s="27"/>
      <c r="H24" s="88"/>
      <c r="I24" s="75"/>
      <c r="J24" s="92"/>
      <c r="K24" s="86"/>
      <c r="L24" s="86"/>
      <c r="M24" s="86"/>
      <c r="N24" s="87"/>
    </row>
    <row r="25" spans="1:14" ht="76.5" x14ac:dyDescent="0.2">
      <c r="A25" s="25"/>
      <c r="B25" s="25"/>
      <c r="C25" s="25"/>
      <c r="D25" s="25"/>
      <c r="E25" s="26" t="s">
        <v>378</v>
      </c>
      <c r="F25" s="26">
        <v>2097</v>
      </c>
      <c r="G25" s="27" t="s">
        <v>379</v>
      </c>
      <c r="H25" s="88" t="s">
        <v>342</v>
      </c>
      <c r="I25" s="75">
        <v>5</v>
      </c>
      <c r="J25" s="22" t="s">
        <v>31</v>
      </c>
      <c r="K25" s="28" t="str">
        <f>IF(J25&lt;&gt;"",VLOOKUP(J25,Basisgegevens!$C$2:$F$6,2,FALSE),"")</f>
        <v>Maak een keuze in de kolom fase</v>
      </c>
      <c r="L25" s="28" t="str">
        <f>IF(J25&lt;&gt;"",VLOOKUP(J25,Basisgegevens!$C$2:$F$6,3,FALSE),"")</f>
        <v>Maak een keuze in de kolom fase</v>
      </c>
      <c r="M25" s="28" t="str">
        <f>IF(J25&lt;&gt;"",VLOOKUP(J25,Basisgegevens!$C$2:$F$6,4,FALSE),"")</f>
        <v>Maak een keuze in de kolom 'Antwoord fase'</v>
      </c>
      <c r="N25" s="84" t="str">
        <f>IF(J25=Basisgegevens!$C$3,$I25*Basisgegevens!$G$3,IF(J25=Basisgegevens!$C$4,$I25*Basisgegevens!$G$4,IF(J25=Basisgegevens!$C$5,$I25*Basisgegevens!$G$5,IF(J25=Basisgegevens!$C$6,$I25*Basisgegevens!$G$6,"0"))))</f>
        <v>0</v>
      </c>
    </row>
    <row r="26" spans="1:14" ht="127.5" x14ac:dyDescent="0.2">
      <c r="A26" s="25"/>
      <c r="B26" s="25"/>
      <c r="C26" s="25"/>
      <c r="D26" s="25"/>
      <c r="E26" s="26" t="s">
        <v>380</v>
      </c>
      <c r="F26" s="26">
        <v>2098</v>
      </c>
      <c r="G26" s="27" t="s">
        <v>381</v>
      </c>
      <c r="H26" s="88" t="s">
        <v>342</v>
      </c>
      <c r="I26" s="75">
        <v>5</v>
      </c>
      <c r="J26" s="22" t="s">
        <v>31</v>
      </c>
      <c r="K26" s="28" t="str">
        <f>IF(J26&lt;&gt;"",VLOOKUP(J26,Basisgegevens!$C$2:$F$6,2,FALSE),"")</f>
        <v>Maak een keuze in de kolom fase</v>
      </c>
      <c r="L26" s="28" t="str">
        <f>IF(J26&lt;&gt;"",VLOOKUP(J26,Basisgegevens!$C$2:$F$6,3,FALSE),"")</f>
        <v>Maak een keuze in de kolom fase</v>
      </c>
      <c r="M26" s="28" t="str">
        <f>IF(J26&lt;&gt;"",VLOOKUP(J26,Basisgegevens!$C$2:$F$6,4,FALSE),"")</f>
        <v>Maak een keuze in de kolom 'Antwoord fase'</v>
      </c>
      <c r="N26" s="84" t="str">
        <f>IF(J26=Basisgegevens!$C$3,$I26*Basisgegevens!$G$3,IF(J26=Basisgegevens!$C$4,$I26*Basisgegevens!$G$4,IF(J26=Basisgegevens!$C$5,$I26*Basisgegevens!$G$5,IF(J26=Basisgegevens!$C$6,$I26*Basisgegevens!$G$6,"0"))))</f>
        <v>0</v>
      </c>
    </row>
    <row r="27" spans="1:14" ht="14.25" x14ac:dyDescent="0.2">
      <c r="A27" s="25"/>
      <c r="B27" s="25"/>
      <c r="C27" s="25">
        <v>20</v>
      </c>
      <c r="D27" s="25" t="s">
        <v>191</v>
      </c>
      <c r="E27" s="26"/>
      <c r="F27" s="26"/>
      <c r="G27" s="27"/>
      <c r="H27" s="88"/>
      <c r="I27" s="75"/>
      <c r="J27" s="92"/>
      <c r="K27" s="86"/>
      <c r="L27" s="86"/>
      <c r="M27" s="86"/>
      <c r="N27" s="87"/>
    </row>
    <row r="28" spans="1:14" ht="102" x14ac:dyDescent="0.2">
      <c r="A28" s="25"/>
      <c r="B28" s="25"/>
      <c r="C28" s="25"/>
      <c r="D28" s="25"/>
      <c r="E28" s="26" t="s">
        <v>360</v>
      </c>
      <c r="F28" s="26">
        <v>2115</v>
      </c>
      <c r="G28" s="27" t="s">
        <v>192</v>
      </c>
      <c r="H28" s="88" t="s">
        <v>29</v>
      </c>
      <c r="I28" s="75">
        <v>10</v>
      </c>
      <c r="J28" s="22" t="s">
        <v>31</v>
      </c>
      <c r="K28" s="28" t="str">
        <f>IF(J28&lt;&gt;"",VLOOKUP(J28,Basisgegevens!$C$2:$F$6,2,FALSE),"")</f>
        <v>Maak een keuze in de kolom fase</v>
      </c>
      <c r="L28" s="28" t="str">
        <f>IF(J28&lt;&gt;"",VLOOKUP(J28,Basisgegevens!$C$2:$F$6,3,FALSE),"")</f>
        <v>Maak een keuze in de kolom fase</v>
      </c>
      <c r="M28" s="28" t="str">
        <f>IF(J28&lt;&gt;"",VLOOKUP(J28,Basisgegevens!$C$2:$F$6,4,FALSE),"")</f>
        <v>Maak een keuze in de kolom 'Antwoord fase'</v>
      </c>
      <c r="N28" s="84" t="str">
        <f>IF(J28=Basisgegevens!$C$3,$I28*Basisgegevens!$G$3,IF(J28=Basisgegevens!$C$4,$I28*Basisgegevens!$G$4,IF(J28=Basisgegevens!$C$5,$I28*Basisgegevens!$G$5,IF(J28=Basisgegevens!$C$6,$I28*Basisgegevens!$G$6,"0"))))</f>
        <v>0</v>
      </c>
    </row>
    <row r="29" spans="1:14" ht="38.25" x14ac:dyDescent="0.2">
      <c r="A29" s="25"/>
      <c r="B29" s="25"/>
      <c r="C29" s="25"/>
      <c r="D29" s="25"/>
      <c r="E29" s="26" t="s">
        <v>361</v>
      </c>
      <c r="F29" s="26">
        <v>2116</v>
      </c>
      <c r="G29" s="27" t="s">
        <v>193</v>
      </c>
      <c r="H29" s="88" t="s">
        <v>29</v>
      </c>
      <c r="I29" s="75">
        <v>2</v>
      </c>
      <c r="J29" s="22" t="s">
        <v>31</v>
      </c>
      <c r="K29" s="28" t="str">
        <f>IF(J29&lt;&gt;"",VLOOKUP(J29,Basisgegevens!$C$2:$F$6,2,FALSE),"")</f>
        <v>Maak een keuze in de kolom fase</v>
      </c>
      <c r="L29" s="28" t="str">
        <f>IF(J29&lt;&gt;"",VLOOKUP(J29,Basisgegevens!$C$2:$F$6,3,FALSE),"")</f>
        <v>Maak een keuze in de kolom fase</v>
      </c>
      <c r="M29" s="28" t="str">
        <f>IF(J29&lt;&gt;"",VLOOKUP(J29,Basisgegevens!$C$2:$F$6,4,FALSE),"")</f>
        <v>Maak een keuze in de kolom 'Antwoord fase'</v>
      </c>
      <c r="N29" s="84" t="str">
        <f>IF(J29=Basisgegevens!$C$3,$I29*Basisgegevens!$G$3,IF(J29=Basisgegevens!$C$4,$I29*Basisgegevens!$G$4,IF(J29=Basisgegevens!$C$5,$I29*Basisgegevens!$G$5,IF(J29=Basisgegevens!$C$6,$I29*Basisgegevens!$G$6,"0"))))</f>
        <v>0</v>
      </c>
    </row>
    <row r="30" spans="1:14" ht="14.25" x14ac:dyDescent="0.2">
      <c r="A30" s="25">
        <v>5</v>
      </c>
      <c r="B30" s="25" t="s">
        <v>44</v>
      </c>
      <c r="C30" s="25"/>
      <c r="D30" s="25"/>
      <c r="E30" s="26"/>
      <c r="F30" s="26"/>
      <c r="G30" s="27"/>
      <c r="H30" s="88"/>
      <c r="I30" s="75"/>
      <c r="J30" s="92"/>
      <c r="K30" s="86"/>
      <c r="L30" s="86"/>
      <c r="M30" s="86"/>
      <c r="N30" s="87"/>
    </row>
    <row r="31" spans="1:14" ht="14.25" x14ac:dyDescent="0.2">
      <c r="A31" s="25"/>
      <c r="B31" s="25"/>
      <c r="C31" s="25">
        <v>1</v>
      </c>
      <c r="D31" s="25" t="s">
        <v>351</v>
      </c>
      <c r="E31" s="26"/>
      <c r="F31" s="26"/>
      <c r="G31" s="27"/>
      <c r="H31" s="88"/>
      <c r="I31" s="75"/>
      <c r="J31" s="92"/>
      <c r="K31" s="86"/>
      <c r="L31" s="86"/>
      <c r="M31" s="86"/>
      <c r="N31" s="87"/>
    </row>
    <row r="32" spans="1:14" ht="216.75" x14ac:dyDescent="0.2">
      <c r="A32" s="25"/>
      <c r="B32" s="25"/>
      <c r="C32" s="25"/>
      <c r="D32" s="25"/>
      <c r="E32" s="26" t="s">
        <v>201</v>
      </c>
      <c r="F32" s="26">
        <v>1902</v>
      </c>
      <c r="G32" s="27" t="s">
        <v>202</v>
      </c>
      <c r="H32" s="88" t="s">
        <v>29</v>
      </c>
      <c r="I32" s="75">
        <v>2</v>
      </c>
      <c r="J32" s="22" t="s">
        <v>31</v>
      </c>
      <c r="K32" s="28" t="str">
        <f>IF(J32&lt;&gt;"",VLOOKUP(J32,Basisgegevens!$C$2:$F$6,2,FALSE),"")</f>
        <v>Maak een keuze in de kolom fase</v>
      </c>
      <c r="L32" s="28" t="str">
        <f>IF(J32&lt;&gt;"",VLOOKUP(J32,Basisgegevens!$C$2:$F$6,3,FALSE),"")</f>
        <v>Maak een keuze in de kolom fase</v>
      </c>
      <c r="M32" s="28" t="str">
        <f>IF(J32&lt;&gt;"",VLOOKUP(J32,Basisgegevens!$C$2:$F$6,4,FALSE),"")</f>
        <v>Maak een keuze in de kolom 'Antwoord fase'</v>
      </c>
      <c r="N32" s="84" t="str">
        <f>IF(J32=Basisgegevens!$C$3,$I32*Basisgegevens!$G$3,IF(J32=Basisgegevens!$C$4,$I32*Basisgegevens!$G$4,IF(J32=Basisgegevens!$C$5,$I32*Basisgegevens!$G$5,IF(J32=Basisgegevens!$C$6,$I32*Basisgegevens!$G$6,"0"))))</f>
        <v>0</v>
      </c>
    </row>
    <row r="33" spans="1:14" ht="25.5" x14ac:dyDescent="0.2">
      <c r="A33" s="25"/>
      <c r="B33" s="25"/>
      <c r="C33" s="25"/>
      <c r="D33" s="25"/>
      <c r="E33" s="26" t="s">
        <v>203</v>
      </c>
      <c r="F33" s="26">
        <v>116</v>
      </c>
      <c r="G33" s="27" t="s">
        <v>204</v>
      </c>
      <c r="H33" s="88" t="s">
        <v>342</v>
      </c>
      <c r="I33" s="75">
        <v>5</v>
      </c>
      <c r="J33" s="22" t="s">
        <v>31</v>
      </c>
      <c r="K33" s="28" t="str">
        <f>IF(J33&lt;&gt;"",VLOOKUP(J33,Basisgegevens!$C$2:$F$6,2,FALSE),"")</f>
        <v>Maak een keuze in de kolom fase</v>
      </c>
      <c r="L33" s="28" t="str">
        <f>IF(J33&lt;&gt;"",VLOOKUP(J33,Basisgegevens!$C$2:$F$6,3,FALSE),"")</f>
        <v>Maak een keuze in de kolom fase</v>
      </c>
      <c r="M33" s="28" t="str">
        <f>IF(J33&lt;&gt;"",VLOOKUP(J33,Basisgegevens!$C$2:$F$6,4,FALSE),"")</f>
        <v>Maak een keuze in de kolom 'Antwoord fase'</v>
      </c>
      <c r="N33" s="84" t="str">
        <f>IF(J33=Basisgegevens!$C$3,$I33*Basisgegevens!$G$3,IF(J33=Basisgegevens!$C$4,$I33*Basisgegevens!$G$4,IF(J33=Basisgegevens!$C$5,$I33*Basisgegevens!$G$5,IF(J33=Basisgegevens!$C$6,$I33*Basisgegevens!$G$6,"0"))))</f>
        <v>0</v>
      </c>
    </row>
    <row r="34" spans="1:14" ht="38.25" x14ac:dyDescent="0.2">
      <c r="A34" s="25"/>
      <c r="B34" s="25"/>
      <c r="C34" s="25"/>
      <c r="D34" s="25"/>
      <c r="E34" s="26" t="s">
        <v>382</v>
      </c>
      <c r="F34" s="26">
        <v>10162</v>
      </c>
      <c r="G34" s="27" t="s">
        <v>383</v>
      </c>
      <c r="H34" s="88" t="s">
        <v>29</v>
      </c>
      <c r="I34" s="75">
        <v>10</v>
      </c>
      <c r="J34" s="22" t="s">
        <v>31</v>
      </c>
      <c r="K34" s="28" t="str">
        <f>IF(J34&lt;&gt;"",VLOOKUP(J34,Basisgegevens!$C$2:$F$6,2,FALSE),"")</f>
        <v>Maak een keuze in de kolom fase</v>
      </c>
      <c r="L34" s="28" t="str">
        <f>IF(J34&lt;&gt;"",VLOOKUP(J34,Basisgegevens!$C$2:$F$6,3,FALSE),"")</f>
        <v>Maak een keuze in de kolom fase</v>
      </c>
      <c r="M34" s="28" t="str">
        <f>IF(J34&lt;&gt;"",VLOOKUP(J34,Basisgegevens!$C$2:$F$6,4,FALSE),"")</f>
        <v>Maak een keuze in de kolom 'Antwoord fase'</v>
      </c>
      <c r="N34" s="84" t="str">
        <f>IF(J34=Basisgegevens!$C$3,$I34*Basisgegevens!$G$3,IF(J34=Basisgegevens!$C$4,$I34*Basisgegevens!$G$4,IF(J34=Basisgegevens!$C$5,$I34*Basisgegevens!$G$5,IF(J34=Basisgegevens!$C$6,$I34*Basisgegevens!$G$6,"0"))))</f>
        <v>0</v>
      </c>
    </row>
    <row r="35" spans="1:14" ht="14.25" x14ac:dyDescent="0.2">
      <c r="A35" s="25"/>
      <c r="B35" s="25"/>
      <c r="C35" s="25">
        <v>2</v>
      </c>
      <c r="D35" s="25" t="s">
        <v>107</v>
      </c>
      <c r="E35" s="26"/>
      <c r="F35" s="26"/>
      <c r="G35" s="27"/>
      <c r="H35" s="88"/>
      <c r="I35" s="75"/>
      <c r="J35" s="92"/>
      <c r="K35" s="86"/>
      <c r="L35" s="86"/>
      <c r="M35" s="86"/>
      <c r="N35" s="87"/>
    </row>
    <row r="36" spans="1:14" ht="25.5" x14ac:dyDescent="0.2">
      <c r="A36" s="25"/>
      <c r="B36" s="25"/>
      <c r="C36" s="25"/>
      <c r="D36" s="25"/>
      <c r="E36" s="26" t="s">
        <v>205</v>
      </c>
      <c r="F36" s="26">
        <v>10091</v>
      </c>
      <c r="G36" s="27" t="s">
        <v>206</v>
      </c>
      <c r="H36" s="88" t="s">
        <v>29</v>
      </c>
      <c r="I36" s="75">
        <v>2</v>
      </c>
      <c r="J36" s="22" t="s">
        <v>31</v>
      </c>
      <c r="K36" s="28" t="str">
        <f>IF(J36&lt;&gt;"",VLOOKUP(J36,Basisgegevens!$C$2:$F$6,2,FALSE),"")</f>
        <v>Maak een keuze in de kolom fase</v>
      </c>
      <c r="L36" s="28" t="str">
        <f>IF(J36&lt;&gt;"",VLOOKUP(J36,Basisgegevens!$C$2:$F$6,3,FALSE),"")</f>
        <v>Maak een keuze in de kolom fase</v>
      </c>
      <c r="M36" s="28" t="str">
        <f>IF(J36&lt;&gt;"",VLOOKUP(J36,Basisgegevens!$C$2:$F$6,4,FALSE),"")</f>
        <v>Maak een keuze in de kolom 'Antwoord fase'</v>
      </c>
      <c r="N36" s="84" t="str">
        <f>IF(J36=Basisgegevens!$C$3,$I36*Basisgegevens!$G$3,IF(J36=Basisgegevens!$C$4,$I36*Basisgegevens!$G$4,IF(J36=Basisgegevens!$C$5,$I36*Basisgegevens!$G$5,IF(J36=Basisgegevens!$C$6,$I36*Basisgegevens!$G$6,"0"))))</f>
        <v>0</v>
      </c>
    </row>
    <row r="37" spans="1:14" ht="153" x14ac:dyDescent="0.2">
      <c r="A37" s="25"/>
      <c r="B37" s="25"/>
      <c r="C37" s="25"/>
      <c r="D37" s="25"/>
      <c r="E37" s="26" t="s">
        <v>207</v>
      </c>
      <c r="F37" s="26">
        <v>1641</v>
      </c>
      <c r="G37" s="27" t="s">
        <v>384</v>
      </c>
      <c r="H37" s="88" t="s">
        <v>342</v>
      </c>
      <c r="I37" s="75">
        <v>2</v>
      </c>
      <c r="J37" s="22" t="s">
        <v>31</v>
      </c>
      <c r="K37" s="28" t="str">
        <f>IF(J37&lt;&gt;"",VLOOKUP(J37,Basisgegevens!$C$2:$F$6,2,FALSE),"")</f>
        <v>Maak een keuze in de kolom fase</v>
      </c>
      <c r="L37" s="28" t="str">
        <f>IF(J37&lt;&gt;"",VLOOKUP(J37,Basisgegevens!$C$2:$F$6,3,FALSE),"")</f>
        <v>Maak een keuze in de kolom fase</v>
      </c>
      <c r="M37" s="28" t="str">
        <f>IF(J37&lt;&gt;"",VLOOKUP(J37,Basisgegevens!$C$2:$F$6,4,FALSE),"")</f>
        <v>Maak een keuze in de kolom 'Antwoord fase'</v>
      </c>
      <c r="N37" s="84" t="str">
        <f>IF(J37=Basisgegevens!$C$3,$I37*Basisgegevens!$G$3,IF(J37=Basisgegevens!$C$4,$I37*Basisgegevens!$G$4,IF(J37=Basisgegevens!$C$5,$I37*Basisgegevens!$G$5,IF(J37=Basisgegevens!$C$6,$I37*Basisgegevens!$G$6,"0"))))</f>
        <v>0</v>
      </c>
    </row>
    <row r="38" spans="1:14" ht="14.25" x14ac:dyDescent="0.2">
      <c r="A38" s="25"/>
      <c r="B38" s="25"/>
      <c r="C38" s="25">
        <v>3</v>
      </c>
      <c r="D38" s="25" t="s">
        <v>109</v>
      </c>
      <c r="E38" s="26"/>
      <c r="F38" s="26"/>
      <c r="G38" s="27"/>
      <c r="H38" s="88"/>
      <c r="I38" s="75"/>
      <c r="J38" s="92"/>
      <c r="K38" s="86"/>
      <c r="L38" s="86"/>
      <c r="M38" s="86"/>
      <c r="N38" s="87"/>
    </row>
    <row r="39" spans="1:14" ht="38.25" x14ac:dyDescent="0.2">
      <c r="A39" s="25"/>
      <c r="B39" s="25"/>
      <c r="C39" s="25"/>
      <c r="D39" s="25"/>
      <c r="E39" s="26" t="s">
        <v>208</v>
      </c>
      <c r="F39" s="26">
        <v>1420</v>
      </c>
      <c r="G39" s="27" t="s">
        <v>209</v>
      </c>
      <c r="H39" s="88" t="s">
        <v>342</v>
      </c>
      <c r="I39" s="75">
        <v>1</v>
      </c>
      <c r="J39" s="22" t="s">
        <v>31</v>
      </c>
      <c r="K39" s="28" t="str">
        <f>IF(J39&lt;&gt;"",VLOOKUP(J39,Basisgegevens!$C$2:$F$6,2,FALSE),"")</f>
        <v>Maak een keuze in de kolom fase</v>
      </c>
      <c r="L39" s="28" t="str">
        <f>IF(J39&lt;&gt;"",VLOOKUP(J39,Basisgegevens!$C$2:$F$6,3,FALSE),"")</f>
        <v>Maak een keuze in de kolom fase</v>
      </c>
      <c r="M39" s="28" t="str">
        <f>IF(J39&lt;&gt;"",VLOOKUP(J39,Basisgegevens!$C$2:$F$6,4,FALSE),"")</f>
        <v>Maak een keuze in de kolom 'Antwoord fase'</v>
      </c>
      <c r="N39" s="84" t="str">
        <f>IF(J39=Basisgegevens!$C$3,$I39*Basisgegevens!$G$3,IF(J39=Basisgegevens!$C$4,$I39*Basisgegevens!$G$4,IF(J39=Basisgegevens!$C$5,$I39*Basisgegevens!$G$5,IF(J39=Basisgegevens!$C$6,$I39*Basisgegevens!$G$6,"0"))))</f>
        <v>0</v>
      </c>
    </row>
    <row r="40" spans="1:14" ht="25.5" x14ac:dyDescent="0.2">
      <c r="A40" s="25"/>
      <c r="B40" s="25"/>
      <c r="C40" s="25"/>
      <c r="D40" s="25"/>
      <c r="E40" s="26" t="s">
        <v>210</v>
      </c>
      <c r="F40" s="26">
        <v>1177</v>
      </c>
      <c r="G40" s="27" t="s">
        <v>211</v>
      </c>
      <c r="H40" s="88" t="s">
        <v>29</v>
      </c>
      <c r="I40" s="75">
        <v>5</v>
      </c>
      <c r="J40" s="22" t="s">
        <v>31</v>
      </c>
      <c r="K40" s="28" t="str">
        <f>IF(J40&lt;&gt;"",VLOOKUP(J40,Basisgegevens!$C$2:$F$6,2,FALSE),"")</f>
        <v>Maak een keuze in de kolom fase</v>
      </c>
      <c r="L40" s="28" t="str">
        <f>IF(J40&lt;&gt;"",VLOOKUP(J40,Basisgegevens!$C$2:$F$6,3,FALSE),"")</f>
        <v>Maak een keuze in de kolom fase</v>
      </c>
      <c r="M40" s="28" t="str">
        <f>IF(J40&lt;&gt;"",VLOOKUP(J40,Basisgegevens!$C$2:$F$6,4,FALSE),"")</f>
        <v>Maak een keuze in de kolom 'Antwoord fase'</v>
      </c>
      <c r="N40" s="84" t="str">
        <f>IF(J40=Basisgegevens!$C$3,$I40*Basisgegevens!$G$3,IF(J40=Basisgegevens!$C$4,$I40*Basisgegevens!$G$4,IF(J40=Basisgegevens!$C$5,$I40*Basisgegevens!$G$5,IF(J40=Basisgegevens!$C$6,$I40*Basisgegevens!$G$6,"0"))))</f>
        <v>0</v>
      </c>
    </row>
    <row r="41" spans="1:14" ht="63.75" x14ac:dyDescent="0.2">
      <c r="A41" s="25"/>
      <c r="B41" s="25"/>
      <c r="C41" s="25"/>
      <c r="D41" s="25"/>
      <c r="E41" s="26" t="s">
        <v>212</v>
      </c>
      <c r="F41" s="26">
        <v>136</v>
      </c>
      <c r="G41" s="27" t="s">
        <v>213</v>
      </c>
      <c r="H41" s="88" t="s">
        <v>29</v>
      </c>
      <c r="I41" s="75">
        <v>10</v>
      </c>
      <c r="J41" s="22" t="s">
        <v>31</v>
      </c>
      <c r="K41" s="28" t="str">
        <f>IF(J41&lt;&gt;"",VLOOKUP(J41,Basisgegevens!$C$2:$F$6,2,FALSE),"")</f>
        <v>Maak een keuze in de kolom fase</v>
      </c>
      <c r="L41" s="28" t="str">
        <f>IF(J41&lt;&gt;"",VLOOKUP(J41,Basisgegevens!$C$2:$F$6,3,FALSE),"")</f>
        <v>Maak een keuze in de kolom fase</v>
      </c>
      <c r="M41" s="28" t="str">
        <f>IF(J41&lt;&gt;"",VLOOKUP(J41,Basisgegevens!$C$2:$F$6,4,FALSE),"")</f>
        <v>Maak een keuze in de kolom 'Antwoord fase'</v>
      </c>
      <c r="N41" s="84" t="str">
        <f>IF(J41=Basisgegevens!$C$3,$I41*Basisgegevens!$G$3,IF(J41=Basisgegevens!$C$4,$I41*Basisgegevens!$G$4,IF(J41=Basisgegevens!$C$5,$I41*Basisgegevens!$G$5,IF(J41=Basisgegevens!$C$6,$I41*Basisgegevens!$G$6,"0"))))</f>
        <v>0</v>
      </c>
    </row>
    <row r="42" spans="1:14" ht="102" x14ac:dyDescent="0.2">
      <c r="A42" s="25"/>
      <c r="B42" s="25"/>
      <c r="C42" s="25"/>
      <c r="D42" s="25"/>
      <c r="E42" s="26" t="s">
        <v>214</v>
      </c>
      <c r="F42" s="26">
        <v>1652</v>
      </c>
      <c r="G42" s="27" t="s">
        <v>215</v>
      </c>
      <c r="H42" s="88" t="s">
        <v>342</v>
      </c>
      <c r="I42" s="75">
        <v>2</v>
      </c>
      <c r="J42" s="22" t="s">
        <v>31</v>
      </c>
      <c r="K42" s="28" t="str">
        <f>IF(J42&lt;&gt;"",VLOOKUP(J42,Basisgegevens!$C$2:$F$6,2,FALSE),"")</f>
        <v>Maak een keuze in de kolom fase</v>
      </c>
      <c r="L42" s="28" t="str">
        <f>IF(J42&lt;&gt;"",VLOOKUP(J42,Basisgegevens!$C$2:$F$6,3,FALSE),"")</f>
        <v>Maak een keuze in de kolom fase</v>
      </c>
      <c r="M42" s="28" t="str">
        <f>IF(J42&lt;&gt;"",VLOOKUP(J42,Basisgegevens!$C$2:$F$6,4,FALSE),"")</f>
        <v>Maak een keuze in de kolom 'Antwoord fase'</v>
      </c>
      <c r="N42" s="84" t="str">
        <f>IF(J42=Basisgegevens!$C$3,$I42*Basisgegevens!$G$3,IF(J42=Basisgegevens!$C$4,$I42*Basisgegevens!$G$4,IF(J42=Basisgegevens!$C$5,$I42*Basisgegevens!$G$5,IF(J42=Basisgegevens!$C$6,$I42*Basisgegevens!$G$6,"0"))))</f>
        <v>0</v>
      </c>
    </row>
    <row r="43" spans="1:14" ht="76.5" x14ac:dyDescent="0.2">
      <c r="A43" s="25"/>
      <c r="B43" s="25"/>
      <c r="C43" s="25"/>
      <c r="D43" s="25"/>
      <c r="E43" s="26" t="s">
        <v>216</v>
      </c>
      <c r="F43" s="26">
        <v>1171</v>
      </c>
      <c r="G43" s="27" t="s">
        <v>217</v>
      </c>
      <c r="H43" s="88" t="s">
        <v>342</v>
      </c>
      <c r="I43" s="75">
        <v>1</v>
      </c>
      <c r="J43" s="22" t="s">
        <v>31</v>
      </c>
      <c r="K43" s="28" t="str">
        <f>IF(J43&lt;&gt;"",VLOOKUP(J43,Basisgegevens!$C$2:$F$6,2,FALSE),"")</f>
        <v>Maak een keuze in de kolom fase</v>
      </c>
      <c r="L43" s="28" t="str">
        <f>IF(J43&lt;&gt;"",VLOOKUP(J43,Basisgegevens!$C$2:$F$6,3,FALSE),"")</f>
        <v>Maak een keuze in de kolom fase</v>
      </c>
      <c r="M43" s="28" t="str">
        <f>IF(J43&lt;&gt;"",VLOOKUP(J43,Basisgegevens!$C$2:$F$6,4,FALSE),"")</f>
        <v>Maak een keuze in de kolom 'Antwoord fase'</v>
      </c>
      <c r="N43" s="84" t="str">
        <f>IF(J43=Basisgegevens!$C$3,$I43*Basisgegevens!$G$3,IF(J43=Basisgegevens!$C$4,$I43*Basisgegevens!$G$4,IF(J43=Basisgegevens!$C$5,$I43*Basisgegevens!$G$5,IF(J43=Basisgegevens!$C$6,$I43*Basisgegevens!$G$6,"0"))))</f>
        <v>0</v>
      </c>
    </row>
    <row r="44" spans="1:14" ht="51" x14ac:dyDescent="0.2">
      <c r="A44" s="25"/>
      <c r="B44" s="25"/>
      <c r="C44" s="25"/>
      <c r="D44" s="25"/>
      <c r="E44" s="26" t="s">
        <v>218</v>
      </c>
      <c r="F44" s="26">
        <v>10101</v>
      </c>
      <c r="G44" s="27" t="s">
        <v>219</v>
      </c>
      <c r="H44" s="88" t="s">
        <v>29</v>
      </c>
      <c r="I44" s="75">
        <v>5</v>
      </c>
      <c r="J44" s="22" t="s">
        <v>31</v>
      </c>
      <c r="K44" s="28" t="str">
        <f>IF(J44&lt;&gt;"",VLOOKUP(J44,Basisgegevens!$C$2:$F$6,2,FALSE),"")</f>
        <v>Maak een keuze in de kolom fase</v>
      </c>
      <c r="L44" s="28" t="str">
        <f>IF(J44&lt;&gt;"",VLOOKUP(J44,Basisgegevens!$C$2:$F$6,3,FALSE),"")</f>
        <v>Maak een keuze in de kolom fase</v>
      </c>
      <c r="M44" s="28" t="str">
        <f>IF(J44&lt;&gt;"",VLOOKUP(J44,Basisgegevens!$C$2:$F$6,4,FALSE),"")</f>
        <v>Maak een keuze in de kolom 'Antwoord fase'</v>
      </c>
      <c r="N44" s="84" t="str">
        <f>IF(J44=Basisgegevens!$C$3,$I44*Basisgegevens!$G$3,IF(J44=Basisgegevens!$C$4,$I44*Basisgegevens!$G$4,IF(J44=Basisgegevens!$C$5,$I44*Basisgegevens!$G$5,IF(J44=Basisgegevens!$C$6,$I44*Basisgegevens!$G$6,"0"))))</f>
        <v>0</v>
      </c>
    </row>
    <row r="45" spans="1:14" ht="102" x14ac:dyDescent="0.2">
      <c r="A45" s="25"/>
      <c r="B45" s="25"/>
      <c r="C45" s="25"/>
      <c r="D45" s="25"/>
      <c r="E45" s="26" t="s">
        <v>220</v>
      </c>
      <c r="F45" s="26">
        <v>130</v>
      </c>
      <c r="G45" s="27" t="s">
        <v>221</v>
      </c>
      <c r="H45" s="88" t="s">
        <v>342</v>
      </c>
      <c r="I45" s="75">
        <v>2</v>
      </c>
      <c r="J45" s="22" t="s">
        <v>31</v>
      </c>
      <c r="K45" s="28" t="str">
        <f>IF(J45&lt;&gt;"",VLOOKUP(J45,Basisgegevens!$C$2:$F$6,2,FALSE),"")</f>
        <v>Maak een keuze in de kolom fase</v>
      </c>
      <c r="L45" s="28" t="str">
        <f>IF(J45&lt;&gt;"",VLOOKUP(J45,Basisgegevens!$C$2:$F$6,3,FALSE),"")</f>
        <v>Maak een keuze in de kolom fase</v>
      </c>
      <c r="M45" s="28" t="str">
        <f>IF(J45&lt;&gt;"",VLOOKUP(J45,Basisgegevens!$C$2:$F$6,4,FALSE),"")</f>
        <v>Maak een keuze in de kolom 'Antwoord fase'</v>
      </c>
      <c r="N45" s="84" t="str">
        <f>IF(J45=Basisgegevens!$C$3,$I45*Basisgegevens!$G$3,IF(J45=Basisgegevens!$C$4,$I45*Basisgegevens!$G$4,IF(J45=Basisgegevens!$C$5,$I45*Basisgegevens!$G$5,IF(J45=Basisgegevens!$C$6,$I45*Basisgegevens!$G$6,"0"))))</f>
        <v>0</v>
      </c>
    </row>
    <row r="46" spans="1:14" ht="51" x14ac:dyDescent="0.2">
      <c r="A46" s="25"/>
      <c r="B46" s="25"/>
      <c r="C46" s="25"/>
      <c r="D46" s="25"/>
      <c r="E46" s="26" t="s">
        <v>222</v>
      </c>
      <c r="F46" s="26">
        <v>10130</v>
      </c>
      <c r="G46" s="27" t="s">
        <v>223</v>
      </c>
      <c r="H46" s="88" t="s">
        <v>342</v>
      </c>
      <c r="I46" s="75">
        <v>5</v>
      </c>
      <c r="J46" s="22" t="s">
        <v>31</v>
      </c>
      <c r="K46" s="28" t="str">
        <f>IF(J46&lt;&gt;"",VLOOKUP(J46,Basisgegevens!$C$2:$F$6,2,FALSE),"")</f>
        <v>Maak een keuze in de kolom fase</v>
      </c>
      <c r="L46" s="28" t="str">
        <f>IF(J46&lt;&gt;"",VLOOKUP(J46,Basisgegevens!$C$2:$F$6,3,FALSE),"")</f>
        <v>Maak een keuze in de kolom fase</v>
      </c>
      <c r="M46" s="28" t="str">
        <f>IF(J46&lt;&gt;"",VLOOKUP(J46,Basisgegevens!$C$2:$F$6,4,FALSE),"")</f>
        <v>Maak een keuze in de kolom 'Antwoord fase'</v>
      </c>
      <c r="N46" s="84" t="str">
        <f>IF(J46=Basisgegevens!$C$3,$I46*Basisgegevens!$G$3,IF(J46=Basisgegevens!$C$4,$I46*Basisgegevens!$G$4,IF(J46=Basisgegevens!$C$5,$I46*Basisgegevens!$G$5,IF(J46=Basisgegevens!$C$6,$I46*Basisgegevens!$G$6,"0"))))</f>
        <v>0</v>
      </c>
    </row>
    <row r="47" spans="1:14" ht="63.75" x14ac:dyDescent="0.2">
      <c r="A47" s="25"/>
      <c r="B47" s="25"/>
      <c r="C47" s="25"/>
      <c r="D47" s="25"/>
      <c r="E47" s="26" t="s">
        <v>224</v>
      </c>
      <c r="F47" s="26">
        <v>2086</v>
      </c>
      <c r="G47" s="27" t="s">
        <v>225</v>
      </c>
      <c r="H47" s="88" t="s">
        <v>29</v>
      </c>
      <c r="I47" s="75">
        <v>1</v>
      </c>
      <c r="J47" s="22" t="s">
        <v>31</v>
      </c>
      <c r="K47" s="28" t="str">
        <f>IF(J47&lt;&gt;"",VLOOKUP(J47,Basisgegevens!$C$2:$F$6,2,FALSE),"")</f>
        <v>Maak een keuze in de kolom fase</v>
      </c>
      <c r="L47" s="28" t="str">
        <f>IF(J47&lt;&gt;"",VLOOKUP(J47,Basisgegevens!$C$2:$F$6,3,FALSE),"")</f>
        <v>Maak een keuze in de kolom fase</v>
      </c>
      <c r="M47" s="28" t="str">
        <f>IF(J47&lt;&gt;"",VLOOKUP(J47,Basisgegevens!$C$2:$F$6,4,FALSE),"")</f>
        <v>Maak een keuze in de kolom 'Antwoord fase'</v>
      </c>
      <c r="N47" s="84" t="str">
        <f>IF(J47=Basisgegevens!$C$3,$I47*Basisgegevens!$G$3,IF(J47=Basisgegevens!$C$4,$I47*Basisgegevens!$G$4,IF(J47=Basisgegevens!$C$5,$I47*Basisgegevens!$G$5,IF(J47=Basisgegevens!$C$6,$I47*Basisgegevens!$G$6,"0"))))</f>
        <v>0</v>
      </c>
    </row>
    <row r="48" spans="1:14" ht="76.5" x14ac:dyDescent="0.2">
      <c r="A48" s="25"/>
      <c r="B48" s="25"/>
      <c r="C48" s="25"/>
      <c r="D48" s="25"/>
      <c r="E48" s="26" t="s">
        <v>390</v>
      </c>
      <c r="F48" s="26">
        <v>2139</v>
      </c>
      <c r="G48" s="27" t="s">
        <v>362</v>
      </c>
      <c r="H48" s="88" t="s">
        <v>29</v>
      </c>
      <c r="I48" s="75">
        <v>2</v>
      </c>
      <c r="J48" s="22" t="s">
        <v>31</v>
      </c>
      <c r="K48" s="28" t="str">
        <f>IF(J48&lt;&gt;"",VLOOKUP(J48,Basisgegevens!$C$2:$F$6,2,FALSE),"")</f>
        <v>Maak een keuze in de kolom fase</v>
      </c>
      <c r="L48" s="28" t="str">
        <f>IF(J48&lt;&gt;"",VLOOKUP(J48,Basisgegevens!$C$2:$F$6,3,FALSE),"")</f>
        <v>Maak een keuze in de kolom fase</v>
      </c>
      <c r="M48" s="28" t="str">
        <f>IF(J48&lt;&gt;"",VLOOKUP(J48,Basisgegevens!$C$2:$F$6,4,FALSE),"")</f>
        <v>Maak een keuze in de kolom 'Antwoord fase'</v>
      </c>
      <c r="N48" s="84" t="str">
        <f>IF(J48=Basisgegevens!$C$3,$I48*Basisgegevens!$G$3,IF(J48=Basisgegevens!$C$4,$I48*Basisgegevens!$G$4,IF(J48=Basisgegevens!$C$5,$I48*Basisgegevens!$G$5,IF(J48=Basisgegevens!$C$6,$I48*Basisgegevens!$G$6,"0"))))</f>
        <v>0</v>
      </c>
    </row>
    <row r="49" spans="1:14" ht="38.25" x14ac:dyDescent="0.2">
      <c r="A49" s="25"/>
      <c r="B49" s="25"/>
      <c r="C49" s="25"/>
      <c r="D49" s="25"/>
      <c r="E49" s="26" t="s">
        <v>391</v>
      </c>
      <c r="F49" s="26">
        <v>2140</v>
      </c>
      <c r="G49" s="27" t="s">
        <v>363</v>
      </c>
      <c r="H49" s="88" t="s">
        <v>29</v>
      </c>
      <c r="I49" s="75">
        <v>1</v>
      </c>
      <c r="J49" s="22" t="s">
        <v>31</v>
      </c>
      <c r="K49" s="28" t="str">
        <f>IF(J49&lt;&gt;"",VLOOKUP(J49,Basisgegevens!$C$2:$F$6,2,FALSE),"")</f>
        <v>Maak een keuze in de kolom fase</v>
      </c>
      <c r="L49" s="28" t="str">
        <f>IF(J49&lt;&gt;"",VLOOKUP(J49,Basisgegevens!$C$2:$F$6,3,FALSE),"")</f>
        <v>Maak een keuze in de kolom fase</v>
      </c>
      <c r="M49" s="28" t="str">
        <f>IF(J49&lt;&gt;"",VLOOKUP(J49,Basisgegevens!$C$2:$F$6,4,FALSE),"")</f>
        <v>Maak een keuze in de kolom 'Antwoord fase'</v>
      </c>
      <c r="N49" s="84" t="str">
        <f>IF(J49=Basisgegevens!$C$3,$I49*Basisgegevens!$G$3,IF(J49=Basisgegevens!$C$4,$I49*Basisgegevens!$G$4,IF(J49=Basisgegevens!$C$5,$I49*Basisgegevens!$G$5,IF(J49=Basisgegevens!$C$6,$I49*Basisgegevens!$G$6,"0"))))</f>
        <v>0</v>
      </c>
    </row>
    <row r="50" spans="1:14" ht="14.25" x14ac:dyDescent="0.2">
      <c r="A50" s="25"/>
      <c r="B50" s="25"/>
      <c r="C50" s="25">
        <v>4</v>
      </c>
      <c r="D50" s="25" t="s">
        <v>111</v>
      </c>
      <c r="E50" s="26"/>
      <c r="F50" s="26"/>
      <c r="G50" s="27"/>
      <c r="H50" s="88"/>
      <c r="I50" s="75"/>
      <c r="J50" s="92"/>
      <c r="K50" s="86"/>
      <c r="L50" s="86"/>
      <c r="M50" s="86"/>
      <c r="N50" s="87"/>
    </row>
    <row r="51" spans="1:14" ht="114.75" x14ac:dyDescent="0.2">
      <c r="A51" s="25"/>
      <c r="B51" s="25"/>
      <c r="C51" s="25"/>
      <c r="D51" s="25"/>
      <c r="E51" s="26" t="s">
        <v>226</v>
      </c>
      <c r="F51" s="26">
        <v>1218</v>
      </c>
      <c r="G51" s="27" t="s">
        <v>393</v>
      </c>
      <c r="H51" s="88" t="s">
        <v>29</v>
      </c>
      <c r="I51" s="75">
        <v>10</v>
      </c>
      <c r="J51" s="22" t="s">
        <v>31</v>
      </c>
      <c r="K51" s="28" t="str">
        <f>IF(J51&lt;&gt;"",VLOOKUP(J51,Basisgegevens!$C$2:$F$6,2,FALSE),"")</f>
        <v>Maak een keuze in de kolom fase</v>
      </c>
      <c r="L51" s="28" t="str">
        <f>IF(J51&lt;&gt;"",VLOOKUP(J51,Basisgegevens!$C$2:$F$6,3,FALSE),"")</f>
        <v>Maak een keuze in de kolom fase</v>
      </c>
      <c r="M51" s="28" t="str">
        <f>IF(J51&lt;&gt;"",VLOOKUP(J51,Basisgegevens!$C$2:$F$6,4,FALSE),"")</f>
        <v>Maak een keuze in de kolom 'Antwoord fase'</v>
      </c>
      <c r="N51" s="84" t="str">
        <f>IF(J51=Basisgegevens!$C$3,$I51*Basisgegevens!$G$3,IF(J51=Basisgegevens!$C$4,$I51*Basisgegevens!$G$4,IF(J51=Basisgegevens!$C$5,$I51*Basisgegevens!$G$5,IF(J51=Basisgegevens!$C$6,$I51*Basisgegevens!$G$6,"0"))))</f>
        <v>0</v>
      </c>
    </row>
    <row r="52" spans="1:14" ht="114.75" x14ac:dyDescent="0.2">
      <c r="A52" s="25"/>
      <c r="B52" s="25"/>
      <c r="C52" s="25"/>
      <c r="D52" s="25"/>
      <c r="E52" s="26" t="s">
        <v>227</v>
      </c>
      <c r="F52" s="26">
        <v>10143</v>
      </c>
      <c r="G52" s="27" t="s">
        <v>228</v>
      </c>
      <c r="H52" s="88" t="s">
        <v>29</v>
      </c>
      <c r="I52" s="75">
        <v>10</v>
      </c>
      <c r="J52" s="22" t="s">
        <v>31</v>
      </c>
      <c r="K52" s="28" t="str">
        <f>IF(J52&lt;&gt;"",VLOOKUP(J52,Basisgegevens!$C$2:$F$6,2,FALSE),"")</f>
        <v>Maak een keuze in de kolom fase</v>
      </c>
      <c r="L52" s="28" t="str">
        <f>IF(J52&lt;&gt;"",VLOOKUP(J52,Basisgegevens!$C$2:$F$6,3,FALSE),"")</f>
        <v>Maak een keuze in de kolom fase</v>
      </c>
      <c r="M52" s="28" t="str">
        <f>IF(J52&lt;&gt;"",VLOOKUP(J52,Basisgegevens!$C$2:$F$6,4,FALSE),"")</f>
        <v>Maak een keuze in de kolom 'Antwoord fase'</v>
      </c>
      <c r="N52" s="84" t="str">
        <f>IF(J52=Basisgegevens!$C$3,$I52*Basisgegevens!$G$3,IF(J52=Basisgegevens!$C$4,$I52*Basisgegevens!$G$4,IF(J52=Basisgegevens!$C$5,$I52*Basisgegevens!$G$5,IF(J52=Basisgegevens!$C$6,$I52*Basisgegevens!$G$6,"0"))))</f>
        <v>0</v>
      </c>
    </row>
    <row r="53" spans="1:14" ht="127.5" x14ac:dyDescent="0.2">
      <c r="A53" s="25"/>
      <c r="B53" s="25"/>
      <c r="C53" s="25"/>
      <c r="D53" s="25"/>
      <c r="E53" s="26" t="s">
        <v>392</v>
      </c>
      <c r="F53" s="26">
        <v>2141</v>
      </c>
      <c r="G53" s="27" t="s">
        <v>394</v>
      </c>
      <c r="H53" s="88" t="s">
        <v>29</v>
      </c>
      <c r="I53" s="75">
        <v>10</v>
      </c>
      <c r="J53" s="22" t="s">
        <v>31</v>
      </c>
      <c r="K53" s="28" t="str">
        <f>IF(J53&lt;&gt;"",VLOOKUP(J53,Basisgegevens!$C$2:$F$6,2,FALSE),"")</f>
        <v>Maak een keuze in de kolom fase</v>
      </c>
      <c r="L53" s="28" t="str">
        <f>IF(J53&lt;&gt;"",VLOOKUP(J53,Basisgegevens!$C$2:$F$6,3,FALSE),"")</f>
        <v>Maak een keuze in de kolom fase</v>
      </c>
      <c r="M53" s="28" t="str">
        <f>IF(J53&lt;&gt;"",VLOOKUP(J53,Basisgegevens!$C$2:$F$6,4,FALSE),"")</f>
        <v>Maak een keuze in de kolom 'Antwoord fase'</v>
      </c>
      <c r="N53" s="84" t="str">
        <f>IF(J53=Basisgegevens!$C$3,$I53*Basisgegevens!$G$3,IF(J53=Basisgegevens!$C$4,$I53*Basisgegevens!$G$4,IF(J53=Basisgegevens!$C$5,$I53*Basisgegevens!$G$5,IF(J53=Basisgegevens!$C$6,$I53*Basisgegevens!$G$6,"0"))))</f>
        <v>0</v>
      </c>
    </row>
    <row r="54" spans="1:14" ht="14.25" x14ac:dyDescent="0.2">
      <c r="A54" s="25"/>
      <c r="B54" s="25"/>
      <c r="C54" s="25">
        <v>6</v>
      </c>
      <c r="D54" s="25" t="s">
        <v>115</v>
      </c>
      <c r="E54" s="26"/>
      <c r="F54" s="26"/>
      <c r="G54" s="27"/>
      <c r="H54" s="88"/>
      <c r="I54" s="75"/>
      <c r="J54" s="92"/>
      <c r="K54" s="86"/>
      <c r="L54" s="86"/>
      <c r="M54" s="86"/>
      <c r="N54" s="87"/>
    </row>
    <row r="55" spans="1:14" ht="38.25" x14ac:dyDescent="0.2">
      <c r="A55" s="25"/>
      <c r="B55" s="25"/>
      <c r="C55" s="25"/>
      <c r="D55" s="25"/>
      <c r="E55" s="26" t="s">
        <v>229</v>
      </c>
      <c r="F55" s="26">
        <v>1264</v>
      </c>
      <c r="G55" s="27" t="s">
        <v>230</v>
      </c>
      <c r="H55" s="88" t="s">
        <v>29</v>
      </c>
      <c r="I55" s="75">
        <v>2</v>
      </c>
      <c r="J55" s="22" t="s">
        <v>31</v>
      </c>
      <c r="K55" s="28" t="str">
        <f>IF(J55&lt;&gt;"",VLOOKUP(J55,Basisgegevens!$C$2:$F$6,2,FALSE),"")</f>
        <v>Maak een keuze in de kolom fase</v>
      </c>
      <c r="L55" s="28" t="str">
        <f>IF(J55&lt;&gt;"",VLOOKUP(J55,Basisgegevens!$C$2:$F$6,3,FALSE),"")</f>
        <v>Maak een keuze in de kolom fase</v>
      </c>
      <c r="M55" s="28" t="str">
        <f>IF(J55&lt;&gt;"",VLOOKUP(J55,Basisgegevens!$C$2:$F$6,4,FALSE),"")</f>
        <v>Maak een keuze in de kolom 'Antwoord fase'</v>
      </c>
      <c r="N55" s="84" t="str">
        <f>IF(J55=Basisgegevens!$C$3,$I55*Basisgegevens!$G$3,IF(J55=Basisgegevens!$C$4,$I55*Basisgegevens!$G$4,IF(J55=Basisgegevens!$C$5,$I55*Basisgegevens!$G$5,IF(J55=Basisgegevens!$C$6,$I55*Basisgegevens!$G$6,"0"))))</f>
        <v>0</v>
      </c>
    </row>
    <row r="56" spans="1:14" ht="89.25" x14ac:dyDescent="0.2">
      <c r="A56" s="25"/>
      <c r="B56" s="25"/>
      <c r="C56" s="25"/>
      <c r="D56" s="25"/>
      <c r="E56" s="26" t="s">
        <v>231</v>
      </c>
      <c r="F56" s="26">
        <v>1425</v>
      </c>
      <c r="G56" s="27" t="s">
        <v>232</v>
      </c>
      <c r="H56" s="88" t="s">
        <v>29</v>
      </c>
      <c r="I56" s="75">
        <v>2</v>
      </c>
      <c r="J56" s="22" t="s">
        <v>31</v>
      </c>
      <c r="K56" s="28" t="str">
        <f>IF(J56&lt;&gt;"",VLOOKUP(J56,Basisgegevens!$C$2:$F$6,2,FALSE),"")</f>
        <v>Maak een keuze in de kolom fase</v>
      </c>
      <c r="L56" s="28" t="str">
        <f>IF(J56&lt;&gt;"",VLOOKUP(J56,Basisgegevens!$C$2:$F$6,3,FALSE),"")</f>
        <v>Maak een keuze in de kolom fase</v>
      </c>
      <c r="M56" s="28" t="str">
        <f>IF(J56&lt;&gt;"",VLOOKUP(J56,Basisgegevens!$C$2:$F$6,4,FALSE),"")</f>
        <v>Maak een keuze in de kolom 'Antwoord fase'</v>
      </c>
      <c r="N56" s="84" t="str">
        <f>IF(J56=Basisgegevens!$C$3,$I56*Basisgegevens!$G$3,IF(J56=Basisgegevens!$C$4,$I56*Basisgegevens!$G$4,IF(J56=Basisgegevens!$C$5,$I56*Basisgegevens!$G$5,IF(J56=Basisgegevens!$C$6,$I56*Basisgegevens!$G$6,"0"))))</f>
        <v>0</v>
      </c>
    </row>
    <row r="57" spans="1:14" ht="51" x14ac:dyDescent="0.2">
      <c r="A57" s="25"/>
      <c r="B57" s="25"/>
      <c r="C57" s="25"/>
      <c r="D57" s="25"/>
      <c r="E57" s="26" t="s">
        <v>385</v>
      </c>
      <c r="F57" s="26">
        <v>1518</v>
      </c>
      <c r="G57" s="27" t="s">
        <v>386</v>
      </c>
      <c r="H57" s="88" t="s">
        <v>29</v>
      </c>
      <c r="I57" s="75">
        <v>5</v>
      </c>
      <c r="J57" s="22" t="s">
        <v>31</v>
      </c>
      <c r="K57" s="28" t="str">
        <f>IF(J57&lt;&gt;"",VLOOKUP(J57,Basisgegevens!$C$2:$F$6,2,FALSE),"")</f>
        <v>Maak een keuze in de kolom fase</v>
      </c>
      <c r="L57" s="28" t="str">
        <f>IF(J57&lt;&gt;"",VLOOKUP(J57,Basisgegevens!$C$2:$F$6,3,FALSE),"")</f>
        <v>Maak een keuze in de kolom fase</v>
      </c>
      <c r="M57" s="28" t="str">
        <f>IF(J57&lt;&gt;"",VLOOKUP(J57,Basisgegevens!$C$2:$F$6,4,FALSE),"")</f>
        <v>Maak een keuze in de kolom 'Antwoord fase'</v>
      </c>
      <c r="N57" s="84" t="str">
        <f>IF(J57=Basisgegevens!$C$3,$I57*Basisgegevens!$G$3,IF(J57=Basisgegevens!$C$4,$I57*Basisgegevens!$G$4,IF(J57=Basisgegevens!$C$5,$I57*Basisgegevens!$G$5,IF(J57=Basisgegevens!$C$6,$I57*Basisgegevens!$G$6,"0"))))</f>
        <v>0</v>
      </c>
    </row>
    <row r="58" spans="1:14" ht="25.5" x14ac:dyDescent="0.2">
      <c r="A58" s="25"/>
      <c r="B58" s="25"/>
      <c r="C58" s="25"/>
      <c r="D58" s="25"/>
      <c r="E58" s="26" t="s">
        <v>233</v>
      </c>
      <c r="F58" s="26">
        <v>10071</v>
      </c>
      <c r="G58" s="27" t="s">
        <v>234</v>
      </c>
      <c r="H58" s="88" t="s">
        <v>342</v>
      </c>
      <c r="I58" s="75">
        <v>2</v>
      </c>
      <c r="J58" s="22" t="s">
        <v>31</v>
      </c>
      <c r="K58" s="28" t="str">
        <f>IF(J58&lt;&gt;"",VLOOKUP(J58,Basisgegevens!$C$2:$F$6,2,FALSE),"")</f>
        <v>Maak een keuze in de kolom fase</v>
      </c>
      <c r="L58" s="28" t="str">
        <f>IF(J58&lt;&gt;"",VLOOKUP(J58,Basisgegevens!$C$2:$F$6,3,FALSE),"")</f>
        <v>Maak een keuze in de kolom fase</v>
      </c>
      <c r="M58" s="28" t="str">
        <f>IF(J58&lt;&gt;"",VLOOKUP(J58,Basisgegevens!$C$2:$F$6,4,FALSE),"")</f>
        <v>Maak een keuze in de kolom 'Antwoord fase'</v>
      </c>
      <c r="N58" s="84" t="str">
        <f>IF(J58=Basisgegevens!$C$3,$I58*Basisgegevens!$G$3,IF(J58=Basisgegevens!$C$4,$I58*Basisgegevens!$G$4,IF(J58=Basisgegevens!$C$5,$I58*Basisgegevens!$G$5,IF(J58=Basisgegevens!$C$6,$I58*Basisgegevens!$G$6,"0"))))</f>
        <v>0</v>
      </c>
    </row>
    <row r="59" spans="1:14" ht="51" x14ac:dyDescent="0.2">
      <c r="A59" s="25"/>
      <c r="B59" s="25"/>
      <c r="C59" s="25"/>
      <c r="D59" s="25"/>
      <c r="E59" s="26" t="s">
        <v>235</v>
      </c>
      <c r="F59" s="26">
        <v>1836</v>
      </c>
      <c r="G59" s="27" t="s">
        <v>236</v>
      </c>
      <c r="H59" s="88" t="s">
        <v>342</v>
      </c>
      <c r="I59" s="75">
        <v>2</v>
      </c>
      <c r="J59" s="22" t="s">
        <v>31</v>
      </c>
      <c r="K59" s="28" t="str">
        <f>IF(J59&lt;&gt;"",VLOOKUP(J59,Basisgegevens!$C$2:$F$6,2,FALSE),"")</f>
        <v>Maak een keuze in de kolom fase</v>
      </c>
      <c r="L59" s="28" t="str">
        <f>IF(J59&lt;&gt;"",VLOOKUP(J59,Basisgegevens!$C$2:$F$6,3,FALSE),"")</f>
        <v>Maak een keuze in de kolom fase</v>
      </c>
      <c r="M59" s="28" t="str">
        <f>IF(J59&lt;&gt;"",VLOOKUP(J59,Basisgegevens!$C$2:$F$6,4,FALSE),"")</f>
        <v>Maak een keuze in de kolom 'Antwoord fase'</v>
      </c>
      <c r="N59" s="84" t="str">
        <f>IF(J59=Basisgegevens!$C$3,$I59*Basisgegevens!$G$3,IF(J59=Basisgegevens!$C$4,$I59*Basisgegevens!$G$4,IF(J59=Basisgegevens!$C$5,$I59*Basisgegevens!$G$5,IF(J59=Basisgegevens!$C$6,$I59*Basisgegevens!$G$6,"0"))))</f>
        <v>0</v>
      </c>
    </row>
    <row r="60" spans="1:14" ht="25.5" x14ac:dyDescent="0.2">
      <c r="A60" s="25"/>
      <c r="B60" s="25"/>
      <c r="C60" s="25"/>
      <c r="D60" s="25"/>
      <c r="E60" s="26" t="s">
        <v>237</v>
      </c>
      <c r="F60" s="26">
        <v>10072</v>
      </c>
      <c r="G60" s="27" t="s">
        <v>238</v>
      </c>
      <c r="H60" s="88" t="s">
        <v>29</v>
      </c>
      <c r="I60" s="75">
        <v>2</v>
      </c>
      <c r="J60" s="22" t="s">
        <v>31</v>
      </c>
      <c r="K60" s="28" t="str">
        <f>IF(J60&lt;&gt;"",VLOOKUP(J60,Basisgegevens!$C$2:$F$6,2,FALSE),"")</f>
        <v>Maak een keuze in de kolom fase</v>
      </c>
      <c r="L60" s="28" t="str">
        <f>IF(J60&lt;&gt;"",VLOOKUP(J60,Basisgegevens!$C$2:$F$6,3,FALSE),"")</f>
        <v>Maak een keuze in de kolom fase</v>
      </c>
      <c r="M60" s="28" t="str">
        <f>IF(J60&lt;&gt;"",VLOOKUP(J60,Basisgegevens!$C$2:$F$6,4,FALSE),"")</f>
        <v>Maak een keuze in de kolom 'Antwoord fase'</v>
      </c>
      <c r="N60" s="84" t="str">
        <f>IF(J60=Basisgegevens!$C$3,$I60*Basisgegevens!$G$3,IF(J60=Basisgegevens!$C$4,$I60*Basisgegevens!$G$4,IF(J60=Basisgegevens!$C$5,$I60*Basisgegevens!$G$5,IF(J60=Basisgegevens!$C$6,$I60*Basisgegevens!$G$6,"0"))))</f>
        <v>0</v>
      </c>
    </row>
    <row r="61" spans="1:14" ht="25.5" x14ac:dyDescent="0.2">
      <c r="A61" s="25"/>
      <c r="B61" s="25"/>
      <c r="C61" s="25"/>
      <c r="D61" s="25"/>
      <c r="E61" s="26" t="s">
        <v>239</v>
      </c>
      <c r="F61" s="26">
        <v>10073</v>
      </c>
      <c r="G61" s="27" t="s">
        <v>240</v>
      </c>
      <c r="H61" s="88" t="s">
        <v>29</v>
      </c>
      <c r="I61" s="75">
        <v>2</v>
      </c>
      <c r="J61" s="22" t="s">
        <v>31</v>
      </c>
      <c r="K61" s="28" t="str">
        <f>IF(J61&lt;&gt;"",VLOOKUP(J61,Basisgegevens!$C$2:$F$6,2,FALSE),"")</f>
        <v>Maak een keuze in de kolom fase</v>
      </c>
      <c r="L61" s="28" t="str">
        <f>IF(J61&lt;&gt;"",VLOOKUP(J61,Basisgegevens!$C$2:$F$6,3,FALSE),"")</f>
        <v>Maak een keuze in de kolom fase</v>
      </c>
      <c r="M61" s="28" t="str">
        <f>IF(J61&lt;&gt;"",VLOOKUP(J61,Basisgegevens!$C$2:$F$6,4,FALSE),"")</f>
        <v>Maak een keuze in de kolom 'Antwoord fase'</v>
      </c>
      <c r="N61" s="84" t="str">
        <f>IF(J61=Basisgegevens!$C$3,$I61*Basisgegevens!$G$3,IF(J61=Basisgegevens!$C$4,$I61*Basisgegevens!$G$4,IF(J61=Basisgegevens!$C$5,$I61*Basisgegevens!$G$5,IF(J61=Basisgegevens!$C$6,$I61*Basisgegevens!$G$6,"0"))))</f>
        <v>0</v>
      </c>
    </row>
    <row r="62" spans="1:14" ht="38.25" x14ac:dyDescent="0.2">
      <c r="A62" s="25"/>
      <c r="B62" s="25"/>
      <c r="C62" s="25"/>
      <c r="D62" s="25"/>
      <c r="E62" s="26" t="s">
        <v>241</v>
      </c>
      <c r="F62" s="26">
        <v>10079</v>
      </c>
      <c r="G62" s="27" t="s">
        <v>242</v>
      </c>
      <c r="H62" s="88" t="s">
        <v>29</v>
      </c>
      <c r="I62" s="75">
        <v>2</v>
      </c>
      <c r="J62" s="22" t="s">
        <v>31</v>
      </c>
      <c r="K62" s="28" t="str">
        <f>IF(J62&lt;&gt;"",VLOOKUP(J62,Basisgegevens!$C$2:$F$6,2,FALSE),"")</f>
        <v>Maak een keuze in de kolom fase</v>
      </c>
      <c r="L62" s="28" t="str">
        <f>IF(J62&lt;&gt;"",VLOOKUP(J62,Basisgegevens!$C$2:$F$6,3,FALSE),"")</f>
        <v>Maak een keuze in de kolom fase</v>
      </c>
      <c r="M62" s="28" t="str">
        <f>IF(J62&lt;&gt;"",VLOOKUP(J62,Basisgegevens!$C$2:$F$6,4,FALSE),"")</f>
        <v>Maak een keuze in de kolom 'Antwoord fase'</v>
      </c>
      <c r="N62" s="84" t="str">
        <f>IF(J62=Basisgegevens!$C$3,$I62*Basisgegevens!$G$3,IF(J62=Basisgegevens!$C$4,$I62*Basisgegevens!$G$4,IF(J62=Basisgegevens!$C$5,$I62*Basisgegevens!$G$5,IF(J62=Basisgegevens!$C$6,$I62*Basisgegevens!$G$6,"0"))))</f>
        <v>0</v>
      </c>
    </row>
    <row r="63" spans="1:14" ht="76.5" x14ac:dyDescent="0.2">
      <c r="A63" s="25"/>
      <c r="B63" s="25"/>
      <c r="C63" s="25"/>
      <c r="D63" s="25"/>
      <c r="E63" s="26" t="s">
        <v>243</v>
      </c>
      <c r="F63" s="26">
        <v>1945</v>
      </c>
      <c r="G63" s="27" t="s">
        <v>244</v>
      </c>
      <c r="H63" s="88" t="s">
        <v>29</v>
      </c>
      <c r="I63" s="75">
        <v>5</v>
      </c>
      <c r="J63" s="22" t="s">
        <v>31</v>
      </c>
      <c r="K63" s="28" t="str">
        <f>IF(J63&lt;&gt;"",VLOOKUP(J63,Basisgegevens!$C$2:$F$6,2,FALSE),"")</f>
        <v>Maak een keuze in de kolom fase</v>
      </c>
      <c r="L63" s="28" t="str">
        <f>IF(J63&lt;&gt;"",VLOOKUP(J63,Basisgegevens!$C$2:$F$6,3,FALSE),"")</f>
        <v>Maak een keuze in de kolom fase</v>
      </c>
      <c r="M63" s="28" t="str">
        <f>IF(J63&lt;&gt;"",VLOOKUP(J63,Basisgegevens!$C$2:$F$6,4,FALSE),"")</f>
        <v>Maak een keuze in de kolom 'Antwoord fase'</v>
      </c>
      <c r="N63" s="84" t="str">
        <f>IF(J63=Basisgegevens!$C$3,$I63*Basisgegevens!$G$3,IF(J63=Basisgegevens!$C$4,$I63*Basisgegevens!$G$4,IF(J63=Basisgegevens!$C$5,$I63*Basisgegevens!$G$5,IF(J63=Basisgegevens!$C$6,$I63*Basisgegevens!$G$6,"0"))))</f>
        <v>0</v>
      </c>
    </row>
    <row r="64" spans="1:14" ht="153" x14ac:dyDescent="0.2">
      <c r="A64" s="25"/>
      <c r="B64" s="25"/>
      <c r="C64" s="25"/>
      <c r="D64" s="25"/>
      <c r="E64" s="26" t="s">
        <v>245</v>
      </c>
      <c r="F64" s="26">
        <v>10089</v>
      </c>
      <c r="G64" s="27" t="s">
        <v>387</v>
      </c>
      <c r="H64" s="88" t="s">
        <v>342</v>
      </c>
      <c r="I64" s="75">
        <v>5</v>
      </c>
      <c r="J64" s="22" t="s">
        <v>31</v>
      </c>
      <c r="K64" s="28" t="str">
        <f>IF(J64&lt;&gt;"",VLOOKUP(J64,Basisgegevens!$C$2:$F$6,2,FALSE),"")</f>
        <v>Maak een keuze in de kolom fase</v>
      </c>
      <c r="L64" s="28" t="str">
        <f>IF(J64&lt;&gt;"",VLOOKUP(J64,Basisgegevens!$C$2:$F$6,3,FALSE),"")</f>
        <v>Maak een keuze in de kolom fase</v>
      </c>
      <c r="M64" s="28" t="str">
        <f>IF(J64&lt;&gt;"",VLOOKUP(J64,Basisgegevens!$C$2:$F$6,4,FALSE),"")</f>
        <v>Maak een keuze in de kolom 'Antwoord fase'</v>
      </c>
      <c r="N64" s="84" t="str">
        <f>IF(J64=Basisgegevens!$C$3,$I64*Basisgegevens!$G$3,IF(J64=Basisgegevens!$C$4,$I64*Basisgegevens!$G$4,IF(J64=Basisgegevens!$C$5,$I64*Basisgegevens!$G$5,IF(J64=Basisgegevens!$C$6,$I64*Basisgegevens!$G$6,"0"))))</f>
        <v>0</v>
      </c>
    </row>
    <row r="65" spans="1:14" ht="63.75" x14ac:dyDescent="0.2">
      <c r="A65" s="25"/>
      <c r="B65" s="25"/>
      <c r="C65" s="25"/>
      <c r="D65" s="25"/>
      <c r="E65" s="26" t="s">
        <v>246</v>
      </c>
      <c r="F65" s="26">
        <v>10158</v>
      </c>
      <c r="G65" s="27" t="s">
        <v>247</v>
      </c>
      <c r="H65" s="88" t="s">
        <v>29</v>
      </c>
      <c r="I65" s="75">
        <v>5</v>
      </c>
      <c r="J65" s="22" t="s">
        <v>31</v>
      </c>
      <c r="K65" s="28" t="str">
        <f>IF(J65&lt;&gt;"",VLOOKUP(J65,Basisgegevens!$C$2:$F$6,2,FALSE),"")</f>
        <v>Maak een keuze in de kolom fase</v>
      </c>
      <c r="L65" s="28" t="str">
        <f>IF(J65&lt;&gt;"",VLOOKUP(J65,Basisgegevens!$C$2:$F$6,3,FALSE),"")</f>
        <v>Maak een keuze in de kolom fase</v>
      </c>
      <c r="M65" s="28" t="str">
        <f>IF(J65&lt;&gt;"",VLOOKUP(J65,Basisgegevens!$C$2:$F$6,4,FALSE),"")</f>
        <v>Maak een keuze in de kolom 'Antwoord fase'</v>
      </c>
      <c r="N65" s="84" t="str">
        <f>IF(J65=Basisgegevens!$C$3,$I65*Basisgegevens!$G$3,IF(J65=Basisgegevens!$C$4,$I65*Basisgegevens!$G$4,IF(J65=Basisgegevens!$C$5,$I65*Basisgegevens!$G$5,IF(J65=Basisgegevens!$C$6,$I65*Basisgegevens!$G$6,"0"))))</f>
        <v>0</v>
      </c>
    </row>
    <row r="66" spans="1:14" ht="14.25" x14ac:dyDescent="0.2">
      <c r="A66" s="25"/>
      <c r="B66" s="25"/>
      <c r="C66" s="25">
        <v>7</v>
      </c>
      <c r="D66" s="25" t="s">
        <v>117</v>
      </c>
      <c r="E66" s="26"/>
      <c r="F66" s="26"/>
      <c r="G66" s="27"/>
      <c r="H66" s="88"/>
      <c r="I66" s="75"/>
      <c r="J66" s="92"/>
      <c r="K66" s="86"/>
      <c r="L66" s="86"/>
      <c r="M66" s="86"/>
      <c r="N66" s="87"/>
    </row>
    <row r="67" spans="1:14" ht="140.25" x14ac:dyDescent="0.2">
      <c r="A67" s="25"/>
      <c r="B67" s="25"/>
      <c r="C67" s="25"/>
      <c r="D67" s="25"/>
      <c r="E67" s="26" t="s">
        <v>248</v>
      </c>
      <c r="F67" s="26">
        <v>1408</v>
      </c>
      <c r="G67" s="27" t="s">
        <v>249</v>
      </c>
      <c r="H67" s="88" t="s">
        <v>29</v>
      </c>
      <c r="I67" s="75">
        <v>2</v>
      </c>
      <c r="J67" s="22" t="s">
        <v>31</v>
      </c>
      <c r="K67" s="28" t="str">
        <f>IF(J67&lt;&gt;"",VLOOKUP(J67,Basisgegevens!$C$2:$F$6,2,FALSE),"")</f>
        <v>Maak een keuze in de kolom fase</v>
      </c>
      <c r="L67" s="28" t="str">
        <f>IF(J67&lt;&gt;"",VLOOKUP(J67,Basisgegevens!$C$2:$F$6,3,FALSE),"")</f>
        <v>Maak een keuze in de kolom fase</v>
      </c>
      <c r="M67" s="28" t="str">
        <f>IF(J67&lt;&gt;"",VLOOKUP(J67,Basisgegevens!$C$2:$F$6,4,FALSE),"")</f>
        <v>Maak een keuze in de kolom 'Antwoord fase'</v>
      </c>
      <c r="N67" s="84" t="str">
        <f>IF(J67=Basisgegevens!$C$3,$I67*Basisgegevens!$G$3,IF(J67=Basisgegevens!$C$4,$I67*Basisgegevens!$G$4,IF(J67=Basisgegevens!$C$5,$I67*Basisgegevens!$G$5,IF(J67=Basisgegevens!$C$6,$I67*Basisgegevens!$G$6,"0"))))</f>
        <v>0</v>
      </c>
    </row>
    <row r="68" spans="1:14" ht="51" x14ac:dyDescent="0.2">
      <c r="A68" s="25"/>
      <c r="B68" s="25"/>
      <c r="C68" s="25"/>
      <c r="D68" s="25"/>
      <c r="E68" s="26" t="s">
        <v>250</v>
      </c>
      <c r="F68" s="26">
        <v>10076</v>
      </c>
      <c r="G68" s="27" t="s">
        <v>251</v>
      </c>
      <c r="H68" s="88" t="s">
        <v>29</v>
      </c>
      <c r="I68" s="75">
        <v>2</v>
      </c>
      <c r="J68" s="22" t="s">
        <v>31</v>
      </c>
      <c r="K68" s="28" t="str">
        <f>IF(J68&lt;&gt;"",VLOOKUP(J68,Basisgegevens!$C$2:$F$6,2,FALSE),"")</f>
        <v>Maak een keuze in de kolom fase</v>
      </c>
      <c r="L68" s="28" t="str">
        <f>IF(J68&lt;&gt;"",VLOOKUP(J68,Basisgegevens!$C$2:$F$6,3,FALSE),"")</f>
        <v>Maak een keuze in de kolom fase</v>
      </c>
      <c r="M68" s="28" t="str">
        <f>IF(J68&lt;&gt;"",VLOOKUP(J68,Basisgegevens!$C$2:$F$6,4,FALSE),"")</f>
        <v>Maak een keuze in de kolom 'Antwoord fase'</v>
      </c>
      <c r="N68" s="84" t="str">
        <f>IF(J68=Basisgegevens!$C$3,$I68*Basisgegevens!$G$3,IF(J68=Basisgegevens!$C$4,$I68*Basisgegevens!$G$4,IF(J68=Basisgegevens!$C$5,$I68*Basisgegevens!$G$5,IF(J68=Basisgegevens!$C$6,$I68*Basisgegevens!$G$6,"0"))))</f>
        <v>0</v>
      </c>
    </row>
    <row r="69" spans="1:14" ht="51" x14ac:dyDescent="0.2">
      <c r="A69" s="25"/>
      <c r="B69" s="25"/>
      <c r="C69" s="25"/>
      <c r="D69" s="25"/>
      <c r="E69" s="26" t="s">
        <v>252</v>
      </c>
      <c r="F69" s="26">
        <v>10159</v>
      </c>
      <c r="G69" s="27" t="s">
        <v>253</v>
      </c>
      <c r="H69" s="88" t="s">
        <v>342</v>
      </c>
      <c r="I69" s="75">
        <v>2</v>
      </c>
      <c r="J69" s="22" t="s">
        <v>31</v>
      </c>
      <c r="K69" s="28" t="str">
        <f>IF(J69&lt;&gt;"",VLOOKUP(J69,Basisgegevens!$C$2:$F$6,2,FALSE),"")</f>
        <v>Maak een keuze in de kolom fase</v>
      </c>
      <c r="L69" s="28" t="str">
        <f>IF(J69&lt;&gt;"",VLOOKUP(J69,Basisgegevens!$C$2:$F$6,3,FALSE),"")</f>
        <v>Maak een keuze in de kolom fase</v>
      </c>
      <c r="M69" s="28" t="str">
        <f>IF(J69&lt;&gt;"",VLOOKUP(J69,Basisgegevens!$C$2:$F$6,4,FALSE),"")</f>
        <v>Maak een keuze in de kolom 'Antwoord fase'</v>
      </c>
      <c r="N69" s="84" t="str">
        <f>IF(J69=Basisgegevens!$C$3,$I69*Basisgegevens!$G$3,IF(J69=Basisgegevens!$C$4,$I69*Basisgegevens!$G$4,IF(J69=Basisgegevens!$C$5,$I69*Basisgegevens!$G$5,IF(J69=Basisgegevens!$C$6,$I69*Basisgegevens!$G$6,"0"))))</f>
        <v>0</v>
      </c>
    </row>
    <row r="70" spans="1:14" ht="14.25" x14ac:dyDescent="0.2">
      <c r="A70" s="25"/>
      <c r="B70" s="25"/>
      <c r="C70" s="25">
        <v>8</v>
      </c>
      <c r="D70" s="25" t="s">
        <v>119</v>
      </c>
      <c r="E70" s="26"/>
      <c r="F70" s="26"/>
      <c r="G70" s="27"/>
      <c r="H70" s="88"/>
      <c r="I70" s="75"/>
      <c r="J70" s="92"/>
      <c r="K70" s="86"/>
      <c r="L70" s="86"/>
      <c r="M70" s="86"/>
      <c r="N70" s="87"/>
    </row>
    <row r="71" spans="1:14" ht="127.5" x14ac:dyDescent="0.2">
      <c r="A71" s="25"/>
      <c r="B71" s="25"/>
      <c r="C71" s="25"/>
      <c r="D71" s="25"/>
      <c r="E71" s="26" t="s">
        <v>254</v>
      </c>
      <c r="F71" s="26">
        <v>1135</v>
      </c>
      <c r="G71" s="27" t="s">
        <v>255</v>
      </c>
      <c r="H71" s="88" t="s">
        <v>342</v>
      </c>
      <c r="I71" s="75">
        <v>2</v>
      </c>
      <c r="J71" s="22" t="s">
        <v>31</v>
      </c>
      <c r="K71" s="28" t="str">
        <f>IF(J71&lt;&gt;"",VLOOKUP(J71,Basisgegevens!$C$2:$F$6,2,FALSE),"")</f>
        <v>Maak een keuze in de kolom fase</v>
      </c>
      <c r="L71" s="28" t="str">
        <f>IF(J71&lt;&gt;"",VLOOKUP(J71,Basisgegevens!$C$2:$F$6,3,FALSE),"")</f>
        <v>Maak een keuze in de kolom fase</v>
      </c>
      <c r="M71" s="28" t="str">
        <f>IF(J71&lt;&gt;"",VLOOKUP(J71,Basisgegevens!$C$2:$F$6,4,FALSE),"")</f>
        <v>Maak een keuze in de kolom 'Antwoord fase'</v>
      </c>
      <c r="N71" s="84" t="str">
        <f>IF(J71=Basisgegevens!$C$3,$I71*Basisgegevens!$G$3,IF(J71=Basisgegevens!$C$4,$I71*Basisgegevens!$G$4,IF(J71=Basisgegevens!$C$5,$I71*Basisgegevens!$G$5,IF(J71=Basisgegevens!$C$6,$I71*Basisgegevens!$G$6,"0"))))</f>
        <v>0</v>
      </c>
    </row>
    <row r="72" spans="1:14" ht="14.25" x14ac:dyDescent="0.2">
      <c r="A72" s="25"/>
      <c r="B72" s="25"/>
      <c r="C72" s="25">
        <v>9</v>
      </c>
      <c r="D72" s="25" t="s">
        <v>121</v>
      </c>
      <c r="E72" s="26"/>
      <c r="F72" s="26"/>
      <c r="G72" s="27"/>
      <c r="H72" s="88"/>
      <c r="I72" s="75"/>
      <c r="J72" s="92"/>
      <c r="K72" s="86"/>
      <c r="L72" s="86"/>
      <c r="M72" s="86"/>
      <c r="N72" s="87"/>
    </row>
    <row r="73" spans="1:14" ht="63.75" x14ac:dyDescent="0.2">
      <c r="A73" s="25"/>
      <c r="B73" s="25"/>
      <c r="C73" s="25"/>
      <c r="D73" s="25"/>
      <c r="E73" s="26" t="s">
        <v>256</v>
      </c>
      <c r="F73" s="26">
        <v>1880</v>
      </c>
      <c r="G73" s="27" t="s">
        <v>257</v>
      </c>
      <c r="H73" s="88" t="s">
        <v>29</v>
      </c>
      <c r="I73" s="75">
        <v>5</v>
      </c>
      <c r="J73" s="22" t="s">
        <v>31</v>
      </c>
      <c r="K73" s="28" t="str">
        <f>IF(J73&lt;&gt;"",VLOOKUP(J73,Basisgegevens!$C$2:$F$6,2,FALSE),"")</f>
        <v>Maak een keuze in de kolom fase</v>
      </c>
      <c r="L73" s="28" t="str">
        <f>IF(J73&lt;&gt;"",VLOOKUP(J73,Basisgegevens!$C$2:$F$6,3,FALSE),"")</f>
        <v>Maak een keuze in de kolom fase</v>
      </c>
      <c r="M73" s="28" t="str">
        <f>IF(J73&lt;&gt;"",VLOOKUP(J73,Basisgegevens!$C$2:$F$6,4,FALSE),"")</f>
        <v>Maak een keuze in de kolom 'Antwoord fase'</v>
      </c>
      <c r="N73" s="84" t="str">
        <f>IF(J73=Basisgegevens!$C$3,$I73*Basisgegevens!$G$3,IF(J73=Basisgegevens!$C$4,$I73*Basisgegevens!$G$4,IF(J73=Basisgegevens!$C$5,$I73*Basisgegevens!$G$5,IF(J73=Basisgegevens!$C$6,$I73*Basisgegevens!$G$6,"0"))))</f>
        <v>0</v>
      </c>
    </row>
    <row r="74" spans="1:14" ht="102" x14ac:dyDescent="0.2">
      <c r="A74" s="25"/>
      <c r="B74" s="25"/>
      <c r="C74" s="25"/>
      <c r="D74" s="25"/>
      <c r="E74" s="26" t="s">
        <v>258</v>
      </c>
      <c r="F74" s="26">
        <v>2059</v>
      </c>
      <c r="G74" s="27" t="s">
        <v>388</v>
      </c>
      <c r="H74" s="88" t="s">
        <v>29</v>
      </c>
      <c r="I74" s="75">
        <v>2</v>
      </c>
      <c r="J74" s="22" t="s">
        <v>31</v>
      </c>
      <c r="K74" s="28" t="str">
        <f>IF(J74&lt;&gt;"",VLOOKUP(J74,Basisgegevens!$C$2:$F$6,2,FALSE),"")</f>
        <v>Maak een keuze in de kolom fase</v>
      </c>
      <c r="L74" s="28" t="str">
        <f>IF(J74&lt;&gt;"",VLOOKUP(J74,Basisgegevens!$C$2:$F$6,3,FALSE),"")</f>
        <v>Maak een keuze in de kolom fase</v>
      </c>
      <c r="M74" s="28" t="str">
        <f>IF(J74&lt;&gt;"",VLOOKUP(J74,Basisgegevens!$C$2:$F$6,4,FALSE),"")</f>
        <v>Maak een keuze in de kolom 'Antwoord fase'</v>
      </c>
      <c r="N74" s="84" t="str">
        <f>IF(J74=Basisgegevens!$C$3,$I74*Basisgegevens!$G$3,IF(J74=Basisgegevens!$C$4,$I74*Basisgegevens!$G$4,IF(J74=Basisgegevens!$C$5,$I74*Basisgegevens!$G$5,IF(J74=Basisgegevens!$C$6,$I74*Basisgegevens!$G$6,"0"))))</f>
        <v>0</v>
      </c>
    </row>
    <row r="75" spans="1:14" ht="38.25" x14ac:dyDescent="0.2">
      <c r="A75" s="25"/>
      <c r="B75" s="25"/>
      <c r="C75" s="25"/>
      <c r="D75" s="25"/>
      <c r="E75" s="26" t="s">
        <v>259</v>
      </c>
      <c r="F75" s="26">
        <v>1895</v>
      </c>
      <c r="G75" s="27" t="s">
        <v>260</v>
      </c>
      <c r="H75" s="88" t="s">
        <v>342</v>
      </c>
      <c r="I75" s="75">
        <v>1</v>
      </c>
      <c r="J75" s="22" t="s">
        <v>31</v>
      </c>
      <c r="K75" s="28" t="str">
        <f>IF(J75&lt;&gt;"",VLOOKUP(J75,Basisgegevens!$C$2:$F$6,2,FALSE),"")</f>
        <v>Maak een keuze in de kolom fase</v>
      </c>
      <c r="L75" s="28" t="str">
        <f>IF(J75&lt;&gt;"",VLOOKUP(J75,Basisgegevens!$C$2:$F$6,3,FALSE),"")</f>
        <v>Maak een keuze in de kolom fase</v>
      </c>
      <c r="M75" s="28" t="str">
        <f>IF(J75&lt;&gt;"",VLOOKUP(J75,Basisgegevens!$C$2:$F$6,4,FALSE),"")</f>
        <v>Maak een keuze in de kolom 'Antwoord fase'</v>
      </c>
      <c r="N75" s="84" t="str">
        <f>IF(J75=Basisgegevens!$C$3,$I75*Basisgegevens!$G$3,IF(J75=Basisgegevens!$C$4,$I75*Basisgegevens!$G$4,IF(J75=Basisgegevens!$C$5,$I75*Basisgegevens!$G$5,IF(J75=Basisgegevens!$C$6,$I75*Basisgegevens!$G$6,"0"))))</f>
        <v>0</v>
      </c>
    </row>
    <row r="76" spans="1:14" ht="14.25" x14ac:dyDescent="0.2">
      <c r="A76" s="25"/>
      <c r="B76" s="25"/>
      <c r="C76" s="25">
        <v>10</v>
      </c>
      <c r="D76" s="25" t="s">
        <v>123</v>
      </c>
      <c r="E76" s="26"/>
      <c r="F76" s="26"/>
      <c r="G76" s="27"/>
      <c r="H76" s="88"/>
      <c r="I76" s="75"/>
      <c r="J76" s="92"/>
      <c r="K76" s="86"/>
      <c r="L76" s="86"/>
      <c r="M76" s="86"/>
      <c r="N76" s="87"/>
    </row>
    <row r="77" spans="1:14" ht="140.25" x14ac:dyDescent="0.2">
      <c r="A77" s="25"/>
      <c r="B77" s="25"/>
      <c r="C77" s="25"/>
      <c r="D77" s="25"/>
      <c r="E77" s="26" t="s">
        <v>364</v>
      </c>
      <c r="F77" s="26">
        <v>375</v>
      </c>
      <c r="G77" s="27" t="s">
        <v>261</v>
      </c>
      <c r="H77" s="88" t="s">
        <v>342</v>
      </c>
      <c r="I77" s="75">
        <v>2</v>
      </c>
      <c r="J77" s="22" t="s">
        <v>31</v>
      </c>
      <c r="K77" s="28" t="str">
        <f>IF(J77&lt;&gt;"",VLOOKUP(J77,Basisgegevens!$C$2:$F$6,2,FALSE),"")</f>
        <v>Maak een keuze in de kolom fase</v>
      </c>
      <c r="L77" s="28" t="str">
        <f>IF(J77&lt;&gt;"",VLOOKUP(J77,Basisgegevens!$C$2:$F$6,3,FALSE),"")</f>
        <v>Maak een keuze in de kolom fase</v>
      </c>
      <c r="M77" s="28" t="str">
        <f>IF(J77&lt;&gt;"",VLOOKUP(J77,Basisgegevens!$C$2:$F$6,4,FALSE),"")</f>
        <v>Maak een keuze in de kolom 'Antwoord fase'</v>
      </c>
      <c r="N77" s="84" t="str">
        <f>IF(J77=Basisgegevens!$C$3,$I77*Basisgegevens!$G$3,IF(J77=Basisgegevens!$C$4,$I77*Basisgegevens!$G$4,IF(J77=Basisgegevens!$C$5,$I77*Basisgegevens!$G$5,IF(J77=Basisgegevens!$C$6,$I77*Basisgegevens!$G$6,"0"))))</f>
        <v>0</v>
      </c>
    </row>
    <row r="78" spans="1:14" ht="51" x14ac:dyDescent="0.2">
      <c r="A78" s="25"/>
      <c r="B78" s="25"/>
      <c r="C78" s="25"/>
      <c r="D78" s="25"/>
      <c r="E78" s="26" t="s">
        <v>365</v>
      </c>
      <c r="F78" s="26">
        <v>407</v>
      </c>
      <c r="G78" s="27" t="s">
        <v>262</v>
      </c>
      <c r="H78" s="88" t="s">
        <v>29</v>
      </c>
      <c r="I78" s="75">
        <v>1</v>
      </c>
      <c r="J78" s="22" t="s">
        <v>31</v>
      </c>
      <c r="K78" s="28" t="str">
        <f>IF(J78&lt;&gt;"",VLOOKUP(J78,Basisgegevens!$C$2:$F$6,2,FALSE),"")</f>
        <v>Maak een keuze in de kolom fase</v>
      </c>
      <c r="L78" s="28" t="str">
        <f>IF(J78&lt;&gt;"",VLOOKUP(J78,Basisgegevens!$C$2:$F$6,3,FALSE),"")</f>
        <v>Maak een keuze in de kolom fase</v>
      </c>
      <c r="M78" s="28" t="str">
        <f>IF(J78&lt;&gt;"",VLOOKUP(J78,Basisgegevens!$C$2:$F$6,4,FALSE),"")</f>
        <v>Maak een keuze in de kolom 'Antwoord fase'</v>
      </c>
      <c r="N78" s="84" t="str">
        <f>IF(J78=Basisgegevens!$C$3,$I78*Basisgegevens!$G$3,IF(J78=Basisgegevens!$C$4,$I78*Basisgegevens!$G$4,IF(J78=Basisgegevens!$C$5,$I78*Basisgegevens!$G$5,IF(J78=Basisgegevens!$C$6,$I78*Basisgegevens!$G$6,"0"))))</f>
        <v>0</v>
      </c>
    </row>
    <row r="79" spans="1:14" ht="51" x14ac:dyDescent="0.2">
      <c r="A79" s="25"/>
      <c r="B79" s="25"/>
      <c r="C79" s="25"/>
      <c r="D79" s="25"/>
      <c r="E79" s="26" t="s">
        <v>366</v>
      </c>
      <c r="F79" s="26">
        <v>10144</v>
      </c>
      <c r="G79" s="27" t="s">
        <v>263</v>
      </c>
      <c r="H79" s="88" t="s">
        <v>29</v>
      </c>
      <c r="I79" s="75">
        <v>10</v>
      </c>
      <c r="J79" s="22" t="s">
        <v>31</v>
      </c>
      <c r="K79" s="28" t="str">
        <f>IF(J79&lt;&gt;"",VLOOKUP(J79,Basisgegevens!$C$2:$F$6,2,FALSE),"")</f>
        <v>Maak een keuze in de kolom fase</v>
      </c>
      <c r="L79" s="28" t="str">
        <f>IF(J79&lt;&gt;"",VLOOKUP(J79,Basisgegevens!$C$2:$F$6,3,FALSE),"")</f>
        <v>Maak een keuze in de kolom fase</v>
      </c>
      <c r="M79" s="28" t="str">
        <f>IF(J79&lt;&gt;"",VLOOKUP(J79,Basisgegevens!$C$2:$F$6,4,FALSE),"")</f>
        <v>Maak een keuze in de kolom 'Antwoord fase'</v>
      </c>
      <c r="N79" s="84" t="str">
        <f>IF(J79=Basisgegevens!$C$3,$I79*Basisgegevens!$G$3,IF(J79=Basisgegevens!$C$4,$I79*Basisgegevens!$G$4,IF(J79=Basisgegevens!$C$5,$I79*Basisgegevens!$G$5,IF(J79=Basisgegevens!$C$6,$I79*Basisgegevens!$G$6,"0"))))</f>
        <v>0</v>
      </c>
    </row>
    <row r="80" spans="1:14" ht="14.25" x14ac:dyDescent="0.2">
      <c r="A80" s="25"/>
      <c r="B80" s="25"/>
      <c r="C80" s="25">
        <v>11</v>
      </c>
      <c r="D80" s="25" t="s">
        <v>125</v>
      </c>
      <c r="E80" s="26"/>
      <c r="F80" s="26"/>
      <c r="G80" s="27"/>
      <c r="H80" s="88"/>
      <c r="I80" s="75"/>
      <c r="J80" s="92"/>
      <c r="K80" s="86"/>
      <c r="L80" s="86"/>
      <c r="M80" s="86"/>
      <c r="N80" s="87"/>
    </row>
    <row r="81" spans="1:14" ht="51" x14ac:dyDescent="0.2">
      <c r="A81" s="25"/>
      <c r="B81" s="25"/>
      <c r="C81" s="25"/>
      <c r="D81" s="25"/>
      <c r="E81" s="26" t="s">
        <v>367</v>
      </c>
      <c r="F81" s="26">
        <v>1195</v>
      </c>
      <c r="G81" s="27" t="s">
        <v>265</v>
      </c>
      <c r="H81" s="88" t="s">
        <v>29</v>
      </c>
      <c r="I81" s="75">
        <v>10</v>
      </c>
      <c r="J81" s="22" t="s">
        <v>31</v>
      </c>
      <c r="K81" s="28" t="str">
        <f>IF(J81&lt;&gt;"",VLOOKUP(J81,Basisgegevens!$C$2:$F$6,2,FALSE),"")</f>
        <v>Maak een keuze in de kolom fase</v>
      </c>
      <c r="L81" s="28" t="str">
        <f>IF(J81&lt;&gt;"",VLOOKUP(J81,Basisgegevens!$C$2:$F$6,3,FALSE),"")</f>
        <v>Maak een keuze in de kolom fase</v>
      </c>
      <c r="M81" s="28" t="str">
        <f>IF(J81&lt;&gt;"",VLOOKUP(J81,Basisgegevens!$C$2:$F$6,4,FALSE),"")</f>
        <v>Maak een keuze in de kolom 'Antwoord fase'</v>
      </c>
      <c r="N81" s="84" t="str">
        <f>IF(J81=Basisgegevens!$C$3,$I81*Basisgegevens!$G$3,IF(J81=Basisgegevens!$C$4,$I81*Basisgegevens!$G$4,IF(J81=Basisgegevens!$C$5,$I81*Basisgegevens!$G$5,IF(J81=Basisgegevens!$C$6,$I81*Basisgegevens!$G$6,"0"))))</f>
        <v>0</v>
      </c>
    </row>
    <row r="82" spans="1:14" ht="89.25" x14ac:dyDescent="0.2">
      <c r="A82" s="25"/>
      <c r="B82" s="25"/>
      <c r="C82" s="25"/>
      <c r="D82" s="25"/>
      <c r="E82" s="26" t="s">
        <v>264</v>
      </c>
      <c r="F82" s="26">
        <v>1925</v>
      </c>
      <c r="G82" s="27" t="s">
        <v>266</v>
      </c>
      <c r="H82" s="88" t="s">
        <v>29</v>
      </c>
      <c r="I82" s="75">
        <v>10</v>
      </c>
      <c r="J82" s="22" t="s">
        <v>31</v>
      </c>
      <c r="K82" s="28" t="str">
        <f>IF(J82&lt;&gt;"",VLOOKUP(J82,Basisgegevens!$C$2:$F$6,2,FALSE),"")</f>
        <v>Maak een keuze in de kolom fase</v>
      </c>
      <c r="L82" s="28" t="str">
        <f>IF(J82&lt;&gt;"",VLOOKUP(J82,Basisgegevens!$C$2:$F$6,3,FALSE),"")</f>
        <v>Maak een keuze in de kolom fase</v>
      </c>
      <c r="M82" s="28" t="str">
        <f>IF(J82&lt;&gt;"",VLOOKUP(J82,Basisgegevens!$C$2:$F$6,4,FALSE),"")</f>
        <v>Maak een keuze in de kolom 'Antwoord fase'</v>
      </c>
      <c r="N82" s="84" t="str">
        <f>IF(J82=Basisgegevens!$C$3,$I82*Basisgegevens!$G$3,IF(J82=Basisgegevens!$C$4,$I82*Basisgegevens!$G$4,IF(J82=Basisgegevens!$C$5,$I82*Basisgegevens!$G$5,IF(J82=Basisgegevens!$C$6,$I82*Basisgegevens!$G$6,"0"))))</f>
        <v>0</v>
      </c>
    </row>
    <row r="83" spans="1:14" ht="63.75" x14ac:dyDescent="0.2">
      <c r="A83" s="25"/>
      <c r="B83" s="25"/>
      <c r="C83" s="25"/>
      <c r="D83" s="25"/>
      <c r="E83" s="26" t="s">
        <v>368</v>
      </c>
      <c r="F83" s="26">
        <v>2125</v>
      </c>
      <c r="G83" s="27" t="s">
        <v>267</v>
      </c>
      <c r="H83" s="88" t="s">
        <v>29</v>
      </c>
      <c r="I83" s="75">
        <v>5</v>
      </c>
      <c r="J83" s="22" t="s">
        <v>31</v>
      </c>
      <c r="K83" s="28" t="str">
        <f>IF(J83&lt;&gt;"",VLOOKUP(J83,Basisgegevens!$C$2:$F$6,2,FALSE),"")</f>
        <v>Maak een keuze in de kolom fase</v>
      </c>
      <c r="L83" s="28" t="str">
        <f>IF(J83&lt;&gt;"",VLOOKUP(J83,Basisgegevens!$C$2:$F$6,3,FALSE),"")</f>
        <v>Maak een keuze in de kolom fase</v>
      </c>
      <c r="M83" s="28" t="str">
        <f>IF(J83&lt;&gt;"",VLOOKUP(J83,Basisgegevens!$C$2:$F$6,4,FALSE),"")</f>
        <v>Maak een keuze in de kolom 'Antwoord fase'</v>
      </c>
      <c r="N83" s="84" t="str">
        <f>IF(J83=Basisgegevens!$C$3,$I83*Basisgegevens!$G$3,IF(J83=Basisgegevens!$C$4,$I83*Basisgegevens!$G$4,IF(J83=Basisgegevens!$C$5,$I83*Basisgegevens!$G$5,IF(J83=Basisgegevens!$C$6,$I83*Basisgegevens!$G$6,"0"))))</f>
        <v>0</v>
      </c>
    </row>
    <row r="84" spans="1:14" ht="14.25" x14ac:dyDescent="0.2">
      <c r="A84" s="25"/>
      <c r="B84" s="25"/>
      <c r="C84" s="25">
        <v>12</v>
      </c>
      <c r="D84" s="25" t="s">
        <v>127</v>
      </c>
      <c r="E84" s="26"/>
      <c r="F84" s="26"/>
      <c r="G84" s="27"/>
      <c r="H84" s="88"/>
      <c r="I84" s="75"/>
      <c r="J84" s="92"/>
      <c r="K84" s="86"/>
      <c r="L84" s="86"/>
      <c r="M84" s="86"/>
      <c r="N84" s="87"/>
    </row>
    <row r="85" spans="1:14" ht="76.5" x14ac:dyDescent="0.2">
      <c r="A85" s="25"/>
      <c r="B85" s="25"/>
      <c r="C85" s="25"/>
      <c r="D85" s="25"/>
      <c r="E85" s="26" t="s">
        <v>369</v>
      </c>
      <c r="F85" s="26">
        <v>314</v>
      </c>
      <c r="G85" s="27" t="s">
        <v>268</v>
      </c>
      <c r="H85" s="88" t="s">
        <v>29</v>
      </c>
      <c r="I85" s="75">
        <v>1</v>
      </c>
      <c r="J85" s="22" t="s">
        <v>31</v>
      </c>
      <c r="K85" s="28" t="str">
        <f>IF(J85&lt;&gt;"",VLOOKUP(J85,Basisgegevens!$C$2:$F$6,2,FALSE),"")</f>
        <v>Maak een keuze in de kolom fase</v>
      </c>
      <c r="L85" s="28" t="str">
        <f>IF(J85&lt;&gt;"",VLOOKUP(J85,Basisgegevens!$C$2:$F$6,3,FALSE),"")</f>
        <v>Maak een keuze in de kolom fase</v>
      </c>
      <c r="M85" s="28" t="str">
        <f>IF(J85&lt;&gt;"",VLOOKUP(J85,Basisgegevens!$C$2:$F$6,4,FALSE),"")</f>
        <v>Maak een keuze in de kolom 'Antwoord fase'</v>
      </c>
      <c r="N85" s="84" t="str">
        <f>IF(J85=Basisgegevens!$C$3,$I85*Basisgegevens!$G$3,IF(J85=Basisgegevens!$C$4,$I85*Basisgegevens!$G$4,IF(J85=Basisgegevens!$C$5,$I85*Basisgegevens!$G$5,IF(J85=Basisgegevens!$C$6,$I85*Basisgegevens!$G$6,"0"))))</f>
        <v>0</v>
      </c>
    </row>
    <row r="86" spans="1:14" ht="14.25" x14ac:dyDescent="0.2">
      <c r="A86" s="25"/>
      <c r="B86" s="25"/>
      <c r="C86" s="25">
        <v>14</v>
      </c>
      <c r="D86" s="25" t="s">
        <v>131</v>
      </c>
      <c r="E86" s="26"/>
      <c r="F86" s="26"/>
      <c r="G86" s="27"/>
      <c r="H86" s="88"/>
      <c r="I86" s="75"/>
      <c r="J86" s="92"/>
      <c r="K86" s="86"/>
      <c r="L86" s="86"/>
      <c r="M86" s="86"/>
      <c r="N86" s="87"/>
    </row>
    <row r="87" spans="1:14" ht="38.25" x14ac:dyDescent="0.2">
      <c r="A87" s="25"/>
      <c r="B87" s="25"/>
      <c r="C87" s="25"/>
      <c r="D87" s="25"/>
      <c r="E87" s="26" t="s">
        <v>269</v>
      </c>
      <c r="F87" s="26">
        <v>38</v>
      </c>
      <c r="G87" s="27" t="s">
        <v>343</v>
      </c>
      <c r="H87" s="88" t="s">
        <v>29</v>
      </c>
      <c r="I87" s="75">
        <v>10</v>
      </c>
      <c r="J87" s="22" t="s">
        <v>31</v>
      </c>
      <c r="K87" s="28" t="str">
        <f>IF(J87&lt;&gt;"",VLOOKUP(J87,Basisgegevens!$C$2:$F$6,2,FALSE),"")</f>
        <v>Maak een keuze in de kolom fase</v>
      </c>
      <c r="L87" s="28" t="str">
        <f>IF(J87&lt;&gt;"",VLOOKUP(J87,Basisgegevens!$C$2:$F$6,3,FALSE),"")</f>
        <v>Maak een keuze in de kolom fase</v>
      </c>
      <c r="M87" s="28" t="str">
        <f>IF(J87&lt;&gt;"",VLOOKUP(J87,Basisgegevens!$C$2:$F$6,4,FALSE),"")</f>
        <v>Maak een keuze in de kolom 'Antwoord fase'</v>
      </c>
      <c r="N87" s="84" t="str">
        <f>IF(J87=Basisgegevens!$C$3,$I87*Basisgegevens!$G$3,IF(J87=Basisgegevens!$C$4,$I87*Basisgegevens!$G$4,IF(J87=Basisgegevens!$C$5,$I87*Basisgegevens!$G$5,IF(J87=Basisgegevens!$C$6,$I87*Basisgegevens!$G$6,"0"))))</f>
        <v>0</v>
      </c>
    </row>
    <row r="88" spans="1:14" ht="63.75" x14ac:dyDescent="0.2">
      <c r="A88" s="25"/>
      <c r="B88" s="25"/>
      <c r="C88" s="25"/>
      <c r="D88" s="25"/>
      <c r="E88" s="26" t="s">
        <v>270</v>
      </c>
      <c r="F88" s="26">
        <v>257</v>
      </c>
      <c r="G88" s="27" t="s">
        <v>271</v>
      </c>
      <c r="H88" s="88" t="s">
        <v>29</v>
      </c>
      <c r="I88" s="75">
        <v>1</v>
      </c>
      <c r="J88" s="22" t="s">
        <v>31</v>
      </c>
      <c r="K88" s="28" t="str">
        <f>IF(J88&lt;&gt;"",VLOOKUP(J88,Basisgegevens!$C$2:$F$6,2,FALSE),"")</f>
        <v>Maak een keuze in de kolom fase</v>
      </c>
      <c r="L88" s="28" t="str">
        <f>IF(J88&lt;&gt;"",VLOOKUP(J88,Basisgegevens!$C$2:$F$6,3,FALSE),"")</f>
        <v>Maak een keuze in de kolom fase</v>
      </c>
      <c r="M88" s="28" t="str">
        <f>IF(J88&lt;&gt;"",VLOOKUP(J88,Basisgegevens!$C$2:$F$6,4,FALSE),"")</f>
        <v>Maak een keuze in de kolom 'Antwoord fase'</v>
      </c>
      <c r="N88" s="84" t="str">
        <f>IF(J88=Basisgegevens!$C$3,$I88*Basisgegevens!$G$3,IF(J88=Basisgegevens!$C$4,$I88*Basisgegevens!$G$4,IF(J88=Basisgegevens!$C$5,$I88*Basisgegevens!$G$5,IF(J88=Basisgegevens!$C$6,$I88*Basisgegevens!$G$6,"0"))))</f>
        <v>0</v>
      </c>
    </row>
    <row r="89" spans="1:14" ht="25.5" x14ac:dyDescent="0.2">
      <c r="A89" s="25"/>
      <c r="B89" s="25"/>
      <c r="C89" s="25"/>
      <c r="D89" s="25"/>
      <c r="E89" s="26" t="s">
        <v>272</v>
      </c>
      <c r="F89" s="26">
        <v>1222</v>
      </c>
      <c r="G89" s="27" t="s">
        <v>273</v>
      </c>
      <c r="H89" s="88" t="s">
        <v>342</v>
      </c>
      <c r="I89" s="75">
        <v>1</v>
      </c>
      <c r="J89" s="22" t="s">
        <v>31</v>
      </c>
      <c r="K89" s="28" t="str">
        <f>IF(J89&lt;&gt;"",VLOOKUP(J89,Basisgegevens!$C$2:$F$6,2,FALSE),"")</f>
        <v>Maak een keuze in de kolom fase</v>
      </c>
      <c r="L89" s="28" t="str">
        <f>IF(J89&lt;&gt;"",VLOOKUP(J89,Basisgegevens!$C$2:$F$6,3,FALSE),"")</f>
        <v>Maak een keuze in de kolom fase</v>
      </c>
      <c r="M89" s="28" t="str">
        <f>IF(J89&lt;&gt;"",VLOOKUP(J89,Basisgegevens!$C$2:$F$6,4,FALSE),"")</f>
        <v>Maak een keuze in de kolom 'Antwoord fase'</v>
      </c>
      <c r="N89" s="84" t="str">
        <f>IF(J89=Basisgegevens!$C$3,$I89*Basisgegevens!$G$3,IF(J89=Basisgegevens!$C$4,$I89*Basisgegevens!$G$4,IF(J89=Basisgegevens!$C$5,$I89*Basisgegevens!$G$5,IF(J89=Basisgegevens!$C$6,$I89*Basisgegevens!$G$6,"0"))))</f>
        <v>0</v>
      </c>
    </row>
    <row r="90" spans="1:14" ht="89.25" x14ac:dyDescent="0.2">
      <c r="A90" s="25"/>
      <c r="B90" s="25"/>
      <c r="C90" s="25"/>
      <c r="D90" s="25"/>
      <c r="E90" s="26" t="s">
        <v>274</v>
      </c>
      <c r="F90" s="26">
        <v>1148</v>
      </c>
      <c r="G90" s="27" t="s">
        <v>275</v>
      </c>
      <c r="H90" s="88" t="s">
        <v>29</v>
      </c>
      <c r="I90" s="75">
        <v>10</v>
      </c>
      <c r="J90" s="22" t="s">
        <v>31</v>
      </c>
      <c r="K90" s="28" t="str">
        <f>IF(J90&lt;&gt;"",VLOOKUP(J90,Basisgegevens!$C$2:$F$6,2,FALSE),"")</f>
        <v>Maak een keuze in de kolom fase</v>
      </c>
      <c r="L90" s="28" t="str">
        <f>IF(J90&lt;&gt;"",VLOOKUP(J90,Basisgegevens!$C$2:$F$6,3,FALSE),"")</f>
        <v>Maak een keuze in de kolom fase</v>
      </c>
      <c r="M90" s="28" t="str">
        <f>IF(J90&lt;&gt;"",VLOOKUP(J90,Basisgegevens!$C$2:$F$6,4,FALSE),"")</f>
        <v>Maak een keuze in de kolom 'Antwoord fase'</v>
      </c>
      <c r="N90" s="84" t="str">
        <f>IF(J90=Basisgegevens!$C$3,$I90*Basisgegevens!$G$3,IF(J90=Basisgegevens!$C$4,$I90*Basisgegevens!$G$4,IF(J90=Basisgegevens!$C$5,$I90*Basisgegevens!$G$5,IF(J90=Basisgegevens!$C$6,$I90*Basisgegevens!$G$6,"0"))))</f>
        <v>0</v>
      </c>
    </row>
    <row r="91" spans="1:14" ht="14.25" x14ac:dyDescent="0.2">
      <c r="A91" s="25"/>
      <c r="B91" s="25"/>
      <c r="C91" s="25">
        <v>15</v>
      </c>
      <c r="D91" s="25" t="s">
        <v>133</v>
      </c>
      <c r="E91" s="26"/>
      <c r="F91" s="26"/>
      <c r="G91" s="27"/>
      <c r="H91" s="88"/>
      <c r="I91" s="75"/>
      <c r="J91" s="92"/>
      <c r="K91" s="86"/>
      <c r="L91" s="86"/>
      <c r="M91" s="86"/>
      <c r="N91" s="87"/>
    </row>
    <row r="92" spans="1:14" ht="25.5" x14ac:dyDescent="0.2">
      <c r="A92" s="25"/>
      <c r="B92" s="25"/>
      <c r="C92" s="25"/>
      <c r="D92" s="25"/>
      <c r="E92" s="26" t="s">
        <v>276</v>
      </c>
      <c r="F92" s="26">
        <v>250</v>
      </c>
      <c r="G92" s="27" t="s">
        <v>277</v>
      </c>
      <c r="H92" s="88" t="s">
        <v>29</v>
      </c>
      <c r="I92" s="75">
        <v>2</v>
      </c>
      <c r="J92" s="22" t="s">
        <v>31</v>
      </c>
      <c r="K92" s="28" t="str">
        <f>IF(J92&lt;&gt;"",VLOOKUP(J92,Basisgegevens!$C$2:$F$6,2,FALSE),"")</f>
        <v>Maak een keuze in de kolom fase</v>
      </c>
      <c r="L92" s="28" t="str">
        <f>IF(J92&lt;&gt;"",VLOOKUP(J92,Basisgegevens!$C$2:$F$6,3,FALSE),"")</f>
        <v>Maak een keuze in de kolom fase</v>
      </c>
      <c r="M92" s="28" t="str">
        <f>IF(J92&lt;&gt;"",VLOOKUP(J92,Basisgegevens!$C$2:$F$6,4,FALSE),"")</f>
        <v>Maak een keuze in de kolom 'Antwoord fase'</v>
      </c>
      <c r="N92" s="84" t="str">
        <f>IF(J92=Basisgegevens!$C$3,$I92*Basisgegevens!$G$3,IF(J92=Basisgegevens!$C$4,$I92*Basisgegevens!$G$4,IF(J92=Basisgegevens!$C$5,$I92*Basisgegevens!$G$5,IF(J92=Basisgegevens!$C$6,$I92*Basisgegevens!$G$6,"0"))))</f>
        <v>0</v>
      </c>
    </row>
    <row r="93" spans="1:14" ht="114.75" x14ac:dyDescent="0.2">
      <c r="A93" s="25"/>
      <c r="B93" s="25"/>
      <c r="C93" s="25"/>
      <c r="D93" s="25"/>
      <c r="E93" s="26" t="s">
        <v>278</v>
      </c>
      <c r="F93" s="26">
        <v>162</v>
      </c>
      <c r="G93" s="27" t="s">
        <v>279</v>
      </c>
      <c r="H93" s="88" t="s">
        <v>29</v>
      </c>
      <c r="I93" s="75">
        <v>2</v>
      </c>
      <c r="J93" s="22" t="s">
        <v>31</v>
      </c>
      <c r="K93" s="28" t="str">
        <f>IF(J93&lt;&gt;"",VLOOKUP(J93,Basisgegevens!$C$2:$F$6,2,FALSE),"")</f>
        <v>Maak een keuze in de kolom fase</v>
      </c>
      <c r="L93" s="28" t="str">
        <f>IF(J93&lt;&gt;"",VLOOKUP(J93,Basisgegevens!$C$2:$F$6,3,FALSE),"")</f>
        <v>Maak een keuze in de kolom fase</v>
      </c>
      <c r="M93" s="28" t="str">
        <f>IF(J93&lt;&gt;"",VLOOKUP(J93,Basisgegevens!$C$2:$F$6,4,FALSE),"")</f>
        <v>Maak een keuze in de kolom 'Antwoord fase'</v>
      </c>
      <c r="N93" s="84" t="str">
        <f>IF(J93=Basisgegevens!$C$3,$I93*Basisgegevens!$G$3,IF(J93=Basisgegevens!$C$4,$I93*Basisgegevens!$G$4,IF(J93=Basisgegevens!$C$5,$I93*Basisgegevens!$G$5,IF(J93=Basisgegevens!$C$6,$I93*Basisgegevens!$G$6,"0"))))</f>
        <v>0</v>
      </c>
    </row>
    <row r="94" spans="1:14" ht="14.25" x14ac:dyDescent="0.2">
      <c r="A94" s="25"/>
      <c r="B94" s="25"/>
      <c r="C94" s="25">
        <v>16</v>
      </c>
      <c r="D94" s="25" t="s">
        <v>135</v>
      </c>
      <c r="E94" s="26"/>
      <c r="F94" s="26"/>
      <c r="G94" s="27"/>
      <c r="H94" s="88"/>
      <c r="I94" s="75"/>
      <c r="J94" s="92"/>
      <c r="K94" s="86"/>
      <c r="L94" s="86"/>
      <c r="M94" s="86"/>
      <c r="N94" s="87"/>
    </row>
    <row r="95" spans="1:14" ht="38.25" x14ac:dyDescent="0.2">
      <c r="A95" s="25"/>
      <c r="B95" s="25"/>
      <c r="C95" s="25"/>
      <c r="D95" s="25"/>
      <c r="E95" s="26" t="s">
        <v>280</v>
      </c>
      <c r="F95" s="26">
        <v>2006</v>
      </c>
      <c r="G95" s="27" t="s">
        <v>281</v>
      </c>
      <c r="H95" s="88" t="s">
        <v>29</v>
      </c>
      <c r="I95" s="75">
        <v>10</v>
      </c>
      <c r="J95" s="22" t="s">
        <v>31</v>
      </c>
      <c r="K95" s="28" t="str">
        <f>IF(J95&lt;&gt;"",VLOOKUP(J95,Basisgegevens!$C$2:$F$6,2,FALSE),"")</f>
        <v>Maak een keuze in de kolom fase</v>
      </c>
      <c r="L95" s="28" t="str">
        <f>IF(J95&lt;&gt;"",VLOOKUP(J95,Basisgegevens!$C$2:$F$6,3,FALSE),"")</f>
        <v>Maak een keuze in de kolom fase</v>
      </c>
      <c r="M95" s="28" t="str">
        <f>IF(J95&lt;&gt;"",VLOOKUP(J95,Basisgegevens!$C$2:$F$6,4,FALSE),"")</f>
        <v>Maak een keuze in de kolom 'Antwoord fase'</v>
      </c>
      <c r="N95" s="84" t="str">
        <f>IF(J95=Basisgegevens!$C$3,$I95*Basisgegevens!$G$3,IF(J95=Basisgegevens!$C$4,$I95*Basisgegevens!$G$4,IF(J95=Basisgegevens!$C$5,$I95*Basisgegevens!$G$5,IF(J95=Basisgegevens!$C$6,$I95*Basisgegevens!$G$6,"0"))))</f>
        <v>0</v>
      </c>
    </row>
    <row r="96" spans="1:14" ht="14.25" x14ac:dyDescent="0.2">
      <c r="A96" s="25"/>
      <c r="B96" s="25"/>
      <c r="C96" s="25">
        <v>17</v>
      </c>
      <c r="D96" s="25" t="s">
        <v>137</v>
      </c>
      <c r="E96" s="26"/>
      <c r="F96" s="26"/>
      <c r="G96" s="27"/>
      <c r="H96" s="88"/>
      <c r="I96" s="75"/>
      <c r="J96" s="92"/>
      <c r="K96" s="86"/>
      <c r="L96" s="86"/>
      <c r="M96" s="86"/>
      <c r="N96" s="87"/>
    </row>
    <row r="97" spans="1:14" ht="63.75" x14ac:dyDescent="0.2">
      <c r="A97" s="25"/>
      <c r="B97" s="25"/>
      <c r="C97" s="25"/>
      <c r="D97" s="25"/>
      <c r="E97" s="26" t="s">
        <v>282</v>
      </c>
      <c r="F97" s="26">
        <v>1166</v>
      </c>
      <c r="G97" s="27" t="s">
        <v>283</v>
      </c>
      <c r="H97" s="88" t="s">
        <v>29</v>
      </c>
      <c r="I97" s="75">
        <v>5</v>
      </c>
      <c r="J97" s="22" t="s">
        <v>31</v>
      </c>
      <c r="K97" s="28" t="str">
        <f>IF(J97&lt;&gt;"",VLOOKUP(J97,Basisgegevens!$C$2:$F$6,2,FALSE),"")</f>
        <v>Maak een keuze in de kolom fase</v>
      </c>
      <c r="L97" s="28" t="str">
        <f>IF(J97&lt;&gt;"",VLOOKUP(J97,Basisgegevens!$C$2:$F$6,3,FALSE),"")</f>
        <v>Maak een keuze in de kolom fase</v>
      </c>
      <c r="M97" s="28" t="str">
        <f>IF(J97&lt;&gt;"",VLOOKUP(J97,Basisgegevens!$C$2:$F$6,4,FALSE),"")</f>
        <v>Maak een keuze in de kolom 'Antwoord fase'</v>
      </c>
      <c r="N97" s="84" t="str">
        <f>IF(J97=Basisgegevens!$C$3,$I97*Basisgegevens!$G$3,IF(J97=Basisgegevens!$C$4,$I97*Basisgegevens!$G$4,IF(J97=Basisgegevens!$C$5,$I97*Basisgegevens!$G$5,IF(J97=Basisgegevens!$C$6,$I97*Basisgegevens!$G$6,"0"))))</f>
        <v>0</v>
      </c>
    </row>
    <row r="98" spans="1:14" ht="51" x14ac:dyDescent="0.2">
      <c r="A98" s="29"/>
      <c r="B98" s="29"/>
      <c r="C98" s="29"/>
      <c r="D98" s="29"/>
      <c r="E98" s="30" t="s">
        <v>284</v>
      </c>
      <c r="F98" s="30">
        <v>1482</v>
      </c>
      <c r="G98" s="31" t="s">
        <v>389</v>
      </c>
      <c r="H98" s="90" t="s">
        <v>29</v>
      </c>
      <c r="I98" s="76">
        <v>1</v>
      </c>
      <c r="J98" s="22" t="s">
        <v>31</v>
      </c>
      <c r="K98" s="28" t="str">
        <f>IF(J98&lt;&gt;"",VLOOKUP(J98,Basisgegevens!$C$2:$F$6,2,FALSE),"")</f>
        <v>Maak een keuze in de kolom fase</v>
      </c>
      <c r="L98" s="28" t="str">
        <f>IF(J98&lt;&gt;"",VLOOKUP(J98,Basisgegevens!$C$2:$F$6,3,FALSE),"")</f>
        <v>Maak een keuze in de kolom fase</v>
      </c>
      <c r="M98" s="28" t="str">
        <f>IF(J98&lt;&gt;"",VLOOKUP(J98,Basisgegevens!$C$2:$F$6,4,FALSE),"")</f>
        <v>Maak een keuze in de kolom 'Antwoord fase'</v>
      </c>
      <c r="N98" s="84" t="str">
        <f>IF(J98=Basisgegevens!$C$3,$I98*Basisgegevens!$G$3,IF(J98=Basisgegevens!$C$4,$I98*Basisgegevens!$G$4,IF(J98=Basisgegevens!$C$5,$I98*Basisgegevens!$G$5,IF(J98=Basisgegevens!$C$6,$I98*Basisgegevens!$G$6,"0"))))</f>
        <v>0</v>
      </c>
    </row>
    <row r="99" spans="1:14" ht="38.25" x14ac:dyDescent="0.2">
      <c r="A99" s="29"/>
      <c r="B99" s="29"/>
      <c r="C99" s="29"/>
      <c r="D99" s="29"/>
      <c r="E99" s="30" t="s">
        <v>285</v>
      </c>
      <c r="F99" s="30">
        <v>10129</v>
      </c>
      <c r="G99" s="31" t="s">
        <v>286</v>
      </c>
      <c r="H99" s="90" t="s">
        <v>29</v>
      </c>
      <c r="I99" s="76">
        <v>2</v>
      </c>
      <c r="J99" s="22" t="s">
        <v>31</v>
      </c>
      <c r="K99" s="28" t="str">
        <f>IF(J99&lt;&gt;"",VLOOKUP(J99,Basisgegevens!$C$2:$F$6,2,FALSE),"")</f>
        <v>Maak een keuze in de kolom fase</v>
      </c>
      <c r="L99" s="28" t="str">
        <f>IF(J99&lt;&gt;"",VLOOKUP(J99,Basisgegevens!$C$2:$F$6,3,FALSE),"")</f>
        <v>Maak een keuze in de kolom fase</v>
      </c>
      <c r="M99" s="28" t="str">
        <f>IF(J99&lt;&gt;"",VLOOKUP(J99,Basisgegevens!$C$2:$F$6,4,FALSE),"")</f>
        <v>Maak een keuze in de kolom 'Antwoord fase'</v>
      </c>
      <c r="N99" s="84" t="str">
        <f>IF(J99=Basisgegevens!$C$3,$I99*Basisgegevens!$G$3,IF(J99=Basisgegevens!$C$4,$I99*Basisgegevens!$G$4,IF(J99=Basisgegevens!$C$5,$I99*Basisgegevens!$G$5,IF(J99=Basisgegevens!$C$6,$I99*Basisgegevens!$G$6,"0"))))</f>
        <v>0</v>
      </c>
    </row>
    <row r="100" spans="1:14" ht="14.25" x14ac:dyDescent="0.2">
      <c r="A100" s="29">
        <v>6</v>
      </c>
      <c r="B100" s="29" t="s">
        <v>46</v>
      </c>
      <c r="C100" s="29"/>
      <c r="D100" s="29"/>
      <c r="E100" s="30"/>
      <c r="F100" s="30"/>
      <c r="G100" s="31"/>
      <c r="H100" s="90"/>
      <c r="I100" s="75"/>
      <c r="J100" s="92"/>
      <c r="K100" s="86"/>
      <c r="L100" s="86"/>
      <c r="M100" s="86"/>
      <c r="N100" s="87"/>
    </row>
    <row r="101" spans="1:14" ht="14.25" x14ac:dyDescent="0.2">
      <c r="A101" s="25"/>
      <c r="B101" s="25"/>
      <c r="C101" s="25">
        <v>2</v>
      </c>
      <c r="D101" s="25" t="s">
        <v>141</v>
      </c>
      <c r="E101" s="26"/>
      <c r="F101" s="26"/>
      <c r="G101" s="27"/>
      <c r="H101" s="88"/>
      <c r="I101" s="75"/>
      <c r="J101" s="92"/>
      <c r="K101" s="86"/>
      <c r="L101" s="86"/>
      <c r="M101" s="86"/>
      <c r="N101" s="87"/>
    </row>
    <row r="102" spans="1:14" ht="51" x14ac:dyDescent="0.2">
      <c r="A102" s="25"/>
      <c r="B102" s="25"/>
      <c r="C102" s="25"/>
      <c r="D102" s="25"/>
      <c r="E102" s="26" t="s">
        <v>287</v>
      </c>
      <c r="F102" s="26">
        <v>1475</v>
      </c>
      <c r="G102" s="27" t="s">
        <v>288</v>
      </c>
      <c r="H102" s="88" t="s">
        <v>29</v>
      </c>
      <c r="I102" s="75">
        <v>2</v>
      </c>
      <c r="J102" s="22" t="s">
        <v>31</v>
      </c>
      <c r="K102" s="28" t="str">
        <f>IF(J102&lt;&gt;"",VLOOKUP(J102,Basisgegevens!$C$2:$F$6,2,FALSE),"")</f>
        <v>Maak een keuze in de kolom fase</v>
      </c>
      <c r="L102" s="28" t="str">
        <f>IF(J102&lt;&gt;"",VLOOKUP(J102,Basisgegevens!$C$2:$F$6,3,FALSE),"")</f>
        <v>Maak een keuze in de kolom fase</v>
      </c>
      <c r="M102" s="28" t="str">
        <f>IF(J102&lt;&gt;"",VLOOKUP(J102,Basisgegevens!$C$2:$F$6,4,FALSE),"")</f>
        <v>Maak een keuze in de kolom 'Antwoord fase'</v>
      </c>
      <c r="N102" s="84" t="str">
        <f>IF(J102=Basisgegevens!$C$3,$I102*Basisgegevens!$G$3,IF(J102=Basisgegevens!$C$4,$I102*Basisgegevens!$G$4,IF(J102=Basisgegevens!$C$5,$I102*Basisgegevens!$G$5,IF(J102=Basisgegevens!$C$6,$I102*Basisgegevens!$G$6,"0"))))</f>
        <v>0</v>
      </c>
    </row>
    <row r="103" spans="1:14" ht="51" x14ac:dyDescent="0.2">
      <c r="A103" s="25"/>
      <c r="B103" s="25"/>
      <c r="C103" s="25"/>
      <c r="D103" s="25"/>
      <c r="E103" s="26" t="s">
        <v>289</v>
      </c>
      <c r="F103" s="26">
        <v>1532</v>
      </c>
      <c r="G103" s="27" t="s">
        <v>290</v>
      </c>
      <c r="H103" s="88" t="s">
        <v>29</v>
      </c>
      <c r="I103" s="75">
        <v>5</v>
      </c>
      <c r="J103" s="22" t="s">
        <v>31</v>
      </c>
      <c r="K103" s="28" t="str">
        <f>IF(J103&lt;&gt;"",VLOOKUP(J103,Basisgegevens!$C$2:$F$6,2,FALSE),"")</f>
        <v>Maak een keuze in de kolom fase</v>
      </c>
      <c r="L103" s="28" t="str">
        <f>IF(J103&lt;&gt;"",VLOOKUP(J103,Basisgegevens!$C$2:$F$6,3,FALSE),"")</f>
        <v>Maak een keuze in de kolom fase</v>
      </c>
      <c r="M103" s="28" t="str">
        <f>IF(J103&lt;&gt;"",VLOOKUP(J103,Basisgegevens!$C$2:$F$6,4,FALSE),"")</f>
        <v>Maak een keuze in de kolom 'Antwoord fase'</v>
      </c>
      <c r="N103" s="84" t="str">
        <f>IF(J103=Basisgegevens!$C$3,$I103*Basisgegevens!$G$3,IF(J103=Basisgegevens!$C$4,$I103*Basisgegevens!$G$4,IF(J103=Basisgegevens!$C$5,$I103*Basisgegevens!$G$5,IF(J103=Basisgegevens!$C$6,$I103*Basisgegevens!$G$6,"0"))))</f>
        <v>0</v>
      </c>
    </row>
    <row r="104" spans="1:14" ht="51" x14ac:dyDescent="0.2">
      <c r="A104" s="25"/>
      <c r="B104" s="25"/>
      <c r="C104" s="25"/>
      <c r="D104" s="25"/>
      <c r="E104" s="26" t="s">
        <v>291</v>
      </c>
      <c r="F104" s="26">
        <v>10106</v>
      </c>
      <c r="G104" s="27" t="s">
        <v>292</v>
      </c>
      <c r="H104" s="88" t="s">
        <v>29</v>
      </c>
      <c r="I104" s="75">
        <v>5</v>
      </c>
      <c r="J104" s="22" t="s">
        <v>31</v>
      </c>
      <c r="K104" s="28" t="str">
        <f>IF(J104&lt;&gt;"",VLOOKUP(J104,Basisgegevens!$C$2:$F$6,2,FALSE),"")</f>
        <v>Maak een keuze in de kolom fase</v>
      </c>
      <c r="L104" s="28" t="str">
        <f>IF(J104&lt;&gt;"",VLOOKUP(J104,Basisgegevens!$C$2:$F$6,3,FALSE),"")</f>
        <v>Maak een keuze in de kolom fase</v>
      </c>
      <c r="M104" s="28" t="str">
        <f>IF(J104&lt;&gt;"",VLOOKUP(J104,Basisgegevens!$C$2:$F$6,4,FALSE),"")</f>
        <v>Maak een keuze in de kolom 'Antwoord fase'</v>
      </c>
      <c r="N104" s="84" t="str">
        <f>IF(J104=Basisgegevens!$C$3,$I104*Basisgegevens!$G$3,IF(J104=Basisgegevens!$C$4,$I104*Basisgegevens!$G$4,IF(J104=Basisgegevens!$C$5,$I104*Basisgegevens!$G$5,IF(J104=Basisgegevens!$C$6,$I104*Basisgegevens!$G$6,"0"))))</f>
        <v>0</v>
      </c>
    </row>
    <row r="105" spans="1:14" ht="51" x14ac:dyDescent="0.2">
      <c r="A105" s="25"/>
      <c r="B105" s="25"/>
      <c r="C105" s="25"/>
      <c r="D105" s="25"/>
      <c r="E105" s="26" t="s">
        <v>370</v>
      </c>
      <c r="F105" s="26">
        <v>2127</v>
      </c>
      <c r="G105" s="27" t="s">
        <v>295</v>
      </c>
      <c r="H105" s="88" t="s">
        <v>29</v>
      </c>
      <c r="I105" s="75">
        <v>5</v>
      </c>
      <c r="J105" s="22" t="s">
        <v>31</v>
      </c>
      <c r="K105" s="28" t="str">
        <f>IF(J105&lt;&gt;"",VLOOKUP(J105,Basisgegevens!$C$2:$F$6,2,FALSE),"")</f>
        <v>Maak een keuze in de kolom fase</v>
      </c>
      <c r="L105" s="28" t="str">
        <f>IF(J105&lt;&gt;"",VLOOKUP(J105,Basisgegevens!$C$2:$F$6,3,FALSE),"")</f>
        <v>Maak een keuze in de kolom fase</v>
      </c>
      <c r="M105" s="28" t="str">
        <f>IF(J105&lt;&gt;"",VLOOKUP(J105,Basisgegevens!$C$2:$F$6,4,FALSE),"")</f>
        <v>Maak een keuze in de kolom 'Antwoord fase'</v>
      </c>
      <c r="N105" s="84" t="str">
        <f>IF(J105=Basisgegevens!$C$3,$I105*Basisgegevens!$G$3,IF(J105=Basisgegevens!$C$4,$I105*Basisgegevens!$G$4,IF(J105=Basisgegevens!$C$5,$I105*Basisgegevens!$G$5,IF(J105=Basisgegevens!$C$6,$I105*Basisgegevens!$G$6,"0"))))</f>
        <v>0</v>
      </c>
    </row>
    <row r="106" spans="1:14" ht="76.5" x14ac:dyDescent="0.2">
      <c r="A106" s="25"/>
      <c r="B106" s="25"/>
      <c r="C106" s="25"/>
      <c r="D106" s="25"/>
      <c r="E106" s="26" t="s">
        <v>293</v>
      </c>
      <c r="F106" s="26">
        <v>2128</v>
      </c>
      <c r="G106" s="27" t="s">
        <v>294</v>
      </c>
      <c r="H106" s="88" t="s">
        <v>29</v>
      </c>
      <c r="I106" s="75">
        <v>10</v>
      </c>
      <c r="J106" s="22" t="s">
        <v>31</v>
      </c>
      <c r="K106" s="28" t="str">
        <f>IF(J106&lt;&gt;"",VLOOKUP(J106,Basisgegevens!$C$2:$F$6,2,FALSE),"")</f>
        <v>Maak een keuze in de kolom fase</v>
      </c>
      <c r="L106" s="28" t="str">
        <f>IF(J106&lt;&gt;"",VLOOKUP(J106,Basisgegevens!$C$2:$F$6,3,FALSE),"")</f>
        <v>Maak een keuze in de kolom fase</v>
      </c>
      <c r="M106" s="28" t="str">
        <f>IF(J106&lt;&gt;"",VLOOKUP(J106,Basisgegevens!$C$2:$F$6,4,FALSE),"")</f>
        <v>Maak een keuze in de kolom 'Antwoord fase'</v>
      </c>
      <c r="N106" s="84" t="str">
        <f>IF(J106=Basisgegevens!$C$3,$I106*Basisgegevens!$G$3,IF(J106=Basisgegevens!$C$4,$I106*Basisgegevens!$G$4,IF(J106=Basisgegevens!$C$5,$I106*Basisgegevens!$G$5,IF(J106=Basisgegevens!$C$6,$I106*Basisgegevens!$G$6,"0"))))</f>
        <v>0</v>
      </c>
    </row>
    <row r="107" spans="1:14" ht="14.25" x14ac:dyDescent="0.2">
      <c r="A107" s="25"/>
      <c r="B107" s="25"/>
      <c r="C107" s="25">
        <v>4</v>
      </c>
      <c r="D107" s="25" t="s">
        <v>145</v>
      </c>
      <c r="E107" s="26"/>
      <c r="F107" s="26"/>
      <c r="G107" s="27"/>
      <c r="H107" s="88"/>
      <c r="I107" s="75"/>
      <c r="J107" s="92"/>
      <c r="K107" s="86"/>
      <c r="L107" s="86"/>
      <c r="M107" s="86"/>
      <c r="N107" s="87"/>
    </row>
    <row r="108" spans="1:14" ht="51" x14ac:dyDescent="0.2">
      <c r="A108" s="25"/>
      <c r="B108" s="25"/>
      <c r="C108" s="25"/>
      <c r="D108" s="25"/>
      <c r="E108" s="26" t="s">
        <v>296</v>
      </c>
      <c r="F108" s="26">
        <v>1677</v>
      </c>
      <c r="G108" s="27" t="s">
        <v>297</v>
      </c>
      <c r="H108" s="88" t="s">
        <v>342</v>
      </c>
      <c r="I108" s="75">
        <v>10</v>
      </c>
      <c r="J108" s="22" t="s">
        <v>31</v>
      </c>
      <c r="K108" s="28" t="str">
        <f>IF(J108&lt;&gt;"",VLOOKUP(J108,Basisgegevens!$C$2:$F$6,2,FALSE),"")</f>
        <v>Maak een keuze in de kolom fase</v>
      </c>
      <c r="L108" s="28" t="str">
        <f>IF(J108&lt;&gt;"",VLOOKUP(J108,Basisgegevens!$C$2:$F$6,3,FALSE),"")</f>
        <v>Maak een keuze in de kolom fase</v>
      </c>
      <c r="M108" s="28" t="str">
        <f>IF(J108&lt;&gt;"",VLOOKUP(J108,Basisgegevens!$C$2:$F$6,4,FALSE),"")</f>
        <v>Maak een keuze in de kolom 'Antwoord fase'</v>
      </c>
      <c r="N108" s="84" t="str">
        <f>IF(J108=Basisgegevens!$C$3,$I108*Basisgegevens!$G$3,IF(J108=Basisgegevens!$C$4,$I108*Basisgegevens!$G$4,IF(J108=Basisgegevens!$C$5,$I108*Basisgegevens!$G$5,IF(J108=Basisgegevens!$C$6,$I108*Basisgegevens!$G$6,"0"))))</f>
        <v>0</v>
      </c>
    </row>
    <row r="109" spans="1:14" ht="51" x14ac:dyDescent="0.2">
      <c r="A109" s="25"/>
      <c r="B109" s="25"/>
      <c r="C109" s="25"/>
      <c r="D109" s="25"/>
      <c r="E109" s="26" t="s">
        <v>298</v>
      </c>
      <c r="F109" s="26">
        <v>1506</v>
      </c>
      <c r="G109" s="27" t="s">
        <v>299</v>
      </c>
      <c r="H109" s="88" t="s">
        <v>29</v>
      </c>
      <c r="I109" s="75">
        <v>1</v>
      </c>
      <c r="J109" s="22" t="s">
        <v>31</v>
      </c>
      <c r="K109" s="28" t="str">
        <f>IF(J109&lt;&gt;"",VLOOKUP(J109,Basisgegevens!$C$2:$F$6,2,FALSE),"")</f>
        <v>Maak een keuze in de kolom fase</v>
      </c>
      <c r="L109" s="28" t="str">
        <f>IF(J109&lt;&gt;"",VLOOKUP(J109,Basisgegevens!$C$2:$F$6,3,FALSE),"")</f>
        <v>Maak een keuze in de kolom fase</v>
      </c>
      <c r="M109" s="28" t="str">
        <f>IF(J109&lt;&gt;"",VLOOKUP(J109,Basisgegevens!$C$2:$F$6,4,FALSE),"")</f>
        <v>Maak een keuze in de kolom 'Antwoord fase'</v>
      </c>
      <c r="N109" s="84" t="str">
        <f>IF(J109=Basisgegevens!$C$3,$I109*Basisgegevens!$G$3,IF(J109=Basisgegevens!$C$4,$I109*Basisgegevens!$G$4,IF(J109=Basisgegevens!$C$5,$I109*Basisgegevens!$G$5,IF(J109=Basisgegevens!$C$6,$I109*Basisgegevens!$G$6,"0"))))</f>
        <v>0</v>
      </c>
    </row>
    <row r="110" spans="1:14" ht="25.5" x14ac:dyDescent="0.2">
      <c r="A110" s="25"/>
      <c r="B110" s="25"/>
      <c r="C110" s="25"/>
      <c r="D110" s="25"/>
      <c r="E110" s="26" t="s">
        <v>300</v>
      </c>
      <c r="F110" s="26">
        <v>10168</v>
      </c>
      <c r="G110" s="27" t="s">
        <v>301</v>
      </c>
      <c r="H110" s="88" t="s">
        <v>29</v>
      </c>
      <c r="I110" s="75">
        <v>2</v>
      </c>
      <c r="J110" s="22" t="s">
        <v>31</v>
      </c>
      <c r="K110" s="28" t="str">
        <f>IF(J110&lt;&gt;"",VLOOKUP(J110,Basisgegevens!$C$2:$F$6,2,FALSE),"")</f>
        <v>Maak een keuze in de kolom fase</v>
      </c>
      <c r="L110" s="28" t="str">
        <f>IF(J110&lt;&gt;"",VLOOKUP(J110,Basisgegevens!$C$2:$F$6,3,FALSE),"")</f>
        <v>Maak een keuze in de kolom fase</v>
      </c>
      <c r="M110" s="28" t="str">
        <f>IF(J110&lt;&gt;"",VLOOKUP(J110,Basisgegevens!$C$2:$F$6,4,FALSE),"")</f>
        <v>Maak een keuze in de kolom 'Antwoord fase'</v>
      </c>
      <c r="N110" s="84" t="str">
        <f>IF(J110=Basisgegevens!$C$3,$I110*Basisgegevens!$G$3,IF(J110=Basisgegevens!$C$4,$I110*Basisgegevens!$G$4,IF(J110=Basisgegevens!$C$5,$I110*Basisgegevens!$G$5,IF(J110=Basisgegevens!$C$6,$I110*Basisgegevens!$G$6,"0"))))</f>
        <v>0</v>
      </c>
    </row>
    <row r="111" spans="1:14" ht="14.25" x14ac:dyDescent="0.2">
      <c r="A111" s="25"/>
      <c r="B111" s="25"/>
      <c r="C111" s="25">
        <v>5</v>
      </c>
      <c r="D111" s="25" t="s">
        <v>147</v>
      </c>
      <c r="E111" s="26"/>
      <c r="F111" s="26"/>
      <c r="G111" s="27"/>
      <c r="H111" s="88"/>
      <c r="I111" s="75"/>
      <c r="J111" s="92"/>
      <c r="K111" s="86"/>
      <c r="L111" s="86"/>
      <c r="M111" s="86"/>
      <c r="N111" s="87"/>
    </row>
    <row r="112" spans="1:14" ht="89.25" x14ac:dyDescent="0.2">
      <c r="A112" s="25"/>
      <c r="B112" s="25"/>
      <c r="C112" s="25"/>
      <c r="D112" s="25"/>
      <c r="E112" s="26" t="s">
        <v>302</v>
      </c>
      <c r="F112" s="26">
        <v>1127</v>
      </c>
      <c r="G112" s="27" t="s">
        <v>303</v>
      </c>
      <c r="H112" s="88" t="s">
        <v>29</v>
      </c>
      <c r="I112" s="75">
        <v>10</v>
      </c>
      <c r="J112" s="22" t="s">
        <v>31</v>
      </c>
      <c r="K112" s="28" t="str">
        <f>IF(J112&lt;&gt;"",VLOOKUP(J112,Basisgegevens!$C$2:$F$6,2,FALSE),"")</f>
        <v>Maak een keuze in de kolom fase</v>
      </c>
      <c r="L112" s="28" t="str">
        <f>IF(J112&lt;&gt;"",VLOOKUP(J112,Basisgegevens!$C$2:$F$6,3,FALSE),"")</f>
        <v>Maak een keuze in de kolom fase</v>
      </c>
      <c r="M112" s="28" t="str">
        <f>IF(J112&lt;&gt;"",VLOOKUP(J112,Basisgegevens!$C$2:$F$6,4,FALSE),"")</f>
        <v>Maak een keuze in de kolom 'Antwoord fase'</v>
      </c>
      <c r="N112" s="84" t="str">
        <f>IF(J112=Basisgegevens!$C$3,$I112*Basisgegevens!$G$3,IF(J112=Basisgegevens!$C$4,$I112*Basisgegevens!$G$4,IF(J112=Basisgegevens!$C$5,$I112*Basisgegevens!$G$5,IF(J112=Basisgegevens!$C$6,$I112*Basisgegevens!$G$6,"0"))))</f>
        <v>0</v>
      </c>
    </row>
    <row r="113" spans="1:14" ht="51" x14ac:dyDescent="0.2">
      <c r="A113" s="25"/>
      <c r="B113" s="25"/>
      <c r="C113" s="25"/>
      <c r="D113" s="25"/>
      <c r="E113" s="26" t="s">
        <v>304</v>
      </c>
      <c r="F113" s="26">
        <v>1955</v>
      </c>
      <c r="G113" s="27" t="s">
        <v>305</v>
      </c>
      <c r="H113" s="88" t="s">
        <v>29</v>
      </c>
      <c r="I113" s="75">
        <v>2</v>
      </c>
      <c r="J113" s="22" t="s">
        <v>31</v>
      </c>
      <c r="K113" s="28" t="str">
        <f>IF(J113&lt;&gt;"",VLOOKUP(J113,Basisgegevens!$C$2:$F$6,2,FALSE),"")</f>
        <v>Maak een keuze in de kolom fase</v>
      </c>
      <c r="L113" s="28" t="str">
        <f>IF(J113&lt;&gt;"",VLOOKUP(J113,Basisgegevens!$C$2:$F$6,3,FALSE),"")</f>
        <v>Maak een keuze in de kolom fase</v>
      </c>
      <c r="M113" s="28" t="str">
        <f>IF(J113&lt;&gt;"",VLOOKUP(J113,Basisgegevens!$C$2:$F$6,4,FALSE),"")</f>
        <v>Maak een keuze in de kolom 'Antwoord fase'</v>
      </c>
      <c r="N113" s="84" t="str">
        <f>IF(J113=Basisgegevens!$C$3,$I113*Basisgegevens!$G$3,IF(J113=Basisgegevens!$C$4,$I113*Basisgegevens!$G$4,IF(J113=Basisgegevens!$C$5,$I113*Basisgegevens!$G$5,IF(J113=Basisgegevens!$C$6,$I113*Basisgegevens!$G$6,"0"))))</f>
        <v>0</v>
      </c>
    </row>
    <row r="114" spans="1:14" ht="38.25" x14ac:dyDescent="0.2">
      <c r="A114" s="25"/>
      <c r="B114" s="25"/>
      <c r="C114" s="25"/>
      <c r="D114" s="25"/>
      <c r="E114" s="26" t="s">
        <v>306</v>
      </c>
      <c r="F114" s="26">
        <v>1526</v>
      </c>
      <c r="G114" s="27" t="s">
        <v>307</v>
      </c>
      <c r="H114" s="88" t="s">
        <v>29</v>
      </c>
      <c r="I114" s="75">
        <v>1</v>
      </c>
      <c r="J114" s="22" t="s">
        <v>31</v>
      </c>
      <c r="K114" s="28" t="str">
        <f>IF(J114&lt;&gt;"",VLOOKUP(J114,Basisgegevens!$C$2:$F$6,2,FALSE),"")</f>
        <v>Maak een keuze in de kolom fase</v>
      </c>
      <c r="L114" s="28" t="str">
        <f>IF(J114&lt;&gt;"",VLOOKUP(J114,Basisgegevens!$C$2:$F$6,3,FALSE),"")</f>
        <v>Maak een keuze in de kolom fase</v>
      </c>
      <c r="M114" s="28" t="str">
        <f>IF(J114&lt;&gt;"",VLOOKUP(J114,Basisgegevens!$C$2:$F$6,4,FALSE),"")</f>
        <v>Maak een keuze in de kolom 'Antwoord fase'</v>
      </c>
      <c r="N114" s="84" t="str">
        <f>IF(J114=Basisgegevens!$C$3,$I114*Basisgegevens!$G$3,IF(J114=Basisgegevens!$C$4,$I114*Basisgegevens!$G$4,IF(J114=Basisgegevens!$C$5,$I114*Basisgegevens!$G$5,IF(J114=Basisgegevens!$C$6,$I114*Basisgegevens!$G$6,"0"))))</f>
        <v>0</v>
      </c>
    </row>
    <row r="115" spans="1:14" ht="38.25" x14ac:dyDescent="0.2">
      <c r="A115" s="25"/>
      <c r="B115" s="25"/>
      <c r="C115" s="25"/>
      <c r="D115" s="25"/>
      <c r="E115" s="26" t="s">
        <v>308</v>
      </c>
      <c r="F115" s="26">
        <v>1490</v>
      </c>
      <c r="G115" s="27" t="s">
        <v>309</v>
      </c>
      <c r="H115" s="88" t="s">
        <v>29</v>
      </c>
      <c r="I115" s="75">
        <v>10</v>
      </c>
      <c r="J115" s="22" t="s">
        <v>31</v>
      </c>
      <c r="K115" s="28" t="str">
        <f>IF(J115&lt;&gt;"",VLOOKUP(J115,Basisgegevens!$C$2:$F$6,2,FALSE),"")</f>
        <v>Maak een keuze in de kolom fase</v>
      </c>
      <c r="L115" s="28" t="str">
        <f>IF(J115&lt;&gt;"",VLOOKUP(J115,Basisgegevens!$C$2:$F$6,3,FALSE),"")</f>
        <v>Maak een keuze in de kolom fase</v>
      </c>
      <c r="M115" s="28" t="str">
        <f>IF(J115&lt;&gt;"",VLOOKUP(J115,Basisgegevens!$C$2:$F$6,4,FALSE),"")</f>
        <v>Maak een keuze in de kolom 'Antwoord fase'</v>
      </c>
      <c r="N115" s="84" t="str">
        <f>IF(J115=Basisgegevens!$C$3,$I115*Basisgegevens!$G$3,IF(J115=Basisgegevens!$C$4,$I115*Basisgegevens!$G$4,IF(J115=Basisgegevens!$C$5,$I115*Basisgegevens!$G$5,IF(J115=Basisgegevens!$C$6,$I115*Basisgegevens!$G$6,"0"))))</f>
        <v>0</v>
      </c>
    </row>
    <row r="116" spans="1:14" ht="25.5" x14ac:dyDescent="0.2">
      <c r="A116" s="25"/>
      <c r="B116" s="25"/>
      <c r="C116" s="25"/>
      <c r="D116" s="25"/>
      <c r="E116" s="26" t="s">
        <v>310</v>
      </c>
      <c r="F116" s="26">
        <v>1502</v>
      </c>
      <c r="G116" s="27" t="s">
        <v>311</v>
      </c>
      <c r="H116" s="88" t="s">
        <v>29</v>
      </c>
      <c r="I116" s="75">
        <v>10</v>
      </c>
      <c r="J116" s="22" t="s">
        <v>31</v>
      </c>
      <c r="K116" s="28" t="str">
        <f>IF(J116&lt;&gt;"",VLOOKUP(J116,Basisgegevens!$C$2:$F$6,2,FALSE),"")</f>
        <v>Maak een keuze in de kolom fase</v>
      </c>
      <c r="L116" s="28" t="str">
        <f>IF(J116&lt;&gt;"",VLOOKUP(J116,Basisgegevens!$C$2:$F$6,3,FALSE),"")</f>
        <v>Maak een keuze in de kolom fase</v>
      </c>
      <c r="M116" s="28" t="str">
        <f>IF(J116&lt;&gt;"",VLOOKUP(J116,Basisgegevens!$C$2:$F$6,4,FALSE),"")</f>
        <v>Maak een keuze in de kolom 'Antwoord fase'</v>
      </c>
      <c r="N116" s="84" t="str">
        <f>IF(J116=Basisgegevens!$C$3,$I116*Basisgegevens!$G$3,IF(J116=Basisgegevens!$C$4,$I116*Basisgegevens!$G$4,IF(J116=Basisgegevens!$C$5,$I116*Basisgegevens!$G$5,IF(J116=Basisgegevens!$C$6,$I116*Basisgegevens!$G$6,"0"))))</f>
        <v>0</v>
      </c>
    </row>
    <row r="117" spans="1:14" ht="14.25" x14ac:dyDescent="0.2">
      <c r="A117" s="25">
        <v>7</v>
      </c>
      <c r="B117" s="25" t="s">
        <v>48</v>
      </c>
      <c r="C117" s="25"/>
      <c r="D117" s="25"/>
      <c r="E117" s="26"/>
      <c r="F117" s="26"/>
      <c r="G117" s="27"/>
      <c r="H117" s="88"/>
      <c r="I117" s="75"/>
      <c r="J117" s="92"/>
      <c r="K117" s="86"/>
      <c r="L117" s="86"/>
      <c r="M117" s="86"/>
      <c r="N117" s="87"/>
    </row>
    <row r="118" spans="1:14" ht="14.25" x14ac:dyDescent="0.2">
      <c r="A118" s="25"/>
      <c r="B118" s="25"/>
      <c r="C118" s="25">
        <v>1</v>
      </c>
      <c r="D118" s="25" t="s">
        <v>149</v>
      </c>
      <c r="E118" s="26"/>
      <c r="F118" s="26"/>
      <c r="G118" s="27"/>
      <c r="H118" s="88"/>
      <c r="I118" s="75"/>
      <c r="J118" s="92"/>
      <c r="K118" s="86"/>
      <c r="L118" s="86"/>
      <c r="M118" s="86"/>
      <c r="N118" s="87"/>
    </row>
    <row r="119" spans="1:14" ht="76.5" x14ac:dyDescent="0.2">
      <c r="A119" s="25"/>
      <c r="B119" s="25"/>
      <c r="C119" s="25"/>
      <c r="D119" s="25"/>
      <c r="E119" s="26" t="s">
        <v>371</v>
      </c>
      <c r="F119" s="26">
        <v>10099</v>
      </c>
      <c r="G119" s="27" t="s">
        <v>312</v>
      </c>
      <c r="H119" s="88" t="s">
        <v>29</v>
      </c>
      <c r="I119" s="75">
        <v>5</v>
      </c>
      <c r="J119" s="22" t="s">
        <v>31</v>
      </c>
      <c r="K119" s="28" t="str">
        <f>IF(J119&lt;&gt;"",VLOOKUP(J119,Basisgegevens!$C$2:$F$6,2,FALSE),"")</f>
        <v>Maak een keuze in de kolom fase</v>
      </c>
      <c r="L119" s="28" t="str">
        <f>IF(J119&lt;&gt;"",VLOOKUP(J119,Basisgegevens!$C$2:$F$6,3,FALSE),"")</f>
        <v>Maak een keuze in de kolom fase</v>
      </c>
      <c r="M119" s="28" t="str">
        <f>IF(J119&lt;&gt;"",VLOOKUP(J119,Basisgegevens!$C$2:$F$6,4,FALSE),"")</f>
        <v>Maak een keuze in de kolom 'Antwoord fase'</v>
      </c>
      <c r="N119" s="84" t="str">
        <f>IF(J119=Basisgegevens!$C$3,$I119*Basisgegevens!$G$3,IF(J119=Basisgegevens!$C$4,$I119*Basisgegevens!$G$4,IF(J119=Basisgegevens!$C$5,$I119*Basisgegevens!$G$5,IF(J119=Basisgegevens!$C$6,$I119*Basisgegevens!$G$6,"0"))))</f>
        <v>0</v>
      </c>
    </row>
    <row r="120" spans="1:14" ht="14.25" x14ac:dyDescent="0.2">
      <c r="A120" s="25"/>
      <c r="B120" s="25"/>
      <c r="C120" s="25">
        <v>2</v>
      </c>
      <c r="D120" s="25" t="s">
        <v>151</v>
      </c>
      <c r="E120" s="26"/>
      <c r="F120" s="26"/>
      <c r="G120" s="27"/>
      <c r="H120" s="88"/>
      <c r="I120" s="75"/>
      <c r="J120" s="92"/>
      <c r="K120" s="86"/>
      <c r="L120" s="86"/>
      <c r="M120" s="86"/>
      <c r="N120" s="87"/>
    </row>
    <row r="121" spans="1:14" ht="38.25" x14ac:dyDescent="0.2">
      <c r="A121" s="25"/>
      <c r="B121" s="25"/>
      <c r="C121" s="25"/>
      <c r="D121" s="25"/>
      <c r="E121" s="26" t="s">
        <v>313</v>
      </c>
      <c r="F121" s="26">
        <v>2126</v>
      </c>
      <c r="G121" s="27" t="s">
        <v>314</v>
      </c>
      <c r="H121" s="88" t="s">
        <v>29</v>
      </c>
      <c r="I121" s="75">
        <v>1</v>
      </c>
      <c r="J121" s="22" t="s">
        <v>31</v>
      </c>
      <c r="K121" s="28" t="str">
        <f>IF(J121&lt;&gt;"",VLOOKUP(J121,Basisgegevens!$C$2:$F$6,2,FALSE),"")</f>
        <v>Maak een keuze in de kolom fase</v>
      </c>
      <c r="L121" s="28" t="str">
        <f>IF(J121&lt;&gt;"",VLOOKUP(J121,Basisgegevens!$C$2:$F$6,3,FALSE),"")</f>
        <v>Maak een keuze in de kolom fase</v>
      </c>
      <c r="M121" s="28" t="str">
        <f>IF(J121&lt;&gt;"",VLOOKUP(J121,Basisgegevens!$C$2:$F$6,4,FALSE),"")</f>
        <v>Maak een keuze in de kolom 'Antwoord fase'</v>
      </c>
      <c r="N121" s="84" t="str">
        <f>IF(J121=Basisgegevens!$C$3,$I121*Basisgegevens!$G$3,IF(J121=Basisgegevens!$C$4,$I121*Basisgegevens!$G$4,IF(J121=Basisgegevens!$C$5,$I121*Basisgegevens!$G$5,IF(J121=Basisgegevens!$C$6,$I121*Basisgegevens!$G$6,"0"))))</f>
        <v>0</v>
      </c>
    </row>
    <row r="122" spans="1:14" ht="38.25" x14ac:dyDescent="0.2">
      <c r="A122" s="25"/>
      <c r="B122" s="25"/>
      <c r="C122" s="25"/>
      <c r="D122" s="25"/>
      <c r="E122" s="26" t="s">
        <v>315</v>
      </c>
      <c r="F122" s="26">
        <v>1286</v>
      </c>
      <c r="G122" s="27" t="s">
        <v>316</v>
      </c>
      <c r="H122" s="88" t="s">
        <v>342</v>
      </c>
      <c r="I122" s="75">
        <v>2</v>
      </c>
      <c r="J122" s="22" t="s">
        <v>31</v>
      </c>
      <c r="K122" s="28" t="str">
        <f>IF(J122&lt;&gt;"",VLOOKUP(J122,Basisgegevens!$C$2:$F$6,2,FALSE),"")</f>
        <v>Maak een keuze in de kolom fase</v>
      </c>
      <c r="L122" s="28" t="str">
        <f>IF(J122&lt;&gt;"",VLOOKUP(J122,Basisgegevens!$C$2:$F$6,3,FALSE),"")</f>
        <v>Maak een keuze in de kolom fase</v>
      </c>
      <c r="M122" s="28" t="str">
        <f>IF(J122&lt;&gt;"",VLOOKUP(J122,Basisgegevens!$C$2:$F$6,4,FALSE),"")</f>
        <v>Maak een keuze in de kolom 'Antwoord fase'</v>
      </c>
      <c r="N122" s="84" t="str">
        <f>IF(J122=Basisgegevens!$C$3,$I122*Basisgegevens!$G$3,IF(J122=Basisgegevens!$C$4,$I122*Basisgegevens!$G$4,IF(J122=Basisgegevens!$C$5,$I122*Basisgegevens!$G$5,IF(J122=Basisgegevens!$C$6,$I122*Basisgegevens!$G$6,"0"))))</f>
        <v>0</v>
      </c>
    </row>
    <row r="123" spans="1:14" ht="38.25" x14ac:dyDescent="0.2">
      <c r="A123" s="78"/>
      <c r="B123" s="79"/>
      <c r="C123" s="79"/>
      <c r="D123" s="79"/>
      <c r="E123" s="80" t="s">
        <v>372</v>
      </c>
      <c r="F123" s="80">
        <v>1948</v>
      </c>
      <c r="G123" s="27" t="s">
        <v>317</v>
      </c>
      <c r="H123" s="88" t="s">
        <v>29</v>
      </c>
      <c r="I123" s="91">
        <v>1</v>
      </c>
      <c r="J123" s="22" t="s">
        <v>31</v>
      </c>
      <c r="K123" s="28" t="str">
        <f>IF(J123&lt;&gt;"",VLOOKUP(J123,Basisgegevens!$C$2:$F$6,2,FALSE),"")</f>
        <v>Maak een keuze in de kolom fase</v>
      </c>
      <c r="L123" s="28" t="str">
        <f>IF(J123&lt;&gt;"",VLOOKUP(J123,Basisgegevens!$C$2:$F$6,3,FALSE),"")</f>
        <v>Maak een keuze in de kolom fase</v>
      </c>
      <c r="M123" s="28" t="str">
        <f>IF(J123&lt;&gt;"",VLOOKUP(J123,Basisgegevens!$C$2:$F$6,4,FALSE),"")</f>
        <v>Maak een keuze in de kolom 'Antwoord fase'</v>
      </c>
      <c r="N123" s="84" t="str">
        <f>IF(J123=Basisgegevens!$C$3,$I123*Basisgegevens!$G$3,IF(J123=Basisgegevens!$C$4,$I123*Basisgegevens!$G$4,IF(J123=Basisgegevens!$C$5,$I123*Basisgegevens!$G$5,IF(J123=Basisgegevens!$C$6,$I123*Basisgegevens!$G$6,"0"))))</f>
        <v>0</v>
      </c>
    </row>
    <row r="124" spans="1:14" ht="76.5" x14ac:dyDescent="0.2">
      <c r="A124" s="78"/>
      <c r="B124" s="79"/>
      <c r="C124" s="79"/>
      <c r="D124" s="79"/>
      <c r="E124" s="80" t="s">
        <v>318</v>
      </c>
      <c r="F124" s="80">
        <v>10126</v>
      </c>
      <c r="G124" s="27" t="s">
        <v>319</v>
      </c>
      <c r="H124" s="88" t="s">
        <v>29</v>
      </c>
      <c r="I124" s="91">
        <v>5</v>
      </c>
      <c r="J124" s="22" t="s">
        <v>31</v>
      </c>
      <c r="K124" s="28" t="str">
        <f>IF(J124&lt;&gt;"",VLOOKUP(J124,Basisgegevens!$C$2:$F$6,2,FALSE),"")</f>
        <v>Maak een keuze in de kolom fase</v>
      </c>
      <c r="L124" s="28" t="str">
        <f>IF(J124&lt;&gt;"",VLOOKUP(J124,Basisgegevens!$C$2:$F$6,3,FALSE),"")</f>
        <v>Maak een keuze in de kolom fase</v>
      </c>
      <c r="M124" s="28" t="str">
        <f>IF(J124&lt;&gt;"",VLOOKUP(J124,Basisgegevens!$C$2:$F$6,4,FALSE),"")</f>
        <v>Maak een keuze in de kolom 'Antwoord fase'</v>
      </c>
      <c r="N124" s="84" t="str">
        <f>IF(J124=Basisgegevens!$C$3,$I124*Basisgegevens!$G$3,IF(J124=Basisgegevens!$C$4,$I124*Basisgegevens!$G$4,IF(J124=Basisgegevens!$C$5,$I124*Basisgegevens!$G$5,IF(J124=Basisgegevens!$C$6,$I124*Basisgegevens!$G$6,"0"))))</f>
        <v>0</v>
      </c>
    </row>
    <row r="125" spans="1:14" ht="14.25" x14ac:dyDescent="0.2">
      <c r="A125" s="78"/>
      <c r="B125" s="79"/>
      <c r="C125" s="79">
        <v>3</v>
      </c>
      <c r="D125" s="79" t="s">
        <v>320</v>
      </c>
      <c r="E125" s="80"/>
      <c r="F125" s="80"/>
      <c r="G125" s="27"/>
      <c r="H125" s="88"/>
      <c r="I125" s="75"/>
      <c r="J125" s="92"/>
      <c r="K125" s="86"/>
      <c r="L125" s="86"/>
      <c r="M125" s="86"/>
      <c r="N125" s="87"/>
    </row>
    <row r="126" spans="1:14" ht="38.25" x14ac:dyDescent="0.2">
      <c r="A126" s="78"/>
      <c r="B126" s="79"/>
      <c r="C126" s="79"/>
      <c r="D126" s="79"/>
      <c r="E126" s="80" t="s">
        <v>373</v>
      </c>
      <c r="F126" s="80">
        <v>2054</v>
      </c>
      <c r="G126" s="27" t="s">
        <v>321</v>
      </c>
      <c r="H126" s="88" t="s">
        <v>29</v>
      </c>
      <c r="I126" s="91">
        <v>2</v>
      </c>
      <c r="J126" s="22" t="s">
        <v>31</v>
      </c>
      <c r="K126" s="28" t="str">
        <f>IF(J126&lt;&gt;"",VLOOKUP(J126,Basisgegevens!$C$2:$F$6,2,FALSE),"")</f>
        <v>Maak een keuze in de kolom fase</v>
      </c>
      <c r="L126" s="28" t="str">
        <f>IF(J126&lt;&gt;"",VLOOKUP(J126,Basisgegevens!$C$2:$F$6,3,FALSE),"")</f>
        <v>Maak een keuze in de kolom fase</v>
      </c>
      <c r="M126" s="28" t="str">
        <f>IF(J126&lt;&gt;"",VLOOKUP(J126,Basisgegevens!$C$2:$F$6,4,FALSE),"")</f>
        <v>Maak een keuze in de kolom 'Antwoord fase'</v>
      </c>
      <c r="N126" s="84" t="str">
        <f>IF(J126=Basisgegevens!$C$3,$I126*Basisgegevens!$G$3,IF(J126=Basisgegevens!$C$4,$I126*Basisgegevens!$G$4,IF(J126=Basisgegevens!$C$5,$I126*Basisgegevens!$G$5,IF(J126=Basisgegevens!$C$6,$I126*Basisgegevens!$G$6,"0"))))</f>
        <v>0</v>
      </c>
    </row>
    <row r="127" spans="1:14" ht="38.25" x14ac:dyDescent="0.2">
      <c r="A127" s="78"/>
      <c r="B127" s="79"/>
      <c r="C127" s="79"/>
      <c r="D127" s="79"/>
      <c r="E127" s="80" t="s">
        <v>374</v>
      </c>
      <c r="F127" s="80">
        <v>1524</v>
      </c>
      <c r="G127" s="27" t="s">
        <v>322</v>
      </c>
      <c r="H127" s="88" t="s">
        <v>29</v>
      </c>
      <c r="I127" s="91">
        <v>1</v>
      </c>
      <c r="J127" s="22" t="s">
        <v>31</v>
      </c>
      <c r="K127" s="28" t="str">
        <f>IF(J127&lt;&gt;"",VLOOKUP(J127,Basisgegevens!$C$2:$F$6,2,FALSE),"")</f>
        <v>Maak een keuze in de kolom fase</v>
      </c>
      <c r="L127" s="28" t="str">
        <f>IF(J127&lt;&gt;"",VLOOKUP(J127,Basisgegevens!$C$2:$F$6,3,FALSE),"")</f>
        <v>Maak een keuze in de kolom fase</v>
      </c>
      <c r="M127" s="28" t="str">
        <f>IF(J127&lt;&gt;"",VLOOKUP(J127,Basisgegevens!$C$2:$F$6,4,FALSE),"")</f>
        <v>Maak een keuze in de kolom 'Antwoord fase'</v>
      </c>
      <c r="N127" s="84" t="str">
        <f>IF(J127=Basisgegevens!$C$3,$I127*Basisgegevens!$G$3,IF(J127=Basisgegevens!$C$4,$I127*Basisgegevens!$G$4,IF(J127=Basisgegevens!$C$5,$I127*Basisgegevens!$G$5,IF(J127=Basisgegevens!$C$6,$I127*Basisgegevens!$G$6,"0"))))</f>
        <v>0</v>
      </c>
    </row>
    <row r="128" spans="1:14" ht="14.25" x14ac:dyDescent="0.2">
      <c r="A128" s="78"/>
      <c r="B128" s="79"/>
      <c r="C128" s="79">
        <v>5</v>
      </c>
      <c r="D128" s="79" t="s">
        <v>155</v>
      </c>
      <c r="E128" s="80"/>
      <c r="F128" s="80"/>
      <c r="G128" s="27"/>
      <c r="H128" s="88"/>
      <c r="I128" s="75"/>
      <c r="J128" s="92"/>
      <c r="K128" s="86"/>
      <c r="L128" s="86"/>
      <c r="M128" s="86"/>
      <c r="N128" s="87"/>
    </row>
    <row r="129" spans="1:14" ht="51" x14ac:dyDescent="0.2">
      <c r="A129" s="78"/>
      <c r="B129" s="79"/>
      <c r="C129" s="79"/>
      <c r="D129" s="79"/>
      <c r="E129" s="80" t="s">
        <v>323</v>
      </c>
      <c r="F129" s="80">
        <v>260</v>
      </c>
      <c r="G129" s="27" t="s">
        <v>324</v>
      </c>
      <c r="H129" s="88" t="s">
        <v>29</v>
      </c>
      <c r="I129" s="91">
        <v>2</v>
      </c>
      <c r="J129" s="22" t="s">
        <v>31</v>
      </c>
      <c r="K129" s="28" t="str">
        <f>IF(J129&lt;&gt;"",VLOOKUP(J129,Basisgegevens!$C$2:$F$6,2,FALSE),"")</f>
        <v>Maak een keuze in de kolom fase</v>
      </c>
      <c r="L129" s="28" t="str">
        <f>IF(J129&lt;&gt;"",VLOOKUP(J129,Basisgegevens!$C$2:$F$6,3,FALSE),"")</f>
        <v>Maak een keuze in de kolom fase</v>
      </c>
      <c r="M129" s="28" t="str">
        <f>IF(J129&lt;&gt;"",VLOOKUP(J129,Basisgegevens!$C$2:$F$6,4,FALSE),"")</f>
        <v>Maak een keuze in de kolom 'Antwoord fase'</v>
      </c>
      <c r="N129" s="84" t="str">
        <f>IF(J129=Basisgegevens!$C$3,$I129*Basisgegevens!$G$3,IF(J129=Basisgegevens!$C$4,$I129*Basisgegevens!$G$4,IF(J129=Basisgegevens!$C$5,$I129*Basisgegevens!$G$5,IF(J129=Basisgegevens!$C$6,$I129*Basisgegevens!$G$6,"0"))))</f>
        <v>0</v>
      </c>
    </row>
    <row r="130" spans="1:14" ht="89.25" x14ac:dyDescent="0.2">
      <c r="A130" s="78"/>
      <c r="B130" s="79"/>
      <c r="C130" s="79"/>
      <c r="D130" s="79"/>
      <c r="E130" s="80" t="s">
        <v>325</v>
      </c>
      <c r="F130" s="80">
        <v>1458</v>
      </c>
      <c r="G130" s="27" t="s">
        <v>326</v>
      </c>
      <c r="H130" s="88" t="s">
        <v>29</v>
      </c>
      <c r="I130" s="91">
        <v>5</v>
      </c>
      <c r="J130" s="22" t="s">
        <v>31</v>
      </c>
      <c r="K130" s="28" t="str">
        <f>IF(J130&lt;&gt;"",VLOOKUP(J130,Basisgegevens!$C$2:$F$6,2,FALSE),"")</f>
        <v>Maak een keuze in de kolom fase</v>
      </c>
      <c r="L130" s="28" t="str">
        <f>IF(J130&lt;&gt;"",VLOOKUP(J130,Basisgegevens!$C$2:$F$6,3,FALSE),"")</f>
        <v>Maak een keuze in de kolom fase</v>
      </c>
      <c r="M130" s="28" t="str">
        <f>IF(J130&lt;&gt;"",VLOOKUP(J130,Basisgegevens!$C$2:$F$6,4,FALSE),"")</f>
        <v>Maak een keuze in de kolom 'Antwoord fase'</v>
      </c>
      <c r="N130" s="84" t="str">
        <f>IF(J130=Basisgegevens!$C$3,$I130*Basisgegevens!$G$3,IF(J130=Basisgegevens!$C$4,$I130*Basisgegevens!$G$4,IF(J130=Basisgegevens!$C$5,$I130*Basisgegevens!$G$5,IF(J130=Basisgegevens!$C$6,$I130*Basisgegevens!$G$6,"0"))))</f>
        <v>0</v>
      </c>
    </row>
    <row r="131" spans="1:14" ht="14.25" x14ac:dyDescent="0.2">
      <c r="A131" s="78">
        <v>9</v>
      </c>
      <c r="B131" s="79" t="s">
        <v>52</v>
      </c>
      <c r="C131" s="79"/>
      <c r="D131" s="79"/>
      <c r="E131" s="80"/>
      <c r="F131" s="80"/>
      <c r="G131" s="27"/>
      <c r="H131" s="88"/>
      <c r="I131" s="75"/>
      <c r="J131" s="92"/>
      <c r="K131" s="86"/>
      <c r="L131" s="86"/>
      <c r="M131" s="86"/>
      <c r="N131" s="87"/>
    </row>
    <row r="132" spans="1:14" ht="14.25" x14ac:dyDescent="0.2">
      <c r="A132" s="78"/>
      <c r="B132" s="79"/>
      <c r="C132" s="79">
        <v>5</v>
      </c>
      <c r="D132" s="79" t="s">
        <v>173</v>
      </c>
      <c r="E132" s="80"/>
      <c r="F132" s="80"/>
      <c r="G132" s="27"/>
      <c r="H132" s="88"/>
      <c r="I132" s="75"/>
      <c r="J132" s="92"/>
      <c r="K132" s="86"/>
      <c r="L132" s="86"/>
      <c r="M132" s="86"/>
      <c r="N132" s="87"/>
    </row>
    <row r="133" spans="1:14" ht="127.5" x14ac:dyDescent="0.2">
      <c r="A133" s="78"/>
      <c r="B133" s="79"/>
      <c r="C133" s="79"/>
      <c r="D133" s="79"/>
      <c r="E133" s="80" t="s">
        <v>375</v>
      </c>
      <c r="F133" s="80">
        <v>1874</v>
      </c>
      <c r="G133" s="27" t="s">
        <v>327</v>
      </c>
      <c r="H133" s="88" t="s">
        <v>29</v>
      </c>
      <c r="I133" s="91">
        <v>1</v>
      </c>
      <c r="J133" s="22" t="s">
        <v>31</v>
      </c>
      <c r="K133" s="28" t="str">
        <f>IF(J133&lt;&gt;"",VLOOKUP(J133,Basisgegevens!$C$2:$F$6,2,FALSE),"")</f>
        <v>Maak een keuze in de kolom fase</v>
      </c>
      <c r="L133" s="28" t="str">
        <f>IF(J133&lt;&gt;"",VLOOKUP(J133,Basisgegevens!$C$2:$F$6,3,FALSE),"")</f>
        <v>Maak een keuze in de kolom fase</v>
      </c>
      <c r="M133" s="28" t="str">
        <f>IF(J133&lt;&gt;"",VLOOKUP(J133,Basisgegevens!$C$2:$F$6,4,FALSE),"")</f>
        <v>Maak een keuze in de kolom 'Antwoord fase'</v>
      </c>
      <c r="N133" s="84" t="str">
        <f>IF(J133=Basisgegevens!$C$3,$I133*Basisgegevens!$G$3,IF(J133=Basisgegevens!$C$4,$I133*Basisgegevens!$G$4,IF(J133=Basisgegevens!$C$5,$I133*Basisgegevens!$G$5,IF(J133=Basisgegevens!$C$6,$I133*Basisgegevens!$G$6,"0"))))</f>
        <v>0</v>
      </c>
    </row>
    <row r="134" spans="1:14" ht="89.25" x14ac:dyDescent="0.2">
      <c r="A134" s="78"/>
      <c r="B134" s="79"/>
      <c r="C134" s="79"/>
      <c r="D134" s="79"/>
      <c r="E134" s="80" t="s">
        <v>376</v>
      </c>
      <c r="F134" s="80">
        <v>1168</v>
      </c>
      <c r="G134" s="27" t="s">
        <v>328</v>
      </c>
      <c r="H134" s="88" t="s">
        <v>29</v>
      </c>
      <c r="I134" s="91">
        <v>1</v>
      </c>
      <c r="J134" s="22" t="s">
        <v>31</v>
      </c>
      <c r="K134" s="28" t="str">
        <f>IF(J134&lt;&gt;"",VLOOKUP(J134,Basisgegevens!$C$2:$F$6,2,FALSE),"")</f>
        <v>Maak een keuze in de kolom fase</v>
      </c>
      <c r="L134" s="28" t="str">
        <f>IF(J134&lt;&gt;"",VLOOKUP(J134,Basisgegevens!$C$2:$F$6,3,FALSE),"")</f>
        <v>Maak een keuze in de kolom fase</v>
      </c>
      <c r="M134" s="28" t="str">
        <f>IF(J134&lt;&gt;"",VLOOKUP(J134,Basisgegevens!$C$2:$F$6,4,FALSE),"")</f>
        <v>Maak een keuze in de kolom 'Antwoord fase'</v>
      </c>
      <c r="N134" s="84" t="str">
        <f>IF(J134=Basisgegevens!$C$3,$I134*Basisgegevens!$G$3,IF(J134=Basisgegevens!$C$4,$I134*Basisgegevens!$G$4,IF(J134=Basisgegevens!$C$5,$I134*Basisgegevens!$G$5,IF(J134=Basisgegevens!$C$6,$I134*Basisgegevens!$G$6,"0"))))</f>
        <v>0</v>
      </c>
    </row>
    <row r="135" spans="1:14" ht="14.25" x14ac:dyDescent="0.2">
      <c r="A135" s="78"/>
      <c r="B135" s="79"/>
      <c r="C135" s="79"/>
      <c r="D135" s="79"/>
      <c r="E135" s="80"/>
      <c r="F135" s="80"/>
      <c r="G135" s="27" t="s">
        <v>329</v>
      </c>
      <c r="H135" s="27"/>
      <c r="I135" s="82">
        <f>SUM(I2:I134)</f>
        <v>408</v>
      </c>
      <c r="J135" s="81"/>
      <c r="K135" s="19"/>
      <c r="L135" s="19"/>
      <c r="M135" s="19" t="s">
        <v>330</v>
      </c>
      <c r="N135" s="82">
        <f>SUM(N2:N134)</f>
        <v>0</v>
      </c>
    </row>
    <row r="137" spans="1:14" x14ac:dyDescent="0.2">
      <c r="A137" s="32" t="s">
        <v>331</v>
      </c>
      <c r="B137" s="33"/>
      <c r="C137" s="33"/>
      <c r="D137" s="34"/>
      <c r="E137" s="34"/>
      <c r="F137" s="34"/>
      <c r="G137" s="34"/>
    </row>
    <row r="138" spans="1:14" x14ac:dyDescent="0.2">
      <c r="A138" s="32" t="s">
        <v>35</v>
      </c>
      <c r="B138" s="33"/>
      <c r="C138" s="33"/>
      <c r="D138" s="34"/>
      <c r="E138" s="13"/>
      <c r="F138" s="14"/>
      <c r="G138" s="15"/>
    </row>
    <row r="139" spans="1:14" x14ac:dyDescent="0.2">
      <c r="A139" s="32" t="s">
        <v>332</v>
      </c>
      <c r="B139" s="33"/>
      <c r="C139" s="33"/>
      <c r="D139" s="34"/>
      <c r="E139" s="13"/>
      <c r="F139" s="14"/>
      <c r="G139" s="15"/>
    </row>
    <row r="140" spans="1:14" x14ac:dyDescent="0.2">
      <c r="A140" s="32" t="s">
        <v>333</v>
      </c>
      <c r="B140" s="33"/>
      <c r="C140" s="33"/>
      <c r="D140" s="34"/>
      <c r="E140" s="13"/>
      <c r="F140" s="14"/>
      <c r="G140" s="15"/>
    </row>
    <row r="141" spans="1:14" x14ac:dyDescent="0.2">
      <c r="A141" s="35" t="s">
        <v>334</v>
      </c>
      <c r="B141" s="36"/>
      <c r="C141" s="36"/>
      <c r="D141" s="37"/>
      <c r="E141" s="4"/>
      <c r="F141" s="5"/>
      <c r="G141" s="6"/>
    </row>
    <row r="142" spans="1:14" x14ac:dyDescent="0.2">
      <c r="A142" s="38"/>
      <c r="B142" s="39"/>
      <c r="C142" s="39"/>
      <c r="D142" s="40"/>
      <c r="E142" s="7"/>
      <c r="F142" s="8"/>
      <c r="G142" s="9"/>
    </row>
    <row r="143" spans="1:14" x14ac:dyDescent="0.2">
      <c r="A143" s="38"/>
      <c r="B143" s="39"/>
      <c r="C143" s="39"/>
      <c r="D143" s="40"/>
      <c r="E143" s="7"/>
      <c r="F143" s="8"/>
      <c r="G143" s="9"/>
    </row>
    <row r="144" spans="1:14" x14ac:dyDescent="0.2">
      <c r="A144" s="41"/>
      <c r="B144" s="42"/>
      <c r="C144" s="42"/>
      <c r="D144" s="43"/>
      <c r="E144" s="10"/>
      <c r="F144" s="11"/>
      <c r="G144" s="12"/>
    </row>
    <row r="145" spans="1:7" x14ac:dyDescent="0.2">
      <c r="A145" s="23" t="s">
        <v>335</v>
      </c>
      <c r="B145" s="23"/>
      <c r="C145" s="23"/>
      <c r="D145" s="23"/>
      <c r="E145" s="13"/>
      <c r="F145" s="14"/>
      <c r="G145" s="15"/>
    </row>
  </sheetData>
  <sheetProtection algorithmName="SHA-512" hashValue="p9/Da0dPh5eLf5c5fwAfDsMnFc85oWRvgj/RkhDKBpqF1m+8ve2FST8wOZwmTcivWUeYnBotBkTAWpZZg10MGw==" saltValue="l0zZmQQJTHfwqiSKtMQeXw==" spinCount="100000" sheet="1" objects="1" scenarios="1"/>
  <autoFilter ref="A1:N135" xr:uid="{B7FF7C26-FE8D-45B2-A445-7722ED3003E3}"/>
  <phoneticPr fontId="0" type="noConversion"/>
  <conditionalFormatting sqref="H2:H3">
    <cfRule type="cellIs" dxfId="8" priority="4" operator="equal">
      <formula>"Eis"</formula>
    </cfRule>
  </conditionalFormatting>
  <conditionalFormatting sqref="H2:H134">
    <cfRule type="cellIs" dxfId="7" priority="1" operator="equal">
      <formula>"Wens bij implementatie"</formula>
    </cfRule>
    <cfRule type="cellIs" dxfId="6" priority="2" operator="equal">
      <formula>"Wens"</formula>
    </cfRule>
    <cfRule type="cellIs" dxfId="5" priority="3" operator="equal">
      <formula>"Eis bij implementatie"</formula>
    </cfRule>
  </conditionalFormatting>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4" id="{53F18A1C-B9F8-42CD-99BB-E30FA42AC538}">
            <xm:f>$J2=Basisgegevens!$C$2</xm:f>
            <x14:dxf>
              <font>
                <color theme="0"/>
              </font>
              <fill>
                <patternFill>
                  <bgColor rgb="FFFF0000"/>
                </patternFill>
              </fill>
            </x14:dxf>
          </x14:cfRule>
          <xm:sqref>J2:J135</xm:sqref>
        </x14:conditionalFormatting>
        <x14:conditionalFormatting xmlns:xm="http://schemas.microsoft.com/office/excel/2006/main">
          <x14:cfRule type="expression" priority="6" id="{9332BEA2-B63D-4E33-89A5-164B0B650390}">
            <xm:f>$J2=Basisgegevens!$C$6</xm:f>
            <x14:dxf>
              <font>
                <color auto="1"/>
              </font>
              <fill>
                <patternFill>
                  <bgColor theme="9" tint="0.39994506668294322"/>
                </patternFill>
              </fill>
            </x14:dxf>
          </x14:cfRule>
          <x14:cfRule type="expression" priority="7" id="{57BB41B9-37B0-4AA0-AF79-F72EE4282435}">
            <xm:f>$J2=Basisgegevens!$C$5</xm:f>
            <x14:dxf>
              <font>
                <color auto="1"/>
              </font>
              <fill>
                <patternFill>
                  <bgColor theme="6" tint="0.39994506668294322"/>
                </patternFill>
              </fill>
            </x14:dxf>
          </x14:cfRule>
          <x14:cfRule type="expression" priority="8" id="{72B76C8D-B789-4916-BFA8-29D62C98A026}">
            <xm:f>$J2=Basisgegevens!$C$4</xm:f>
            <x14:dxf>
              <font>
                <color theme="0"/>
              </font>
              <fill>
                <patternFill>
                  <bgColor theme="6" tint="-0.24994659260841701"/>
                </patternFill>
              </fill>
            </x14:dxf>
          </x14:cfRule>
          <x14:cfRule type="expression" priority="9" id="{90C1D759-A5FA-493E-985E-EB6E8F8B737A}">
            <xm:f>$J2=Basisgegevens!$C$3</xm:f>
            <x14:dxf>
              <font>
                <color theme="0"/>
              </font>
              <fill>
                <patternFill>
                  <bgColor theme="6" tint="-0.499984740745262"/>
                </patternFill>
              </fill>
            </x14:dxf>
          </x14:cfRule>
          <xm:sqref>G2:G3 I2:N3 G4:N134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E9C142-27D1-4E54-909F-1974563D1F4F}">
          <x14:formula1>
            <xm:f>Basisgegevens!$C$2:$C$6</xm:f>
          </x14:formula1>
          <xm:sqref>J2:J135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1:K6"/>
  <sheetViews>
    <sheetView topLeftCell="B2" zoomScale="160" zoomScaleNormal="160" workbookViewId="0">
      <selection activeCell="D4" sqref="D4"/>
    </sheetView>
  </sheetViews>
  <sheetFormatPr defaultRowHeight="12.75" x14ac:dyDescent="0.2"/>
  <cols>
    <col min="3" max="3" width="20.42578125" bestFit="1" customWidth="1"/>
    <col min="4" max="4" width="54.85546875" customWidth="1"/>
    <col min="6" max="6" width="27.85546875" customWidth="1"/>
    <col min="7" max="7" width="6.28515625" bestFit="1" customWidth="1"/>
    <col min="10" max="10" width="18.42578125" bestFit="1" customWidth="1"/>
  </cols>
  <sheetData>
    <row r="1" spans="1:11" ht="30" x14ac:dyDescent="0.2">
      <c r="A1" s="3" t="s">
        <v>336</v>
      </c>
      <c r="C1" s="16" t="s">
        <v>5</v>
      </c>
      <c r="D1" s="16" t="s">
        <v>17</v>
      </c>
      <c r="E1" s="16" t="s">
        <v>18</v>
      </c>
      <c r="F1" s="16" t="s">
        <v>19</v>
      </c>
      <c r="G1" s="16" t="s">
        <v>6</v>
      </c>
    </row>
    <row r="2" spans="1:11" ht="51" x14ac:dyDescent="0.2">
      <c r="A2" s="3" t="s">
        <v>337</v>
      </c>
      <c r="C2" s="20" t="s">
        <v>31</v>
      </c>
      <c r="D2" s="20" t="s">
        <v>32</v>
      </c>
      <c r="E2" s="20" t="s">
        <v>32</v>
      </c>
      <c r="F2" s="20" t="s">
        <v>33</v>
      </c>
      <c r="G2" s="21">
        <v>0</v>
      </c>
      <c r="J2" s="16" t="str">
        <f>C1</f>
        <v>Fase</v>
      </c>
      <c r="K2" s="16" t="str">
        <f>G1</f>
        <v>Factor</v>
      </c>
    </row>
    <row r="3" spans="1:11" ht="25.5" x14ac:dyDescent="0.2">
      <c r="A3" s="3" t="s">
        <v>338</v>
      </c>
      <c r="C3" s="17" t="s">
        <v>7</v>
      </c>
      <c r="D3" s="17" t="s">
        <v>20</v>
      </c>
      <c r="E3" s="17" t="s">
        <v>21</v>
      </c>
      <c r="F3" s="17" t="s">
        <v>22</v>
      </c>
      <c r="G3" s="21">
        <v>3</v>
      </c>
      <c r="J3" t="str">
        <f>C3</f>
        <v>Doorontwikkeld</v>
      </c>
      <c r="K3">
        <f>G3</f>
        <v>3</v>
      </c>
    </row>
    <row r="4" spans="1:11" ht="38.25" x14ac:dyDescent="0.2">
      <c r="A4" s="3" t="s">
        <v>339</v>
      </c>
      <c r="C4" s="17" t="s">
        <v>8</v>
      </c>
      <c r="D4" s="17" t="s">
        <v>23</v>
      </c>
      <c r="E4" s="20" t="s">
        <v>24</v>
      </c>
      <c r="F4" s="19" t="s">
        <v>25</v>
      </c>
      <c r="G4" s="21">
        <v>2</v>
      </c>
      <c r="J4" t="str">
        <f t="shared" ref="J4:J6" si="0">C4</f>
        <v>Jong volwassen</v>
      </c>
      <c r="K4">
        <f t="shared" ref="K4:K6" si="1">G4</f>
        <v>2</v>
      </c>
    </row>
    <row r="5" spans="1:11" ht="51" x14ac:dyDescent="0.2">
      <c r="C5" s="17" t="s">
        <v>9</v>
      </c>
      <c r="D5" s="19" t="s">
        <v>340</v>
      </c>
      <c r="E5" s="17" t="s">
        <v>24</v>
      </c>
      <c r="F5" s="19" t="s">
        <v>27</v>
      </c>
      <c r="G5" s="21">
        <v>1</v>
      </c>
      <c r="J5" t="str">
        <f t="shared" si="0"/>
        <v>Bereid te ontwikkelen</v>
      </c>
      <c r="K5">
        <f t="shared" si="1"/>
        <v>1</v>
      </c>
    </row>
    <row r="6" spans="1:11" ht="51" x14ac:dyDescent="0.2">
      <c r="C6" s="17" t="s">
        <v>10</v>
      </c>
      <c r="D6" s="18" t="s">
        <v>28</v>
      </c>
      <c r="E6" s="20" t="s">
        <v>345</v>
      </c>
      <c r="F6" s="19" t="s">
        <v>30</v>
      </c>
      <c r="G6" s="21">
        <v>0</v>
      </c>
      <c r="J6" t="str">
        <f t="shared" si="0"/>
        <v>Nieuw</v>
      </c>
      <c r="K6">
        <f t="shared" si="1"/>
        <v>0</v>
      </c>
    </row>
  </sheetData>
  <sheetProtection algorithmName="SHA-512" hashValue="tBc9Zg0GR1UuX8oWGG8es6Korbdmrj36msqbK4O6qG3Hj8HTzTwEb6YgFbcepX9XxhEdZpe3gREyQd4QNZc3Jg==" saltValue="HcGXnqA/mIAZtMq5cdopl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Props1.xml><?xml version="1.0" encoding="utf-8"?>
<ds:datastoreItem xmlns:ds="http://schemas.openxmlformats.org/officeDocument/2006/customXml" ds:itemID="{8EC01A14-E12D-4065-8BFC-293C142D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6065e-3d1a-4e87-a534-16eb4013816b"/>
    <ds:schemaRef ds:uri="09e0bf6c-2fb0-4d8c-a6e8-d932a770c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1E21B-0F2E-4E64-9FD9-46F2F374B90C}">
  <ds:schemaRefs>
    <ds:schemaRef ds:uri="http://schemas.microsoft.com/sharepoint/v3/contenttype/forms"/>
  </ds:schemaRefs>
</ds:datastoreItem>
</file>

<file path=customXml/itemProps3.xml><?xml version="1.0" encoding="utf-8"?>
<ds:datastoreItem xmlns:ds="http://schemas.openxmlformats.org/officeDocument/2006/customXml" ds:itemID="{285FF243-96F7-4209-A862-5685625A6004}">
  <ds:schemaRefs>
    <ds:schemaRef ds:uri="http://www.w3.org/XML/1998/namespace"/>
    <ds:schemaRef ds:uri="5c56065e-3d1a-4e87-a534-16eb4013816b"/>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09e0bf6c-2fb0-4d8c-a6e8-d932a770c313"/>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Toelichting</vt:lpstr>
      <vt:lpstr>Keuzemogelijkheden</vt:lpstr>
      <vt:lpstr>Functionaliteitshoofdgroepen</vt:lpstr>
      <vt:lpstr>Functionaliteitsgroepen</vt:lpstr>
      <vt:lpstr>Wensen</vt:lpstr>
      <vt:lpstr>Basisgegevens</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cp:lastModifiedBy>
  <cp:revision>1</cp:revision>
  <cp:lastPrinted>2022-09-16T05:51:49Z</cp:lastPrinted>
  <dcterms:created xsi:type="dcterms:W3CDTF">2000-06-10T15:19:57Z</dcterms:created>
  <dcterms:modified xsi:type="dcterms:W3CDTF">2022-09-30T06:26:36Z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