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inkada.sharepoint.com/Gedeelde documenten/10 Projecten/St. Michael College/Schoonmaak 2022/Bestek/"/>
    </mc:Choice>
  </mc:AlternateContent>
  <xr:revisionPtr revIDLastSave="452" documentId="8_{DF9F4F31-B437-42C9-AFE5-C3A147929F2A}" xr6:coauthVersionLast="47" xr6:coauthVersionMax="47" xr10:uidLastSave="{A5B9FC53-45D1-4DA2-9838-B48D71E16435}"/>
  <bookViews>
    <workbookView xWindow="-108" yWindow="-108" windowWidth="23256" windowHeight="12456" xr2:uid="{00000000-000D-0000-FFFF-FFFF00000000}"/>
  </bookViews>
  <sheets>
    <sheet name="KPI scoringsmodel" sheetId="4" r:id="rId1"/>
  </sheets>
  <definedNames>
    <definedName name="_xlnm.Print_Area" localSheetId="0">'KPI scoringsmodel'!$A$1:$S$65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4" i="4" l="1"/>
  <c r="H23" i="4"/>
  <c r="H53" i="4" l="1"/>
  <c r="Q41" i="4"/>
  <c r="O41" i="4"/>
  <c r="M41" i="4"/>
  <c r="K41" i="4"/>
  <c r="Q40" i="4"/>
  <c r="O40" i="4"/>
  <c r="M40" i="4"/>
  <c r="K40" i="4"/>
  <c r="Q39" i="4"/>
  <c r="O39" i="4"/>
  <c r="M39" i="4"/>
  <c r="K39" i="4"/>
  <c r="Q38" i="4"/>
  <c r="O38" i="4"/>
  <c r="M38" i="4"/>
  <c r="K38" i="4"/>
  <c r="Q43" i="4"/>
  <c r="O43" i="4"/>
  <c r="M43" i="4"/>
  <c r="K43" i="4"/>
  <c r="Q42" i="4"/>
  <c r="O42" i="4"/>
  <c r="M42" i="4"/>
  <c r="K42" i="4"/>
  <c r="Q20" i="4"/>
  <c r="O20" i="4"/>
  <c r="M20" i="4"/>
  <c r="K20" i="4"/>
  <c r="Q19" i="4"/>
  <c r="O19" i="4"/>
  <c r="M19" i="4"/>
  <c r="K19" i="4"/>
  <c r="Q16" i="4"/>
  <c r="O16" i="4"/>
  <c r="M16" i="4"/>
  <c r="K16" i="4"/>
  <c r="Q15" i="4"/>
  <c r="O15" i="4"/>
  <c r="M15" i="4"/>
  <c r="K15" i="4"/>
  <c r="Q14" i="4"/>
  <c r="O14" i="4"/>
  <c r="M14" i="4"/>
  <c r="K14" i="4"/>
  <c r="Q13" i="4"/>
  <c r="O13" i="4"/>
  <c r="M13" i="4"/>
  <c r="K13" i="4"/>
  <c r="Q12" i="4"/>
  <c r="O12" i="4"/>
  <c r="M12" i="4"/>
  <c r="K12" i="4"/>
  <c r="Q11" i="4"/>
  <c r="O11" i="4"/>
  <c r="M11" i="4"/>
  <c r="K11" i="4"/>
  <c r="Q49" i="4" l="1"/>
  <c r="O49" i="4"/>
  <c r="M49" i="4"/>
  <c r="K49" i="4"/>
  <c r="Q48" i="4"/>
  <c r="O48" i="4"/>
  <c r="M48" i="4"/>
  <c r="K48" i="4"/>
  <c r="Q37" i="4" l="1"/>
  <c r="O37" i="4"/>
  <c r="M37" i="4"/>
  <c r="K37" i="4"/>
  <c r="Q36" i="4"/>
  <c r="O36" i="4"/>
  <c r="M36" i="4"/>
  <c r="K36" i="4"/>
  <c r="Q30" i="4"/>
  <c r="O30" i="4"/>
  <c r="M30" i="4"/>
  <c r="K30" i="4"/>
  <c r="Q29" i="4"/>
  <c r="O29" i="4"/>
  <c r="M29" i="4"/>
  <c r="K29" i="4"/>
  <c r="H59" i="4"/>
  <c r="Q58" i="4"/>
  <c r="O58" i="4"/>
  <c r="M58" i="4"/>
  <c r="K58" i="4"/>
  <c r="Q57" i="4"/>
  <c r="O57" i="4"/>
  <c r="M57" i="4"/>
  <c r="K57" i="4"/>
  <c r="H62" i="4" l="1"/>
  <c r="K55" i="4" l="1"/>
  <c r="M55" i="4"/>
  <c r="O55" i="4"/>
  <c r="K50" i="4"/>
  <c r="M50" i="4"/>
  <c r="O50" i="4"/>
  <c r="K51" i="4"/>
  <c r="M51" i="4"/>
  <c r="O51" i="4"/>
  <c r="K52" i="4"/>
  <c r="M52" i="4"/>
  <c r="O52" i="4"/>
  <c r="K46" i="4"/>
  <c r="M46" i="4"/>
  <c r="O46" i="4"/>
  <c r="K47" i="4"/>
  <c r="M47" i="4"/>
  <c r="O47" i="4"/>
  <c r="K25" i="4"/>
  <c r="M25" i="4"/>
  <c r="O25" i="4"/>
  <c r="K26" i="4"/>
  <c r="M26" i="4"/>
  <c r="O26" i="4"/>
  <c r="K27" i="4"/>
  <c r="M27" i="4"/>
  <c r="O27" i="4"/>
  <c r="K28" i="4"/>
  <c r="M28" i="4"/>
  <c r="O28" i="4"/>
  <c r="K31" i="4"/>
  <c r="M31" i="4"/>
  <c r="O31" i="4"/>
  <c r="K32" i="4"/>
  <c r="M32" i="4"/>
  <c r="O32" i="4"/>
  <c r="K33" i="4"/>
  <c r="M33" i="4"/>
  <c r="O33" i="4"/>
  <c r="K34" i="4"/>
  <c r="M34" i="4"/>
  <c r="O34" i="4"/>
  <c r="K35" i="4"/>
  <c r="M35" i="4"/>
  <c r="O35" i="4"/>
  <c r="K4" i="4"/>
  <c r="M4" i="4"/>
  <c r="O4" i="4"/>
  <c r="K5" i="4"/>
  <c r="M5" i="4"/>
  <c r="O5" i="4"/>
  <c r="K6" i="4"/>
  <c r="M6" i="4"/>
  <c r="O6" i="4"/>
  <c r="K7" i="4"/>
  <c r="M7" i="4"/>
  <c r="O7" i="4"/>
  <c r="K8" i="4"/>
  <c r="M8" i="4"/>
  <c r="O8" i="4"/>
  <c r="K9" i="4"/>
  <c r="M9" i="4"/>
  <c r="O9" i="4"/>
  <c r="K10" i="4"/>
  <c r="M10" i="4"/>
  <c r="O10" i="4"/>
  <c r="K17" i="4"/>
  <c r="M17" i="4"/>
  <c r="O17" i="4"/>
  <c r="K18" i="4"/>
  <c r="M18" i="4"/>
  <c r="O18" i="4"/>
  <c r="K21" i="4"/>
  <c r="M21" i="4"/>
  <c r="O21" i="4"/>
  <c r="K22" i="4"/>
  <c r="M22" i="4"/>
  <c r="O22" i="4"/>
  <c r="Q56" i="4"/>
  <c r="Q55" i="4"/>
  <c r="Q52" i="4"/>
  <c r="Q51" i="4"/>
  <c r="Q50" i="4"/>
  <c r="Q47" i="4"/>
  <c r="Q46" i="4"/>
  <c r="Q35" i="4"/>
  <c r="Q34" i="4"/>
  <c r="Q33" i="4"/>
  <c r="Q32" i="4"/>
  <c r="Q31" i="4"/>
  <c r="Q28" i="4"/>
  <c r="Q27" i="4"/>
  <c r="Q26" i="4"/>
  <c r="Q25" i="4"/>
  <c r="Q22" i="4"/>
  <c r="Q21" i="4"/>
  <c r="Q18" i="4"/>
  <c r="Q17" i="4"/>
  <c r="Q10" i="4"/>
  <c r="Q9" i="4"/>
  <c r="Q8" i="4"/>
  <c r="Q7" i="4"/>
  <c r="Q6" i="4"/>
  <c r="Q5" i="4"/>
  <c r="Q4" i="4"/>
  <c r="O56" i="4"/>
  <c r="M56" i="4"/>
  <c r="K56" i="4"/>
  <c r="P59" i="4" l="1"/>
  <c r="J59" i="4"/>
  <c r="L59" i="4"/>
  <c r="N59" i="4"/>
  <c r="J44" i="4"/>
  <c r="J53" i="4"/>
  <c r="N53" i="4"/>
  <c r="L53" i="4"/>
  <c r="P53" i="4"/>
  <c r="P44" i="4"/>
  <c r="N44" i="4"/>
  <c r="L44" i="4"/>
  <c r="J23" i="4" l="1"/>
  <c r="J62" i="4" s="1"/>
  <c r="J64" i="4" s="1"/>
  <c r="P23" i="4"/>
  <c r="P62" i="4" s="1"/>
  <c r="P64" i="4" s="1"/>
  <c r="N23" i="4"/>
  <c r="N62" i="4" s="1"/>
  <c r="N64" i="4" s="1"/>
  <c r="L23" i="4"/>
  <c r="L62" i="4" s="1"/>
  <c r="L64" i="4" s="1"/>
</calcChain>
</file>

<file path=xl/sharedStrings.xml><?xml version="1.0" encoding="utf-8"?>
<sst xmlns="http://schemas.openxmlformats.org/spreadsheetml/2006/main" count="250" uniqueCount="154">
  <si>
    <t>Logboek</t>
  </si>
  <si>
    <t>Uitvoering</t>
  </si>
  <si>
    <t>Werkkleding</t>
  </si>
  <si>
    <t>Communicatie en evaluatie</t>
  </si>
  <si>
    <t>KPI nr.</t>
  </si>
  <si>
    <t>Norm</t>
  </si>
  <si>
    <t>Per kwartaal</t>
  </si>
  <si>
    <t>Scorings-mogelijkheden</t>
  </si>
  <si>
    <t>Score Q1</t>
  </si>
  <si>
    <t>Score Q2</t>
  </si>
  <si>
    <t>Score Q3</t>
  </si>
  <si>
    <t>Score Q4</t>
  </si>
  <si>
    <t>Inzet vaste medewerkers</t>
  </si>
  <si>
    <t>Meer dan afgesproken aantal</t>
  </si>
  <si>
    <t>Afgesproken aantal</t>
  </si>
  <si>
    <t>Minder dan afgesproken aantal</t>
  </si>
  <si>
    <t>Opleidingseisen personeel</t>
  </si>
  <si>
    <t>Iedere medewerker geinstrueerd</t>
  </si>
  <si>
    <t>Niet iedere medewerker tijdig geinstrueerd</t>
  </si>
  <si>
    <t>Iedere medewerker beschikt binnen 6 maanden na indiensttreding over een RAS-diploma of gelijkwaardig</t>
  </si>
  <si>
    <t>Iedere medewerker gediplomeerd</t>
  </si>
  <si>
    <t>Niet iedere medewerker tijdig gediplomeerd</t>
  </si>
  <si>
    <t>Verklaring Omtrent Gedrag (VOG)</t>
  </si>
  <si>
    <t>Voor iedere medewerker verstrekt</t>
  </si>
  <si>
    <t>Niet voor iedere medewerker verstrekt</t>
  </si>
  <si>
    <t>Iedere medewerker draagt herkenbare, nette en deugdelijke werkkleding tijdens de uitvoering van de werkzaamheden.</t>
  </si>
  <si>
    <t>Alle medewerkers dragen werkkleding</t>
  </si>
  <si>
    <t>Niet alle medewerkers dragen werkkleding</t>
  </si>
  <si>
    <t>Opleidingseisen Leidinggevende</t>
  </si>
  <si>
    <t>Medewerker gediplomeerd</t>
  </si>
  <si>
    <t>Medewerker ongediplomeerd</t>
  </si>
  <si>
    <t>Kwaliteitscontroles DKS</t>
  </si>
  <si>
    <t>Alle DKS metingen uitgevoerd</t>
  </si>
  <si>
    <t>Max. 50% van de DKS metingen uitgevoerd</t>
  </si>
  <si>
    <t>Max. 25% van de DKS metingen uitgevoerd</t>
  </si>
  <si>
    <t>Minder dan 25% van de DKS metingen uitgevoerd</t>
  </si>
  <si>
    <t>Het (digitale) logboek is op alle locaties aanwezig en wordt dagelijks gebruikt</t>
  </si>
  <si>
    <t>Het (digitale) logboek is niet op alle locaties aanwezig of wordt niet dagelijks gebruikt</t>
  </si>
  <si>
    <t>Betreding en sluiten van gebouwen en alarm</t>
  </si>
  <si>
    <t>Géén indicenten</t>
  </si>
  <si>
    <t>Totaal</t>
  </si>
  <si>
    <t>Evaluaties en verslaglegging</t>
  </si>
  <si>
    <t>Klachten en afhandeling</t>
  </si>
  <si>
    <t>Werkzaamheden zijn volgens afspraak opgeleverd</t>
  </si>
  <si>
    <t>Werkzaamheden zijn niet volgens afspraak opgeleverd</t>
  </si>
  <si>
    <t>Financieel</t>
  </si>
  <si>
    <t>Correcte facturering</t>
  </si>
  <si>
    <t>Alle facturen zijn tijdig en correct</t>
  </si>
  <si>
    <t>Eén of meerdere facturen niet tijdig of correct</t>
  </si>
  <si>
    <t>TOTAAL SCORE</t>
  </si>
  <si>
    <t>Inkada (tijdens kwaliteitsmeting)</t>
  </si>
  <si>
    <t>Score</t>
  </si>
  <si>
    <t xml:space="preserve">Onderwerp: Personeel </t>
  </si>
  <si>
    <t>Onderwerp: Uitvoering</t>
  </si>
  <si>
    <t>Onderwerp: Communicatie en evaluatie</t>
  </si>
  <si>
    <t>Onderwerp: Financieel</t>
  </si>
  <si>
    <t>Wie dient KPI aan te tonen?</t>
  </si>
  <si>
    <t>Bewijs aanleveren?</t>
  </si>
  <si>
    <t>Ja</t>
  </si>
  <si>
    <t>Nee</t>
  </si>
  <si>
    <t>Ja, af te tekenen lijst door medewerkers</t>
  </si>
  <si>
    <t>Ja, resultaten overhandigen aan opdrachtgever, inclusief totalisatie van de uitgevoerde DKS metingen</t>
  </si>
  <si>
    <t>Oplevering samen met opdrachtgever</t>
  </si>
  <si>
    <t>De facturen zijn tijdig ingediend en correct gefactureerd. Eventuele regiewerkzaamheden worden gefactureerd middels werkbonnen met handtekening van opdrachtgever</t>
  </si>
  <si>
    <t>Maximale score</t>
  </si>
  <si>
    <t>Inzet uren</t>
  </si>
  <si>
    <t>Alle uren zijn gewerkt en conform contract ingezet</t>
  </si>
  <si>
    <t>Eén of meerdere gebouwen worden de uren niet conform contract ingezet</t>
  </si>
  <si>
    <t>Opleidingseisen nieuw ingezet personeel</t>
  </si>
  <si>
    <t>Minimaal éénmaal per maand wordt voor alle (taken) in de locaties een DKS meting door leverancier uitgevoerd, rapportages worden opgestuurd naar opdrachtgever.</t>
  </si>
  <si>
    <t>Contractafspraken</t>
  </si>
  <si>
    <t>Alle contractafspraken zijn uitgevoerd en nagekomen</t>
  </si>
  <si>
    <t>Werkroosters dagelijks</t>
  </si>
  <si>
    <t>Werkplanning periodiek</t>
  </si>
  <si>
    <t>Oplevering specialistisch periodiek onderhoud (vloer / inventaris / en - of glasbewassing)</t>
  </si>
  <si>
    <t>Contractafspraken zijn niet uitgevoerd en/of nagekomen</t>
  </si>
  <si>
    <t>Ja, eenmalig overleggen  of bevestiging vanuit HR SMB</t>
  </si>
  <si>
    <t>De inzet van de uren is conform inschrijving van SMB</t>
  </si>
  <si>
    <t>In ieder gebouw is een (digitaal) logboek, waarin dagelijks door SMB wordt geschreven, (op- en of aanmerkingen of paraaf “voor gezien”).</t>
  </si>
  <si>
    <t>Managementrapportage</t>
  </si>
  <si>
    <t>Score per kwartaal</t>
  </si>
  <si>
    <t>Opmerking SMB</t>
  </si>
  <si>
    <t>Voor iedere medewerker is vóór tewerkstelling, een VOG verstrekt</t>
  </si>
  <si>
    <t>Inzet jeugd, leerlingen en ouders van leerlingen</t>
  </si>
  <si>
    <t>De inzet van jeugdigen (jonger dan 22 jaar) is niet meer dan 10%. De inzet van eigen leerlingen en ouders van leerlingen is niet toegestaan.</t>
  </si>
  <si>
    <t>Er wordt niet meer dan 10% jeugdigen ingezet en er worden geen eigen leerlingen of ouders van leerlingen ingezet</t>
  </si>
  <si>
    <t>Er wordt meer dan 10% jeugdigen ingezet en/of er worden eigen leerlingen of ouders van leerlingen ingezet</t>
  </si>
  <si>
    <t>Per locatie is minimaal één medewerker BHV getraind</t>
  </si>
  <si>
    <t>Bij één of meerdere locaties zijn geen medewerkers BHV getraind</t>
  </si>
  <si>
    <t>Flexpool</t>
  </si>
  <si>
    <t>Indien het vaste personeel van het schoonmaakbedrijf verhinderd is, dienen er vaste invalkrachten (flexpool) door het schoonmaakbedrijf ingezet te worden. Deze invalkrachten dienen van te voren bekend te zijn met het gebouw en de daarbij behorende afspraken over de uitvoering van de schoonmaak binnen het betreffende gebouw.</t>
  </si>
  <si>
    <t>Opdrachtnemer werkt met vaste invalskrachten welke bekend zijn met het gebouw en de daarbij horende afspraken over de uitvoering van de schoonmaak</t>
  </si>
  <si>
    <t>Opdrachtnemer werkt niet met vaste invalskrachten en/of de invalskrachten zijn niet bekend met het gebouw en/of de daarbij horende afspraken over de uitvoering van de schoonmaak</t>
  </si>
  <si>
    <t>De managementrapportage zoals beschreven in c-&amp;-e-5. wordt tijdig en volledig aangeleverd.</t>
  </si>
  <si>
    <t>In- en uitruimen</t>
  </si>
  <si>
    <t>Opdrachtnemer is verantwoordelijk voor het in- en uitruimen van de inventaris van de ruimten. Alle ruimten dienen na het inruimen op dezelfde wijze te zijn ingericht als vóór het uitruimen het geval was.</t>
  </si>
  <si>
    <t>De ruimten zijn bij het uitvoeren van specialistisch vloeronderhoud in- en uitgeruimd en vervolgens op dezelfde wijze weer ingericht</t>
  </si>
  <si>
    <t>De ruimten zijn bij het uitvoeren van specialistisch vloeronderhoud niet in- en uitgeruimd en/of niet op dezelfde wijze weer ingericht</t>
  </si>
  <si>
    <t>Alle toezeggingen in de beantwoording van de open vragen worden nagekomen door SMB. Deze KPI wordt na definitieve gunning uitgewerkt.</t>
  </si>
  <si>
    <t>P1</t>
  </si>
  <si>
    <t>P2</t>
  </si>
  <si>
    <t>P3</t>
  </si>
  <si>
    <t>P4</t>
  </si>
  <si>
    <t>P5</t>
  </si>
  <si>
    <t>P6</t>
  </si>
  <si>
    <t>P7</t>
  </si>
  <si>
    <t>P8</t>
  </si>
  <si>
    <t>P9</t>
  </si>
  <si>
    <t>U1</t>
  </si>
  <si>
    <t>U2</t>
  </si>
  <si>
    <t>U3</t>
  </si>
  <si>
    <t>U4</t>
  </si>
  <si>
    <t>U5</t>
  </si>
  <si>
    <t>U6</t>
  </si>
  <si>
    <t>U7</t>
  </si>
  <si>
    <t>U8</t>
  </si>
  <si>
    <t>C1</t>
  </si>
  <si>
    <t>C2</t>
  </si>
  <si>
    <t>C3</t>
  </si>
  <si>
    <t>F1</t>
  </si>
  <si>
    <t>F2</t>
  </si>
  <si>
    <t>Alle evaluaties zijn uitgevoerd en genotuleerd. Daarnaast zijn de actiepunten uitgevoerd door SMB.</t>
  </si>
  <si>
    <t>Maximaal 2 overleggen gemist of niet genotuleerd of actiepunten niet uitgevoerd.</t>
  </si>
  <si>
    <t>De rapportage is tijdig verstuurd. Alle onderwerpen zijn opgenomen en/of onderbouwd.</t>
  </si>
  <si>
    <t>De rapportage is niet tijdig verstuurd of niet alle onderwerpen zijn opgenomen / onderbouwd.</t>
  </si>
  <si>
    <t>SMB (in de management-rapportage)</t>
  </si>
  <si>
    <t>Iedere medewerker heeft bij aanvang van de werkzaamheden bij Opdrachtgever een schoonmaak-instructie gekregen. De schoonmaakinstructie is onder andere gericht op dit programma van eisen en het werkprogramma. In deze instructie dient ook aandacht besteed te worden aan het terugdringen van milieubelastende schoonmaakactiviteiten.</t>
  </si>
  <si>
    <t>De objectleider is in het bezit van diploma "Basismodule algemene schoonmaak", "Midden Kader Leidinggevenden Schoonmaakonderhoud" of vergelijkbaar, en SVS-diploma "DKS" of vergelijkbaar.</t>
  </si>
  <si>
    <t>Na uitvoering van specialistisch periodiek onderhoud of glasbewassing voert SMB een controle uit om vervolgens aan de aangewezen vertegenwoordiger van opdrachtgever op te leveren.</t>
  </si>
  <si>
    <t>Overleg vindt plaats zoals beschreven in eis c-&amp;-e-1.
SMB initieërt, plant en notuleert deze overleggen. De actiepunten worden daarnaast uitgevoerd door SMB.</t>
  </si>
  <si>
    <t>- Klachten over het reguliere schoonmaakproces worden op werkdagen binnen 24 uur hersteld;
- Bij ernstige verstoringen, waaronder calamiteiten, geldt een reactietijd van 1 uur;
- Van alle ontvangen klachten worden op werkdagen binnen 24 uur zowel een maatregel als een opvolging  teruggekoppeld; 
- Alle klachten die per email, per telefoon of in een formeel overleg worden gemeld, dienen door Opdrachtnemer te worden geregistreerd, inclusief maatregel en opvolging."</t>
  </si>
  <si>
    <t>Geen klachten</t>
  </si>
  <si>
    <t>Zie het Programma van Eisen  voor de werking van het KPI-model.</t>
  </si>
  <si>
    <t>Minimaal 90% van de medewerkers werken 6 maanden of langer op de locatie(s)</t>
  </si>
  <si>
    <t>Alle periodieke werkzaamheden (vloer / glas / inventaris / sanitair) zijn ingepland en vastgelegd in een jaarplanning en SMB voert de werkzaamheden uit conform deze planning. Alle contactpersonen van Opdrachtgever beschikken over de jaarplanning.  De planning wordt bij tactisch / strategisch overleg afgestemd met Opdrachtgever.</t>
  </si>
  <si>
    <t>Planning is vastgelegd en de werkzaamheden worden/zijn uitgevoerd conform deze planning. De planning is in bezit van de CP per locatie en wordt afgestemd met Opdrachtgever.</t>
  </si>
  <si>
    <t>Planning is niet vastgelegd, werkzaamheden worden/zijn niet uitgevoerd conform deze planning, planning is niet in bezit van de CP per locatie en/of de planning is niet afgestemd met Opdrachtgever.</t>
  </si>
  <si>
    <t>Alle schoonmaakmedewerkers (op de werkkar) en alle contactpersonen van Opdrachtgever beschikken over een actueel werkprogramma, overeenkomstig het calculatieblad, en handelen naar het werkprogramma.</t>
  </si>
  <si>
    <t>Werkprogramma's niet conform het calculatieblad, niet op werkkar, niet in bezit van CP per locatie en/of er wordt niet naar gehandeld.</t>
  </si>
  <si>
    <t>Werkprogramma's zijn conform het calculatieblad, aanwezig op elke werkkar en in bezit van de CP per locatie en er wordt naar gehandeld.</t>
  </si>
  <si>
    <t>Op locaties waar SMB verantwoordelijk is voor het openen of afsluiten en/of het in- of uitstakelen van het alarm, geschiedt dit zonder verwijtbare incidenten.
Verwijtbaar houdt in een alarm door fout/vergissing van medewerker SMB.</t>
  </si>
  <si>
    <t>Bijlage 8. KPI scoringsmodel - St. Michaël College (SMC)</t>
  </si>
  <si>
    <t>Looptijd contract: 1 mei 2023 - 30 april 2027. Optiejaren: 4 x 1 jaar
Opdrachtnemer / SMB: &lt;&gt;</t>
  </si>
  <si>
    <t>Opmerking SMC</t>
  </si>
  <si>
    <t>BHV</t>
  </si>
  <si>
    <t xml:space="preserve">Opdrachtnemer dient te allen tijde zorg te dragen voor een BHV'er, inclusief jaarlijkse herhalingscursussen. </t>
  </si>
  <si>
    <t>Maximaal 1 incident</t>
  </si>
  <si>
    <t>Méér dan 1 incident</t>
  </si>
  <si>
    <t>Maximaal één klacht per locatie, tijdig opgelost en teruggekoppeld.</t>
  </si>
  <si>
    <t>Méér dan één klacht per locatie én/of niet alle klachten tijdig opgelost en teruggekoppeld</t>
  </si>
  <si>
    <t>SMC</t>
  </si>
  <si>
    <t>SMB / SMC</t>
  </si>
  <si>
    <t>Inkada (tijdens kwaliteitsmeting) en SMC</t>
  </si>
  <si>
    <t>SMB (in de management-rapportage) en SMC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</si>
</sst>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0"/>
      <name val="Arial"/>
      <family val="2"/>
    </font>
    <font>
      <b/>
      <sz val="11"/>
      <color theme="1"/>
      <name val="Verdana"/>
      <family val="2"/>
    </font>
    <font>
      <sz val="11"/>
      <color theme="1"/>
      <name val="Calibri"/>
      <family val="2"/>
      <scheme val="minor"/>
    </font>
    <font>
      <b/>
      <sz val="11"/>
      <color theme="1"/>
      <name val="Calibri"/>
      <family val="2"/>
      <scheme val="minor"/>
    </font>
    <font>
      <b/>
      <sz val="8"/>
      <color theme="0"/>
      <name val="Verdana"/>
      <family val="2"/>
    </font>
    <font>
      <sz val="8"/>
      <color theme="1"/>
      <name val="Verdana"/>
      <family val="2"/>
    </font>
    <font>
      <b/>
      <sz val="8"/>
      <color theme="1"/>
      <name val="Verdana"/>
      <family val="2"/>
    </font>
    <font>
      <b/>
      <sz val="8"/>
      <color rgb="FF000000"/>
      <name val="Verdana"/>
      <family val="2"/>
    </font>
    <font>
      <sz val="11"/>
      <color theme="1"/>
      <name val="Verdana"/>
      <family val="2"/>
    </font>
    <font>
      <sz val="8"/>
      <color rgb="FFFF0000"/>
      <name val="Verdana"/>
      <family val="2"/>
    </font>
    <font>
      <b/>
      <sz val="8"/>
      <name val="Verdana"/>
      <family val="2"/>
    </font>
    <font>
      <sz val="8"/>
      <name val="Verdana"/>
      <family val="2"/>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9" fontId="3" fillId="0" borderId="0" applyFont="0" applyFill="0" applyBorder="0" applyAlignment="0" applyProtection="0"/>
    <xf numFmtId="0" fontId="3" fillId="0" borderId="0"/>
  </cellStyleXfs>
  <cellXfs count="91">
    <xf numFmtId="0" fontId="0" fillId="0" borderId="0" xfId="0"/>
    <xf numFmtId="0" fontId="5" fillId="3" borderId="2"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0" borderId="0" xfId="0" applyFont="1"/>
    <xf numFmtId="0" fontId="0" fillId="0" borderId="0" xfId="0" applyAlignment="1">
      <alignment horizontal="center"/>
    </xf>
    <xf numFmtId="0" fontId="0" fillId="0" borderId="0" xfId="0" applyAlignment="1">
      <alignment horizontal="left"/>
    </xf>
    <xf numFmtId="0" fontId="6" fillId="2"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6" fillId="2" borderId="2" xfId="2" applyNumberFormat="1" applyFont="1" applyFill="1" applyBorder="1" applyAlignment="1">
      <alignment horizontal="center" vertical="center" wrapText="1"/>
    </xf>
    <xf numFmtId="164" fontId="0" fillId="0" borderId="0" xfId="0" applyNumberFormat="1"/>
    <xf numFmtId="0" fontId="0" fillId="0" borderId="0" xfId="0" applyAlignment="1">
      <alignment horizontal="center" vertical="center"/>
    </xf>
    <xf numFmtId="0" fontId="9" fillId="0" borderId="8" xfId="0" applyFont="1" applyBorder="1" applyAlignment="1">
      <alignment vertical="center" wrapText="1"/>
    </xf>
    <xf numFmtId="1" fontId="11" fillId="4" borderId="2" xfId="2" applyNumberFormat="1" applyFont="1" applyFill="1" applyBorder="1" applyAlignment="1">
      <alignment horizontal="center" vertical="center" wrapText="1"/>
    </xf>
    <xf numFmtId="0" fontId="6" fillId="2" borderId="2" xfId="0" applyFont="1" applyFill="1" applyBorder="1" applyAlignment="1">
      <alignment vertical="center" wrapText="1"/>
    </xf>
    <xf numFmtId="1" fontId="11" fillId="4" borderId="1" xfId="2"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vertical="center" wrapText="1"/>
    </xf>
    <xf numFmtId="1" fontId="7" fillId="4" borderId="2" xfId="2" applyNumberFormat="1" applyFont="1" applyFill="1" applyBorder="1" applyAlignment="1">
      <alignment horizontal="center" vertical="center" wrapText="1"/>
    </xf>
    <xf numFmtId="0" fontId="4" fillId="4" borderId="2" xfId="0" applyFont="1" applyFill="1" applyBorder="1"/>
    <xf numFmtId="0" fontId="0" fillId="2" borderId="0" xfId="0" applyFill="1"/>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vertical="center" wrapText="1"/>
    </xf>
    <xf numFmtId="0" fontId="8" fillId="5" borderId="2" xfId="0" applyFont="1" applyFill="1" applyBorder="1" applyAlignment="1">
      <alignment vertical="center" wrapText="1"/>
    </xf>
    <xf numFmtId="0" fontId="8" fillId="5" borderId="2" xfId="0" applyFont="1" applyFill="1" applyBorder="1" applyAlignment="1">
      <alignment horizontal="left" vertical="center" wrapText="1"/>
    </xf>
    <xf numFmtId="1" fontId="5" fillId="5" borderId="2" xfId="2"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9" fontId="4" fillId="4" borderId="0" xfId="2" applyFont="1" applyFill="1" applyAlignment="1">
      <alignment vertical="center"/>
    </xf>
    <xf numFmtId="164" fontId="4" fillId="0" borderId="2" xfId="0" applyNumberFormat="1" applyFont="1" applyBorder="1"/>
    <xf numFmtId="0" fontId="0" fillId="0" borderId="2" xfId="0" applyBorder="1"/>
    <xf numFmtId="9" fontId="4" fillId="4" borderId="2" xfId="2" applyFont="1" applyFill="1" applyBorder="1" applyAlignment="1">
      <alignment vertical="center"/>
    </xf>
    <xf numFmtId="0" fontId="4" fillId="4" borderId="7" xfId="0" applyFont="1" applyFill="1" applyBorder="1" applyAlignment="1">
      <alignment horizontal="center"/>
    </xf>
    <xf numFmtId="0" fontId="6" fillId="2" borderId="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6" fillId="6" borderId="2" xfId="0" applyFont="1" applyFill="1" applyBorder="1" applyAlignment="1">
      <alignment vertical="center" wrapText="1"/>
    </xf>
    <xf numFmtId="164" fontId="6" fillId="6" borderId="2" xfId="2"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0" fillId="6" borderId="2" xfId="0" applyFill="1" applyBorder="1"/>
    <xf numFmtId="164" fontId="6" fillId="6" borderId="2" xfId="0" applyNumberFormat="1" applyFont="1" applyFill="1" applyBorder="1" applyAlignment="1">
      <alignment horizontal="center" vertical="center" wrapText="1"/>
    </xf>
    <xf numFmtId="0" fontId="6" fillId="6" borderId="7" xfId="0" applyFont="1" applyFill="1" applyBorder="1" applyAlignment="1">
      <alignment horizontal="center" vertical="center" wrapText="1"/>
    </xf>
    <xf numFmtId="0" fontId="12" fillId="6" borderId="2" xfId="0" applyFont="1" applyFill="1" applyBorder="1" applyAlignment="1">
      <alignment vertical="center" wrapText="1"/>
    </xf>
    <xf numFmtId="164" fontId="12" fillId="6" borderId="2" xfId="0" applyNumberFormat="1" applyFont="1" applyFill="1" applyBorder="1" applyAlignment="1">
      <alignment horizontal="center" vertical="center" wrapText="1"/>
    </xf>
    <xf numFmtId="0" fontId="0" fillId="6" borderId="2" xfId="0" applyFill="1" applyBorder="1" applyAlignment="1">
      <alignment horizontal="center" vertical="center"/>
    </xf>
    <xf numFmtId="0" fontId="4" fillId="6" borderId="2" xfId="0" applyFont="1" applyFill="1" applyBorder="1"/>
    <xf numFmtId="0" fontId="4" fillId="2" borderId="0" xfId="0" applyFont="1" applyFill="1"/>
    <xf numFmtId="0" fontId="12" fillId="2" borderId="2" xfId="0" applyFont="1" applyFill="1" applyBorder="1" applyAlignment="1">
      <alignment vertical="center" wrapText="1"/>
    </xf>
    <xf numFmtId="164" fontId="12" fillId="2" borderId="2" xfId="2" applyNumberFormat="1" applyFont="1" applyFill="1" applyBorder="1" applyAlignment="1">
      <alignment horizontal="center" vertical="center" wrapText="1"/>
    </xf>
    <xf numFmtId="0" fontId="0" fillId="2" borderId="2" xfId="0" applyFill="1" applyBorder="1"/>
    <xf numFmtId="0" fontId="0" fillId="2" borderId="2" xfId="0" applyFill="1" applyBorder="1" applyAlignment="1">
      <alignment horizontal="center" vertical="center"/>
    </xf>
    <xf numFmtId="0" fontId="13" fillId="0" borderId="0" xfId="0" applyFont="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2" fillId="6" borderId="3"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1"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6" fillId="6" borderId="6" xfId="0" applyFont="1" applyFill="1" applyBorder="1" applyAlignment="1">
      <alignment horizontal="center" vertical="center" wrapText="1"/>
    </xf>
    <xf numFmtId="0" fontId="2" fillId="0" borderId="4" xfId="0" applyFont="1" applyBorder="1" applyAlignment="1">
      <alignment horizontal="center" vertical="top"/>
    </xf>
    <xf numFmtId="0" fontId="2" fillId="0" borderId="0" xfId="0" applyFont="1" applyAlignment="1">
      <alignment horizontal="center" vertical="top"/>
    </xf>
    <xf numFmtId="0" fontId="10" fillId="6" borderId="2" xfId="0" applyFont="1" applyFill="1" applyBorder="1" applyAlignment="1">
      <alignment horizontal="left" vertical="center" wrapText="1"/>
    </xf>
    <xf numFmtId="0" fontId="9" fillId="0" borderId="8" xfId="0" applyFont="1" applyBorder="1" applyAlignment="1">
      <alignment horizontal="center" vertical="center" wrapText="1"/>
    </xf>
    <xf numFmtId="0" fontId="2" fillId="0" borderId="2" xfId="0" applyFont="1" applyBorder="1" applyAlignment="1">
      <alignment horizontal="center" vertical="center"/>
    </xf>
    <xf numFmtId="0" fontId="12" fillId="2" borderId="5" xfId="0" applyFont="1" applyFill="1" applyBorder="1" applyAlignment="1">
      <alignment vertical="center" wrapText="1"/>
    </xf>
    <xf numFmtId="0" fontId="12" fillId="6" borderId="3" xfId="0" applyFont="1" applyFill="1" applyBorder="1" applyAlignment="1">
      <alignment vertical="center" wrapText="1"/>
    </xf>
    <xf numFmtId="0" fontId="6" fillId="6" borderId="6" xfId="0" applyFont="1" applyFill="1" applyBorder="1" applyAlignment="1">
      <alignment horizontal="left" vertical="center" wrapText="1"/>
    </xf>
    <xf numFmtId="0" fontId="12" fillId="6" borderId="6" xfId="0" applyFont="1" applyFill="1" applyBorder="1" applyAlignment="1">
      <alignment horizontal="left" vertical="center" wrapText="1"/>
    </xf>
    <xf numFmtId="1" fontId="6" fillId="6" borderId="2" xfId="2" applyNumberFormat="1" applyFont="1" applyFill="1" applyBorder="1" applyAlignment="1">
      <alignment horizontal="center" vertical="center" wrapText="1"/>
    </xf>
    <xf numFmtId="0" fontId="6" fillId="6" borderId="2" xfId="0" quotePrefix="1" applyFont="1" applyFill="1" applyBorder="1" applyAlignment="1">
      <alignment horizontal="left" vertical="center" wrapText="1"/>
    </xf>
  </cellXfs>
  <cellStyles count="4">
    <cellStyle name="Procent" xfId="2" builtinId="5"/>
    <cellStyle name="Standaard" xfId="0" builtinId="0"/>
    <cellStyle name="Standaard 3" xfId="3" xr:uid="{9A20AA05-048F-4196-B85D-0941D6B5D17B}"/>
    <cellStyle name="Standaard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C944-51CA-4649-81FB-029ADFC02E96}">
  <sheetPr>
    <pageSetUpPr fitToPage="1"/>
  </sheetPr>
  <dimension ref="B1:S65"/>
  <sheetViews>
    <sheetView tabSelected="1" view="pageBreakPreview" zoomScaleNormal="100" zoomScaleSheetLayoutView="100" workbookViewId="0">
      <pane ySplit="3" topLeftCell="A4" activePane="bottomLeft" state="frozen"/>
      <selection pane="bottomLeft" activeCell="E3" sqref="E3"/>
    </sheetView>
  </sheetViews>
  <sheetFormatPr defaultRowHeight="14.4" x14ac:dyDescent="0.3"/>
  <cols>
    <col min="1" max="1" width="1.88671875" customWidth="1"/>
    <col min="2" max="2" width="7.33203125" customWidth="1"/>
    <col min="3" max="3" width="21.88671875" style="6" customWidth="1"/>
    <col min="4" max="4" width="16.88671875" style="6" customWidth="1"/>
    <col min="5" max="5" width="19.33203125" style="6" customWidth="1"/>
    <col min="6" max="6" width="48.33203125" style="6" customWidth="1"/>
    <col min="7" max="7" width="44.109375" customWidth="1"/>
    <col min="8" max="8" width="17.5546875" style="10" bestFit="1" customWidth="1"/>
    <col min="9" max="9" width="1.88671875" customWidth="1"/>
    <col min="10" max="10" width="6.33203125" style="11" bestFit="1" customWidth="1"/>
    <col min="11" max="11" width="6.33203125" style="5" hidden="1" customWidth="1"/>
    <col min="12" max="12" width="6.33203125" style="5" bestFit="1" customWidth="1"/>
    <col min="13" max="13" width="6.33203125" style="5" hidden="1" customWidth="1"/>
    <col min="14" max="14" width="6.33203125" style="5" bestFit="1" customWidth="1"/>
    <col min="15" max="15" width="6.33203125" style="5" hidden="1" customWidth="1"/>
    <col min="16" max="16" width="6.33203125" style="5" bestFit="1" customWidth="1"/>
    <col min="17" max="17" width="6.33203125" style="5" hidden="1" customWidth="1"/>
    <col min="18" max="18" width="14.109375" customWidth="1"/>
    <col min="19" max="19" width="14.44140625" customWidth="1"/>
  </cols>
  <sheetData>
    <row r="1" spans="2:19" x14ac:dyDescent="0.3">
      <c r="B1" s="80" t="s">
        <v>141</v>
      </c>
      <c r="C1" s="80"/>
      <c r="D1" s="80"/>
      <c r="E1" s="80"/>
      <c r="F1" s="80"/>
      <c r="G1" s="80"/>
      <c r="H1" s="80"/>
      <c r="I1" s="81"/>
      <c r="J1" s="81"/>
      <c r="K1" s="81"/>
      <c r="L1" s="81"/>
      <c r="M1" s="81"/>
      <c r="N1" s="81"/>
      <c r="O1" s="81"/>
      <c r="P1" s="81"/>
    </row>
    <row r="2" spans="2:19" ht="34.5" customHeight="1" x14ac:dyDescent="0.3">
      <c r="B2" s="83" t="s">
        <v>142</v>
      </c>
      <c r="C2" s="83"/>
      <c r="D2" s="83"/>
      <c r="E2" s="83"/>
      <c r="F2" s="83"/>
      <c r="G2" s="83"/>
      <c r="H2" s="12"/>
      <c r="J2" s="84">
        <v>2023</v>
      </c>
      <c r="K2" s="84"/>
      <c r="L2" s="84"/>
      <c r="M2" s="84"/>
      <c r="N2" s="84"/>
      <c r="O2" s="84"/>
      <c r="P2" s="84"/>
      <c r="Q2" s="84"/>
    </row>
    <row r="3" spans="2:19" ht="26.25" customHeight="1" x14ac:dyDescent="0.3">
      <c r="B3" s="1" t="s">
        <v>4</v>
      </c>
      <c r="C3" s="2" t="s">
        <v>52</v>
      </c>
      <c r="D3" s="3" t="s">
        <v>56</v>
      </c>
      <c r="E3" s="3" t="s">
        <v>57</v>
      </c>
      <c r="F3" s="2" t="s">
        <v>5</v>
      </c>
      <c r="G3" s="1" t="s">
        <v>6</v>
      </c>
      <c r="H3" s="8" t="s">
        <v>7</v>
      </c>
      <c r="J3" s="3" t="s">
        <v>8</v>
      </c>
      <c r="K3" s="3" t="s">
        <v>51</v>
      </c>
      <c r="L3" s="3" t="s">
        <v>9</v>
      </c>
      <c r="M3" s="3" t="s">
        <v>51</v>
      </c>
      <c r="N3" s="3" t="s">
        <v>10</v>
      </c>
      <c r="O3" s="3" t="s">
        <v>51</v>
      </c>
      <c r="P3" s="3" t="s">
        <v>11</v>
      </c>
      <c r="Q3" s="3" t="s">
        <v>51</v>
      </c>
      <c r="R3" s="3" t="s">
        <v>143</v>
      </c>
      <c r="S3" s="3" t="s">
        <v>81</v>
      </c>
    </row>
    <row r="4" spans="2:19" ht="15.9" customHeight="1" x14ac:dyDescent="0.3">
      <c r="B4" s="54" t="s">
        <v>99</v>
      </c>
      <c r="C4" s="57" t="s">
        <v>12</v>
      </c>
      <c r="D4" s="58" t="s">
        <v>125</v>
      </c>
      <c r="E4" s="58" t="s">
        <v>58</v>
      </c>
      <c r="F4" s="72" t="s">
        <v>133</v>
      </c>
      <c r="G4" s="14" t="s">
        <v>13</v>
      </c>
      <c r="H4" s="9">
        <v>10</v>
      </c>
      <c r="J4" s="7"/>
      <c r="K4" s="7">
        <f t="shared" ref="K4:K22" si="0">IF(J4="x",H4,0)</f>
        <v>0</v>
      </c>
      <c r="L4" s="7"/>
      <c r="M4" s="7">
        <f t="shared" ref="M4:M22" si="1">IF(L4="x",H4,0)</f>
        <v>0</v>
      </c>
      <c r="N4" s="7"/>
      <c r="O4" s="7">
        <f t="shared" ref="O4:O22" si="2">IF(N4="x",H4,0)</f>
        <v>0</v>
      </c>
      <c r="P4" s="7"/>
      <c r="Q4" s="7">
        <f t="shared" ref="Q4:Q22" si="3">IF(P4="x",H4,0)</f>
        <v>0</v>
      </c>
      <c r="R4" s="33"/>
      <c r="S4" s="33"/>
    </row>
    <row r="5" spans="2:19" ht="15.9" customHeight="1" x14ac:dyDescent="0.3">
      <c r="B5" s="54"/>
      <c r="C5" s="57"/>
      <c r="D5" s="59"/>
      <c r="E5" s="59"/>
      <c r="F5" s="72"/>
      <c r="G5" s="14" t="s">
        <v>14</v>
      </c>
      <c r="H5" s="9">
        <v>5</v>
      </c>
      <c r="I5" s="22"/>
      <c r="J5" s="7"/>
      <c r="K5" s="7">
        <f t="shared" si="0"/>
        <v>0</v>
      </c>
      <c r="L5" s="7"/>
      <c r="M5" s="7">
        <f t="shared" si="1"/>
        <v>0</v>
      </c>
      <c r="N5" s="7"/>
      <c r="O5" s="7">
        <f t="shared" si="2"/>
        <v>0</v>
      </c>
      <c r="P5" s="7"/>
      <c r="Q5" s="7">
        <f t="shared" si="3"/>
        <v>0</v>
      </c>
      <c r="R5" s="33"/>
      <c r="S5" s="33"/>
    </row>
    <row r="6" spans="2:19" ht="15.9" customHeight="1" x14ac:dyDescent="0.3">
      <c r="B6" s="54"/>
      <c r="C6" s="57"/>
      <c r="D6" s="61"/>
      <c r="E6" s="61"/>
      <c r="F6" s="72"/>
      <c r="G6" s="14" t="s">
        <v>15</v>
      </c>
      <c r="H6" s="9">
        <v>0</v>
      </c>
      <c r="I6" s="22"/>
      <c r="J6" s="7"/>
      <c r="K6" s="7">
        <f t="shared" si="0"/>
        <v>0</v>
      </c>
      <c r="L6" s="7"/>
      <c r="M6" s="7">
        <f t="shared" si="1"/>
        <v>0</v>
      </c>
      <c r="N6" s="7"/>
      <c r="O6" s="7">
        <f t="shared" si="2"/>
        <v>0</v>
      </c>
      <c r="P6" s="7"/>
      <c r="Q6" s="7">
        <f t="shared" si="3"/>
        <v>0</v>
      </c>
      <c r="R6" s="33"/>
      <c r="S6" s="33"/>
    </row>
    <row r="7" spans="2:19" ht="39.75" customHeight="1" x14ac:dyDescent="0.3">
      <c r="B7" s="79" t="s">
        <v>100</v>
      </c>
      <c r="C7" s="78" t="s">
        <v>68</v>
      </c>
      <c r="D7" s="76" t="s">
        <v>125</v>
      </c>
      <c r="E7" s="62" t="s">
        <v>60</v>
      </c>
      <c r="F7" s="71" t="s">
        <v>126</v>
      </c>
      <c r="G7" s="38" t="s">
        <v>17</v>
      </c>
      <c r="H7" s="39">
        <v>3</v>
      </c>
      <c r="I7" s="22"/>
      <c r="J7" s="40"/>
      <c r="K7" s="40">
        <f t="shared" si="0"/>
        <v>0</v>
      </c>
      <c r="L7" s="40"/>
      <c r="M7" s="40">
        <f t="shared" si="1"/>
        <v>0</v>
      </c>
      <c r="N7" s="40"/>
      <c r="O7" s="40">
        <f t="shared" si="2"/>
        <v>0</v>
      </c>
      <c r="P7" s="40"/>
      <c r="Q7" s="40">
        <f t="shared" si="3"/>
        <v>0</v>
      </c>
      <c r="R7" s="41"/>
      <c r="S7" s="41"/>
    </row>
    <row r="8" spans="2:19" ht="39.75" customHeight="1" x14ac:dyDescent="0.3">
      <c r="B8" s="63"/>
      <c r="C8" s="78"/>
      <c r="D8" s="77"/>
      <c r="E8" s="63"/>
      <c r="F8" s="82"/>
      <c r="G8" s="38" t="s">
        <v>18</v>
      </c>
      <c r="H8" s="39">
        <v>0</v>
      </c>
      <c r="I8" s="22"/>
      <c r="J8" s="40"/>
      <c r="K8" s="40">
        <f t="shared" si="0"/>
        <v>0</v>
      </c>
      <c r="L8" s="40"/>
      <c r="M8" s="40">
        <f t="shared" si="1"/>
        <v>0</v>
      </c>
      <c r="N8" s="40"/>
      <c r="O8" s="40">
        <f t="shared" si="2"/>
        <v>0</v>
      </c>
      <c r="P8" s="40"/>
      <c r="Q8" s="40">
        <f t="shared" si="3"/>
        <v>0</v>
      </c>
      <c r="R8" s="41"/>
      <c r="S8" s="41"/>
    </row>
    <row r="9" spans="2:19" ht="15.9" customHeight="1" x14ac:dyDescent="0.3">
      <c r="B9" s="59" t="s">
        <v>101</v>
      </c>
      <c r="C9" s="57" t="s">
        <v>16</v>
      </c>
      <c r="D9" s="58" t="s">
        <v>125</v>
      </c>
      <c r="E9" s="58" t="s">
        <v>60</v>
      </c>
      <c r="F9" s="57" t="s">
        <v>19</v>
      </c>
      <c r="G9" s="14" t="s">
        <v>20</v>
      </c>
      <c r="H9" s="9">
        <v>5</v>
      </c>
      <c r="I9" s="22"/>
      <c r="J9" s="7"/>
      <c r="K9" s="7">
        <f t="shared" si="0"/>
        <v>0</v>
      </c>
      <c r="L9" s="7"/>
      <c r="M9" s="7">
        <f t="shared" si="1"/>
        <v>0</v>
      </c>
      <c r="N9" s="7"/>
      <c r="O9" s="7">
        <f t="shared" si="2"/>
        <v>0</v>
      </c>
      <c r="P9" s="7"/>
      <c r="Q9" s="7">
        <f t="shared" si="3"/>
        <v>0</v>
      </c>
      <c r="R9" s="33"/>
      <c r="S9" s="33"/>
    </row>
    <row r="10" spans="2:19" ht="15.9" customHeight="1" x14ac:dyDescent="0.3">
      <c r="B10" s="61"/>
      <c r="C10" s="57"/>
      <c r="D10" s="61"/>
      <c r="E10" s="61"/>
      <c r="F10" s="57"/>
      <c r="G10" s="14" t="s">
        <v>21</v>
      </c>
      <c r="H10" s="9">
        <v>0</v>
      </c>
      <c r="I10" s="22"/>
      <c r="J10" s="7"/>
      <c r="K10" s="7">
        <f t="shared" si="0"/>
        <v>0</v>
      </c>
      <c r="L10" s="7"/>
      <c r="M10" s="7">
        <f t="shared" si="1"/>
        <v>0</v>
      </c>
      <c r="N10" s="7"/>
      <c r="O10" s="7">
        <f t="shared" si="2"/>
        <v>0</v>
      </c>
      <c r="P10" s="7"/>
      <c r="Q10" s="7">
        <f t="shared" si="3"/>
        <v>0</v>
      </c>
      <c r="R10" s="33"/>
      <c r="S10" s="33"/>
    </row>
    <row r="11" spans="2:19" ht="23.25" customHeight="1" x14ac:dyDescent="0.3">
      <c r="B11" s="79" t="s">
        <v>102</v>
      </c>
      <c r="C11" s="78" t="s">
        <v>28</v>
      </c>
      <c r="D11" s="62" t="s">
        <v>125</v>
      </c>
      <c r="E11" s="62" t="s">
        <v>58</v>
      </c>
      <c r="F11" s="78" t="s">
        <v>127</v>
      </c>
      <c r="G11" s="38" t="s">
        <v>29</v>
      </c>
      <c r="H11" s="42">
        <v>3</v>
      </c>
      <c r="I11" s="22"/>
      <c r="J11" s="40"/>
      <c r="K11" s="40">
        <f t="shared" ref="K11:K16" si="4">IF(J11="x",H11,0)</f>
        <v>0</v>
      </c>
      <c r="L11" s="40"/>
      <c r="M11" s="40">
        <f t="shared" ref="M11:M16" si="5">IF(L11="x",H11,0)</f>
        <v>0</v>
      </c>
      <c r="N11" s="40"/>
      <c r="O11" s="40">
        <f t="shared" ref="O11:O16" si="6">IF(N11="x",H11,0)</f>
        <v>0</v>
      </c>
      <c r="P11" s="40"/>
      <c r="Q11" s="40">
        <f t="shared" ref="Q11:Q16" si="7">IF(P11="x",H11,0)</f>
        <v>0</v>
      </c>
      <c r="R11" s="41"/>
      <c r="S11" s="41"/>
    </row>
    <row r="12" spans="2:19" s="4" customFormat="1" ht="23.25" customHeight="1" x14ac:dyDescent="0.3">
      <c r="B12" s="63"/>
      <c r="C12" s="78"/>
      <c r="D12" s="63"/>
      <c r="E12" s="63"/>
      <c r="F12" s="78"/>
      <c r="G12" s="38" t="s">
        <v>30</v>
      </c>
      <c r="H12" s="42">
        <v>0</v>
      </c>
      <c r="I12" s="48"/>
      <c r="J12" s="40"/>
      <c r="K12" s="40">
        <f t="shared" si="4"/>
        <v>0</v>
      </c>
      <c r="L12" s="40"/>
      <c r="M12" s="40">
        <f t="shared" si="5"/>
        <v>0</v>
      </c>
      <c r="N12" s="40"/>
      <c r="O12" s="40">
        <f t="shared" si="6"/>
        <v>0</v>
      </c>
      <c r="P12" s="40"/>
      <c r="Q12" s="40">
        <f t="shared" si="7"/>
        <v>0</v>
      </c>
      <c r="R12" s="47"/>
      <c r="S12" s="47"/>
    </row>
    <row r="13" spans="2:19" ht="36.75" customHeight="1" x14ac:dyDescent="0.3">
      <c r="B13" s="59" t="s">
        <v>103</v>
      </c>
      <c r="C13" s="72" t="s">
        <v>83</v>
      </c>
      <c r="D13" s="68" t="s">
        <v>125</v>
      </c>
      <c r="E13" s="68" t="s">
        <v>58</v>
      </c>
      <c r="F13" s="60" t="s">
        <v>84</v>
      </c>
      <c r="G13" s="49" t="s">
        <v>85</v>
      </c>
      <c r="H13" s="50">
        <v>3</v>
      </c>
      <c r="I13" s="22"/>
      <c r="J13" s="7"/>
      <c r="K13" s="7">
        <f t="shared" si="4"/>
        <v>0</v>
      </c>
      <c r="L13" s="7"/>
      <c r="M13" s="7">
        <f t="shared" si="5"/>
        <v>0</v>
      </c>
      <c r="N13" s="7"/>
      <c r="O13" s="7">
        <f t="shared" si="6"/>
        <v>0</v>
      </c>
      <c r="P13" s="7"/>
      <c r="Q13" s="7">
        <f t="shared" si="7"/>
        <v>0</v>
      </c>
      <c r="R13" s="33"/>
      <c r="S13" s="33"/>
    </row>
    <row r="14" spans="2:19" ht="36.75" customHeight="1" x14ac:dyDescent="0.3">
      <c r="B14" s="61"/>
      <c r="C14" s="72"/>
      <c r="D14" s="69"/>
      <c r="E14" s="69"/>
      <c r="F14" s="70"/>
      <c r="G14" s="49" t="s">
        <v>86</v>
      </c>
      <c r="H14" s="50">
        <v>0</v>
      </c>
      <c r="I14" s="22"/>
      <c r="J14" s="7"/>
      <c r="K14" s="7">
        <f t="shared" si="4"/>
        <v>0</v>
      </c>
      <c r="L14" s="7"/>
      <c r="M14" s="7">
        <f t="shared" si="5"/>
        <v>0</v>
      </c>
      <c r="N14" s="7"/>
      <c r="O14" s="7">
        <f t="shared" si="6"/>
        <v>0</v>
      </c>
      <c r="P14" s="7"/>
      <c r="Q14" s="7">
        <f t="shared" si="7"/>
        <v>0</v>
      </c>
      <c r="R14" s="33"/>
      <c r="S14" s="33"/>
    </row>
    <row r="15" spans="2:19" ht="25.5" customHeight="1" x14ac:dyDescent="0.3">
      <c r="B15" s="62" t="s">
        <v>104</v>
      </c>
      <c r="C15" s="64" t="s">
        <v>144</v>
      </c>
      <c r="D15" s="76" t="s">
        <v>125</v>
      </c>
      <c r="E15" s="76" t="s">
        <v>58</v>
      </c>
      <c r="F15" s="64" t="s">
        <v>145</v>
      </c>
      <c r="G15" s="44" t="s">
        <v>87</v>
      </c>
      <c r="H15" s="45">
        <v>5</v>
      </c>
      <c r="I15" s="22"/>
      <c r="J15" s="40"/>
      <c r="K15" s="40">
        <f t="shared" si="4"/>
        <v>0</v>
      </c>
      <c r="L15" s="40"/>
      <c r="M15" s="40">
        <f t="shared" si="5"/>
        <v>0</v>
      </c>
      <c r="N15" s="40"/>
      <c r="O15" s="40">
        <f t="shared" si="6"/>
        <v>0</v>
      </c>
      <c r="P15" s="40"/>
      <c r="Q15" s="40">
        <f t="shared" si="7"/>
        <v>0</v>
      </c>
      <c r="R15" s="41"/>
      <c r="S15" s="41"/>
    </row>
    <row r="16" spans="2:19" ht="25.5" customHeight="1" x14ac:dyDescent="0.3">
      <c r="B16" s="63"/>
      <c r="C16" s="65"/>
      <c r="D16" s="77"/>
      <c r="E16" s="77"/>
      <c r="F16" s="65"/>
      <c r="G16" s="44" t="s">
        <v>88</v>
      </c>
      <c r="H16" s="45">
        <v>0</v>
      </c>
      <c r="I16" s="22"/>
      <c r="J16" s="40"/>
      <c r="K16" s="40">
        <f t="shared" si="4"/>
        <v>0</v>
      </c>
      <c r="L16" s="40"/>
      <c r="M16" s="40">
        <f t="shared" si="5"/>
        <v>0</v>
      </c>
      <c r="N16" s="40"/>
      <c r="O16" s="40">
        <f t="shared" si="6"/>
        <v>0</v>
      </c>
      <c r="P16" s="40"/>
      <c r="Q16" s="40">
        <f t="shared" si="7"/>
        <v>0</v>
      </c>
      <c r="R16" s="41"/>
      <c r="S16" s="41"/>
    </row>
    <row r="17" spans="2:19" ht="15.9" customHeight="1" x14ac:dyDescent="0.3">
      <c r="B17" s="58" t="s">
        <v>105</v>
      </c>
      <c r="C17" s="55" t="s">
        <v>22</v>
      </c>
      <c r="D17" s="58" t="s">
        <v>125</v>
      </c>
      <c r="E17" s="68" t="s">
        <v>76</v>
      </c>
      <c r="F17" s="55" t="s">
        <v>82</v>
      </c>
      <c r="G17" s="14" t="s">
        <v>23</v>
      </c>
      <c r="H17" s="16">
        <v>3</v>
      </c>
      <c r="I17" s="22"/>
      <c r="J17" s="7"/>
      <c r="K17" s="7">
        <f t="shared" si="0"/>
        <v>0</v>
      </c>
      <c r="L17" s="7"/>
      <c r="M17" s="7">
        <f t="shared" si="1"/>
        <v>0</v>
      </c>
      <c r="N17" s="7"/>
      <c r="O17" s="7">
        <f t="shared" si="2"/>
        <v>0</v>
      </c>
      <c r="P17" s="7"/>
      <c r="Q17" s="7">
        <f t="shared" si="3"/>
        <v>0</v>
      </c>
      <c r="R17" s="51"/>
      <c r="S17" s="51"/>
    </row>
    <row r="18" spans="2:19" ht="15.9" customHeight="1" x14ac:dyDescent="0.3">
      <c r="B18" s="61"/>
      <c r="C18" s="56"/>
      <c r="D18" s="61"/>
      <c r="E18" s="69"/>
      <c r="F18" s="56"/>
      <c r="G18" s="14" t="s">
        <v>24</v>
      </c>
      <c r="H18" s="16">
        <v>0</v>
      </c>
      <c r="I18" s="22"/>
      <c r="J18" s="7"/>
      <c r="K18" s="7">
        <f t="shared" si="0"/>
        <v>0</v>
      </c>
      <c r="L18" s="7"/>
      <c r="M18" s="7">
        <f t="shared" si="1"/>
        <v>0</v>
      </c>
      <c r="N18" s="7"/>
      <c r="O18" s="7">
        <f t="shared" si="2"/>
        <v>0</v>
      </c>
      <c r="P18" s="7"/>
      <c r="Q18" s="7">
        <f t="shared" si="3"/>
        <v>0</v>
      </c>
      <c r="R18" s="51"/>
      <c r="S18" s="51"/>
    </row>
    <row r="19" spans="2:19" ht="45.75" customHeight="1" x14ac:dyDescent="0.3">
      <c r="B19" s="62" t="s">
        <v>106</v>
      </c>
      <c r="C19" s="64" t="s">
        <v>89</v>
      </c>
      <c r="D19" s="76" t="s">
        <v>125</v>
      </c>
      <c r="E19" s="76" t="s">
        <v>58</v>
      </c>
      <c r="F19" s="64" t="s">
        <v>90</v>
      </c>
      <c r="G19" s="44" t="s">
        <v>91</v>
      </c>
      <c r="H19" s="45">
        <v>5</v>
      </c>
      <c r="I19" s="22"/>
      <c r="J19" s="40"/>
      <c r="K19" s="40">
        <f t="shared" si="0"/>
        <v>0</v>
      </c>
      <c r="L19" s="40"/>
      <c r="M19" s="40">
        <f t="shared" si="1"/>
        <v>0</v>
      </c>
      <c r="N19" s="40"/>
      <c r="O19" s="40">
        <f t="shared" si="2"/>
        <v>0</v>
      </c>
      <c r="P19" s="40"/>
      <c r="Q19" s="40">
        <f t="shared" si="3"/>
        <v>0</v>
      </c>
      <c r="R19" s="41"/>
      <c r="S19" s="41"/>
    </row>
    <row r="20" spans="2:19" ht="45.75" customHeight="1" x14ac:dyDescent="0.3">
      <c r="B20" s="63"/>
      <c r="C20" s="65"/>
      <c r="D20" s="77"/>
      <c r="E20" s="77"/>
      <c r="F20" s="65"/>
      <c r="G20" s="44" t="s">
        <v>92</v>
      </c>
      <c r="H20" s="45">
        <v>0</v>
      </c>
      <c r="I20" s="22"/>
      <c r="J20" s="40"/>
      <c r="K20" s="40">
        <f t="shared" si="0"/>
        <v>0</v>
      </c>
      <c r="L20" s="40"/>
      <c r="M20" s="40">
        <f t="shared" si="1"/>
        <v>0</v>
      </c>
      <c r="N20" s="40"/>
      <c r="O20" s="40">
        <f t="shared" si="2"/>
        <v>0</v>
      </c>
      <c r="P20" s="40"/>
      <c r="Q20" s="40">
        <f t="shared" si="3"/>
        <v>0</v>
      </c>
      <c r="R20" s="41"/>
      <c r="S20" s="41"/>
    </row>
    <row r="21" spans="2:19" ht="15.9" customHeight="1" x14ac:dyDescent="0.3">
      <c r="B21" s="58" t="s">
        <v>107</v>
      </c>
      <c r="C21" s="55" t="s">
        <v>2</v>
      </c>
      <c r="D21" s="58" t="s">
        <v>150</v>
      </c>
      <c r="E21" s="58" t="s">
        <v>59</v>
      </c>
      <c r="F21" s="55" t="s">
        <v>25</v>
      </c>
      <c r="G21" s="14" t="s">
        <v>26</v>
      </c>
      <c r="H21" s="16">
        <v>3</v>
      </c>
      <c r="I21" s="22"/>
      <c r="J21" s="7"/>
      <c r="K21" s="7">
        <f t="shared" si="0"/>
        <v>0</v>
      </c>
      <c r="L21" s="7"/>
      <c r="M21" s="7">
        <f t="shared" si="1"/>
        <v>0</v>
      </c>
      <c r="N21" s="7"/>
      <c r="O21" s="7">
        <f t="shared" si="2"/>
        <v>0</v>
      </c>
      <c r="P21" s="7"/>
      <c r="Q21" s="7">
        <f t="shared" si="3"/>
        <v>0</v>
      </c>
      <c r="R21" s="33"/>
      <c r="S21" s="33"/>
    </row>
    <row r="22" spans="2:19" ht="15.9" customHeight="1" x14ac:dyDescent="0.3">
      <c r="B22" s="61"/>
      <c r="C22" s="56"/>
      <c r="D22" s="61"/>
      <c r="E22" s="61"/>
      <c r="F22" s="56"/>
      <c r="G22" s="14" t="s">
        <v>27</v>
      </c>
      <c r="H22" s="16">
        <v>0</v>
      </c>
      <c r="I22" s="22"/>
      <c r="J22" s="7"/>
      <c r="K22" s="7">
        <f t="shared" si="0"/>
        <v>0</v>
      </c>
      <c r="L22" s="7"/>
      <c r="M22" s="7">
        <f t="shared" si="1"/>
        <v>0</v>
      </c>
      <c r="N22" s="7"/>
      <c r="O22" s="7">
        <f t="shared" si="2"/>
        <v>0</v>
      </c>
      <c r="P22" s="7"/>
      <c r="Q22" s="7">
        <f t="shared" si="3"/>
        <v>0</v>
      </c>
      <c r="R22" s="33"/>
      <c r="S22" s="33"/>
    </row>
    <row r="23" spans="2:19" s="4" customFormat="1" x14ac:dyDescent="0.3">
      <c r="B23" s="17"/>
      <c r="C23" s="18"/>
      <c r="D23" s="18"/>
      <c r="E23" s="18"/>
      <c r="F23" s="18"/>
      <c r="G23" s="19"/>
      <c r="H23" s="13">
        <f>H4+H7+H9+H11+H13+H15+H17+H19+H21</f>
        <v>40</v>
      </c>
      <c r="I23" s="48"/>
      <c r="J23" s="20">
        <f>SUM(K4:K22)</f>
        <v>0</v>
      </c>
      <c r="K23" s="21"/>
      <c r="L23" s="20">
        <f>SUM(M4:M22)</f>
        <v>0</v>
      </c>
      <c r="M23" s="20"/>
      <c r="N23" s="20">
        <f>SUM(O4:O22)</f>
        <v>0</v>
      </c>
      <c r="O23" s="20"/>
      <c r="P23" s="20">
        <f>SUM(Q4:Q22)</f>
        <v>0</v>
      </c>
      <c r="Q23" s="35"/>
      <c r="R23" s="20"/>
      <c r="S23" s="20"/>
    </row>
    <row r="24" spans="2:19" ht="26.25" customHeight="1" x14ac:dyDescent="0.3">
      <c r="B24" s="1" t="s">
        <v>4</v>
      </c>
      <c r="C24" s="2" t="s">
        <v>53</v>
      </c>
      <c r="D24" s="3" t="s">
        <v>56</v>
      </c>
      <c r="E24" s="3" t="s">
        <v>57</v>
      </c>
      <c r="F24" s="2" t="s">
        <v>5</v>
      </c>
      <c r="G24" s="1" t="s">
        <v>6</v>
      </c>
      <c r="H24" s="8" t="s">
        <v>7</v>
      </c>
      <c r="I24" s="22"/>
      <c r="J24" s="3" t="s">
        <v>8</v>
      </c>
      <c r="K24" s="3" t="s">
        <v>51</v>
      </c>
      <c r="L24" s="3" t="s">
        <v>9</v>
      </c>
      <c r="M24" s="3" t="s">
        <v>51</v>
      </c>
      <c r="N24" s="3" t="s">
        <v>10</v>
      </c>
      <c r="O24" s="3" t="s">
        <v>51</v>
      </c>
      <c r="P24" s="3" t="s">
        <v>11</v>
      </c>
      <c r="Q24" s="3" t="s">
        <v>51</v>
      </c>
      <c r="R24" s="3" t="s">
        <v>143</v>
      </c>
      <c r="S24" s="3" t="s">
        <v>81</v>
      </c>
    </row>
    <row r="25" spans="2:19" ht="15.9" customHeight="1" x14ac:dyDescent="0.3">
      <c r="B25" s="73" t="s">
        <v>108</v>
      </c>
      <c r="C25" s="78" t="s">
        <v>31</v>
      </c>
      <c r="D25" s="73" t="s">
        <v>125</v>
      </c>
      <c r="E25" s="73" t="s">
        <v>61</v>
      </c>
      <c r="F25" s="78" t="s">
        <v>69</v>
      </c>
      <c r="G25" s="38" t="s">
        <v>32</v>
      </c>
      <c r="H25" s="42">
        <v>5</v>
      </c>
      <c r="I25" s="22"/>
      <c r="J25" s="40"/>
      <c r="K25" s="40">
        <f t="shared" ref="K25:K28" si="8">IF(J25="x",H25,0)</f>
        <v>0</v>
      </c>
      <c r="L25" s="40"/>
      <c r="M25" s="40">
        <f t="shared" ref="M25:M28" si="9">IF(L25="x",H25,0)</f>
        <v>0</v>
      </c>
      <c r="N25" s="40"/>
      <c r="O25" s="40">
        <f t="shared" ref="O25:O28" si="10">IF(N25="x",H25,0)</f>
        <v>0</v>
      </c>
      <c r="P25" s="40"/>
      <c r="Q25" s="43">
        <f t="shared" ref="Q25:Q28" si="11">IF(P25="x",H25,0)</f>
        <v>0</v>
      </c>
      <c r="R25" s="41"/>
      <c r="S25" s="41"/>
    </row>
    <row r="26" spans="2:19" ht="15.9" customHeight="1" x14ac:dyDescent="0.3">
      <c r="B26" s="73"/>
      <c r="C26" s="78"/>
      <c r="D26" s="73"/>
      <c r="E26" s="73"/>
      <c r="F26" s="78"/>
      <c r="G26" s="38" t="s">
        <v>33</v>
      </c>
      <c r="H26" s="42">
        <v>3</v>
      </c>
      <c r="I26" s="22"/>
      <c r="J26" s="40"/>
      <c r="K26" s="40">
        <f t="shared" si="8"/>
        <v>0</v>
      </c>
      <c r="L26" s="40"/>
      <c r="M26" s="40">
        <f t="shared" si="9"/>
        <v>0</v>
      </c>
      <c r="N26" s="40"/>
      <c r="O26" s="40">
        <f t="shared" si="10"/>
        <v>0</v>
      </c>
      <c r="P26" s="40"/>
      <c r="Q26" s="43">
        <f t="shared" si="11"/>
        <v>0</v>
      </c>
      <c r="R26" s="41"/>
      <c r="S26" s="41"/>
    </row>
    <row r="27" spans="2:19" ht="15.9" customHeight="1" x14ac:dyDescent="0.3">
      <c r="B27" s="73"/>
      <c r="C27" s="78"/>
      <c r="D27" s="73"/>
      <c r="E27" s="73"/>
      <c r="F27" s="78"/>
      <c r="G27" s="38" t="s">
        <v>34</v>
      </c>
      <c r="H27" s="42">
        <v>1</v>
      </c>
      <c r="I27" s="22"/>
      <c r="J27" s="40"/>
      <c r="K27" s="40">
        <f t="shared" si="8"/>
        <v>0</v>
      </c>
      <c r="L27" s="40"/>
      <c r="M27" s="40">
        <f t="shared" si="9"/>
        <v>0</v>
      </c>
      <c r="N27" s="40"/>
      <c r="O27" s="40">
        <f t="shared" si="10"/>
        <v>0</v>
      </c>
      <c r="P27" s="40"/>
      <c r="Q27" s="43">
        <f t="shared" si="11"/>
        <v>0</v>
      </c>
      <c r="R27" s="41"/>
      <c r="S27" s="41"/>
    </row>
    <row r="28" spans="2:19" ht="15.9" customHeight="1" x14ac:dyDescent="0.3">
      <c r="B28" s="73"/>
      <c r="C28" s="78"/>
      <c r="D28" s="73"/>
      <c r="E28" s="73"/>
      <c r="F28" s="78"/>
      <c r="G28" s="38" t="s">
        <v>35</v>
      </c>
      <c r="H28" s="42">
        <v>0</v>
      </c>
      <c r="I28" s="22"/>
      <c r="J28" s="40"/>
      <c r="K28" s="40">
        <f t="shared" si="8"/>
        <v>0</v>
      </c>
      <c r="L28" s="40"/>
      <c r="M28" s="40">
        <f t="shared" si="9"/>
        <v>0</v>
      </c>
      <c r="N28" s="40"/>
      <c r="O28" s="40">
        <f t="shared" si="10"/>
        <v>0</v>
      </c>
      <c r="P28" s="40"/>
      <c r="Q28" s="43">
        <f t="shared" si="11"/>
        <v>0</v>
      </c>
      <c r="R28" s="41"/>
      <c r="S28" s="41"/>
    </row>
    <row r="29" spans="2:19" ht="22.5" customHeight="1" x14ac:dyDescent="0.3">
      <c r="B29" s="74" t="s">
        <v>109</v>
      </c>
      <c r="C29" s="72" t="s">
        <v>70</v>
      </c>
      <c r="D29" s="54" t="s">
        <v>151</v>
      </c>
      <c r="E29" s="54" t="s">
        <v>59</v>
      </c>
      <c r="F29" s="72" t="s">
        <v>98</v>
      </c>
      <c r="G29" s="49" t="s">
        <v>71</v>
      </c>
      <c r="H29" s="30">
        <v>15</v>
      </c>
      <c r="I29" s="22"/>
      <c r="J29" s="7"/>
      <c r="K29" s="7">
        <f t="shared" ref="K29:K43" si="12">IF(J29="x",H29,0)</f>
        <v>0</v>
      </c>
      <c r="L29" s="7"/>
      <c r="M29" s="7">
        <f t="shared" ref="M29:M43" si="13">IF(L29="x",H29,0)</f>
        <v>0</v>
      </c>
      <c r="N29" s="7"/>
      <c r="O29" s="7">
        <f t="shared" ref="O29:O43" si="14">IF(N29="x",H29,0)</f>
        <v>0</v>
      </c>
      <c r="P29" s="7"/>
      <c r="Q29" s="36">
        <f t="shared" ref="Q29:Q43" si="15">IF(P29="x",H29,0)</f>
        <v>0</v>
      </c>
      <c r="R29" s="51"/>
      <c r="S29" s="51"/>
    </row>
    <row r="30" spans="2:19" ht="22.5" customHeight="1" x14ac:dyDescent="0.3">
      <c r="B30" s="74"/>
      <c r="C30" s="72"/>
      <c r="D30" s="54"/>
      <c r="E30" s="54"/>
      <c r="F30" s="72"/>
      <c r="G30" s="49" t="s">
        <v>75</v>
      </c>
      <c r="H30" s="30">
        <v>0</v>
      </c>
      <c r="I30" s="22"/>
      <c r="J30" s="7"/>
      <c r="K30" s="7">
        <f t="shared" si="12"/>
        <v>0</v>
      </c>
      <c r="L30" s="7"/>
      <c r="M30" s="7">
        <f t="shared" si="13"/>
        <v>0</v>
      </c>
      <c r="N30" s="7"/>
      <c r="O30" s="7">
        <f t="shared" si="14"/>
        <v>0</v>
      </c>
      <c r="P30" s="7"/>
      <c r="Q30" s="36">
        <f t="shared" si="15"/>
        <v>0</v>
      </c>
      <c r="R30" s="51"/>
      <c r="S30" s="51"/>
    </row>
    <row r="31" spans="2:19" ht="23.4" customHeight="1" x14ac:dyDescent="0.3">
      <c r="B31" s="75" t="s">
        <v>110</v>
      </c>
      <c r="C31" s="78" t="s">
        <v>0</v>
      </c>
      <c r="D31" s="62" t="s">
        <v>152</v>
      </c>
      <c r="E31" s="62" t="s">
        <v>59</v>
      </c>
      <c r="F31" s="78" t="s">
        <v>78</v>
      </c>
      <c r="G31" s="38" t="s">
        <v>36</v>
      </c>
      <c r="H31" s="42">
        <v>2</v>
      </c>
      <c r="I31" s="22"/>
      <c r="J31" s="40"/>
      <c r="K31" s="40">
        <f t="shared" si="12"/>
        <v>0</v>
      </c>
      <c r="L31" s="40"/>
      <c r="M31" s="40">
        <f t="shared" si="13"/>
        <v>0</v>
      </c>
      <c r="N31" s="40"/>
      <c r="O31" s="40">
        <f t="shared" si="14"/>
        <v>0</v>
      </c>
      <c r="P31" s="40"/>
      <c r="Q31" s="43">
        <f t="shared" si="15"/>
        <v>0</v>
      </c>
      <c r="R31" s="41"/>
      <c r="S31" s="41"/>
    </row>
    <row r="32" spans="2:19" ht="23.4" customHeight="1" x14ac:dyDescent="0.3">
      <c r="B32" s="75"/>
      <c r="C32" s="78"/>
      <c r="D32" s="63"/>
      <c r="E32" s="63"/>
      <c r="F32" s="78"/>
      <c r="G32" s="38" t="s">
        <v>37</v>
      </c>
      <c r="H32" s="42">
        <v>0</v>
      </c>
      <c r="I32" s="22"/>
      <c r="J32" s="40"/>
      <c r="K32" s="40">
        <f t="shared" si="12"/>
        <v>0</v>
      </c>
      <c r="L32" s="40"/>
      <c r="M32" s="40">
        <f t="shared" si="13"/>
        <v>0</v>
      </c>
      <c r="N32" s="40"/>
      <c r="O32" s="40">
        <f t="shared" si="14"/>
        <v>0</v>
      </c>
      <c r="P32" s="40"/>
      <c r="Q32" s="43">
        <f t="shared" si="15"/>
        <v>0</v>
      </c>
      <c r="R32" s="41"/>
      <c r="S32" s="41"/>
    </row>
    <row r="33" spans="2:19" ht="24.75" customHeight="1" x14ac:dyDescent="0.3">
      <c r="B33" s="74" t="s">
        <v>111</v>
      </c>
      <c r="C33" s="57" t="s">
        <v>38</v>
      </c>
      <c r="D33" s="54" t="s">
        <v>150</v>
      </c>
      <c r="E33" s="54" t="s">
        <v>59</v>
      </c>
      <c r="F33" s="72" t="s">
        <v>140</v>
      </c>
      <c r="G33" s="14" t="s">
        <v>39</v>
      </c>
      <c r="H33" s="16">
        <v>3</v>
      </c>
      <c r="I33" s="22"/>
      <c r="J33" s="52"/>
      <c r="K33" s="7">
        <f t="shared" si="12"/>
        <v>0</v>
      </c>
      <c r="L33" s="52"/>
      <c r="M33" s="7">
        <f t="shared" si="13"/>
        <v>0</v>
      </c>
      <c r="N33" s="52"/>
      <c r="O33" s="7">
        <f t="shared" si="14"/>
        <v>0</v>
      </c>
      <c r="P33" s="52"/>
      <c r="Q33" s="36">
        <f t="shared" si="15"/>
        <v>0</v>
      </c>
      <c r="R33" s="51"/>
      <c r="S33" s="51"/>
    </row>
    <row r="34" spans="2:19" ht="24.75" customHeight="1" x14ac:dyDescent="0.3">
      <c r="B34" s="74"/>
      <c r="C34" s="57"/>
      <c r="D34" s="54"/>
      <c r="E34" s="54"/>
      <c r="F34" s="72"/>
      <c r="G34" s="49" t="s">
        <v>146</v>
      </c>
      <c r="H34" s="16">
        <v>1</v>
      </c>
      <c r="I34" s="22"/>
      <c r="J34" s="52"/>
      <c r="K34" s="7">
        <f t="shared" si="12"/>
        <v>0</v>
      </c>
      <c r="L34" s="52"/>
      <c r="M34" s="7">
        <f t="shared" si="13"/>
        <v>0</v>
      </c>
      <c r="N34" s="52"/>
      <c r="O34" s="7">
        <f t="shared" si="14"/>
        <v>0</v>
      </c>
      <c r="P34" s="52"/>
      <c r="Q34" s="36">
        <f t="shared" si="15"/>
        <v>0</v>
      </c>
      <c r="R34" s="51"/>
      <c r="S34" s="51"/>
    </row>
    <row r="35" spans="2:19" ht="24.75" customHeight="1" x14ac:dyDescent="0.3">
      <c r="B35" s="74"/>
      <c r="C35" s="57"/>
      <c r="D35" s="54"/>
      <c r="E35" s="54"/>
      <c r="F35" s="72"/>
      <c r="G35" s="49" t="s">
        <v>147</v>
      </c>
      <c r="H35" s="16">
        <v>0</v>
      </c>
      <c r="I35" s="22"/>
      <c r="J35" s="52"/>
      <c r="K35" s="7">
        <f t="shared" si="12"/>
        <v>0</v>
      </c>
      <c r="L35" s="52"/>
      <c r="M35" s="7">
        <f t="shared" si="13"/>
        <v>0</v>
      </c>
      <c r="N35" s="52"/>
      <c r="O35" s="7">
        <f t="shared" si="14"/>
        <v>0</v>
      </c>
      <c r="P35" s="52"/>
      <c r="Q35" s="36">
        <f t="shared" si="15"/>
        <v>0</v>
      </c>
      <c r="R35" s="51"/>
      <c r="S35" s="51"/>
    </row>
    <row r="36" spans="2:19" ht="30.6" x14ac:dyDescent="0.3">
      <c r="B36" s="73" t="s">
        <v>112</v>
      </c>
      <c r="C36" s="66" t="s">
        <v>72</v>
      </c>
      <c r="D36" s="73" t="s">
        <v>50</v>
      </c>
      <c r="E36" s="73" t="s">
        <v>59</v>
      </c>
      <c r="F36" s="71" t="s">
        <v>137</v>
      </c>
      <c r="G36" s="86" t="s">
        <v>139</v>
      </c>
      <c r="H36" s="42">
        <v>5</v>
      </c>
      <c r="I36" s="22"/>
      <c r="J36" s="40"/>
      <c r="K36" s="40">
        <f t="shared" si="12"/>
        <v>0</v>
      </c>
      <c r="L36" s="40"/>
      <c r="M36" s="40">
        <f t="shared" si="13"/>
        <v>0</v>
      </c>
      <c r="N36" s="40"/>
      <c r="O36" s="40">
        <f t="shared" si="14"/>
        <v>0</v>
      </c>
      <c r="P36" s="40"/>
      <c r="Q36" s="43">
        <f t="shared" si="15"/>
        <v>0</v>
      </c>
      <c r="R36" s="41"/>
      <c r="S36" s="41"/>
    </row>
    <row r="37" spans="2:19" ht="30.6" x14ac:dyDescent="0.3">
      <c r="B37" s="73"/>
      <c r="C37" s="67"/>
      <c r="D37" s="73"/>
      <c r="E37" s="73"/>
      <c r="F37" s="71"/>
      <c r="G37" s="44" t="s">
        <v>138</v>
      </c>
      <c r="H37" s="42">
        <v>0</v>
      </c>
      <c r="I37" s="22"/>
      <c r="J37" s="40"/>
      <c r="K37" s="40">
        <f t="shared" si="12"/>
        <v>0</v>
      </c>
      <c r="L37" s="40"/>
      <c r="M37" s="40">
        <f t="shared" si="13"/>
        <v>0</v>
      </c>
      <c r="N37" s="40"/>
      <c r="O37" s="40">
        <f t="shared" si="14"/>
        <v>0</v>
      </c>
      <c r="P37" s="40"/>
      <c r="Q37" s="43">
        <f t="shared" si="15"/>
        <v>0</v>
      </c>
      <c r="R37" s="41"/>
      <c r="S37" s="41"/>
    </row>
    <row r="38" spans="2:19" ht="45.75" customHeight="1" x14ac:dyDescent="0.3">
      <c r="B38" s="54" t="s">
        <v>113</v>
      </c>
      <c r="C38" s="60" t="s">
        <v>73</v>
      </c>
      <c r="D38" s="54" t="s">
        <v>150</v>
      </c>
      <c r="E38" s="54" t="s">
        <v>59</v>
      </c>
      <c r="F38" s="60" t="s">
        <v>134</v>
      </c>
      <c r="G38" s="85" t="s">
        <v>135</v>
      </c>
      <c r="H38" s="30">
        <v>5</v>
      </c>
      <c r="I38" s="22"/>
      <c r="J38" s="7"/>
      <c r="K38" s="7">
        <f t="shared" ref="K38:K41" si="16">IF(J38="x",H38,0)</f>
        <v>0</v>
      </c>
      <c r="L38" s="7"/>
      <c r="M38" s="7">
        <f t="shared" ref="M38:M41" si="17">IF(L38="x",H38,0)</f>
        <v>0</v>
      </c>
      <c r="N38" s="7"/>
      <c r="O38" s="7">
        <f t="shared" ref="O38:O41" si="18">IF(N38="x",H38,0)</f>
        <v>0</v>
      </c>
      <c r="P38" s="7"/>
      <c r="Q38" s="36">
        <f t="shared" ref="Q38:Q41" si="19">IF(P38="x",H38,0)</f>
        <v>0</v>
      </c>
      <c r="R38" s="51"/>
      <c r="S38" s="51"/>
    </row>
    <row r="39" spans="2:19" ht="45.75" customHeight="1" x14ac:dyDescent="0.3">
      <c r="B39" s="54"/>
      <c r="C39" s="70"/>
      <c r="D39" s="54"/>
      <c r="E39" s="54"/>
      <c r="F39" s="70"/>
      <c r="G39" s="85" t="s">
        <v>136</v>
      </c>
      <c r="H39" s="30">
        <v>0</v>
      </c>
      <c r="I39" s="22"/>
      <c r="J39" s="7"/>
      <c r="K39" s="7">
        <f t="shared" si="16"/>
        <v>0</v>
      </c>
      <c r="L39" s="7"/>
      <c r="M39" s="7">
        <f t="shared" si="17"/>
        <v>0</v>
      </c>
      <c r="N39" s="7"/>
      <c r="O39" s="7">
        <f t="shared" si="18"/>
        <v>0</v>
      </c>
      <c r="P39" s="7"/>
      <c r="Q39" s="36">
        <f t="shared" si="19"/>
        <v>0</v>
      </c>
      <c r="R39" s="51"/>
      <c r="S39" s="51"/>
    </row>
    <row r="40" spans="2:19" ht="33.75" customHeight="1" x14ac:dyDescent="0.3">
      <c r="B40" s="62" t="s">
        <v>114</v>
      </c>
      <c r="C40" s="64" t="s">
        <v>94</v>
      </c>
      <c r="D40" s="76" t="s">
        <v>150</v>
      </c>
      <c r="E40" s="76" t="s">
        <v>59</v>
      </c>
      <c r="F40" s="71" t="s">
        <v>95</v>
      </c>
      <c r="G40" s="44" t="s">
        <v>96</v>
      </c>
      <c r="H40" s="45">
        <v>3</v>
      </c>
      <c r="I40" s="22"/>
      <c r="J40" s="40"/>
      <c r="K40" s="40">
        <f t="shared" si="16"/>
        <v>0</v>
      </c>
      <c r="L40" s="40"/>
      <c r="M40" s="40">
        <f t="shared" si="17"/>
        <v>0</v>
      </c>
      <c r="N40" s="40"/>
      <c r="O40" s="40">
        <f t="shared" si="18"/>
        <v>0</v>
      </c>
      <c r="P40" s="40"/>
      <c r="Q40" s="43">
        <f t="shared" si="19"/>
        <v>0</v>
      </c>
      <c r="R40" s="41"/>
      <c r="S40" s="41"/>
    </row>
    <row r="41" spans="2:19" ht="33.75" customHeight="1" x14ac:dyDescent="0.3">
      <c r="B41" s="63"/>
      <c r="C41" s="65"/>
      <c r="D41" s="77"/>
      <c r="E41" s="77"/>
      <c r="F41" s="71"/>
      <c r="G41" s="44" t="s">
        <v>97</v>
      </c>
      <c r="H41" s="45">
        <v>0</v>
      </c>
      <c r="I41" s="22"/>
      <c r="J41" s="40"/>
      <c r="K41" s="40">
        <f t="shared" si="16"/>
        <v>0</v>
      </c>
      <c r="L41" s="40"/>
      <c r="M41" s="40">
        <f t="shared" si="17"/>
        <v>0</v>
      </c>
      <c r="N41" s="40"/>
      <c r="O41" s="40">
        <f t="shared" si="18"/>
        <v>0</v>
      </c>
      <c r="P41" s="40"/>
      <c r="Q41" s="43">
        <f t="shared" si="19"/>
        <v>0</v>
      </c>
      <c r="R41" s="41"/>
      <c r="S41" s="41"/>
    </row>
    <row r="42" spans="2:19" ht="22.5" customHeight="1" x14ac:dyDescent="0.3">
      <c r="B42" s="58" t="s">
        <v>115</v>
      </c>
      <c r="C42" s="60" t="s">
        <v>74</v>
      </c>
      <c r="D42" s="58" t="s">
        <v>153</v>
      </c>
      <c r="E42" s="58" t="s">
        <v>62</v>
      </c>
      <c r="F42" s="57" t="s">
        <v>128</v>
      </c>
      <c r="G42" s="14" t="s">
        <v>43</v>
      </c>
      <c r="H42" s="16">
        <v>8</v>
      </c>
      <c r="I42" s="22"/>
      <c r="J42" s="7"/>
      <c r="K42" s="7">
        <f t="shared" si="12"/>
        <v>0</v>
      </c>
      <c r="L42" s="7"/>
      <c r="M42" s="7">
        <f t="shared" si="13"/>
        <v>0</v>
      </c>
      <c r="N42" s="7"/>
      <c r="O42" s="7">
        <f t="shared" si="14"/>
        <v>0</v>
      </c>
      <c r="P42" s="7"/>
      <c r="Q42" s="36">
        <f t="shared" si="15"/>
        <v>0</v>
      </c>
      <c r="R42" s="51"/>
      <c r="S42" s="51"/>
    </row>
    <row r="43" spans="2:19" ht="22.5" customHeight="1" x14ac:dyDescent="0.3">
      <c r="B43" s="61"/>
      <c r="C43" s="70"/>
      <c r="D43" s="61"/>
      <c r="E43" s="61"/>
      <c r="F43" s="57"/>
      <c r="G43" s="14" t="s">
        <v>44</v>
      </c>
      <c r="H43" s="16">
        <v>0</v>
      </c>
      <c r="I43" s="22"/>
      <c r="J43" s="7"/>
      <c r="K43" s="7">
        <f t="shared" si="12"/>
        <v>0</v>
      </c>
      <c r="L43" s="7"/>
      <c r="M43" s="7">
        <f t="shared" si="13"/>
        <v>0</v>
      </c>
      <c r="N43" s="7"/>
      <c r="O43" s="7">
        <f t="shared" si="14"/>
        <v>0</v>
      </c>
      <c r="P43" s="7"/>
      <c r="Q43" s="36">
        <f t="shared" si="15"/>
        <v>0</v>
      </c>
      <c r="R43" s="51"/>
      <c r="S43" s="51"/>
    </row>
    <row r="44" spans="2:19" s="4" customFormat="1" x14ac:dyDescent="0.3">
      <c r="B44" s="23" t="s">
        <v>40</v>
      </c>
      <c r="C44" s="24" t="s">
        <v>1</v>
      </c>
      <c r="D44" s="24"/>
      <c r="E44" s="24"/>
      <c r="F44" s="24"/>
      <c r="G44" s="25"/>
      <c r="H44" s="15">
        <f>H25+H29+H31+H33+H36+H38+H40+H42</f>
        <v>46</v>
      </c>
      <c r="I44" s="48"/>
      <c r="J44" s="20">
        <f>SUM(K25:K43)</f>
        <v>0</v>
      </c>
      <c r="K44" s="20"/>
      <c r="L44" s="20">
        <f>SUM(M25:M43)</f>
        <v>0</v>
      </c>
      <c r="M44" s="20"/>
      <c r="N44" s="20">
        <f>SUM(O25:O43)</f>
        <v>0</v>
      </c>
      <c r="O44" s="20"/>
      <c r="P44" s="20">
        <f>SUM(Q25:Q43)</f>
        <v>0</v>
      </c>
      <c r="Q44" s="35"/>
      <c r="R44" s="20"/>
      <c r="S44" s="20"/>
    </row>
    <row r="45" spans="2:19" ht="30.6" x14ac:dyDescent="0.3">
      <c r="B45" s="1" t="s">
        <v>4</v>
      </c>
      <c r="C45" s="2" t="s">
        <v>54</v>
      </c>
      <c r="D45" s="3" t="s">
        <v>56</v>
      </c>
      <c r="E45" s="3" t="s">
        <v>57</v>
      </c>
      <c r="F45" s="2" t="s">
        <v>5</v>
      </c>
      <c r="G45" s="1" t="s">
        <v>6</v>
      </c>
      <c r="H45" s="8" t="s">
        <v>7</v>
      </c>
      <c r="I45" s="22"/>
      <c r="J45" s="3" t="s">
        <v>8</v>
      </c>
      <c r="K45" s="3" t="s">
        <v>51</v>
      </c>
      <c r="L45" s="3" t="s">
        <v>9</v>
      </c>
      <c r="M45" s="3" t="s">
        <v>51</v>
      </c>
      <c r="N45" s="3" t="s">
        <v>10</v>
      </c>
      <c r="O45" s="3" t="s">
        <v>51</v>
      </c>
      <c r="P45" s="3" t="s">
        <v>11</v>
      </c>
      <c r="Q45" s="3" t="s">
        <v>51</v>
      </c>
      <c r="R45" s="3" t="s">
        <v>143</v>
      </c>
      <c r="S45" s="3" t="s">
        <v>81</v>
      </c>
    </row>
    <row r="46" spans="2:19" ht="28.5" customHeight="1" x14ac:dyDescent="0.3">
      <c r="B46" s="62" t="s">
        <v>116</v>
      </c>
      <c r="C46" s="66" t="s">
        <v>41</v>
      </c>
      <c r="D46" s="62" t="s">
        <v>150</v>
      </c>
      <c r="E46" s="62" t="s">
        <v>59</v>
      </c>
      <c r="F46" s="64" t="s">
        <v>129</v>
      </c>
      <c r="G46" s="38" t="s">
        <v>121</v>
      </c>
      <c r="H46" s="42">
        <v>5</v>
      </c>
      <c r="I46" s="22"/>
      <c r="J46" s="89"/>
      <c r="K46" s="40">
        <f t="shared" ref="K46:K52" si="20">IF(J46="x",H46,0)</f>
        <v>0</v>
      </c>
      <c r="L46" s="89"/>
      <c r="M46" s="40">
        <f t="shared" ref="M46:M52" si="21">IF(L46="x",H46,0)</f>
        <v>0</v>
      </c>
      <c r="N46" s="89"/>
      <c r="O46" s="40">
        <f t="shared" ref="O46:O52" si="22">IF(N46="x",H46,0)</f>
        <v>0</v>
      </c>
      <c r="P46" s="89"/>
      <c r="Q46" s="43">
        <f t="shared" ref="Q46:Q52" si="23">IF(P46="x",H46,0)</f>
        <v>0</v>
      </c>
      <c r="R46" s="41"/>
      <c r="S46" s="41"/>
    </row>
    <row r="47" spans="2:19" ht="24.75" customHeight="1" x14ac:dyDescent="0.3">
      <c r="B47" s="79"/>
      <c r="C47" s="87"/>
      <c r="D47" s="79"/>
      <c r="E47" s="79"/>
      <c r="F47" s="88"/>
      <c r="G47" s="44" t="s">
        <v>122</v>
      </c>
      <c r="H47" s="42">
        <v>0</v>
      </c>
      <c r="I47" s="22"/>
      <c r="J47" s="89"/>
      <c r="K47" s="40">
        <f t="shared" si="20"/>
        <v>0</v>
      </c>
      <c r="L47" s="89"/>
      <c r="M47" s="40">
        <f t="shared" si="21"/>
        <v>0</v>
      </c>
      <c r="N47" s="89"/>
      <c r="O47" s="40">
        <f t="shared" si="22"/>
        <v>0</v>
      </c>
      <c r="P47" s="89"/>
      <c r="Q47" s="43">
        <f t="shared" si="23"/>
        <v>0</v>
      </c>
      <c r="R47" s="41"/>
      <c r="S47" s="41"/>
    </row>
    <row r="48" spans="2:19" ht="21.9" customHeight="1" x14ac:dyDescent="0.3">
      <c r="B48" s="58" t="s">
        <v>117</v>
      </c>
      <c r="C48" s="55" t="s">
        <v>79</v>
      </c>
      <c r="D48" s="58" t="s">
        <v>150</v>
      </c>
      <c r="E48" s="58" t="s">
        <v>59</v>
      </c>
      <c r="F48" s="60" t="s">
        <v>93</v>
      </c>
      <c r="G48" s="85" t="s">
        <v>123</v>
      </c>
      <c r="H48" s="16">
        <v>5</v>
      </c>
      <c r="I48" s="22"/>
      <c r="J48" s="7"/>
      <c r="K48" s="7">
        <f t="shared" ref="K48:K49" si="24">IF(J48="x",H48,0)</f>
        <v>0</v>
      </c>
      <c r="L48" s="7"/>
      <c r="M48" s="7">
        <f t="shared" ref="M48:M49" si="25">IF(L48="x",H48,0)</f>
        <v>0</v>
      </c>
      <c r="N48" s="7"/>
      <c r="O48" s="7">
        <f t="shared" ref="O48:O49" si="26">IF(N48="x",H48,0)</f>
        <v>0</v>
      </c>
      <c r="P48" s="7"/>
      <c r="Q48" s="36">
        <f t="shared" ref="Q48:Q49" si="27">IF(P48="x",H48,0)</f>
        <v>0</v>
      </c>
      <c r="R48" s="51"/>
      <c r="S48" s="51"/>
    </row>
    <row r="49" spans="2:19" ht="21.9" customHeight="1" x14ac:dyDescent="0.3">
      <c r="B49" s="61"/>
      <c r="C49" s="56"/>
      <c r="D49" s="61"/>
      <c r="E49" s="61"/>
      <c r="F49" s="70"/>
      <c r="G49" s="49" t="s">
        <v>124</v>
      </c>
      <c r="H49" s="16">
        <v>0</v>
      </c>
      <c r="I49" s="22"/>
      <c r="J49" s="7"/>
      <c r="K49" s="7">
        <f t="shared" si="24"/>
        <v>0</v>
      </c>
      <c r="L49" s="7"/>
      <c r="M49" s="7">
        <f t="shared" si="25"/>
        <v>0</v>
      </c>
      <c r="N49" s="7"/>
      <c r="O49" s="7">
        <f t="shared" si="26"/>
        <v>0</v>
      </c>
      <c r="P49" s="7"/>
      <c r="Q49" s="36">
        <f t="shared" si="27"/>
        <v>0</v>
      </c>
      <c r="R49" s="51"/>
      <c r="S49" s="51"/>
    </row>
    <row r="50" spans="2:19" ht="39" customHeight="1" x14ac:dyDescent="0.3">
      <c r="B50" s="73" t="s">
        <v>118</v>
      </c>
      <c r="C50" s="66" t="s">
        <v>42</v>
      </c>
      <c r="D50" s="62" t="s">
        <v>150</v>
      </c>
      <c r="E50" s="62" t="s">
        <v>59</v>
      </c>
      <c r="F50" s="90" t="s">
        <v>130</v>
      </c>
      <c r="G50" s="38" t="s">
        <v>131</v>
      </c>
      <c r="H50" s="42">
        <v>10</v>
      </c>
      <c r="I50" s="22"/>
      <c r="J50" s="46"/>
      <c r="K50" s="40">
        <f t="shared" si="20"/>
        <v>0</v>
      </c>
      <c r="L50" s="46"/>
      <c r="M50" s="40">
        <f t="shared" si="21"/>
        <v>0</v>
      </c>
      <c r="N50" s="46"/>
      <c r="O50" s="40">
        <f t="shared" si="22"/>
        <v>0</v>
      </c>
      <c r="P50" s="46"/>
      <c r="Q50" s="43">
        <f t="shared" si="23"/>
        <v>0</v>
      </c>
      <c r="R50" s="41"/>
      <c r="S50" s="41"/>
    </row>
    <row r="51" spans="2:19" ht="39" customHeight="1" x14ac:dyDescent="0.3">
      <c r="B51" s="73"/>
      <c r="C51" s="87"/>
      <c r="D51" s="79"/>
      <c r="E51" s="79"/>
      <c r="F51" s="78"/>
      <c r="G51" s="44" t="s">
        <v>148</v>
      </c>
      <c r="H51" s="42">
        <v>5</v>
      </c>
      <c r="I51" s="22"/>
      <c r="J51" s="46"/>
      <c r="K51" s="40">
        <f t="shared" si="20"/>
        <v>0</v>
      </c>
      <c r="L51" s="46"/>
      <c r="M51" s="40">
        <f t="shared" si="21"/>
        <v>0</v>
      </c>
      <c r="N51" s="46"/>
      <c r="O51" s="40">
        <f t="shared" si="22"/>
        <v>0</v>
      </c>
      <c r="P51" s="46"/>
      <c r="Q51" s="43">
        <f t="shared" si="23"/>
        <v>0</v>
      </c>
      <c r="R51" s="41"/>
      <c r="S51" s="41"/>
    </row>
    <row r="52" spans="2:19" ht="39" customHeight="1" x14ac:dyDescent="0.3">
      <c r="B52" s="73"/>
      <c r="C52" s="67"/>
      <c r="D52" s="63"/>
      <c r="E52" s="63"/>
      <c r="F52" s="78"/>
      <c r="G52" s="44" t="s">
        <v>149</v>
      </c>
      <c r="H52" s="42">
        <v>0</v>
      </c>
      <c r="I52" s="22"/>
      <c r="J52" s="46"/>
      <c r="K52" s="40">
        <f t="shared" si="20"/>
        <v>0</v>
      </c>
      <c r="L52" s="46"/>
      <c r="M52" s="40">
        <f t="shared" si="21"/>
        <v>0</v>
      </c>
      <c r="N52" s="46"/>
      <c r="O52" s="40">
        <f t="shared" si="22"/>
        <v>0</v>
      </c>
      <c r="P52" s="46"/>
      <c r="Q52" s="43">
        <f t="shared" si="23"/>
        <v>0</v>
      </c>
      <c r="R52" s="41"/>
      <c r="S52" s="41"/>
    </row>
    <row r="53" spans="2:19" s="4" customFormat="1" ht="20.399999999999999" x14ac:dyDescent="0.3">
      <c r="B53" s="23" t="s">
        <v>40</v>
      </c>
      <c r="C53" s="24" t="s">
        <v>3</v>
      </c>
      <c r="D53" s="24"/>
      <c r="E53" s="24"/>
      <c r="F53" s="24"/>
      <c r="G53" s="25"/>
      <c r="H53" s="15">
        <f>H46+H48+H50</f>
        <v>20</v>
      </c>
      <c r="I53" s="48"/>
      <c r="J53" s="20">
        <f>SUM(K46:K52)</f>
        <v>0</v>
      </c>
      <c r="K53" s="20"/>
      <c r="L53" s="20">
        <f>SUM(M46:M52)</f>
        <v>0</v>
      </c>
      <c r="M53" s="20"/>
      <c r="N53" s="20">
        <f>SUM(O46:O52)</f>
        <v>0</v>
      </c>
      <c r="O53" s="20"/>
      <c r="P53" s="20">
        <f>SUM(Q46:Q52)</f>
        <v>0</v>
      </c>
      <c r="Q53" s="35"/>
      <c r="R53" s="20"/>
      <c r="S53" s="20"/>
    </row>
    <row r="54" spans="2:19" ht="26.25" customHeight="1" x14ac:dyDescent="0.3">
      <c r="B54" s="1" t="s">
        <v>4</v>
      </c>
      <c r="C54" s="2" t="s">
        <v>55</v>
      </c>
      <c r="D54" s="3" t="s">
        <v>56</v>
      </c>
      <c r="E54" s="3" t="s">
        <v>57</v>
      </c>
      <c r="F54" s="2" t="s">
        <v>5</v>
      </c>
      <c r="G54" s="1" t="s">
        <v>6</v>
      </c>
      <c r="H54" s="8" t="s">
        <v>7</v>
      </c>
      <c r="I54" s="22"/>
      <c r="J54" s="3" t="s">
        <v>8</v>
      </c>
      <c r="K54" s="3" t="s">
        <v>51</v>
      </c>
      <c r="L54" s="3" t="s">
        <v>9</v>
      </c>
      <c r="M54" s="3" t="s">
        <v>51</v>
      </c>
      <c r="N54" s="3" t="s">
        <v>10</v>
      </c>
      <c r="O54" s="3" t="s">
        <v>51</v>
      </c>
      <c r="P54" s="3" t="s">
        <v>11</v>
      </c>
      <c r="Q54" s="3" t="s">
        <v>51</v>
      </c>
      <c r="R54" s="3" t="s">
        <v>143</v>
      </c>
      <c r="S54" s="3" t="s">
        <v>81</v>
      </c>
    </row>
    <row r="55" spans="2:19" ht="22.5" customHeight="1" x14ac:dyDescent="0.3">
      <c r="B55" s="58" t="s">
        <v>119</v>
      </c>
      <c r="C55" s="55" t="s">
        <v>46</v>
      </c>
      <c r="D55" s="58" t="s">
        <v>150</v>
      </c>
      <c r="E55" s="58" t="s">
        <v>59</v>
      </c>
      <c r="F55" s="60" t="s">
        <v>63</v>
      </c>
      <c r="G55" s="14" t="s">
        <v>47</v>
      </c>
      <c r="H55" s="16">
        <v>5</v>
      </c>
      <c r="I55" s="22"/>
      <c r="J55" s="7"/>
      <c r="K55" s="7">
        <f>IF(J55="x",H55,0)</f>
        <v>0</v>
      </c>
      <c r="L55" s="7"/>
      <c r="M55" s="7">
        <f>IF(L55="x",H55,0)</f>
        <v>0</v>
      </c>
      <c r="N55" s="7"/>
      <c r="O55" s="7">
        <f>IF(N55="x",H55,0)</f>
        <v>0</v>
      </c>
      <c r="P55" s="7"/>
      <c r="Q55" s="36">
        <f>IF(P55="x",H55,0)</f>
        <v>0</v>
      </c>
      <c r="R55" s="51"/>
      <c r="S55" s="51"/>
    </row>
    <row r="56" spans="2:19" ht="22.5" customHeight="1" x14ac:dyDescent="0.3">
      <c r="B56" s="61"/>
      <c r="C56" s="56"/>
      <c r="D56" s="61"/>
      <c r="E56" s="61"/>
      <c r="F56" s="70"/>
      <c r="G56" s="14" t="s">
        <v>48</v>
      </c>
      <c r="H56" s="16">
        <v>0</v>
      </c>
      <c r="I56" s="22"/>
      <c r="J56" s="7"/>
      <c r="K56" s="7">
        <f>IF(J56="x",H56,0)</f>
        <v>0</v>
      </c>
      <c r="L56" s="7"/>
      <c r="M56" s="7">
        <f>IF(L56="x",H56,0)</f>
        <v>0</v>
      </c>
      <c r="N56" s="7"/>
      <c r="O56" s="7">
        <f>IF(N56="x",H56,0)</f>
        <v>0</v>
      </c>
      <c r="P56" s="7"/>
      <c r="Q56" s="36">
        <f>IF(P56="x",H56,0)</f>
        <v>0</v>
      </c>
      <c r="R56" s="51"/>
      <c r="S56" s="51"/>
    </row>
    <row r="57" spans="2:19" ht="26.25" customHeight="1" x14ac:dyDescent="0.3">
      <c r="B57" s="76" t="s">
        <v>120</v>
      </c>
      <c r="C57" s="64" t="s">
        <v>65</v>
      </c>
      <c r="D57" s="73" t="s">
        <v>125</v>
      </c>
      <c r="E57" s="73" t="s">
        <v>58</v>
      </c>
      <c r="F57" s="64" t="s">
        <v>77</v>
      </c>
      <c r="G57" s="44" t="s">
        <v>66</v>
      </c>
      <c r="H57" s="45">
        <v>10</v>
      </c>
      <c r="I57" s="22"/>
      <c r="J57" s="40"/>
      <c r="K57" s="40">
        <f>IF(J57="x",H57,0)</f>
        <v>0</v>
      </c>
      <c r="L57" s="40"/>
      <c r="M57" s="40">
        <f>IF(L57="x",H57,0)</f>
        <v>0</v>
      </c>
      <c r="N57" s="40"/>
      <c r="O57" s="40">
        <f>IF(N57="x",H57,0)</f>
        <v>0</v>
      </c>
      <c r="P57" s="40"/>
      <c r="Q57" s="43">
        <f>IF(P57="x",H57,0)</f>
        <v>0</v>
      </c>
      <c r="R57" s="41"/>
      <c r="S57" s="41"/>
    </row>
    <row r="58" spans="2:19" ht="26.25" customHeight="1" x14ac:dyDescent="0.3">
      <c r="B58" s="77"/>
      <c r="C58" s="65"/>
      <c r="D58" s="73"/>
      <c r="E58" s="73"/>
      <c r="F58" s="65"/>
      <c r="G58" s="44" t="s">
        <v>67</v>
      </c>
      <c r="H58" s="42">
        <v>0</v>
      </c>
      <c r="I58" s="22"/>
      <c r="J58" s="40"/>
      <c r="K58" s="40">
        <f>IF(J58="x",H58,0)</f>
        <v>0</v>
      </c>
      <c r="L58" s="40"/>
      <c r="M58" s="40">
        <f>IF(L58="x",H58,0)</f>
        <v>0</v>
      </c>
      <c r="N58" s="40"/>
      <c r="O58" s="40">
        <f>IF(N58="x",H58,0)</f>
        <v>0</v>
      </c>
      <c r="P58" s="40"/>
      <c r="Q58" s="43">
        <f>IF(P58="x",H58,0)</f>
        <v>0</v>
      </c>
      <c r="R58" s="41"/>
      <c r="S58" s="41"/>
    </row>
    <row r="59" spans="2:19" s="4" customFormat="1" x14ac:dyDescent="0.3">
      <c r="B59" s="23" t="s">
        <v>40</v>
      </c>
      <c r="C59" s="24" t="s">
        <v>45</v>
      </c>
      <c r="D59" s="24"/>
      <c r="E59" s="24"/>
      <c r="F59" s="24"/>
      <c r="G59" s="25"/>
      <c r="H59" s="15">
        <f>H55+H57</f>
        <v>15</v>
      </c>
      <c r="I59" s="48"/>
      <c r="J59" s="20">
        <f>SUM(K55:K58)</f>
        <v>0</v>
      </c>
      <c r="K59" s="20"/>
      <c r="L59" s="20">
        <f>SUM(M55:M58)</f>
        <v>0</v>
      </c>
      <c r="M59" s="20"/>
      <c r="N59" s="20">
        <f>SUM(O55:O58)</f>
        <v>0</v>
      </c>
      <c r="O59" s="20"/>
      <c r="P59" s="20">
        <f>SUM(Q55:Q58)</f>
        <v>0</v>
      </c>
      <c r="Q59" s="35"/>
      <c r="R59" s="20"/>
      <c r="S59" s="20"/>
    </row>
    <row r="60" spans="2:19" x14ac:dyDescent="0.3">
      <c r="I60" s="22"/>
      <c r="R60" s="33"/>
      <c r="S60" s="33"/>
    </row>
    <row r="61" spans="2:19" s="4" customFormat="1" ht="26.25" customHeight="1" x14ac:dyDescent="0.3">
      <c r="B61" s="1"/>
      <c r="C61" s="2" t="s">
        <v>49</v>
      </c>
      <c r="D61" s="2"/>
      <c r="E61" s="3"/>
      <c r="F61" s="2"/>
      <c r="G61" s="1"/>
      <c r="H61" s="8" t="s">
        <v>64</v>
      </c>
      <c r="J61" s="3" t="s">
        <v>8</v>
      </c>
      <c r="K61" s="3" t="s">
        <v>51</v>
      </c>
      <c r="L61" s="3" t="s">
        <v>9</v>
      </c>
      <c r="M61" s="3" t="s">
        <v>51</v>
      </c>
      <c r="N61" s="3" t="s">
        <v>10</v>
      </c>
      <c r="O61" s="3" t="s">
        <v>51</v>
      </c>
      <c r="P61" s="3" t="s">
        <v>11</v>
      </c>
      <c r="Q61" s="3" t="s">
        <v>51</v>
      </c>
      <c r="R61" s="3" t="s">
        <v>143</v>
      </c>
      <c r="S61" s="3" t="s">
        <v>81</v>
      </c>
    </row>
    <row r="62" spans="2:19" ht="26.25" customHeight="1" x14ac:dyDescent="0.3">
      <c r="B62" s="26"/>
      <c r="C62" s="27" t="s">
        <v>49</v>
      </c>
      <c r="D62" s="27"/>
      <c r="E62" s="27"/>
      <c r="F62" s="27"/>
      <c r="G62" s="26"/>
      <c r="H62" s="28">
        <f>H59+H53+H44+H23</f>
        <v>121</v>
      </c>
      <c r="J62" s="28">
        <f>J59+J53+J44+J23</f>
        <v>0</v>
      </c>
      <c r="K62" s="29"/>
      <c r="L62" s="28">
        <f>L59+L53+L44+L23</f>
        <v>0</v>
      </c>
      <c r="M62" s="29"/>
      <c r="N62" s="28">
        <f>N59+N53+N44+N23</f>
        <v>0</v>
      </c>
      <c r="O62" s="29"/>
      <c r="P62" s="28">
        <f>P59+P53+P44+P23</f>
        <v>0</v>
      </c>
      <c r="Q62" s="37"/>
      <c r="R62" s="33"/>
      <c r="S62" s="33"/>
    </row>
    <row r="64" spans="2:19" ht="25.5" customHeight="1" x14ac:dyDescent="0.3">
      <c r="B64" s="53" t="s">
        <v>132</v>
      </c>
      <c r="C64" s="53"/>
      <c r="D64" s="53"/>
      <c r="E64" s="53"/>
      <c r="F64" s="53"/>
      <c r="H64" s="32" t="s">
        <v>80</v>
      </c>
      <c r="I64" s="33"/>
      <c r="J64" s="34">
        <f>J62/$H$62</f>
        <v>0</v>
      </c>
      <c r="K64" s="31"/>
      <c r="L64" s="34">
        <f>L62/$H$62</f>
        <v>0</v>
      </c>
      <c r="N64" s="34">
        <f>N62/$H$62</f>
        <v>0</v>
      </c>
      <c r="P64" s="34">
        <f>P62/$H$62</f>
        <v>0</v>
      </c>
    </row>
    <row r="65" spans="2:6" ht="25.5" customHeight="1" x14ac:dyDescent="0.3">
      <c r="B65" s="53"/>
      <c r="C65" s="53"/>
      <c r="D65" s="53"/>
      <c r="E65" s="53"/>
      <c r="F65" s="53"/>
    </row>
  </sheetData>
  <mergeCells count="115">
    <mergeCell ref="B55:B56"/>
    <mergeCell ref="C55:C56"/>
    <mergeCell ref="F55:F56"/>
    <mergeCell ref="F42:F43"/>
    <mergeCell ref="B38:B39"/>
    <mergeCell ref="C38:C39"/>
    <mergeCell ref="D38:D39"/>
    <mergeCell ref="E38:E39"/>
    <mergeCell ref="F38:F39"/>
    <mergeCell ref="B40:B41"/>
    <mergeCell ref="C40:C41"/>
    <mergeCell ref="D40:D41"/>
    <mergeCell ref="E40:E41"/>
    <mergeCell ref="F40:F41"/>
    <mergeCell ref="B42:B43"/>
    <mergeCell ref="C42:C43"/>
    <mergeCell ref="D42:D43"/>
    <mergeCell ref="E42:E43"/>
    <mergeCell ref="C21:C22"/>
    <mergeCell ref="B33:B35"/>
    <mergeCell ref="C33:C35"/>
    <mergeCell ref="B19:B20"/>
    <mergeCell ref="C19:C20"/>
    <mergeCell ref="D19:D20"/>
    <mergeCell ref="E19:E20"/>
    <mergeCell ref="D31:D32"/>
    <mergeCell ref="E31:E32"/>
    <mergeCell ref="B31:B32"/>
    <mergeCell ref="C31:C32"/>
    <mergeCell ref="B1:P1"/>
    <mergeCell ref="B4:B6"/>
    <mergeCell ref="C4:C6"/>
    <mergeCell ref="F4:F6"/>
    <mergeCell ref="B7:B8"/>
    <mergeCell ref="C7:C8"/>
    <mergeCell ref="F7:F8"/>
    <mergeCell ref="B17:B18"/>
    <mergeCell ref="C17:C18"/>
    <mergeCell ref="F17:F18"/>
    <mergeCell ref="B9:B10"/>
    <mergeCell ref="C9:C10"/>
    <mergeCell ref="F9:F10"/>
    <mergeCell ref="E4:E6"/>
    <mergeCell ref="E7:E8"/>
    <mergeCell ref="E9:E10"/>
    <mergeCell ref="E17:E18"/>
    <mergeCell ref="B2:G2"/>
    <mergeCell ref="C11:C12"/>
    <mergeCell ref="D11:D12"/>
    <mergeCell ref="J2:Q2"/>
    <mergeCell ref="D4:D6"/>
    <mergeCell ref="F11:F12"/>
    <mergeCell ref="B13:B14"/>
    <mergeCell ref="D7:D8"/>
    <mergeCell ref="D9:D10"/>
    <mergeCell ref="F15:F16"/>
    <mergeCell ref="F21:F22"/>
    <mergeCell ref="B25:B28"/>
    <mergeCell ref="C25:C28"/>
    <mergeCell ref="F25:F28"/>
    <mergeCell ref="D25:D28"/>
    <mergeCell ref="E25:E28"/>
    <mergeCell ref="E21:E22"/>
    <mergeCell ref="D21:D22"/>
    <mergeCell ref="E11:E12"/>
    <mergeCell ref="F19:F20"/>
    <mergeCell ref="C13:C14"/>
    <mergeCell ref="D13:D14"/>
    <mergeCell ref="E13:E14"/>
    <mergeCell ref="F13:F14"/>
    <mergeCell ref="D17:D18"/>
    <mergeCell ref="B11:B12"/>
    <mergeCell ref="B15:B16"/>
    <mergeCell ref="C15:C16"/>
    <mergeCell ref="D15:D16"/>
    <mergeCell ref="E15:E16"/>
    <mergeCell ref="B21:B22"/>
    <mergeCell ref="B29:B30"/>
    <mergeCell ref="C29:C30"/>
    <mergeCell ref="D29:D30"/>
    <mergeCell ref="E29:E30"/>
    <mergeCell ref="F29:F30"/>
    <mergeCell ref="F31:F32"/>
    <mergeCell ref="F33:F35"/>
    <mergeCell ref="B36:B37"/>
    <mergeCell ref="C36:C37"/>
    <mergeCell ref="F36:F37"/>
    <mergeCell ref="D33:D35"/>
    <mergeCell ref="D36:D37"/>
    <mergeCell ref="E33:E35"/>
    <mergeCell ref="E36:E37"/>
    <mergeCell ref="B64:F64"/>
    <mergeCell ref="B65:F65"/>
    <mergeCell ref="B50:B52"/>
    <mergeCell ref="C50:C52"/>
    <mergeCell ref="F50:F52"/>
    <mergeCell ref="B46:B47"/>
    <mergeCell ref="C46:C47"/>
    <mergeCell ref="F46:F47"/>
    <mergeCell ref="D46:D47"/>
    <mergeCell ref="D50:D52"/>
    <mergeCell ref="E48:E49"/>
    <mergeCell ref="F48:F49"/>
    <mergeCell ref="B48:B49"/>
    <mergeCell ref="C48:C49"/>
    <mergeCell ref="D48:D49"/>
    <mergeCell ref="B57:B58"/>
    <mergeCell ref="C57:C58"/>
    <mergeCell ref="D57:D58"/>
    <mergeCell ref="E57:E58"/>
    <mergeCell ref="F57:F58"/>
    <mergeCell ref="E55:E56"/>
    <mergeCell ref="E46:E47"/>
    <mergeCell ref="E50:E52"/>
    <mergeCell ref="D55:D56"/>
  </mergeCells>
  <pageMargins left="0.7" right="0.7" top="0.75" bottom="0.75" header="0.3" footer="0.3"/>
  <pageSetup paperSize="9" scale="56" fitToHeight="0" orientation="landscape" r:id="rId1"/>
  <rowBreaks count="2" manualBreakCount="2">
    <brk id="23" max="16383" man="1"/>
    <brk id="44"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32E632-2A9E-46A6-ACBF-43F39C5D7C91}">
  <ds:schemaRefs>
    <ds:schemaRef ds:uri="46c995e6-7f53-48aa-a5ad-a9d38912b46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d807127-6dfe-4777-9fc9-8a2ccfc388c3"/>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4ABBE22-0878-4727-B24F-6504AFAE8D15}">
  <ds:schemaRefs>
    <ds:schemaRef ds:uri="http://schemas.microsoft.com/sharepoint/v3/contenttype/forms"/>
  </ds:schemaRefs>
</ds:datastoreItem>
</file>

<file path=customXml/itemProps3.xml><?xml version="1.0" encoding="utf-8"?>
<ds:datastoreItem xmlns:ds="http://schemas.openxmlformats.org/officeDocument/2006/customXml" ds:itemID="{AE1BD189-7D5D-4ECA-A61B-05CF9ABCB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KPI scoringsmodel</vt:lpstr>
      <vt:lpstr>'KPI scoringsmodel'!Afdrukbereik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dc:creator>
  <cp:lastModifiedBy>Myrna Lansink | Inkada Inkoop &amp; Advies</cp:lastModifiedBy>
  <cp:lastPrinted>2021-01-25T15:49:53Z</cp:lastPrinted>
  <dcterms:created xsi:type="dcterms:W3CDTF">2017-12-27T15:21:38Z</dcterms:created>
  <dcterms:modified xsi:type="dcterms:W3CDTF">2022-11-17T08:38:30Z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