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choonmaakstationsconstructies/Shared Documents/General/Aanbesteding 2022/Aanbestedingsdossier/Vraagspecificatie/Annexen/Bijlage bij Annex 2/"/>
    </mc:Choice>
  </mc:AlternateContent>
  <xr:revisionPtr revIDLastSave="45" documentId="8_{C7C71A48-45EA-4F7C-9D18-86E22333938A}" xr6:coauthVersionLast="47" xr6:coauthVersionMax="47" xr10:uidLastSave="{31D6A0F4-5916-4A32-ABDA-2EA4C0957E7A}"/>
  <bookViews>
    <workbookView xWindow="-120" yWindow="-120" windowWidth="29040" windowHeight="15840" xr2:uid="{DD66FF17-DA3E-4342-9277-39C2D55E9ADA}"/>
  </bookViews>
  <sheets>
    <sheet name="Totaal" sheetId="1" r:id="rId1"/>
    <sheet name="Capelle Schollevaar" sheetId="3" r:id="rId2"/>
    <sheet name="Rotterdam Alexander" sheetId="4" r:id="rId3"/>
    <sheet name="Rotterdam Lombardijen" sheetId="5" r:id="rId4"/>
    <sheet name="Rotterdam Zuid" sheetId="2" r:id="rId5"/>
    <sheet name="Sliedrecht" sheetId="6" r:id="rId6"/>
  </sheets>
  <definedNames>
    <definedName name="_xlnm.Print_Area" localSheetId="1">'Capelle Schollevaar'!$A$1:$Y$82</definedName>
    <definedName name="_xlnm.Print_Area" localSheetId="2">'Rotterdam Alexander'!$A$1:$Y$82</definedName>
    <definedName name="_xlnm.Print_Area" localSheetId="3">'Rotterdam Lombardijen'!$A$1:$Y$83</definedName>
    <definedName name="_xlnm.Print_Area" localSheetId="4">'Rotterdam Zuid'!$A$1:$Y$82</definedName>
    <definedName name="_xlnm.Print_Area" localSheetId="5">Sliedrecht!$A$1:$Y$82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0" i="1"/>
  <c r="C9" i="1"/>
  <c r="C8" i="1"/>
  <c r="C7" i="1"/>
  <c r="C13" i="1" s="1"/>
  <c r="J7" i="6"/>
  <c r="M7" i="6" s="1"/>
  <c r="V7" i="6"/>
  <c r="W7" i="6"/>
  <c r="J8" i="6"/>
  <c r="M8" i="6" s="1"/>
  <c r="V8" i="6"/>
  <c r="W8" i="6" s="1"/>
  <c r="X8" i="6" s="1"/>
  <c r="J9" i="6"/>
  <c r="M9" i="6"/>
  <c r="U9" i="6"/>
  <c r="V9" i="6"/>
  <c r="W9" i="6" s="1"/>
  <c r="X9" i="6" s="1"/>
  <c r="J12" i="6"/>
  <c r="M12" i="6" s="1"/>
  <c r="X12" i="6" s="1"/>
  <c r="J39" i="6"/>
  <c r="W42" i="6"/>
  <c r="X42" i="6"/>
  <c r="W43" i="6"/>
  <c r="X43" i="6"/>
  <c r="W44" i="6"/>
  <c r="X44" i="6" s="1"/>
  <c r="W45" i="6"/>
  <c r="X45" i="6"/>
  <c r="W46" i="6"/>
  <c r="X46" i="6"/>
  <c r="M49" i="6"/>
  <c r="X49" i="6"/>
  <c r="M50" i="6"/>
  <c r="X50" i="6" s="1"/>
  <c r="M51" i="6"/>
  <c r="X51" i="6"/>
  <c r="M52" i="6"/>
  <c r="X52" i="6"/>
  <c r="M53" i="6"/>
  <c r="X53" i="6"/>
  <c r="U55" i="6"/>
  <c r="V55" i="6"/>
  <c r="W54" i="6" l="1"/>
  <c r="M54" i="6"/>
  <c r="M55" i="6"/>
  <c r="M56" i="6" s="1"/>
  <c r="M57" i="6" s="1"/>
  <c r="M58" i="6" s="1"/>
  <c r="M59" i="6" s="1"/>
  <c r="W55" i="6"/>
  <c r="W56" i="6" s="1"/>
  <c r="X7" i="6"/>
  <c r="X55" i="6" s="1"/>
  <c r="J7" i="5"/>
  <c r="M7" i="5" s="1"/>
  <c r="V7" i="5"/>
  <c r="W7" i="5" s="1"/>
  <c r="J8" i="5"/>
  <c r="M8" i="5" s="1"/>
  <c r="V8" i="5"/>
  <c r="W8" i="5" s="1"/>
  <c r="J9" i="5"/>
  <c r="M9" i="5" s="1"/>
  <c r="U9" i="5"/>
  <c r="V9" i="5"/>
  <c r="W9" i="5" s="1"/>
  <c r="J10" i="5"/>
  <c r="M10" i="5" s="1"/>
  <c r="U10" i="5"/>
  <c r="W10" i="5" s="1"/>
  <c r="V10" i="5"/>
  <c r="J13" i="5"/>
  <c r="M13" i="5"/>
  <c r="X13" i="5" s="1"/>
  <c r="J14" i="5"/>
  <c r="M14" i="5"/>
  <c r="X14" i="5" s="1"/>
  <c r="J40" i="5"/>
  <c r="W43" i="5"/>
  <c r="X43" i="5" s="1"/>
  <c r="W44" i="5"/>
  <c r="X44" i="5" s="1"/>
  <c r="W45" i="5"/>
  <c r="X45" i="5"/>
  <c r="W46" i="5"/>
  <c r="X46" i="5"/>
  <c r="W47" i="5"/>
  <c r="X47" i="5" s="1"/>
  <c r="M50" i="5"/>
  <c r="X50" i="5" s="1"/>
  <c r="M51" i="5"/>
  <c r="X51" i="5"/>
  <c r="M52" i="5"/>
  <c r="X52" i="5"/>
  <c r="M53" i="5"/>
  <c r="X53" i="5" s="1"/>
  <c r="M54" i="5"/>
  <c r="X54" i="5" s="1"/>
  <c r="U56" i="5"/>
  <c r="J7" i="4"/>
  <c r="M7" i="4" s="1"/>
  <c r="V7" i="4"/>
  <c r="W7" i="4" s="1"/>
  <c r="J8" i="4"/>
  <c r="M8" i="4"/>
  <c r="V8" i="4"/>
  <c r="W8" i="4" s="1"/>
  <c r="X8" i="4" s="1"/>
  <c r="J9" i="4"/>
  <c r="M9" i="4" s="1"/>
  <c r="X9" i="4" s="1"/>
  <c r="U9" i="4"/>
  <c r="V9" i="4"/>
  <c r="W9" i="4"/>
  <c r="J10" i="4"/>
  <c r="M10" i="4" s="1"/>
  <c r="X10" i="4" s="1"/>
  <c r="U10" i="4"/>
  <c r="V10" i="4"/>
  <c r="W10" i="4"/>
  <c r="J11" i="4"/>
  <c r="M11" i="4"/>
  <c r="U11" i="4"/>
  <c r="W11" i="4" s="1"/>
  <c r="X11" i="4" s="1"/>
  <c r="V11" i="4"/>
  <c r="J14" i="4"/>
  <c r="M14" i="4"/>
  <c r="X14" i="4"/>
  <c r="J15" i="4"/>
  <c r="M15" i="4" s="1"/>
  <c r="X15" i="4" s="1"/>
  <c r="J17" i="4"/>
  <c r="M17" i="4" s="1"/>
  <c r="X17" i="4" s="1"/>
  <c r="J18" i="4"/>
  <c r="M18" i="4"/>
  <c r="X18" i="4"/>
  <c r="J39" i="4"/>
  <c r="W42" i="4"/>
  <c r="X42" i="4"/>
  <c r="W43" i="4"/>
  <c r="X43" i="4"/>
  <c r="W44" i="4"/>
  <c r="X44" i="4"/>
  <c r="W45" i="4"/>
  <c r="X45" i="4" s="1"/>
  <c r="W46" i="4"/>
  <c r="X46" i="4"/>
  <c r="M49" i="4"/>
  <c r="X49" i="4"/>
  <c r="M50" i="4"/>
  <c r="X50" i="4"/>
  <c r="M51" i="4"/>
  <c r="X51" i="4" s="1"/>
  <c r="M52" i="4"/>
  <c r="X52" i="4"/>
  <c r="M53" i="4"/>
  <c r="X53" i="4"/>
  <c r="U55" i="4"/>
  <c r="J7" i="3"/>
  <c r="M7" i="3" s="1"/>
  <c r="V7" i="3"/>
  <c r="W7" i="3"/>
  <c r="J8" i="3"/>
  <c r="M8" i="3"/>
  <c r="V8" i="3"/>
  <c r="V55" i="3" s="1"/>
  <c r="W8" i="3"/>
  <c r="X8" i="3" s="1"/>
  <c r="J9" i="3"/>
  <c r="M9" i="3" s="1"/>
  <c r="X9" i="3" s="1"/>
  <c r="V9" i="3"/>
  <c r="W9" i="3"/>
  <c r="J10" i="3"/>
  <c r="M10" i="3"/>
  <c r="V10" i="3"/>
  <c r="W10" i="3"/>
  <c r="X10" i="3" s="1"/>
  <c r="J12" i="3"/>
  <c r="M12" i="3"/>
  <c r="V12" i="3"/>
  <c r="W12" i="3"/>
  <c r="X12" i="3"/>
  <c r="J13" i="3"/>
  <c r="M13" i="3" s="1"/>
  <c r="X13" i="3" s="1"/>
  <c r="U13" i="3"/>
  <c r="V13" i="3"/>
  <c r="W13" i="3"/>
  <c r="J14" i="3"/>
  <c r="M14" i="3"/>
  <c r="U14" i="3"/>
  <c r="W14" i="3" s="1"/>
  <c r="X14" i="3" s="1"/>
  <c r="V14" i="3"/>
  <c r="J16" i="3"/>
  <c r="M16" i="3"/>
  <c r="V16" i="3"/>
  <c r="W16" i="3"/>
  <c r="X16" i="3" s="1"/>
  <c r="J17" i="3"/>
  <c r="M17" i="3" s="1"/>
  <c r="X17" i="3" s="1"/>
  <c r="V17" i="3"/>
  <c r="W17" i="3"/>
  <c r="W42" i="3"/>
  <c r="X42" i="3" s="1"/>
  <c r="W43" i="3"/>
  <c r="X43" i="3" s="1"/>
  <c r="W44" i="3"/>
  <c r="X44" i="3"/>
  <c r="W45" i="3"/>
  <c r="X45" i="3"/>
  <c r="W46" i="3"/>
  <c r="X46" i="3" s="1"/>
  <c r="M49" i="3"/>
  <c r="X49" i="3"/>
  <c r="M50" i="3"/>
  <c r="X50" i="3"/>
  <c r="M51" i="3"/>
  <c r="X51" i="3"/>
  <c r="M52" i="3"/>
  <c r="X52" i="3" s="1"/>
  <c r="M53" i="3"/>
  <c r="X53" i="3" s="1"/>
  <c r="U55" i="3"/>
  <c r="J7" i="2"/>
  <c r="M7" i="2" s="1"/>
  <c r="V7" i="2"/>
  <c r="W7" i="2"/>
  <c r="J8" i="2"/>
  <c r="M8" i="2" s="1"/>
  <c r="V8" i="2"/>
  <c r="W8" i="2" s="1"/>
  <c r="J9" i="2"/>
  <c r="M9" i="2" s="1"/>
  <c r="U9" i="2"/>
  <c r="U55" i="2" s="1"/>
  <c r="V9" i="2"/>
  <c r="V55" i="2" s="1"/>
  <c r="J11" i="2"/>
  <c r="M11" i="2" s="1"/>
  <c r="X11" i="2" s="1"/>
  <c r="U11" i="2"/>
  <c r="V11" i="2"/>
  <c r="W11" i="2"/>
  <c r="J12" i="2"/>
  <c r="M12" i="2"/>
  <c r="U12" i="2"/>
  <c r="W12" i="2" s="1"/>
  <c r="X12" i="2" s="1"/>
  <c r="V12" i="2"/>
  <c r="J14" i="2"/>
  <c r="M14" i="2"/>
  <c r="U14" i="2"/>
  <c r="W14" i="2" s="1"/>
  <c r="X14" i="2" s="1"/>
  <c r="V14" i="2"/>
  <c r="J39" i="2"/>
  <c r="W42" i="2"/>
  <c r="X42" i="2"/>
  <c r="W43" i="2"/>
  <c r="X43" i="2" s="1"/>
  <c r="W44" i="2"/>
  <c r="X44" i="2" s="1"/>
  <c r="W45" i="2"/>
  <c r="X45" i="2"/>
  <c r="W46" i="2"/>
  <c r="X46" i="2"/>
  <c r="M49" i="2"/>
  <c r="X49" i="2" s="1"/>
  <c r="M50" i="2"/>
  <c r="X50" i="2" s="1"/>
  <c r="M51" i="2"/>
  <c r="X51" i="2"/>
  <c r="M52" i="2"/>
  <c r="X52" i="2"/>
  <c r="M53" i="2"/>
  <c r="X53" i="2" s="1"/>
  <c r="X56" i="6" l="1"/>
  <c r="X57" i="6" s="1"/>
  <c r="W57" i="6"/>
  <c r="W58" i="6" s="1"/>
  <c r="X54" i="6"/>
  <c r="X9" i="5"/>
  <c r="X8" i="5"/>
  <c r="W55" i="5"/>
  <c r="X7" i="5"/>
  <c r="X56" i="5" s="1"/>
  <c r="W56" i="5"/>
  <c r="W57" i="5" s="1"/>
  <c r="X10" i="5"/>
  <c r="M55" i="5"/>
  <c r="M56" i="5"/>
  <c r="M57" i="5" s="1"/>
  <c r="M58" i="5" s="1"/>
  <c r="M59" i="5" s="1"/>
  <c r="M60" i="5" s="1"/>
  <c r="V56" i="5"/>
  <c r="W54" i="4"/>
  <c r="W55" i="4"/>
  <c r="W56" i="4" s="1"/>
  <c r="X7" i="4"/>
  <c r="X55" i="4" s="1"/>
  <c r="M55" i="4"/>
  <c r="M56" i="4" s="1"/>
  <c r="M57" i="4" s="1"/>
  <c r="M58" i="4" s="1"/>
  <c r="M59" i="4" s="1"/>
  <c r="M54" i="4"/>
  <c r="V55" i="4"/>
  <c r="M54" i="3"/>
  <c r="M55" i="3"/>
  <c r="M56" i="3" s="1"/>
  <c r="M57" i="3" s="1"/>
  <c r="M58" i="3" s="1"/>
  <c r="M59" i="3" s="1"/>
  <c r="X7" i="3"/>
  <c r="X55" i="3" s="1"/>
  <c r="J39" i="3"/>
  <c r="W54" i="3"/>
  <c r="X54" i="3" s="1"/>
  <c r="X8" i="2"/>
  <c r="M55" i="2"/>
  <c r="M56" i="2" s="1"/>
  <c r="M57" i="2" s="1"/>
  <c r="M58" i="2" s="1"/>
  <c r="M59" i="2" s="1"/>
  <c r="X7" i="2"/>
  <c r="X55" i="2" s="1"/>
  <c r="M54" i="2"/>
  <c r="W9" i="2"/>
  <c r="X9" i="2" s="1"/>
  <c r="X58" i="6" l="1"/>
  <c r="X59" i="6" s="1"/>
  <c r="X61" i="6" s="1"/>
  <c r="W59" i="6"/>
  <c r="X55" i="5"/>
  <c r="X57" i="5"/>
  <c r="X58" i="5" s="1"/>
  <c r="W58" i="5"/>
  <c r="W59" i="5" s="1"/>
  <c r="W57" i="4"/>
  <c r="W58" i="4" s="1"/>
  <c r="X56" i="4"/>
  <c r="X57" i="4" s="1"/>
  <c r="X54" i="4"/>
  <c r="W55" i="3"/>
  <c r="W56" i="3" s="1"/>
  <c r="W54" i="2"/>
  <c r="X54" i="2" s="1"/>
  <c r="X59" i="5" l="1"/>
  <c r="X60" i="5" s="1"/>
  <c r="X62" i="5" s="1"/>
  <c r="W60" i="5"/>
  <c r="X58" i="4"/>
  <c r="X59" i="4" s="1"/>
  <c r="X61" i="4" s="1"/>
  <c r="W59" i="4"/>
  <c r="W57" i="3"/>
  <c r="W58" i="3" s="1"/>
  <c r="X56" i="3"/>
  <c r="X57" i="3" s="1"/>
  <c r="W55" i="2"/>
  <c r="W56" i="2" s="1"/>
  <c r="W59" i="3" l="1"/>
  <c r="X58" i="3"/>
  <c r="X59" i="3" s="1"/>
  <c r="X61" i="3" s="1"/>
  <c r="X56" i="2"/>
  <c r="X57" i="2" s="1"/>
  <c r="W57" i="2"/>
  <c r="W58" i="2" s="1"/>
  <c r="X58" i="2" l="1"/>
  <c r="X59" i="2" s="1"/>
  <c r="X61" i="2" s="1"/>
  <c r="W59" i="2"/>
</calcChain>
</file>

<file path=xl/sharedStrings.xml><?xml version="1.0" encoding="utf-8"?>
<sst xmlns="http://schemas.openxmlformats.org/spreadsheetml/2006/main" count="965" uniqueCount="155">
  <si>
    <t>Programma van Eisen Constructief Schoonmaken</t>
  </si>
  <si>
    <t>Jaar uitvoering</t>
  </si>
  <si>
    <t>2022-2023</t>
  </si>
  <si>
    <t>Station</t>
  </si>
  <si>
    <t>Totale aanbiedingsprijs</t>
  </si>
  <si>
    <t>Totaal (inschrijfsom)</t>
  </si>
  <si>
    <t>Coating resultaat</t>
  </si>
  <si>
    <t>S4</t>
  </si>
  <si>
    <t>Vrij van grafitti bekladding</t>
  </si>
  <si>
    <t>S3</t>
  </si>
  <si>
    <t>Vrij van aangehecht vuil</t>
  </si>
  <si>
    <t>S2</t>
  </si>
  <si>
    <t>Vrij van stof en spinrag</t>
  </si>
  <si>
    <t>S1</t>
  </si>
  <si>
    <t>Schoonmaak Resultaat</t>
  </si>
  <si>
    <t>Trappen, tegelwerkwanden: inzetten met reiniger, doorborstelen, HD-reinigen</t>
  </si>
  <si>
    <t>U10</t>
  </si>
  <si>
    <t>Tele-Wash</t>
  </si>
  <si>
    <t>U9</t>
  </si>
  <si>
    <t>Conserveren</t>
  </si>
  <si>
    <t>U8</t>
  </si>
  <si>
    <t>Shampoo methode</t>
  </si>
  <si>
    <t>U7</t>
  </si>
  <si>
    <t>Schrobben</t>
  </si>
  <si>
    <t>U6</t>
  </si>
  <si>
    <t>Glazenwassen</t>
  </si>
  <si>
    <t>U5</t>
  </si>
  <si>
    <t>Hoge druk reiniging</t>
  </si>
  <si>
    <t>U4</t>
  </si>
  <si>
    <t>Dry Wash systeem</t>
  </si>
  <si>
    <t>U3</t>
  </si>
  <si>
    <t>Tuckerpool methode</t>
  </si>
  <si>
    <t>U2</t>
  </si>
  <si>
    <t>Handmatig reinigen</t>
  </si>
  <si>
    <t>U1</t>
  </si>
  <si>
    <t>Werkmethodiek</t>
  </si>
  <si>
    <t>Coating aanbrengen</t>
  </si>
  <si>
    <t>R4</t>
  </si>
  <si>
    <t>Grafitti verwijderen</t>
  </si>
  <si>
    <t>R3</t>
  </si>
  <si>
    <t>Geheel nat reinigen</t>
  </si>
  <si>
    <t>R2</t>
  </si>
  <si>
    <t>Stof en spinrag vrijmaken</t>
  </si>
  <si>
    <t>R1</t>
  </si>
  <si>
    <t>Reinigingsvoorschriften</t>
  </si>
  <si>
    <t xml:space="preserve"> </t>
  </si>
  <si>
    <t>Totaal:</t>
  </si>
  <si>
    <t>Optie: Afronding / Korting</t>
  </si>
  <si>
    <t>Subtotaal</t>
  </si>
  <si>
    <t>%</t>
  </si>
  <si>
    <t>Winst &amp; Risico</t>
  </si>
  <si>
    <t>Algemene Kosten</t>
  </si>
  <si>
    <t>van begroting</t>
  </si>
  <si>
    <t>Diversen, onvoorzien</t>
  </si>
  <si>
    <t>dg</t>
  </si>
  <si>
    <t>Parkeerkosten</t>
  </si>
  <si>
    <t>post</t>
  </si>
  <si>
    <t>Steigers, Hoogwerkers etc.</t>
  </si>
  <si>
    <t xml:space="preserve">Reiskosten </t>
  </si>
  <si>
    <t>Waterwagen, aggregaat</t>
  </si>
  <si>
    <t>Bouwkeet, Toilet</t>
  </si>
  <si>
    <t>Organisatiekosten</t>
  </si>
  <si>
    <t>st</t>
  </si>
  <si>
    <t>PVB</t>
  </si>
  <si>
    <t>PVT</t>
  </si>
  <si>
    <t>RIE</t>
  </si>
  <si>
    <t>VG &amp; U</t>
  </si>
  <si>
    <t>door opdrachtgever</t>
  </si>
  <si>
    <t>VG &amp; O</t>
  </si>
  <si>
    <t>Veiligheid Admin.</t>
  </si>
  <si>
    <t>Totaal</t>
  </si>
  <si>
    <t>N</t>
  </si>
  <si>
    <t>LWB</t>
  </si>
  <si>
    <t>BD/SL</t>
  </si>
  <si>
    <t>A</t>
  </si>
  <si>
    <t>U1/U4/U9</t>
  </si>
  <si>
    <t>m2</t>
  </si>
  <si>
    <t>Beton</t>
  </si>
  <si>
    <t>Diverse liggers</t>
  </si>
  <si>
    <t>N.V.T.</t>
  </si>
  <si>
    <t>Diverse</t>
  </si>
  <si>
    <t>Windscherm</t>
  </si>
  <si>
    <t>Plafond hout / metaal constructie</t>
  </si>
  <si>
    <t>Brug</t>
  </si>
  <si>
    <t>GRW</t>
  </si>
  <si>
    <t>BD</t>
  </si>
  <si>
    <t>Plafond hout / metaal constructie / kunststof beplating</t>
  </si>
  <si>
    <t>Perron overkapping</t>
  </si>
  <si>
    <t xml:space="preserve">in combinatie met A </t>
  </si>
  <si>
    <t>B</t>
  </si>
  <si>
    <t>TEV</t>
  </si>
  <si>
    <t>Nacht/dag</t>
  </si>
  <si>
    <t xml:space="preserve"> Aantallen</t>
  </si>
  <si>
    <t>Materiaalafwerking</t>
  </si>
  <si>
    <t>Bouwwerk (SAP)</t>
  </si>
  <si>
    <t>dienst</t>
  </si>
  <si>
    <t>schrift</t>
  </si>
  <si>
    <t>CS</t>
  </si>
  <si>
    <t>Personeel</t>
  </si>
  <si>
    <t>Beheer</t>
  </si>
  <si>
    <t>Uitvoering</t>
  </si>
  <si>
    <t>Tarief</t>
  </si>
  <si>
    <t>Maatregel</t>
  </si>
  <si>
    <t>Zone</t>
  </si>
  <si>
    <t>Dag-</t>
  </si>
  <si>
    <t>Nacht-</t>
  </si>
  <si>
    <t>Uren</t>
  </si>
  <si>
    <t>Resultaat</t>
  </si>
  <si>
    <t>Voor-</t>
  </si>
  <si>
    <t>Veiligheid</t>
  </si>
  <si>
    <t>Aantal</t>
  </si>
  <si>
    <t xml:space="preserve">Planning </t>
  </si>
  <si>
    <t>Aanvraag</t>
  </si>
  <si>
    <t>Prijzen</t>
  </si>
  <si>
    <t>Uurtarief</t>
  </si>
  <si>
    <t>Arbeids</t>
  </si>
  <si>
    <t>Kengetal</t>
  </si>
  <si>
    <t>Schoonmaak</t>
  </si>
  <si>
    <t>Methode</t>
  </si>
  <si>
    <t>Station Rotterdam Zuid</t>
  </si>
  <si>
    <t>aan/afvoer klimvoorz/maken afzetting</t>
  </si>
  <si>
    <t>5% van de directe uren</t>
  </si>
  <si>
    <t>U1/U4/U5/U9</t>
  </si>
  <si>
    <t>Tunnel</t>
  </si>
  <si>
    <t>Hellingbaan</t>
  </si>
  <si>
    <t>Boeidelen/dakrand spoor 1</t>
  </si>
  <si>
    <t>Boeidelen/dakrand</t>
  </si>
  <si>
    <t>in combinatie met dakrand</t>
  </si>
  <si>
    <t xml:space="preserve">U1 </t>
  </si>
  <si>
    <t>Latten plafonds spoor 1</t>
  </si>
  <si>
    <t>Latten plafonds</t>
  </si>
  <si>
    <t>Station Capelle Schollevaar</t>
  </si>
  <si>
    <t>zijde spoor 2</t>
  </si>
  <si>
    <t>Boeideel entree</t>
  </si>
  <si>
    <t>Betonwand taluud</t>
  </si>
  <si>
    <t>Stationshal</t>
  </si>
  <si>
    <t>S3/S4</t>
  </si>
  <si>
    <t>U4/U8</t>
  </si>
  <si>
    <t>R3/R4</t>
  </si>
  <si>
    <t>Beton in spoor</t>
  </si>
  <si>
    <t xml:space="preserve">Diketant Perrons </t>
  </si>
  <si>
    <t>Diverse spoor 2</t>
  </si>
  <si>
    <t>Station Rotterdam Alexander</t>
  </si>
  <si>
    <t>Gesloten Abri</t>
  </si>
  <si>
    <t>Buitenzijde windscherm</t>
  </si>
  <si>
    <t>Station Rotterdam Lombardijen</t>
  </si>
  <si>
    <t>U4/U9</t>
  </si>
  <si>
    <t>Dakbeschot hout</t>
  </si>
  <si>
    <t>in combinatie met A</t>
  </si>
  <si>
    <t>Station Sliedrecht</t>
  </si>
  <si>
    <t>Rotterdam Zuid</t>
  </si>
  <si>
    <t>Capelle Schollevaar</t>
  </si>
  <si>
    <t>Rotterdam Alexander</t>
  </si>
  <si>
    <t>Rotterdam Lombardijen</t>
  </si>
  <si>
    <t>Sliedrecht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</si>
</sst>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\ * #,##0.00_);_(&quot;€&quot;\ * \(#,##0.00\);_(&quot;€&quot;\ 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5">
    <xf numFmtId="0" fontId="0" fillId="0" borderId="0" xfId="0"/>
    <xf numFmtId="0" fontId="2" fillId="0" borderId="1" xfId="1" applyFont="1" applyBorder="1"/>
    <xf numFmtId="0" fontId="3" fillId="0" borderId="3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/>
    <xf numFmtId="0" fontId="3" fillId="0" borderId="10" xfId="1" applyFont="1" applyBorder="1" applyAlignment="1">
      <alignment horizontal="center"/>
    </xf>
    <xf numFmtId="0" fontId="2" fillId="0" borderId="11" xfId="1" applyFont="1" applyBorder="1"/>
    <xf numFmtId="0" fontId="2" fillId="0" borderId="13" xfId="1" applyFont="1" applyBorder="1"/>
    <xf numFmtId="44" fontId="2" fillId="0" borderId="14" xfId="1" applyNumberFormat="1" applyFont="1" applyBorder="1"/>
    <xf numFmtId="0" fontId="3" fillId="3" borderId="15" xfId="1" applyFont="1" applyFill="1" applyBorder="1"/>
    <xf numFmtId="0" fontId="2" fillId="0" borderId="8" xfId="1" applyFont="1" applyBorder="1" applyAlignment="1">
      <alignment vertical="center"/>
    </xf>
    <xf numFmtId="0" fontId="2" fillId="0" borderId="17" xfId="1" applyFont="1" applyBorder="1"/>
    <xf numFmtId="0" fontId="3" fillId="2" borderId="18" xfId="1" applyFont="1" applyFill="1" applyBorder="1" applyAlignment="1">
      <alignment horizontal="center" vertical="center"/>
    </xf>
    <xf numFmtId="44" fontId="2" fillId="0" borderId="12" xfId="1" applyNumberFormat="1" applyFont="1" applyBorder="1" applyAlignment="1">
      <alignment horizontal="center"/>
    </xf>
    <xf numFmtId="0" fontId="2" fillId="0" borderId="0" xfId="1" applyFont="1"/>
    <xf numFmtId="4" fontId="2" fillId="0" borderId="0" xfId="1" applyNumberFormat="1" applyFont="1" applyAlignment="1">
      <alignment horizontal="right"/>
    </xf>
    <xf numFmtId="0" fontId="1" fillId="0" borderId="0" xfId="1"/>
    <xf numFmtId="0" fontId="2" fillId="0" borderId="19" xfId="1" applyFont="1" applyBorder="1"/>
    <xf numFmtId="0" fontId="2" fillId="0" borderId="20" xfId="1" applyFont="1" applyBorder="1"/>
    <xf numFmtId="164" fontId="2" fillId="0" borderId="0" xfId="1" applyNumberFormat="1" applyFont="1"/>
    <xf numFmtId="164" fontId="2" fillId="0" borderId="20" xfId="1" applyNumberFormat="1" applyFont="1" applyBorder="1"/>
    <xf numFmtId="0" fontId="2" fillId="0" borderId="21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2" fillId="0" borderId="22" xfId="1" applyFont="1" applyBorder="1"/>
    <xf numFmtId="0" fontId="3" fillId="0" borderId="22" xfId="1" applyFont="1" applyBorder="1"/>
    <xf numFmtId="0" fontId="2" fillId="0" borderId="2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3" fillId="0" borderId="0" xfId="1" applyFont="1"/>
    <xf numFmtId="44" fontId="2" fillId="0" borderId="0" xfId="1" applyNumberFormat="1" applyFont="1"/>
    <xf numFmtId="0" fontId="2" fillId="0" borderId="25" xfId="1" applyFont="1" applyBorder="1"/>
    <xf numFmtId="0" fontId="3" fillId="0" borderId="26" xfId="1" applyFont="1" applyBorder="1"/>
    <xf numFmtId="164" fontId="3" fillId="0" borderId="0" xfId="1" applyNumberFormat="1" applyFont="1"/>
    <xf numFmtId="4" fontId="2" fillId="0" borderId="0" xfId="1" applyNumberFormat="1" applyFont="1" applyAlignment="1">
      <alignment horizontal="center"/>
    </xf>
    <xf numFmtId="44" fontId="2" fillId="0" borderId="0" xfId="1" applyNumberFormat="1" applyFont="1" applyAlignment="1">
      <alignment horizontal="center"/>
    </xf>
    <xf numFmtId="44" fontId="3" fillId="4" borderId="27" xfId="1" applyNumberFormat="1" applyFont="1" applyFill="1" applyBorder="1" applyAlignment="1">
      <alignment horizontal="right"/>
    </xf>
    <xf numFmtId="164" fontId="3" fillId="0" borderId="28" xfId="1" applyNumberFormat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164" fontId="3" fillId="5" borderId="27" xfId="1" applyNumberFormat="1" applyFont="1" applyFill="1" applyBorder="1"/>
    <xf numFmtId="164" fontId="3" fillId="0" borderId="28" xfId="1" applyNumberFormat="1" applyFont="1" applyBorder="1"/>
    <xf numFmtId="4" fontId="3" fillId="0" borderId="28" xfId="1" applyNumberFormat="1" applyFont="1" applyBorder="1" applyAlignment="1">
      <alignment horizontal="right"/>
    </xf>
    <xf numFmtId="0" fontId="3" fillId="0" borderId="28" xfId="1" applyFont="1" applyBorder="1"/>
    <xf numFmtId="0" fontId="3" fillId="0" borderId="30" xfId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3" fillId="0" borderId="30" xfId="1" applyFont="1" applyBorder="1"/>
    <xf numFmtId="0" fontId="3" fillId="0" borderId="5" xfId="1" applyFont="1" applyBorder="1"/>
    <xf numFmtId="43" fontId="2" fillId="6" borderId="32" xfId="1" applyNumberFormat="1" applyFont="1" applyFill="1" applyBorder="1" applyAlignment="1" applyProtection="1">
      <alignment horizontal="right"/>
      <protection locked="0"/>
    </xf>
    <xf numFmtId="43" fontId="2" fillId="7" borderId="21" xfId="1" applyNumberFormat="1" applyFont="1" applyFill="1" applyBorder="1" applyAlignment="1">
      <alignment horizontal="center"/>
    </xf>
    <xf numFmtId="43" fontId="2" fillId="7" borderId="33" xfId="1" applyNumberFormat="1" applyFont="1" applyFill="1" applyBorder="1" applyAlignment="1">
      <alignment horizontal="center"/>
    </xf>
    <xf numFmtId="43" fontId="2" fillId="0" borderId="32" xfId="1" applyNumberFormat="1" applyFont="1" applyBorder="1" applyAlignment="1">
      <alignment horizontal="center"/>
    </xf>
    <xf numFmtId="43" fontId="2" fillId="0" borderId="21" xfId="1" applyNumberFormat="1" applyFont="1" applyBorder="1" applyAlignment="1">
      <alignment horizontal="center"/>
    </xf>
    <xf numFmtId="43" fontId="2" fillId="0" borderId="33" xfId="1" applyNumberFormat="1" applyFont="1" applyBorder="1" applyAlignment="1">
      <alignment horizontal="center"/>
    </xf>
    <xf numFmtId="43" fontId="2" fillId="5" borderId="8" xfId="1" applyNumberFormat="1" applyFont="1" applyFill="1" applyBorder="1"/>
    <xf numFmtId="43" fontId="2" fillId="0" borderId="22" xfId="1" applyNumberFormat="1" applyFont="1" applyBorder="1"/>
    <xf numFmtId="43" fontId="2" fillId="0" borderId="22" xfId="1" applyNumberFormat="1" applyFont="1" applyBorder="1" applyAlignment="1">
      <alignment horizontal="right"/>
    </xf>
    <xf numFmtId="43" fontId="2" fillId="0" borderId="20" xfId="1" applyNumberFormat="1" applyFont="1" applyBorder="1" applyAlignment="1">
      <alignment horizontal="center"/>
    </xf>
    <xf numFmtId="43" fontId="2" fillId="0" borderId="34" xfId="1" applyNumberFormat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33" xfId="1" applyFont="1" applyBorder="1"/>
    <xf numFmtId="43" fontId="2" fillId="4" borderId="35" xfId="1" applyNumberFormat="1" applyFont="1" applyFill="1" applyBorder="1" applyAlignment="1">
      <alignment horizontal="right"/>
    </xf>
    <xf numFmtId="43" fontId="2" fillId="7" borderId="36" xfId="1" applyNumberFormat="1" applyFont="1" applyFill="1" applyBorder="1" applyAlignment="1">
      <alignment horizontal="center"/>
    </xf>
    <xf numFmtId="43" fontId="2" fillId="7" borderId="37" xfId="1" applyNumberFormat="1" applyFont="1" applyFill="1" applyBorder="1" applyAlignment="1">
      <alignment horizontal="center"/>
    </xf>
    <xf numFmtId="43" fontId="2" fillId="0" borderId="35" xfId="1" applyNumberFormat="1" applyFont="1" applyBorder="1" applyAlignment="1">
      <alignment horizontal="center"/>
    </xf>
    <xf numFmtId="43" fontId="2" fillId="0" borderId="36" xfId="1" applyNumberFormat="1" applyFont="1" applyBorder="1" applyAlignment="1">
      <alignment horizontal="center"/>
    </xf>
    <xf numFmtId="43" fontId="2" fillId="0" borderId="37" xfId="1" applyNumberFormat="1" applyFont="1" applyBorder="1" applyAlignment="1">
      <alignment horizontal="center"/>
    </xf>
    <xf numFmtId="43" fontId="2" fillId="5" borderId="35" xfId="1" applyNumberFormat="1" applyFont="1" applyFill="1" applyBorder="1"/>
    <xf numFmtId="43" fontId="2" fillId="0" borderId="36" xfId="1" applyNumberFormat="1" applyFont="1" applyBorder="1"/>
    <xf numFmtId="43" fontId="2" fillId="0" borderId="36" xfId="1" applyNumberFormat="1" applyFont="1" applyBorder="1" applyAlignment="1">
      <alignment horizontal="right"/>
    </xf>
    <xf numFmtId="43" fontId="2" fillId="0" borderId="38" xfId="1" applyNumberFormat="1" applyFont="1" applyBorder="1" applyAlignment="1">
      <alignment horizontal="center"/>
    </xf>
    <xf numFmtId="43" fontId="2" fillId="0" borderId="39" xfId="1" applyNumberFormat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38" xfId="1" applyFont="1" applyBorder="1"/>
    <xf numFmtId="0" fontId="2" fillId="0" borderId="37" xfId="1" applyFont="1" applyBorder="1"/>
    <xf numFmtId="43" fontId="2" fillId="4" borderId="8" xfId="1" applyNumberFormat="1" applyFont="1" applyFill="1" applyBorder="1" applyAlignment="1">
      <alignment horizontal="right"/>
    </xf>
    <xf numFmtId="43" fontId="2" fillId="7" borderId="22" xfId="1" applyNumberFormat="1" applyFont="1" applyFill="1" applyBorder="1" applyAlignment="1">
      <alignment horizontal="center"/>
    </xf>
    <xf numFmtId="43" fontId="2" fillId="7" borderId="7" xfId="1" applyNumberFormat="1" applyFont="1" applyFill="1" applyBorder="1" applyAlignment="1">
      <alignment horizontal="center"/>
    </xf>
    <xf numFmtId="43" fontId="2" fillId="0" borderId="8" xfId="1" applyNumberFormat="1" applyFont="1" applyBorder="1" applyAlignment="1">
      <alignment horizontal="center"/>
    </xf>
    <xf numFmtId="43" fontId="2" fillId="0" borderId="22" xfId="1" applyNumberFormat="1" applyFont="1" applyBorder="1" applyAlignment="1">
      <alignment horizontal="center"/>
    </xf>
    <xf numFmtId="43" fontId="2" fillId="0" borderId="7" xfId="1" applyNumberFormat="1" applyFont="1" applyBorder="1" applyAlignment="1">
      <alignment horizontal="center"/>
    </xf>
    <xf numFmtId="43" fontId="5" fillId="0" borderId="22" xfId="1" applyNumberFormat="1" applyFont="1" applyBorder="1" applyAlignment="1">
      <alignment horizontal="right"/>
    </xf>
    <xf numFmtId="0" fontId="2" fillId="6" borderId="22" xfId="1" applyFont="1" applyFill="1" applyBorder="1" applyAlignment="1" applyProtection="1">
      <alignment horizontal="center"/>
      <protection locked="0"/>
    </xf>
    <xf numFmtId="0" fontId="2" fillId="0" borderId="7" xfId="1" applyFont="1" applyBorder="1"/>
    <xf numFmtId="43" fontId="2" fillId="4" borderId="4" xfId="1" applyNumberFormat="1" applyFont="1" applyFill="1" applyBorder="1" applyAlignment="1">
      <alignment horizontal="center"/>
    </xf>
    <xf numFmtId="43" fontId="2" fillId="7" borderId="26" xfId="1" applyNumberFormat="1" applyFont="1" applyFill="1" applyBorder="1" applyAlignment="1">
      <alignment horizontal="center"/>
    </xf>
    <xf numFmtId="43" fontId="2" fillId="7" borderId="3" xfId="1" applyNumberFormat="1" applyFont="1" applyFill="1" applyBorder="1" applyAlignment="1">
      <alignment horizontal="center"/>
    </xf>
    <xf numFmtId="43" fontId="2" fillId="0" borderId="4" xfId="1" applyNumberFormat="1" applyFont="1" applyBorder="1" applyAlignment="1">
      <alignment horizontal="center"/>
    </xf>
    <xf numFmtId="43" fontId="2" fillId="0" borderId="26" xfId="1" applyNumberFormat="1" applyFont="1" applyBorder="1" applyAlignment="1">
      <alignment horizontal="center"/>
    </xf>
    <xf numFmtId="43" fontId="2" fillId="0" borderId="3" xfId="1" applyNumberFormat="1" applyFont="1" applyBorder="1" applyAlignment="1">
      <alignment horizontal="center"/>
    </xf>
    <xf numFmtId="43" fontId="2" fillId="5" borderId="4" xfId="1" applyNumberFormat="1" applyFont="1" applyFill="1" applyBorder="1"/>
    <xf numFmtId="43" fontId="2" fillId="0" borderId="26" xfId="1" applyNumberFormat="1" applyFont="1" applyBorder="1"/>
    <xf numFmtId="43" fontId="2" fillId="0" borderId="26" xfId="1" applyNumberFormat="1" applyFont="1" applyBorder="1" applyAlignment="1">
      <alignment horizontal="right"/>
    </xf>
    <xf numFmtId="43" fontId="2" fillId="0" borderId="40" xfId="1" applyNumberFormat="1" applyFont="1" applyBorder="1" applyAlignment="1">
      <alignment horizontal="center"/>
    </xf>
    <xf numFmtId="43" fontId="2" fillId="0" borderId="41" xfId="1" applyNumberFormat="1" applyFont="1" applyBorder="1" applyAlignment="1">
      <alignment horizontal="center"/>
    </xf>
    <xf numFmtId="43" fontId="3" fillId="4" borderId="35" xfId="1" applyNumberFormat="1" applyFont="1" applyFill="1" applyBorder="1" applyAlignment="1">
      <alignment horizontal="right"/>
    </xf>
    <xf numFmtId="43" fontId="3" fillId="7" borderId="36" xfId="1" applyNumberFormat="1" applyFont="1" applyFill="1" applyBorder="1" applyAlignment="1">
      <alignment horizontal="center"/>
    </xf>
    <xf numFmtId="43" fontId="3" fillId="7" borderId="37" xfId="1" applyNumberFormat="1" applyFont="1" applyFill="1" applyBorder="1" applyAlignment="1">
      <alignment horizontal="center"/>
    </xf>
    <xf numFmtId="43" fontId="3" fillId="0" borderId="35" xfId="1" applyNumberFormat="1" applyFont="1" applyBorder="1" applyAlignment="1">
      <alignment horizontal="center"/>
    </xf>
    <xf numFmtId="43" fontId="3" fillId="0" borderId="36" xfId="1" applyNumberFormat="1" applyFont="1" applyBorder="1" applyAlignment="1">
      <alignment horizontal="center"/>
    </xf>
    <xf numFmtId="43" fontId="3" fillId="0" borderId="37" xfId="1" applyNumberFormat="1" applyFont="1" applyBorder="1" applyAlignment="1">
      <alignment horizontal="center"/>
    </xf>
    <xf numFmtId="43" fontId="3" fillId="5" borderId="35" xfId="1" applyNumberFormat="1" applyFont="1" applyFill="1" applyBorder="1"/>
    <xf numFmtId="43" fontId="3" fillId="0" borderId="36" xfId="1" applyNumberFormat="1" applyFont="1" applyBorder="1"/>
    <xf numFmtId="43" fontId="3" fillId="0" borderId="36" xfId="1" applyNumberFormat="1" applyFont="1" applyBorder="1" applyAlignment="1">
      <alignment horizontal="right"/>
    </xf>
    <xf numFmtId="43" fontId="3" fillId="0" borderId="38" xfId="1" applyNumberFormat="1" applyFont="1" applyBorder="1" applyAlignment="1">
      <alignment horizontal="center"/>
    </xf>
    <xf numFmtId="43" fontId="3" fillId="0" borderId="39" xfId="1" applyNumberFormat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38" xfId="1" applyFont="1" applyBorder="1"/>
    <xf numFmtId="0" fontId="3" fillId="0" borderId="37" xfId="1" applyFont="1" applyBorder="1"/>
    <xf numFmtId="43" fontId="2" fillId="4" borderId="42" xfId="1" applyNumberFormat="1" applyFont="1" applyFill="1" applyBorder="1" applyAlignment="1">
      <alignment horizontal="right"/>
    </xf>
    <xf numFmtId="43" fontId="2" fillId="0" borderId="43" xfId="1" applyNumberFormat="1" applyFont="1" applyBorder="1" applyAlignment="1">
      <alignment horizontal="center"/>
    </xf>
    <xf numFmtId="43" fontId="2" fillId="0" borderId="44" xfId="1" applyNumberFormat="1" applyFont="1" applyBorder="1" applyAlignment="1">
      <alignment horizontal="center"/>
    </xf>
    <xf numFmtId="43" fontId="2" fillId="0" borderId="42" xfId="1" applyNumberFormat="1" applyFont="1" applyBorder="1" applyAlignment="1">
      <alignment horizontal="center"/>
    </xf>
    <xf numFmtId="43" fontId="2" fillId="5" borderId="42" xfId="1" applyNumberFormat="1" applyFont="1" applyFill="1" applyBorder="1"/>
    <xf numFmtId="43" fontId="2" fillId="0" borderId="43" xfId="1" applyNumberFormat="1" applyFont="1" applyBorder="1"/>
    <xf numFmtId="43" fontId="2" fillId="0" borderId="43" xfId="1" applyNumberFormat="1" applyFont="1" applyBorder="1" applyAlignment="1">
      <alignment horizontal="right"/>
    </xf>
    <xf numFmtId="0" fontId="2" fillId="0" borderId="42" xfId="1" applyFont="1" applyBorder="1" applyAlignment="1">
      <alignment horizontal="center"/>
    </xf>
    <xf numFmtId="3" fontId="2" fillId="6" borderId="43" xfId="1" applyNumberFormat="1" applyFont="1" applyFill="1" applyBorder="1" applyAlignment="1" applyProtection="1">
      <alignment horizontal="center"/>
      <protection locked="0"/>
    </xf>
    <xf numFmtId="49" fontId="2" fillId="0" borderId="45" xfId="1" applyNumberFormat="1" applyFont="1" applyBorder="1"/>
    <xf numFmtId="0" fontId="2" fillId="0" borderId="44" xfId="1" applyFont="1" applyBorder="1"/>
    <xf numFmtId="43" fontId="2" fillId="4" borderId="14" xfId="1" applyNumberFormat="1" applyFont="1" applyFill="1" applyBorder="1" applyAlignment="1">
      <alignment horizontal="right"/>
    </xf>
    <xf numFmtId="43" fontId="2" fillId="0" borderId="46" xfId="1" applyNumberFormat="1" applyFont="1" applyBorder="1" applyAlignment="1">
      <alignment horizontal="center"/>
    </xf>
    <xf numFmtId="43" fontId="2" fillId="0" borderId="13" xfId="1" applyNumberFormat="1" applyFont="1" applyBorder="1" applyAlignment="1">
      <alignment horizontal="center"/>
    </xf>
    <xf numFmtId="43" fontId="2" fillId="0" borderId="14" xfId="1" applyNumberFormat="1" applyFont="1" applyBorder="1" applyAlignment="1">
      <alignment horizontal="center"/>
    </xf>
    <xf numFmtId="43" fontId="2" fillId="5" borderId="14" xfId="1" applyNumberFormat="1" applyFont="1" applyFill="1" applyBorder="1"/>
    <xf numFmtId="43" fontId="2" fillId="0" borderId="46" xfId="1" applyNumberFormat="1" applyFont="1" applyBorder="1"/>
    <xf numFmtId="43" fontId="2" fillId="6" borderId="46" xfId="1" applyNumberFormat="1" applyFont="1" applyFill="1" applyBorder="1" applyProtection="1">
      <protection locked="0"/>
    </xf>
    <xf numFmtId="43" fontId="2" fillId="0" borderId="46" xfId="1" applyNumberFormat="1" applyFont="1" applyBorder="1" applyAlignment="1">
      <alignment horizontal="right"/>
    </xf>
    <xf numFmtId="0" fontId="2" fillId="0" borderId="14" xfId="1" applyFont="1" applyBorder="1" applyAlignment="1">
      <alignment horizontal="center"/>
    </xf>
    <xf numFmtId="0" fontId="2" fillId="0" borderId="46" xfId="1" applyFont="1" applyBorder="1" applyAlignment="1">
      <alignment horizontal="center"/>
    </xf>
    <xf numFmtId="0" fontId="2" fillId="0" borderId="47" xfId="1" applyFont="1" applyBorder="1"/>
    <xf numFmtId="2" fontId="2" fillId="6" borderId="46" xfId="1" applyNumberFormat="1" applyFont="1" applyFill="1" applyBorder="1" applyAlignment="1" applyProtection="1">
      <alignment horizontal="center"/>
      <protection locked="0"/>
    </xf>
    <xf numFmtId="0" fontId="2" fillId="6" borderId="46" xfId="1" applyFont="1" applyFill="1" applyBorder="1" applyAlignment="1" applyProtection="1">
      <alignment horizontal="center"/>
      <protection locked="0"/>
    </xf>
    <xf numFmtId="43" fontId="2" fillId="4" borderId="12" xfId="1" applyNumberFormat="1" applyFont="1" applyFill="1" applyBorder="1" applyAlignment="1">
      <alignment horizontal="right"/>
    </xf>
    <xf numFmtId="43" fontId="2" fillId="0" borderId="48" xfId="1" applyNumberFormat="1" applyFont="1" applyBorder="1" applyAlignment="1">
      <alignment horizontal="center"/>
    </xf>
    <xf numFmtId="43" fontId="2" fillId="0" borderId="11" xfId="1" applyNumberFormat="1" applyFont="1" applyBorder="1" applyAlignment="1">
      <alignment horizontal="center"/>
    </xf>
    <xf numFmtId="43" fontId="2" fillId="0" borderId="12" xfId="1" applyNumberFormat="1" applyFont="1" applyBorder="1" applyAlignment="1">
      <alignment horizontal="center"/>
    </xf>
    <xf numFmtId="43" fontId="2" fillId="5" borderId="12" xfId="1" applyNumberFormat="1" applyFont="1" applyFill="1" applyBorder="1"/>
    <xf numFmtId="43" fontId="2" fillId="0" borderId="48" xfId="1" applyNumberFormat="1" applyFont="1" applyBorder="1"/>
    <xf numFmtId="43" fontId="2" fillId="0" borderId="48" xfId="1" applyNumberFormat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0" fontId="2" fillId="0" borderId="48" xfId="1" applyFont="1" applyBorder="1" applyAlignment="1">
      <alignment horizontal="center"/>
    </xf>
    <xf numFmtId="0" fontId="2" fillId="0" borderId="49" xfId="1" applyFont="1" applyBorder="1"/>
    <xf numFmtId="0" fontId="3" fillId="0" borderId="11" xfId="1" applyFont="1" applyBorder="1"/>
    <xf numFmtId="0" fontId="2" fillId="0" borderId="43" xfId="1" applyFont="1" applyBorder="1" applyAlignment="1">
      <alignment horizontal="center"/>
    </xf>
    <xf numFmtId="0" fontId="2" fillId="0" borderId="45" xfId="1" applyFont="1" applyBorder="1"/>
    <xf numFmtId="43" fontId="2" fillId="6" borderId="13" xfId="1" applyNumberFormat="1" applyFont="1" applyFill="1" applyBorder="1" applyAlignment="1" applyProtection="1">
      <alignment horizontal="center"/>
      <protection locked="0"/>
    </xf>
    <xf numFmtId="0" fontId="6" fillId="0" borderId="47" xfId="1" applyFont="1" applyBorder="1"/>
    <xf numFmtId="43" fontId="3" fillId="0" borderId="46" xfId="1" applyNumberFormat="1" applyFont="1" applyBorder="1"/>
    <xf numFmtId="43" fontId="3" fillId="0" borderId="46" xfId="1" applyNumberFormat="1" applyFont="1" applyBorder="1" applyAlignment="1">
      <alignment horizontal="right"/>
    </xf>
    <xf numFmtId="43" fontId="3" fillId="0" borderId="46" xfId="1" applyNumberFormat="1" applyFont="1" applyBorder="1" applyAlignment="1">
      <alignment horizontal="center"/>
    </xf>
    <xf numFmtId="43" fontId="3" fillId="0" borderId="13" xfId="1" applyNumberFormat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46" xfId="1" applyFont="1" applyBorder="1" applyAlignment="1">
      <alignment horizontal="center"/>
    </xf>
    <xf numFmtId="0" fontId="3" fillId="0" borderId="13" xfId="1" applyFont="1" applyBorder="1"/>
    <xf numFmtId="43" fontId="2" fillId="5" borderId="14" xfId="1" applyNumberFormat="1" applyFont="1" applyFill="1" applyBorder="1" applyAlignment="1">
      <alignment horizontal="center"/>
    </xf>
    <xf numFmtId="43" fontId="2" fillId="6" borderId="14" xfId="1" applyNumberFormat="1" applyFont="1" applyFill="1" applyBorder="1" applyAlignment="1" applyProtection="1">
      <alignment horizontal="center"/>
      <protection locked="0"/>
    </xf>
    <xf numFmtId="43" fontId="2" fillId="6" borderId="46" xfId="1" applyNumberFormat="1" applyFont="1" applyFill="1" applyBorder="1" applyAlignment="1" applyProtection="1">
      <alignment horizontal="center"/>
      <protection locked="0"/>
    </xf>
    <xf numFmtId="43" fontId="2" fillId="0" borderId="11" xfId="1" applyNumberFormat="1" applyFont="1" applyBorder="1"/>
    <xf numFmtId="43" fontId="2" fillId="0" borderId="12" xfId="1" applyNumberFormat="1" applyFont="1" applyBorder="1"/>
    <xf numFmtId="43" fontId="2" fillId="5" borderId="12" xfId="1" applyNumberFormat="1" applyFont="1" applyFill="1" applyBorder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/>
    </xf>
    <xf numFmtId="43" fontId="3" fillId="4" borderId="32" xfId="1" applyNumberFormat="1" applyFont="1" applyFill="1" applyBorder="1" applyAlignment="1">
      <alignment horizontal="right"/>
    </xf>
    <xf numFmtId="43" fontId="3" fillId="0" borderId="21" xfId="1" applyNumberFormat="1" applyFont="1" applyBorder="1"/>
    <xf numFmtId="43" fontId="3" fillId="0" borderId="33" xfId="1" applyNumberFormat="1" applyFont="1" applyBorder="1"/>
    <xf numFmtId="43" fontId="3" fillId="0" borderId="32" xfId="1" applyNumberFormat="1" applyFont="1" applyBorder="1"/>
    <xf numFmtId="43" fontId="3" fillId="0" borderId="33" xfId="1" applyNumberFormat="1" applyFont="1" applyBorder="1" applyAlignment="1">
      <alignment horizontal="center"/>
    </xf>
    <xf numFmtId="43" fontId="3" fillId="5" borderId="32" xfId="1" applyNumberFormat="1" applyFont="1" applyFill="1" applyBorder="1" applyAlignment="1">
      <alignment horizontal="center"/>
    </xf>
    <xf numFmtId="43" fontId="3" fillId="0" borderId="21" xfId="1" applyNumberFormat="1" applyFont="1" applyBorder="1" applyAlignment="1">
      <alignment horizontal="center"/>
    </xf>
    <xf numFmtId="43" fontId="3" fillId="0" borderId="21" xfId="1" applyNumberFormat="1" applyFont="1" applyBorder="1" applyAlignment="1">
      <alignment horizontal="right"/>
    </xf>
    <xf numFmtId="43" fontId="3" fillId="0" borderId="19" xfId="1" applyNumberFormat="1" applyFont="1" applyBorder="1" applyAlignment="1">
      <alignment horizontal="center"/>
    </xf>
    <xf numFmtId="43" fontId="3" fillId="0" borderId="5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/>
    </xf>
    <xf numFmtId="4" fontId="3" fillId="4" borderId="52" xfId="1" applyNumberFormat="1" applyFont="1" applyFill="1" applyBorder="1" applyAlignment="1">
      <alignment horizontal="right" vertical="center"/>
    </xf>
    <xf numFmtId="0" fontId="3" fillId="0" borderId="53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5" borderId="5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2" fillId="0" borderId="56" xfId="1" applyFont="1" applyBorder="1"/>
    <xf numFmtId="0" fontId="2" fillId="0" borderId="57" xfId="1" applyFont="1" applyBorder="1"/>
    <xf numFmtId="0" fontId="3" fillId="0" borderId="57" xfId="1" applyFont="1" applyBorder="1" applyAlignment="1">
      <alignment horizontal="left" vertical="center"/>
    </xf>
    <xf numFmtId="4" fontId="3" fillId="4" borderId="58" xfId="1" applyNumberFormat="1" applyFont="1" applyFill="1" applyBorder="1" applyAlignment="1">
      <alignment horizontal="right" vertical="center"/>
    </xf>
    <xf numFmtId="0" fontId="3" fillId="0" borderId="25" xfId="1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5" borderId="58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40" xfId="1" applyFont="1" applyBorder="1"/>
    <xf numFmtId="0" fontId="2" fillId="0" borderId="26" xfId="1" applyFont="1" applyBorder="1"/>
    <xf numFmtId="0" fontId="2" fillId="0" borderId="26" xfId="1" applyFont="1" applyBorder="1" applyAlignment="1">
      <alignment vertical="center"/>
    </xf>
    <xf numFmtId="4" fontId="3" fillId="4" borderId="2" xfId="1" applyNumberFormat="1" applyFont="1" applyFill="1" applyBorder="1" applyAlignment="1">
      <alignment horizontal="right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8" borderId="61" xfId="1" applyFont="1" applyFill="1" applyBorder="1" applyAlignment="1">
      <alignment horizontal="center" vertical="center"/>
    </xf>
    <xf numFmtId="43" fontId="2" fillId="0" borderId="46" xfId="1" applyNumberFormat="1" applyFont="1" applyBorder="1" applyAlignment="1">
      <alignment horizontal="left"/>
    </xf>
    <xf numFmtId="0" fontId="2" fillId="0" borderId="46" xfId="1" applyFont="1" applyBorder="1" applyAlignment="1" applyProtection="1">
      <alignment horizontal="center"/>
      <protection locked="0"/>
    </xf>
    <xf numFmtId="44" fontId="2" fillId="3" borderId="16" xfId="1" applyNumberFormat="1" applyFont="1" applyFill="1" applyBorder="1"/>
  </cellXfs>
  <cellStyles count="2">
    <cellStyle name="Standaard" xfId="0" builtinId="0"/>
    <cellStyle name="Standaard 2" xfId="1" xr:uid="{E0027C2E-2C1F-42BF-AAEF-6BC1E4018A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5" name="Afbeelding 4">
          <a:extLst>
            <a:ext uri="{FF2B5EF4-FFF2-40B4-BE49-F238E27FC236}">
              <a16:creationId xmlns:a16="http://schemas.microsoft.com/office/drawing/2014/main" id="{5B1953AB-6DB3-4592-A298-3A327C7E6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50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3456FEF7-CC1B-4B13-BE73-54D1A414E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6602204F-AEE0-4A9F-9B11-971D220B5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CCCA5043-575C-4055-AF46-F5768D40A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319C5711-4922-4DD5-AEAE-7916735CC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CCF451E6-899C-4CCD-86D6-D95568351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CF36-D098-4C21-8B7C-5B5A0F489FC2}">
  <dimension ref="B1:C13"/>
  <sheetViews>
    <sheetView tabSelected="1" workbookViewId="0">
      <selection activeCell="L31" sqref="L31"/>
    </sheetView>
  </sheetViews>
  <sheetFormatPr defaultRowHeight="15" x14ac:dyDescent="0.25"/>
  <cols>
    <col min="2" max="2" width="31.5703125" customWidth="1"/>
    <col min="3" max="3" width="27.28515625" bestFit="1" customWidth="1"/>
  </cols>
  <sheetData>
    <row r="1" spans="2:3" ht="15.75" thickBot="1" x14ac:dyDescent="0.3"/>
    <row r="2" spans="2:3" ht="31.5" customHeight="1" thickBot="1" x14ac:dyDescent="0.3">
      <c r="B2" s="14"/>
      <c r="C2" s="15"/>
    </row>
    <row r="3" spans="2:3" ht="15.75" x14ac:dyDescent="0.25">
      <c r="B3" s="5" t="s">
        <v>0</v>
      </c>
      <c r="C3" s="13"/>
    </row>
    <row r="4" spans="2:3" ht="16.5" thickBot="1" x14ac:dyDescent="0.3">
      <c r="B4" s="3" t="s">
        <v>1</v>
      </c>
      <c r="C4" s="4" t="s">
        <v>2</v>
      </c>
    </row>
    <row r="5" spans="2:3" ht="16.5" thickBot="1" x14ac:dyDescent="0.3">
      <c r="B5" s="5"/>
      <c r="C5" s="6"/>
    </row>
    <row r="6" spans="2:3" ht="15.75" x14ac:dyDescent="0.25">
      <c r="B6" s="7" t="s">
        <v>3</v>
      </c>
      <c r="C6" s="8" t="s">
        <v>4</v>
      </c>
    </row>
    <row r="7" spans="2:3" ht="15.75" x14ac:dyDescent="0.25">
      <c r="B7" s="10" t="s">
        <v>151</v>
      </c>
      <c r="C7" s="16" t="e">
        <f>'Capelle Schollevaar'!X61</f>
        <v>#DIV/0!</v>
      </c>
    </row>
    <row r="8" spans="2:3" ht="15.75" x14ac:dyDescent="0.25">
      <c r="B8" s="10" t="s">
        <v>152</v>
      </c>
      <c r="C8" s="11" t="e">
        <f>'Rotterdam Alexander'!X61</f>
        <v>#DIV/0!</v>
      </c>
    </row>
    <row r="9" spans="2:3" ht="15.75" x14ac:dyDescent="0.25">
      <c r="B9" s="10" t="s">
        <v>153</v>
      </c>
      <c r="C9" s="11" t="e">
        <f>'Rotterdam Lombardijen'!X62</f>
        <v>#DIV/0!</v>
      </c>
    </row>
    <row r="10" spans="2:3" ht="15.75" x14ac:dyDescent="0.25">
      <c r="B10" s="9" t="s">
        <v>150</v>
      </c>
      <c r="C10" s="11" t="e">
        <f>'Rotterdam Zuid'!X61</f>
        <v>#DIV/0!</v>
      </c>
    </row>
    <row r="11" spans="2:3" ht="15.75" x14ac:dyDescent="0.25">
      <c r="B11" s="10" t="s">
        <v>154</v>
      </c>
      <c r="C11" s="11" t="e">
        <f>Sliedrecht!X61</f>
        <v>#DIV/0!</v>
      </c>
    </row>
    <row r="12" spans="2:3" ht="16.5" thickBot="1" x14ac:dyDescent="0.3">
      <c r="B12" s="10"/>
      <c r="C12" s="11"/>
    </row>
    <row r="13" spans="2:3" ht="16.5" thickBot="1" x14ac:dyDescent="0.3">
      <c r="B13" s="12" t="s">
        <v>5</v>
      </c>
      <c r="C13" s="214" t="e">
        <f>SUM(C7:C11)</f>
        <v>#DIV/0!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87A0F-80A6-4F71-957F-6920DC573BD0}">
  <sheetPr>
    <pageSetUpPr fitToPage="1"/>
  </sheetPr>
  <dimension ref="B1:Y137"/>
  <sheetViews>
    <sheetView topLeftCell="D21" zoomScale="75" zoomScaleNormal="75" zoomScaleSheetLayoutView="124" workbookViewId="0">
      <selection activeCell="F91" sqref="F91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131</v>
      </c>
      <c r="D2" s="207"/>
      <c r="E2" s="207"/>
      <c r="F2" s="208" t="s">
        <v>118</v>
      </c>
      <c r="G2" s="207" t="s">
        <v>118</v>
      </c>
      <c r="H2" s="207" t="s">
        <v>117</v>
      </c>
      <c r="I2" s="207" t="s">
        <v>116</v>
      </c>
      <c r="J2" s="207" t="s">
        <v>115</v>
      </c>
      <c r="K2" s="207" t="s">
        <v>114</v>
      </c>
      <c r="L2" s="207" t="s">
        <v>114</v>
      </c>
      <c r="M2" s="210" t="s">
        <v>113</v>
      </c>
      <c r="N2" s="208" t="s">
        <v>100</v>
      </c>
      <c r="O2" s="207" t="s">
        <v>112</v>
      </c>
      <c r="P2" s="207"/>
      <c r="Q2" s="207" t="s">
        <v>109</v>
      </c>
      <c r="R2" s="207"/>
      <c r="S2" s="207" t="s">
        <v>111</v>
      </c>
      <c r="T2" s="209" t="s">
        <v>110</v>
      </c>
      <c r="U2" s="208" t="s">
        <v>45</v>
      </c>
      <c r="V2" s="207" t="s">
        <v>109</v>
      </c>
      <c r="W2" s="206" t="s">
        <v>45</v>
      </c>
      <c r="X2" s="205" t="s">
        <v>70</v>
      </c>
    </row>
    <row r="3" spans="2:24" ht="19.5" customHeight="1" x14ac:dyDescent="0.2">
      <c r="B3" s="2" t="s">
        <v>0</v>
      </c>
      <c r="C3" s="204"/>
      <c r="D3" s="203"/>
      <c r="E3" s="202"/>
      <c r="F3" s="201" t="s">
        <v>108</v>
      </c>
      <c r="G3" s="197" t="s">
        <v>100</v>
      </c>
      <c r="H3" s="197" t="s">
        <v>107</v>
      </c>
      <c r="I3" s="197" t="s">
        <v>100</v>
      </c>
      <c r="J3" s="197" t="s">
        <v>106</v>
      </c>
      <c r="K3" s="197" t="s">
        <v>105</v>
      </c>
      <c r="L3" s="197" t="s">
        <v>104</v>
      </c>
      <c r="M3" s="200" t="s">
        <v>97</v>
      </c>
      <c r="N3" s="198" t="s">
        <v>103</v>
      </c>
      <c r="O3" s="197" t="s">
        <v>102</v>
      </c>
      <c r="P3" s="197" t="s">
        <v>101</v>
      </c>
      <c r="Q3" s="197" t="s">
        <v>98</v>
      </c>
      <c r="R3" s="197" t="s">
        <v>101</v>
      </c>
      <c r="S3" s="197" t="s">
        <v>100</v>
      </c>
      <c r="T3" s="199" t="s">
        <v>45</v>
      </c>
      <c r="U3" s="198" t="s">
        <v>99</v>
      </c>
      <c r="V3" s="197" t="s">
        <v>98</v>
      </c>
      <c r="W3" s="196" t="s">
        <v>70</v>
      </c>
      <c r="X3" s="195" t="s">
        <v>97</v>
      </c>
    </row>
    <row r="4" spans="2:24" ht="19.5" customHeight="1" thickBot="1" x14ac:dyDescent="0.25">
      <c r="B4" s="3" t="s">
        <v>1</v>
      </c>
      <c r="C4" s="194">
        <v>2022</v>
      </c>
      <c r="D4" s="193"/>
      <c r="E4" s="192"/>
      <c r="F4" s="191" t="s">
        <v>96</v>
      </c>
      <c r="G4" s="187"/>
      <c r="H4" s="187"/>
      <c r="I4" s="187"/>
      <c r="J4" s="187"/>
      <c r="K4" s="187" t="s">
        <v>95</v>
      </c>
      <c r="L4" s="187" t="s">
        <v>95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7" t="s">
        <v>94</v>
      </c>
      <c r="C5" s="184" t="s">
        <v>93</v>
      </c>
      <c r="D5" s="183" t="s">
        <v>92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91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0" t="s">
        <v>87</v>
      </c>
      <c r="C7" s="138" t="s">
        <v>130</v>
      </c>
      <c r="D7" s="137">
        <v>540</v>
      </c>
      <c r="E7" s="136" t="s">
        <v>76</v>
      </c>
      <c r="F7" s="130" t="s">
        <v>43</v>
      </c>
      <c r="G7" s="129" t="s">
        <v>128</v>
      </c>
      <c r="H7" s="129" t="s">
        <v>13</v>
      </c>
      <c r="I7" s="165">
        <v>0</v>
      </c>
      <c r="J7" s="135" t="e">
        <f>D7/I7</f>
        <v>#DIV/0!</v>
      </c>
      <c r="K7" s="165">
        <v>0</v>
      </c>
      <c r="L7" s="129">
        <v>0</v>
      </c>
      <c r="M7" s="163" t="e">
        <f>J7*K7</f>
        <v>#DIV/0!</v>
      </c>
      <c r="N7" s="130" t="s">
        <v>79</v>
      </c>
      <c r="O7" s="129" t="s">
        <v>45</v>
      </c>
      <c r="P7" s="129"/>
      <c r="Q7" s="129" t="s">
        <v>90</v>
      </c>
      <c r="R7" s="165">
        <v>0</v>
      </c>
      <c r="S7" s="129" t="s">
        <v>71</v>
      </c>
      <c r="T7" s="164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0" t="s">
        <v>87</v>
      </c>
      <c r="C8" s="138" t="s">
        <v>130</v>
      </c>
      <c r="D8" s="137">
        <v>100</v>
      </c>
      <c r="E8" s="136" t="s">
        <v>76</v>
      </c>
      <c r="F8" s="130" t="s">
        <v>43</v>
      </c>
      <c r="G8" s="129" t="s">
        <v>128</v>
      </c>
      <c r="H8" s="129" t="s">
        <v>13</v>
      </c>
      <c r="I8" s="165">
        <v>0</v>
      </c>
      <c r="J8" s="135" t="e">
        <f>D8/I8</f>
        <v>#DIV/0!</v>
      </c>
      <c r="K8" s="165">
        <v>0</v>
      </c>
      <c r="L8" s="129">
        <v>0</v>
      </c>
      <c r="M8" s="163" t="e">
        <f>J8*K8</f>
        <v>#DIV/0!</v>
      </c>
      <c r="N8" s="129" t="s">
        <v>89</v>
      </c>
      <c r="P8" s="129"/>
      <c r="Q8" s="129" t="s">
        <v>84</v>
      </c>
      <c r="R8" s="165">
        <v>0</v>
      </c>
      <c r="S8" s="129" t="s">
        <v>71</v>
      </c>
      <c r="T8" s="164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0" t="s">
        <v>87</v>
      </c>
      <c r="C9" s="138" t="s">
        <v>130</v>
      </c>
      <c r="D9" s="137">
        <v>30</v>
      </c>
      <c r="E9" s="136" t="s">
        <v>76</v>
      </c>
      <c r="F9" s="130" t="s">
        <v>43</v>
      </c>
      <c r="G9" s="129" t="s">
        <v>128</v>
      </c>
      <c r="H9" s="129" t="s">
        <v>13</v>
      </c>
      <c r="I9" s="165">
        <v>0</v>
      </c>
      <c r="J9" s="135" t="e">
        <f>D9/I9</f>
        <v>#DIV/0!</v>
      </c>
      <c r="K9" s="165">
        <v>0</v>
      </c>
      <c r="L9" s="129">
        <v>0</v>
      </c>
      <c r="M9" s="163" t="e">
        <f>J9*K9</f>
        <v>#DIV/0!</v>
      </c>
      <c r="N9" s="130" t="s">
        <v>74</v>
      </c>
      <c r="O9" s="17" t="s">
        <v>85</v>
      </c>
      <c r="P9" s="212" t="s">
        <v>127</v>
      </c>
      <c r="Q9" s="129"/>
      <c r="R9" s="129"/>
      <c r="S9" s="129" t="s">
        <v>71</v>
      </c>
      <c r="T9" s="131"/>
      <c r="U9" s="130"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0" t="s">
        <v>87</v>
      </c>
      <c r="C10" s="138" t="s">
        <v>129</v>
      </c>
      <c r="D10" s="137">
        <v>30</v>
      </c>
      <c r="E10" s="136" t="s">
        <v>76</v>
      </c>
      <c r="F10" s="130" t="s">
        <v>43</v>
      </c>
      <c r="G10" s="129" t="s">
        <v>128</v>
      </c>
      <c r="H10" s="129" t="s">
        <v>13</v>
      </c>
      <c r="I10" s="165">
        <v>0</v>
      </c>
      <c r="J10" s="135" t="e">
        <f>D10/I10</f>
        <v>#DIV/0!</v>
      </c>
      <c r="K10" s="165">
        <v>0</v>
      </c>
      <c r="L10" s="129">
        <v>0</v>
      </c>
      <c r="M10" s="163" t="e">
        <f>J10*K10</f>
        <v>#DIV/0!</v>
      </c>
      <c r="N10" s="130" t="s">
        <v>74</v>
      </c>
      <c r="O10" s="212" t="s">
        <v>73</v>
      </c>
      <c r="P10" s="212" t="s">
        <v>127</v>
      </c>
      <c r="Q10" s="129"/>
      <c r="R10" s="129"/>
      <c r="S10" s="129" t="s">
        <v>71</v>
      </c>
      <c r="T10" s="131"/>
      <c r="U10" s="130">
        <v>0</v>
      </c>
      <c r="V10" s="129">
        <f>T10*R10</f>
        <v>0</v>
      </c>
      <c r="W10" s="129">
        <f>U10+V10</f>
        <v>0</v>
      </c>
      <c r="X10" s="128" t="e">
        <f>W10+M10</f>
        <v>#DIV/0!</v>
      </c>
    </row>
    <row r="11" spans="2:24" ht="18" customHeight="1" x14ac:dyDescent="0.2">
      <c r="B11" s="10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0" t="s">
        <v>87</v>
      </c>
      <c r="C12" s="138" t="s">
        <v>126</v>
      </c>
      <c r="D12" s="137">
        <v>104</v>
      </c>
      <c r="E12" s="136" t="s">
        <v>76</v>
      </c>
      <c r="F12" s="130" t="s">
        <v>41</v>
      </c>
      <c r="G12" s="129" t="s">
        <v>122</v>
      </c>
      <c r="H12" s="129" t="s">
        <v>11</v>
      </c>
      <c r="I12" s="165">
        <v>0</v>
      </c>
      <c r="J12" s="135" t="e">
        <f>D12/I12</f>
        <v>#DIV/0!</v>
      </c>
      <c r="K12" s="165">
        <v>0</v>
      </c>
      <c r="L12" s="129">
        <v>0</v>
      </c>
      <c r="M12" s="163" t="e">
        <f>J12*K12</f>
        <v>#DIV/0!</v>
      </c>
      <c r="N12" s="130" t="s">
        <v>79</v>
      </c>
      <c r="O12" s="129" t="s">
        <v>45</v>
      </c>
      <c r="P12" s="129"/>
      <c r="Q12" s="129" t="s">
        <v>90</v>
      </c>
      <c r="R12" s="165">
        <v>0</v>
      </c>
      <c r="S12" s="129" t="s">
        <v>71</v>
      </c>
      <c r="T12" s="164">
        <v>0</v>
      </c>
      <c r="U12" s="130">
        <v>0</v>
      </c>
      <c r="V12" s="129">
        <f>T12*R12</f>
        <v>0</v>
      </c>
      <c r="W12" s="129">
        <f>U12+V12</f>
        <v>0</v>
      </c>
      <c r="X12" s="128" t="e">
        <f>W12+M12</f>
        <v>#DIV/0!</v>
      </c>
    </row>
    <row r="13" spans="2:24" ht="18" customHeight="1" x14ac:dyDescent="0.2">
      <c r="B13" s="10" t="s">
        <v>87</v>
      </c>
      <c r="C13" s="138" t="s">
        <v>126</v>
      </c>
      <c r="D13" s="137">
        <v>40</v>
      </c>
      <c r="E13" s="136" t="s">
        <v>76</v>
      </c>
      <c r="F13" s="130" t="s">
        <v>41</v>
      </c>
      <c r="G13" s="129" t="s">
        <v>122</v>
      </c>
      <c r="H13" s="129" t="s">
        <v>11</v>
      </c>
      <c r="I13" s="165">
        <v>0</v>
      </c>
      <c r="J13" s="135" t="e">
        <f>D13/I13</f>
        <v>#DIV/0!</v>
      </c>
      <c r="K13" s="165">
        <v>0</v>
      </c>
      <c r="L13" s="129">
        <v>0</v>
      </c>
      <c r="M13" s="163" t="e">
        <f>J13*K13</f>
        <v>#DIV/0!</v>
      </c>
      <c r="N13" s="130" t="s">
        <v>74</v>
      </c>
      <c r="O13" s="129" t="s">
        <v>85</v>
      </c>
      <c r="P13" s="165">
        <v>0</v>
      </c>
      <c r="Q13" s="129" t="s">
        <v>84</v>
      </c>
      <c r="R13" s="165">
        <v>0</v>
      </c>
      <c r="S13" s="129" t="s">
        <v>71</v>
      </c>
      <c r="T13" s="164">
        <v>0</v>
      </c>
      <c r="U13" s="130">
        <f>T13*P13</f>
        <v>0</v>
      </c>
      <c r="V13" s="129">
        <f>T13*R13</f>
        <v>0</v>
      </c>
      <c r="W13" s="129">
        <f>U13+V13</f>
        <v>0</v>
      </c>
      <c r="X13" s="128" t="e">
        <f>W13+M13</f>
        <v>#DIV/0!</v>
      </c>
    </row>
    <row r="14" spans="2:24" ht="18" customHeight="1" x14ac:dyDescent="0.2">
      <c r="B14" s="10" t="s">
        <v>87</v>
      </c>
      <c r="C14" s="138" t="s">
        <v>125</v>
      </c>
      <c r="D14" s="137">
        <v>40</v>
      </c>
      <c r="E14" s="136" t="s">
        <v>76</v>
      </c>
      <c r="F14" s="130" t="s">
        <v>41</v>
      </c>
      <c r="G14" s="129" t="s">
        <v>122</v>
      </c>
      <c r="H14" s="129" t="s">
        <v>11</v>
      </c>
      <c r="I14" s="165">
        <v>0</v>
      </c>
      <c r="J14" s="135" t="e">
        <f>D14/I14</f>
        <v>#DIV/0!</v>
      </c>
      <c r="K14" s="165">
        <v>0</v>
      </c>
      <c r="L14" s="129">
        <v>0</v>
      </c>
      <c r="M14" s="163" t="e">
        <f>J14*K14</f>
        <v>#DIV/0!</v>
      </c>
      <c r="N14" s="130" t="s">
        <v>74</v>
      </c>
      <c r="O14" s="129" t="s">
        <v>73</v>
      </c>
      <c r="P14" s="165">
        <v>0</v>
      </c>
      <c r="Q14" s="129" t="s">
        <v>72</v>
      </c>
      <c r="R14" s="165">
        <v>0</v>
      </c>
      <c r="S14" s="129" t="s">
        <v>71</v>
      </c>
      <c r="T14" s="164">
        <v>0</v>
      </c>
      <c r="U14" s="130">
        <f>T14*P14</f>
        <v>0</v>
      </c>
      <c r="V14" s="129">
        <f>T14*R14</f>
        <v>0</v>
      </c>
      <c r="W14" s="129">
        <f>U14+V14</f>
        <v>0</v>
      </c>
      <c r="X14" s="128" t="e">
        <f>W14+M14</f>
        <v>#DIV/0!</v>
      </c>
    </row>
    <row r="15" spans="2:24" ht="18" customHeight="1" x14ac:dyDescent="0.2">
      <c r="B15" s="10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0" t="s">
        <v>124</v>
      </c>
      <c r="C16" s="138" t="s">
        <v>80</v>
      </c>
      <c r="D16" s="137">
        <v>347</v>
      </c>
      <c r="E16" s="136" t="s">
        <v>76</v>
      </c>
      <c r="F16" s="130" t="s">
        <v>41</v>
      </c>
      <c r="G16" s="129" t="s">
        <v>122</v>
      </c>
      <c r="H16" s="129" t="s">
        <v>11</v>
      </c>
      <c r="I16" s="165">
        <v>0</v>
      </c>
      <c r="J16" s="135" t="e">
        <f>D16/I16</f>
        <v>#DIV/0!</v>
      </c>
      <c r="K16" s="165">
        <v>0</v>
      </c>
      <c r="L16" s="129">
        <v>0</v>
      </c>
      <c r="M16" s="163" t="e">
        <f>J16*K16</f>
        <v>#DIV/0!</v>
      </c>
      <c r="N16" s="130" t="s">
        <v>79</v>
      </c>
      <c r="O16" s="129" t="s">
        <v>45</v>
      </c>
      <c r="P16" s="129"/>
      <c r="Q16" s="129"/>
      <c r="R16" s="129"/>
      <c r="S16" s="129" t="s">
        <v>71</v>
      </c>
      <c r="T16" s="131"/>
      <c r="U16" s="130">
        <v>0</v>
      </c>
      <c r="V16" s="129">
        <f>Q16*T16</f>
        <v>0</v>
      </c>
      <c r="W16" s="129">
        <f>U16+V16</f>
        <v>0</v>
      </c>
      <c r="X16" s="128" t="e">
        <f>W16+M16</f>
        <v>#DIV/0!</v>
      </c>
    </row>
    <row r="17" spans="2:24" ht="18" customHeight="1" x14ac:dyDescent="0.2">
      <c r="B17" s="10" t="s">
        <v>123</v>
      </c>
      <c r="C17" s="138" t="s">
        <v>80</v>
      </c>
      <c r="D17" s="137">
        <v>132</v>
      </c>
      <c r="E17" s="136" t="s">
        <v>76</v>
      </c>
      <c r="F17" s="130" t="s">
        <v>41</v>
      </c>
      <c r="G17" s="129" t="s">
        <v>122</v>
      </c>
      <c r="H17" s="129" t="s">
        <v>11</v>
      </c>
      <c r="I17" s="165">
        <v>0</v>
      </c>
      <c r="J17" s="135" t="e">
        <f>D17/I17</f>
        <v>#DIV/0!</v>
      </c>
      <c r="K17" s="165">
        <v>0</v>
      </c>
      <c r="L17" s="129">
        <v>0</v>
      </c>
      <c r="M17" s="163" t="e">
        <f>J17*K17</f>
        <v>#DIV/0!</v>
      </c>
      <c r="N17" s="130" t="s">
        <v>79</v>
      </c>
      <c r="O17" s="129" t="s">
        <v>45</v>
      </c>
      <c r="P17" s="129"/>
      <c r="Q17" s="129"/>
      <c r="R17" s="129"/>
      <c r="S17" s="129" t="s">
        <v>71</v>
      </c>
      <c r="T17" s="131"/>
      <c r="U17" s="130">
        <v>0</v>
      </c>
      <c r="V17" s="129">
        <f>Q17*T17</f>
        <v>0</v>
      </c>
      <c r="W17" s="129">
        <f>U17+V17</f>
        <v>0</v>
      </c>
      <c r="X17" s="128" t="e">
        <f>W17+M17</f>
        <v>#DIV/0!</v>
      </c>
    </row>
    <row r="18" spans="2:24" ht="18" customHeight="1" x14ac:dyDescent="0.2">
      <c r="B18" s="10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0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0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0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0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0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0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0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0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0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0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0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0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0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0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0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0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0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0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0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0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0" t="s">
        <v>66</v>
      </c>
      <c r="C43" s="138"/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0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0" t="s">
        <v>64</v>
      </c>
      <c r="C45" s="138"/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0" t="s">
        <v>63</v>
      </c>
      <c r="C46" s="138"/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0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0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0" t="s">
        <v>58</v>
      </c>
      <c r="C51" s="138" t="s">
        <v>121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0" t="s">
        <v>57</v>
      </c>
      <c r="C52" s="138" t="s">
        <v>120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0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X60+X59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ht="15" x14ac:dyDescent="0.2">
      <c r="B70" s="26" t="s">
        <v>30</v>
      </c>
      <c r="C70" s="26" t="s">
        <v>29</v>
      </c>
      <c r="D70" s="33"/>
      <c r="E70" s="31"/>
      <c r="F70" s="17"/>
      <c r="G70" s="17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uAe50pDJoNe7F99/rLytOnluZQoMvl3wfr6k7zRql7h997uwsO4gcx2XUQHqqvJnRAXQNyb5/WUzluUbnIWa8A==" saltValue="zqIX+LDjvpbbvVs7zaXnAA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D5DA-84CE-4273-98D4-4D776E8101DB}">
  <sheetPr>
    <pageSetUpPr fitToPage="1"/>
  </sheetPr>
  <dimension ref="B1:Z137"/>
  <sheetViews>
    <sheetView topLeftCell="D41" zoomScale="75" zoomScaleNormal="75" zoomScaleSheetLayoutView="124" workbookViewId="0">
      <selection activeCell="C36" sqref="C36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142</v>
      </c>
      <c r="D2" s="207"/>
      <c r="E2" s="207"/>
      <c r="F2" s="208" t="s">
        <v>118</v>
      </c>
      <c r="G2" s="207" t="s">
        <v>118</v>
      </c>
      <c r="H2" s="207" t="s">
        <v>117</v>
      </c>
      <c r="I2" s="207" t="s">
        <v>116</v>
      </c>
      <c r="J2" s="207" t="s">
        <v>115</v>
      </c>
      <c r="K2" s="207" t="s">
        <v>114</v>
      </c>
      <c r="L2" s="207" t="s">
        <v>114</v>
      </c>
      <c r="M2" s="210" t="s">
        <v>113</v>
      </c>
      <c r="N2" s="208" t="s">
        <v>100</v>
      </c>
      <c r="O2" s="207" t="s">
        <v>112</v>
      </c>
      <c r="P2" s="207"/>
      <c r="Q2" s="207" t="s">
        <v>109</v>
      </c>
      <c r="R2" s="207"/>
      <c r="S2" s="207" t="s">
        <v>111</v>
      </c>
      <c r="T2" s="209" t="s">
        <v>110</v>
      </c>
      <c r="U2" s="208" t="s">
        <v>45</v>
      </c>
      <c r="V2" s="207" t="s">
        <v>109</v>
      </c>
      <c r="W2" s="206" t="s">
        <v>45</v>
      </c>
      <c r="X2" s="205" t="s">
        <v>70</v>
      </c>
    </row>
    <row r="3" spans="2:24" ht="19.5" customHeight="1" x14ac:dyDescent="0.2">
      <c r="B3" s="2" t="s">
        <v>0</v>
      </c>
      <c r="C3" s="204"/>
      <c r="D3" s="203"/>
      <c r="E3" s="202"/>
      <c r="F3" s="201" t="s">
        <v>108</v>
      </c>
      <c r="G3" s="197" t="s">
        <v>100</v>
      </c>
      <c r="H3" s="197" t="s">
        <v>107</v>
      </c>
      <c r="I3" s="197" t="s">
        <v>100</v>
      </c>
      <c r="J3" s="197" t="s">
        <v>106</v>
      </c>
      <c r="K3" s="197" t="s">
        <v>105</v>
      </c>
      <c r="L3" s="197" t="s">
        <v>104</v>
      </c>
      <c r="M3" s="200" t="s">
        <v>97</v>
      </c>
      <c r="N3" s="198" t="s">
        <v>103</v>
      </c>
      <c r="O3" s="197" t="s">
        <v>102</v>
      </c>
      <c r="P3" s="197" t="s">
        <v>101</v>
      </c>
      <c r="Q3" s="197" t="s">
        <v>98</v>
      </c>
      <c r="R3" s="197" t="s">
        <v>101</v>
      </c>
      <c r="S3" s="197" t="s">
        <v>100</v>
      </c>
      <c r="T3" s="199" t="s">
        <v>45</v>
      </c>
      <c r="U3" s="198" t="s">
        <v>99</v>
      </c>
      <c r="V3" s="197" t="s">
        <v>98</v>
      </c>
      <c r="W3" s="196" t="s">
        <v>70</v>
      </c>
      <c r="X3" s="195" t="s">
        <v>97</v>
      </c>
    </row>
    <row r="4" spans="2:24" ht="19.5" customHeight="1" thickBot="1" x14ac:dyDescent="0.25">
      <c r="B4" s="3" t="s">
        <v>1</v>
      </c>
      <c r="C4" s="194">
        <v>2022</v>
      </c>
      <c r="D4" s="193"/>
      <c r="E4" s="192"/>
      <c r="F4" s="191" t="s">
        <v>96</v>
      </c>
      <c r="G4" s="187"/>
      <c r="H4" s="187"/>
      <c r="I4" s="187"/>
      <c r="J4" s="187"/>
      <c r="K4" s="187" t="s">
        <v>95</v>
      </c>
      <c r="L4" s="187" t="s">
        <v>95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7" t="s">
        <v>94</v>
      </c>
      <c r="C5" s="184" t="s">
        <v>93</v>
      </c>
      <c r="D5" s="183" t="s">
        <v>92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91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0" t="s">
        <v>87</v>
      </c>
      <c r="C7" s="138" t="s">
        <v>80</v>
      </c>
      <c r="D7" s="137">
        <v>1033</v>
      </c>
      <c r="E7" s="136" t="s">
        <v>76</v>
      </c>
      <c r="F7" s="130" t="s">
        <v>41</v>
      </c>
      <c r="G7" s="129" t="s">
        <v>75</v>
      </c>
      <c r="H7" s="129" t="s">
        <v>11</v>
      </c>
      <c r="I7" s="165">
        <v>0</v>
      </c>
      <c r="J7" s="135" t="e">
        <f>D7/I7</f>
        <v>#DIV/0!</v>
      </c>
      <c r="K7" s="165">
        <v>0</v>
      </c>
      <c r="L7" s="129">
        <v>0</v>
      </c>
      <c r="M7" s="163" t="e">
        <f>J7*K7</f>
        <v>#DIV/0!</v>
      </c>
      <c r="N7" s="130" t="s">
        <v>79</v>
      </c>
      <c r="O7" s="129" t="s">
        <v>45</v>
      </c>
      <c r="P7" s="129"/>
      <c r="Q7" s="129" t="s">
        <v>90</v>
      </c>
      <c r="R7" s="165">
        <v>0</v>
      </c>
      <c r="S7" s="129" t="s">
        <v>71</v>
      </c>
      <c r="T7" s="164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0" t="s">
        <v>87</v>
      </c>
      <c r="C8" s="138" t="s">
        <v>80</v>
      </c>
      <c r="D8" s="137">
        <v>170</v>
      </c>
      <c r="E8" s="136" t="s">
        <v>76</v>
      </c>
      <c r="F8" s="130" t="s">
        <v>41</v>
      </c>
      <c r="G8" s="129" t="s">
        <v>75</v>
      </c>
      <c r="H8" s="129" t="s">
        <v>11</v>
      </c>
      <c r="I8" s="165">
        <v>0</v>
      </c>
      <c r="J8" s="135" t="e">
        <f>D8/I8</f>
        <v>#DIV/0!</v>
      </c>
      <c r="K8" s="165">
        <v>0</v>
      </c>
      <c r="L8" s="129">
        <v>0</v>
      </c>
      <c r="M8" s="163" t="e">
        <f>J8*K8</f>
        <v>#DIV/0!</v>
      </c>
      <c r="N8" s="129" t="s">
        <v>89</v>
      </c>
      <c r="O8" s="17" t="s">
        <v>45</v>
      </c>
      <c r="P8" s="129"/>
      <c r="Q8" s="129" t="s">
        <v>84</v>
      </c>
      <c r="R8" s="165">
        <v>0</v>
      </c>
      <c r="S8" s="129" t="s">
        <v>71</v>
      </c>
      <c r="T8" s="164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0" t="s">
        <v>87</v>
      </c>
      <c r="C9" s="138" t="s">
        <v>80</v>
      </c>
      <c r="D9" s="137">
        <v>51</v>
      </c>
      <c r="E9" s="136" t="s">
        <v>76</v>
      </c>
      <c r="F9" s="130" t="s">
        <v>41</v>
      </c>
      <c r="G9" s="129" t="s">
        <v>75</v>
      </c>
      <c r="H9" s="129" t="s">
        <v>11</v>
      </c>
      <c r="I9" s="165">
        <v>0</v>
      </c>
      <c r="J9" s="135" t="e">
        <f>D9/I9</f>
        <v>#DIV/0!</v>
      </c>
      <c r="K9" s="165">
        <v>0</v>
      </c>
      <c r="L9" s="129">
        <v>0</v>
      </c>
      <c r="M9" s="163" t="e">
        <f>J9*K9</f>
        <v>#DIV/0!</v>
      </c>
      <c r="N9" s="130" t="s">
        <v>74</v>
      </c>
      <c r="O9" s="129" t="s">
        <v>85</v>
      </c>
      <c r="P9" s="165">
        <v>0</v>
      </c>
      <c r="Q9" s="129" t="s">
        <v>84</v>
      </c>
      <c r="R9" s="165">
        <v>0</v>
      </c>
      <c r="S9" s="129" t="s">
        <v>71</v>
      </c>
      <c r="T9" s="164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0" t="s">
        <v>87</v>
      </c>
      <c r="C10" s="138" t="s">
        <v>141</v>
      </c>
      <c r="D10" s="137">
        <v>51</v>
      </c>
      <c r="E10" s="136" t="s">
        <v>76</v>
      </c>
      <c r="F10" s="130" t="s">
        <v>41</v>
      </c>
      <c r="G10" s="129" t="s">
        <v>75</v>
      </c>
      <c r="H10" s="129" t="s">
        <v>11</v>
      </c>
      <c r="I10" s="165">
        <v>0</v>
      </c>
      <c r="J10" s="135" t="e">
        <f>D10/I10</f>
        <v>#DIV/0!</v>
      </c>
      <c r="K10" s="165">
        <v>0</v>
      </c>
      <c r="L10" s="129">
        <v>0</v>
      </c>
      <c r="M10" s="163" t="e">
        <f>J10*K10</f>
        <v>#DIV/0!</v>
      </c>
      <c r="N10" s="130" t="s">
        <v>74</v>
      </c>
      <c r="O10" s="129" t="s">
        <v>73</v>
      </c>
      <c r="P10" s="165">
        <v>0</v>
      </c>
      <c r="Q10" s="129" t="s">
        <v>72</v>
      </c>
      <c r="R10" s="165">
        <v>0</v>
      </c>
      <c r="S10" s="129" t="s">
        <v>71</v>
      </c>
      <c r="T10" s="164">
        <v>0</v>
      </c>
      <c r="U10" s="130">
        <f>T10*P10</f>
        <v>0</v>
      </c>
      <c r="V10" s="129">
        <f>T10*R10</f>
        <v>0</v>
      </c>
      <c r="W10" s="129">
        <f>U10+V10</f>
        <v>0</v>
      </c>
      <c r="X10" s="128" t="e">
        <f>W10+M10</f>
        <v>#DIV/0!</v>
      </c>
    </row>
    <row r="11" spans="2:24" ht="18" customHeight="1" x14ac:dyDescent="0.2">
      <c r="B11" s="10" t="s">
        <v>140</v>
      </c>
      <c r="C11" s="138" t="s">
        <v>139</v>
      </c>
      <c r="D11" s="137">
        <v>60</v>
      </c>
      <c r="E11" s="136" t="s">
        <v>76</v>
      </c>
      <c r="F11" s="130" t="s">
        <v>138</v>
      </c>
      <c r="G11" s="129" t="s">
        <v>137</v>
      </c>
      <c r="H11" s="129" t="s">
        <v>136</v>
      </c>
      <c r="I11" s="165">
        <v>0</v>
      </c>
      <c r="J11" s="135" t="e">
        <f>D11/I11</f>
        <v>#DIV/0!</v>
      </c>
      <c r="K11" s="165">
        <v>0</v>
      </c>
      <c r="L11" s="129">
        <v>0</v>
      </c>
      <c r="M11" s="163" t="e">
        <f>J11*K11</f>
        <v>#DIV/0!</v>
      </c>
      <c r="N11" s="130" t="s">
        <v>74</v>
      </c>
      <c r="O11" s="129" t="s">
        <v>85</v>
      </c>
      <c r="P11" s="165">
        <v>0</v>
      </c>
      <c r="Q11" s="129" t="s">
        <v>84</v>
      </c>
      <c r="R11" s="165">
        <v>0</v>
      </c>
      <c r="S11" s="129" t="s">
        <v>71</v>
      </c>
      <c r="T11" s="164">
        <v>0</v>
      </c>
      <c r="U11" s="130">
        <f>T11*P11</f>
        <v>0</v>
      </c>
      <c r="V11" s="129">
        <f>T11*R11</f>
        <v>0</v>
      </c>
      <c r="W11" s="129">
        <f>U11+V11</f>
        <v>0</v>
      </c>
      <c r="X11" s="128" t="e">
        <f>W11+M11</f>
        <v>#DIV/0!</v>
      </c>
    </row>
    <row r="12" spans="2:24" ht="18" customHeight="1" x14ac:dyDescent="0.2">
      <c r="B12" s="10"/>
      <c r="C12" s="138"/>
      <c r="D12" s="137"/>
      <c r="E12" s="136"/>
      <c r="F12" s="130"/>
      <c r="G12" s="129"/>
      <c r="H12" s="129"/>
      <c r="I12" s="129"/>
      <c r="J12" s="135"/>
      <c r="K12" s="129"/>
      <c r="L12" s="129"/>
      <c r="M12" s="163"/>
      <c r="N12" s="130"/>
      <c r="O12" s="129"/>
      <c r="P12" s="129"/>
      <c r="Q12" s="129"/>
      <c r="R12" s="129"/>
      <c r="S12" s="129"/>
      <c r="T12" s="131"/>
      <c r="U12" s="130"/>
      <c r="V12" s="129"/>
      <c r="W12" s="129"/>
      <c r="X12" s="128"/>
    </row>
    <row r="13" spans="2:24" ht="18" customHeight="1" x14ac:dyDescent="0.2">
      <c r="B13" s="10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0" t="s">
        <v>135</v>
      </c>
      <c r="C14" s="138" t="s">
        <v>80</v>
      </c>
      <c r="D14" s="137">
        <v>517</v>
      </c>
      <c r="E14" s="136" t="s">
        <v>76</v>
      </c>
      <c r="F14" s="130" t="s">
        <v>41</v>
      </c>
      <c r="G14" s="129" t="s">
        <v>75</v>
      </c>
      <c r="H14" s="129" t="s">
        <v>11</v>
      </c>
      <c r="I14" s="165">
        <v>0</v>
      </c>
      <c r="J14" s="135" t="e">
        <f>D14/I14</f>
        <v>#DIV/0!</v>
      </c>
      <c r="K14" s="165">
        <v>0</v>
      </c>
      <c r="L14" s="129">
        <v>0</v>
      </c>
      <c r="M14" s="163" t="e">
        <f>J14*K14</f>
        <v>#DIV/0!</v>
      </c>
      <c r="N14" s="130" t="s">
        <v>79</v>
      </c>
      <c r="O14" s="129" t="s">
        <v>45</v>
      </c>
      <c r="P14" s="129"/>
      <c r="Q14" s="129"/>
      <c r="R14" s="129"/>
      <c r="S14" s="129"/>
      <c r="T14" s="131"/>
      <c r="U14" s="130"/>
      <c r="V14" s="129"/>
      <c r="W14" s="129"/>
      <c r="X14" s="128" t="e">
        <f>W14+M14</f>
        <v>#DIV/0!</v>
      </c>
    </row>
    <row r="15" spans="2:24" ht="18" customHeight="1" x14ac:dyDescent="0.2">
      <c r="B15" s="10" t="s">
        <v>124</v>
      </c>
      <c r="C15" s="138" t="s">
        <v>80</v>
      </c>
      <c r="D15" s="137">
        <v>41</v>
      </c>
      <c r="E15" s="136" t="s">
        <v>76</v>
      </c>
      <c r="F15" s="130" t="s">
        <v>41</v>
      </c>
      <c r="G15" s="129" t="s">
        <v>75</v>
      </c>
      <c r="H15" s="129" t="s">
        <v>11</v>
      </c>
      <c r="I15" s="165">
        <v>0</v>
      </c>
      <c r="J15" s="135" t="e">
        <f>D15/I15</f>
        <v>#DIV/0!</v>
      </c>
      <c r="K15" s="165">
        <v>0</v>
      </c>
      <c r="L15" s="129">
        <v>0</v>
      </c>
      <c r="M15" s="163" t="e">
        <f>J15*K15</f>
        <v>#DIV/0!</v>
      </c>
      <c r="N15" s="130" t="s">
        <v>79</v>
      </c>
      <c r="O15" s="129" t="s">
        <v>45</v>
      </c>
      <c r="P15" s="129"/>
      <c r="Q15" s="129"/>
      <c r="R15" s="129"/>
      <c r="S15" s="129"/>
      <c r="T15" s="131"/>
      <c r="U15" s="130"/>
      <c r="V15" s="129"/>
      <c r="W15" s="129"/>
      <c r="X15" s="128" t="e">
        <f>W15+M15</f>
        <v>#DIV/0!</v>
      </c>
    </row>
    <row r="16" spans="2:24" ht="18" customHeight="1" x14ac:dyDescent="0.2">
      <c r="B16" s="10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0" t="s">
        <v>134</v>
      </c>
      <c r="C17" s="138" t="s">
        <v>132</v>
      </c>
      <c r="D17" s="137">
        <v>35</v>
      </c>
      <c r="E17" s="136" t="s">
        <v>76</v>
      </c>
      <c r="F17" s="130" t="s">
        <v>37</v>
      </c>
      <c r="G17" s="129" t="s">
        <v>20</v>
      </c>
      <c r="H17" s="129" t="s">
        <v>7</v>
      </c>
      <c r="I17" s="165">
        <v>0</v>
      </c>
      <c r="J17" s="135" t="e">
        <f>D17/I17</f>
        <v>#DIV/0!</v>
      </c>
      <c r="K17" s="165">
        <v>0</v>
      </c>
      <c r="L17" s="129">
        <v>0</v>
      </c>
      <c r="M17" s="163" t="e">
        <f>J17*K17</f>
        <v>#DIV/0!</v>
      </c>
      <c r="N17" s="130" t="s">
        <v>79</v>
      </c>
      <c r="O17" s="129"/>
      <c r="P17" s="129"/>
      <c r="Q17" s="129"/>
      <c r="R17" s="129"/>
      <c r="S17" s="129"/>
      <c r="T17" s="131"/>
      <c r="U17" s="130"/>
      <c r="V17" s="129"/>
      <c r="W17" s="129"/>
      <c r="X17" s="128" t="e">
        <f>W17+M17</f>
        <v>#DIV/0!</v>
      </c>
    </row>
    <row r="18" spans="2:24" ht="18" customHeight="1" x14ac:dyDescent="0.2">
      <c r="B18" s="10" t="s">
        <v>133</v>
      </c>
      <c r="C18" s="138" t="s">
        <v>132</v>
      </c>
      <c r="D18" s="137">
        <v>24</v>
      </c>
      <c r="E18" s="136" t="s">
        <v>76</v>
      </c>
      <c r="F18" s="130" t="s">
        <v>41</v>
      </c>
      <c r="G18" s="129" t="s">
        <v>75</v>
      </c>
      <c r="H18" s="129" t="s">
        <v>11</v>
      </c>
      <c r="I18" s="165">
        <v>0</v>
      </c>
      <c r="J18" s="135" t="e">
        <f>D18/I18</f>
        <v>#DIV/0!</v>
      </c>
      <c r="K18" s="165">
        <v>0</v>
      </c>
      <c r="L18" s="129">
        <v>0</v>
      </c>
      <c r="M18" s="163" t="e">
        <f>J18*K18</f>
        <v>#DIV/0!</v>
      </c>
      <c r="N18" s="130" t="s">
        <v>79</v>
      </c>
      <c r="O18" s="129"/>
      <c r="P18" s="129"/>
      <c r="Q18" s="129"/>
      <c r="R18" s="129"/>
      <c r="S18" s="129"/>
      <c r="T18" s="131"/>
      <c r="U18" s="130"/>
      <c r="V18" s="129"/>
      <c r="W18" s="129"/>
      <c r="X18" s="128" t="e">
        <f>W18+M18</f>
        <v>#DIV/0!</v>
      </c>
    </row>
    <row r="19" spans="2:24" ht="18" customHeight="1" x14ac:dyDescent="0.2">
      <c r="B19" s="10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0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0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0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0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0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0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0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0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0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0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0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0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0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0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0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0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0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0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0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0" t="s">
        <v>66</v>
      </c>
      <c r="C43" s="138" t="s">
        <v>45</v>
      </c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0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0" t="s">
        <v>64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0" t="s">
        <v>63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0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0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0" t="s">
        <v>58</v>
      </c>
      <c r="C51" s="138"/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0" t="s">
        <v>57</v>
      </c>
      <c r="C52" s="138"/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0" t="s">
        <v>55</v>
      </c>
      <c r="C53" s="138"/>
      <c r="D53" s="213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6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6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6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6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6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  <c r="Z69" s="34"/>
    </row>
    <row r="70" spans="2:26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6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6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6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6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6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6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6" ht="15" x14ac:dyDescent="0.2">
      <c r="B77" s="24" t="s">
        <v>16</v>
      </c>
      <c r="C77" s="30" t="s">
        <v>15</v>
      </c>
      <c r="F77" s="17"/>
      <c r="G77" s="17"/>
    </row>
    <row r="78" spans="2:26" x14ac:dyDescent="0.25">
      <c r="B78" s="29" t="s">
        <v>14</v>
      </c>
      <c r="C78" s="28"/>
      <c r="F78" s="17"/>
      <c r="G78" s="17"/>
    </row>
    <row r="79" spans="2:26" ht="15" x14ac:dyDescent="0.2">
      <c r="B79" s="26" t="s">
        <v>13</v>
      </c>
      <c r="C79" s="26" t="s">
        <v>12</v>
      </c>
      <c r="F79" s="17"/>
      <c r="G79" s="17"/>
    </row>
    <row r="80" spans="2:26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I+pHJbGEmLb9R5UPcwaIypdlN7DREXfUpOA80Jgw2ikmsUBU+oTb8KboxxsJKxXI4D306NFSFDPrNjYLyd8+SQ==" saltValue="H9Uh+uwPm5oBEscVJML7r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B35E9-FA47-4DB5-BDDE-273967AFE3CF}">
  <sheetPr>
    <pageSetUpPr fitToPage="1"/>
  </sheetPr>
  <dimension ref="B1:Y138"/>
  <sheetViews>
    <sheetView topLeftCell="D21" zoomScale="75" zoomScaleNormal="75" zoomScaleSheetLayoutView="124" workbookViewId="0">
      <selection activeCell="G74" sqref="G74:G75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145</v>
      </c>
      <c r="D2" s="207"/>
      <c r="E2" s="207"/>
      <c r="F2" s="208" t="s">
        <v>118</v>
      </c>
      <c r="G2" s="207" t="s">
        <v>118</v>
      </c>
      <c r="H2" s="207" t="s">
        <v>117</v>
      </c>
      <c r="I2" s="207" t="s">
        <v>116</v>
      </c>
      <c r="J2" s="207" t="s">
        <v>115</v>
      </c>
      <c r="K2" s="207" t="s">
        <v>114</v>
      </c>
      <c r="L2" s="207" t="s">
        <v>114</v>
      </c>
      <c r="M2" s="210" t="s">
        <v>113</v>
      </c>
      <c r="N2" s="208" t="s">
        <v>100</v>
      </c>
      <c r="O2" s="207" t="s">
        <v>112</v>
      </c>
      <c r="P2" s="207"/>
      <c r="Q2" s="207" t="s">
        <v>109</v>
      </c>
      <c r="R2" s="207"/>
      <c r="S2" s="207" t="s">
        <v>111</v>
      </c>
      <c r="T2" s="209" t="s">
        <v>110</v>
      </c>
      <c r="U2" s="208" t="s">
        <v>45</v>
      </c>
      <c r="V2" s="207" t="s">
        <v>109</v>
      </c>
      <c r="W2" s="206" t="s">
        <v>45</v>
      </c>
      <c r="X2" s="205" t="s">
        <v>70</v>
      </c>
    </row>
    <row r="3" spans="2:24" ht="19.5" customHeight="1" x14ac:dyDescent="0.2">
      <c r="B3" s="2" t="s">
        <v>0</v>
      </c>
      <c r="C3" s="204"/>
      <c r="D3" s="203"/>
      <c r="E3" s="202"/>
      <c r="F3" s="201" t="s">
        <v>108</v>
      </c>
      <c r="G3" s="197" t="s">
        <v>100</v>
      </c>
      <c r="H3" s="197" t="s">
        <v>107</v>
      </c>
      <c r="I3" s="197" t="s">
        <v>100</v>
      </c>
      <c r="J3" s="197" t="s">
        <v>106</v>
      </c>
      <c r="K3" s="197" t="s">
        <v>105</v>
      </c>
      <c r="L3" s="197" t="s">
        <v>104</v>
      </c>
      <c r="M3" s="200" t="s">
        <v>97</v>
      </c>
      <c r="N3" s="198" t="s">
        <v>103</v>
      </c>
      <c r="O3" s="197" t="s">
        <v>102</v>
      </c>
      <c r="P3" s="197" t="s">
        <v>101</v>
      </c>
      <c r="Q3" s="197" t="s">
        <v>98</v>
      </c>
      <c r="R3" s="197" t="s">
        <v>101</v>
      </c>
      <c r="S3" s="197" t="s">
        <v>100</v>
      </c>
      <c r="T3" s="199" t="s">
        <v>45</v>
      </c>
      <c r="U3" s="198" t="s">
        <v>99</v>
      </c>
      <c r="V3" s="197" t="s">
        <v>98</v>
      </c>
      <c r="W3" s="196" t="s">
        <v>70</v>
      </c>
      <c r="X3" s="195" t="s">
        <v>97</v>
      </c>
    </row>
    <row r="4" spans="2:24" ht="19.5" customHeight="1" thickBot="1" x14ac:dyDescent="0.25">
      <c r="B4" s="3" t="s">
        <v>1</v>
      </c>
      <c r="C4" s="194">
        <v>2022</v>
      </c>
      <c r="D4" s="193"/>
      <c r="E4" s="192"/>
      <c r="F4" s="191" t="s">
        <v>96</v>
      </c>
      <c r="G4" s="187"/>
      <c r="H4" s="187"/>
      <c r="I4" s="187"/>
      <c r="J4" s="187"/>
      <c r="K4" s="187" t="s">
        <v>95</v>
      </c>
      <c r="L4" s="187" t="s">
        <v>95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7" t="s">
        <v>94</v>
      </c>
      <c r="C5" s="184" t="s">
        <v>93</v>
      </c>
      <c r="D5" s="183" t="s">
        <v>92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91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0" t="s">
        <v>87</v>
      </c>
      <c r="C7" s="138" t="s">
        <v>80</v>
      </c>
      <c r="D7" s="137">
        <v>2089</v>
      </c>
      <c r="E7" s="136" t="s">
        <v>76</v>
      </c>
      <c r="F7" s="130" t="s">
        <v>41</v>
      </c>
      <c r="G7" s="129" t="s">
        <v>75</v>
      </c>
      <c r="H7" s="129" t="s">
        <v>11</v>
      </c>
      <c r="I7" s="165">
        <v>0</v>
      </c>
      <c r="J7" s="135" t="e">
        <f>D7/I7</f>
        <v>#DIV/0!</v>
      </c>
      <c r="K7" s="165">
        <v>0</v>
      </c>
      <c r="L7" s="129">
        <v>0</v>
      </c>
      <c r="M7" s="163" t="e">
        <f>J7*K7</f>
        <v>#DIV/0!</v>
      </c>
      <c r="N7" s="130" t="s">
        <v>79</v>
      </c>
      <c r="O7" s="129" t="s">
        <v>45</v>
      </c>
      <c r="P7" s="129"/>
      <c r="Q7" s="129" t="s">
        <v>90</v>
      </c>
      <c r="R7" s="165">
        <v>0</v>
      </c>
      <c r="S7" s="129" t="s">
        <v>71</v>
      </c>
      <c r="T7" s="164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0" t="s">
        <v>87</v>
      </c>
      <c r="C8" s="138" t="s">
        <v>80</v>
      </c>
      <c r="D8" s="137">
        <v>480</v>
      </c>
      <c r="E8" s="136" t="s">
        <v>76</v>
      </c>
      <c r="F8" s="130" t="s">
        <v>41</v>
      </c>
      <c r="G8" s="129" t="s">
        <v>75</v>
      </c>
      <c r="H8" s="129" t="s">
        <v>11</v>
      </c>
      <c r="I8" s="165">
        <v>0</v>
      </c>
      <c r="J8" s="135" t="e">
        <f>D8/I8</f>
        <v>#DIV/0!</v>
      </c>
      <c r="K8" s="165">
        <v>0</v>
      </c>
      <c r="L8" s="129">
        <v>0</v>
      </c>
      <c r="M8" s="163" t="e">
        <f>J8*K8</f>
        <v>#DIV/0!</v>
      </c>
      <c r="N8" s="129" t="s">
        <v>89</v>
      </c>
      <c r="O8" s="17" t="s">
        <v>45</v>
      </c>
      <c r="P8" s="129"/>
      <c r="Q8" s="129" t="s">
        <v>84</v>
      </c>
      <c r="R8" s="165">
        <v>0</v>
      </c>
      <c r="S8" s="129" t="s">
        <v>71</v>
      </c>
      <c r="T8" s="164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0" t="s">
        <v>87</v>
      </c>
      <c r="C9" s="138" t="s">
        <v>80</v>
      </c>
      <c r="D9" s="137">
        <v>288</v>
      </c>
      <c r="E9" s="136" t="s">
        <v>76</v>
      </c>
      <c r="F9" s="130" t="s">
        <v>41</v>
      </c>
      <c r="G9" s="129" t="s">
        <v>75</v>
      </c>
      <c r="H9" s="129" t="s">
        <v>11</v>
      </c>
      <c r="I9" s="165">
        <v>0</v>
      </c>
      <c r="J9" s="135" t="e">
        <f>D9/I9</f>
        <v>#DIV/0!</v>
      </c>
      <c r="K9" s="165">
        <v>0</v>
      </c>
      <c r="L9" s="129">
        <v>0</v>
      </c>
      <c r="M9" s="163" t="e">
        <f>J9*K9</f>
        <v>#DIV/0!</v>
      </c>
      <c r="N9" s="130" t="s">
        <v>74</v>
      </c>
      <c r="O9" s="129" t="s">
        <v>85</v>
      </c>
      <c r="P9" s="165">
        <v>0</v>
      </c>
      <c r="Q9" s="129" t="s">
        <v>84</v>
      </c>
      <c r="R9" s="165">
        <v>0</v>
      </c>
      <c r="S9" s="129" t="s">
        <v>71</v>
      </c>
      <c r="T9" s="164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0" t="s">
        <v>87</v>
      </c>
      <c r="C10" s="138" t="s">
        <v>144</v>
      </c>
      <c r="D10" s="137">
        <v>240</v>
      </c>
      <c r="E10" s="136" t="s">
        <v>76</v>
      </c>
      <c r="F10" s="130" t="s">
        <v>41</v>
      </c>
      <c r="G10" s="129" t="s">
        <v>75</v>
      </c>
      <c r="H10" s="129" t="s">
        <v>11</v>
      </c>
      <c r="I10" s="165">
        <v>0</v>
      </c>
      <c r="J10" s="135" t="e">
        <f>D10/I10</f>
        <v>#DIV/0!</v>
      </c>
      <c r="K10" s="165">
        <v>0</v>
      </c>
      <c r="L10" s="129">
        <v>0</v>
      </c>
      <c r="M10" s="163" t="e">
        <f>J10*K10</f>
        <v>#DIV/0!</v>
      </c>
      <c r="N10" s="130" t="s">
        <v>74</v>
      </c>
      <c r="O10" s="129" t="s">
        <v>73</v>
      </c>
      <c r="P10" s="165">
        <v>0</v>
      </c>
      <c r="Q10" s="129" t="s">
        <v>72</v>
      </c>
      <c r="R10" s="165">
        <v>0</v>
      </c>
      <c r="S10" s="129" t="s">
        <v>71</v>
      </c>
      <c r="T10" s="164">
        <v>0</v>
      </c>
      <c r="U10" s="130">
        <f>T10*P10</f>
        <v>0</v>
      </c>
      <c r="V10" s="129">
        <f>T10*R10</f>
        <v>0</v>
      </c>
      <c r="W10" s="129">
        <f>U10+V10</f>
        <v>0</v>
      </c>
      <c r="X10" s="128" t="e">
        <f>W10+M10</f>
        <v>#DIV/0!</v>
      </c>
    </row>
    <row r="11" spans="2:24" ht="18" customHeight="1" x14ac:dyDescent="0.2">
      <c r="B11" s="10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0"/>
      <c r="C12" s="138"/>
      <c r="D12" s="137"/>
      <c r="E12" s="136"/>
      <c r="F12" s="130"/>
      <c r="G12" s="129"/>
      <c r="H12" s="129"/>
      <c r="I12" s="129"/>
      <c r="J12" s="135"/>
      <c r="K12" s="129"/>
      <c r="L12" s="129"/>
      <c r="M12" s="163"/>
      <c r="N12" s="130"/>
      <c r="O12" s="129"/>
      <c r="P12" s="129"/>
      <c r="Q12" s="129"/>
      <c r="R12" s="129"/>
      <c r="S12" s="129"/>
      <c r="T12" s="131"/>
      <c r="U12" s="130"/>
      <c r="V12" s="129"/>
      <c r="W12" s="129"/>
      <c r="X12" s="128"/>
    </row>
    <row r="13" spans="2:24" ht="18" customHeight="1" x14ac:dyDescent="0.2">
      <c r="B13" s="10" t="s">
        <v>143</v>
      </c>
      <c r="C13" s="138" t="s">
        <v>80</v>
      </c>
      <c r="D13" s="137">
        <v>76</v>
      </c>
      <c r="E13" s="136" t="s">
        <v>76</v>
      </c>
      <c r="F13" s="130" t="s">
        <v>41</v>
      </c>
      <c r="G13" s="129" t="s">
        <v>75</v>
      </c>
      <c r="H13" s="129" t="s">
        <v>11</v>
      </c>
      <c r="I13" s="165">
        <v>0</v>
      </c>
      <c r="J13" s="135" t="e">
        <f>D13/I13</f>
        <v>#DIV/0!</v>
      </c>
      <c r="K13" s="165">
        <v>0</v>
      </c>
      <c r="L13" s="129">
        <v>0</v>
      </c>
      <c r="M13" s="163" t="e">
        <f>J13*K13</f>
        <v>#DIV/0!</v>
      </c>
      <c r="N13" s="130" t="s">
        <v>79</v>
      </c>
      <c r="O13" s="129" t="s">
        <v>45</v>
      </c>
      <c r="P13" s="129"/>
      <c r="Q13" s="129"/>
      <c r="R13" s="129"/>
      <c r="S13" s="129" t="s">
        <v>71</v>
      </c>
      <c r="T13" s="131"/>
      <c r="U13" s="130"/>
      <c r="V13" s="129"/>
      <c r="W13" s="129"/>
      <c r="X13" s="128" t="e">
        <f>W13+M13</f>
        <v>#DIV/0!</v>
      </c>
    </row>
    <row r="14" spans="2:24" ht="18" customHeight="1" x14ac:dyDescent="0.2">
      <c r="B14" s="10" t="s">
        <v>135</v>
      </c>
      <c r="C14" s="138" t="s">
        <v>80</v>
      </c>
      <c r="D14" s="137">
        <v>1057</v>
      </c>
      <c r="E14" s="136" t="s">
        <v>76</v>
      </c>
      <c r="F14" s="130" t="s">
        <v>41</v>
      </c>
      <c r="G14" s="129" t="s">
        <v>75</v>
      </c>
      <c r="H14" s="129" t="s">
        <v>11</v>
      </c>
      <c r="I14" s="165">
        <v>0</v>
      </c>
      <c r="J14" s="135" t="e">
        <f>D14/I14</f>
        <v>#DIV/0!</v>
      </c>
      <c r="K14" s="165">
        <v>0</v>
      </c>
      <c r="L14" s="129">
        <v>0</v>
      </c>
      <c r="M14" s="163" t="e">
        <f>J14*K14</f>
        <v>#DIV/0!</v>
      </c>
      <c r="N14" s="130" t="s">
        <v>79</v>
      </c>
      <c r="O14" s="129" t="s">
        <v>45</v>
      </c>
      <c r="P14" s="129"/>
      <c r="Q14" s="129"/>
      <c r="R14" s="129"/>
      <c r="S14" s="129" t="s">
        <v>71</v>
      </c>
      <c r="T14" s="131"/>
      <c r="U14" s="130"/>
      <c r="V14" s="129"/>
      <c r="W14" s="129"/>
      <c r="X14" s="128" t="e">
        <f>W14+M14</f>
        <v>#DIV/0!</v>
      </c>
    </row>
    <row r="15" spans="2:24" ht="18" customHeight="1" x14ac:dyDescent="0.2">
      <c r="B15" s="10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0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0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0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0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0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0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0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0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0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0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">
      <c r="B26" s="10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5">
      <c r="B27" s="16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0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0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0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0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0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0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0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0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0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0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0"/>
      <c r="C38" s="138"/>
      <c r="D38" s="137"/>
      <c r="E38" s="136"/>
      <c r="F38" s="130"/>
      <c r="G38" s="129"/>
      <c r="H38" s="129"/>
      <c r="I38" s="129"/>
      <c r="J38" s="135"/>
      <c r="K38" s="129"/>
      <c r="L38" s="129"/>
      <c r="M38" s="163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ht="18" customHeight="1" x14ac:dyDescent="0.2">
      <c r="B39" s="10"/>
      <c r="C39" s="138"/>
      <c r="D39" s="137"/>
      <c r="E39" s="136"/>
      <c r="F39" s="130"/>
      <c r="G39" s="129"/>
      <c r="H39" s="133"/>
      <c r="I39" s="133"/>
      <c r="J39" s="135"/>
      <c r="K39" s="133"/>
      <c r="L39" s="133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s="34" customFormat="1" x14ac:dyDescent="0.25">
      <c r="B40" s="162" t="s">
        <v>70</v>
      </c>
      <c r="D40" s="161"/>
      <c r="E40" s="160"/>
      <c r="F40" s="159"/>
      <c r="G40" s="158"/>
      <c r="H40" s="156"/>
      <c r="I40" s="156"/>
      <c r="J40" s="157" t="e">
        <f>SUM(J7:J39)</f>
        <v>#DIV/0!</v>
      </c>
      <c r="K40" s="156"/>
      <c r="L40" s="156"/>
      <c r="M40" s="132"/>
      <c r="N40" s="130"/>
      <c r="O40" s="129"/>
      <c r="P40" s="129"/>
      <c r="Q40" s="129"/>
      <c r="R40" s="129"/>
      <c r="S40" s="129"/>
      <c r="T40" s="131"/>
      <c r="U40" s="130"/>
      <c r="V40" s="129"/>
      <c r="W40" s="129"/>
      <c r="X40" s="128"/>
    </row>
    <row r="41" spans="2:24" ht="15" x14ac:dyDescent="0.2">
      <c r="B41" s="127"/>
      <c r="C41" s="153"/>
      <c r="D41" s="152"/>
      <c r="E41" s="124"/>
      <c r="F41" s="119"/>
      <c r="G41" s="118"/>
      <c r="H41" s="122"/>
      <c r="I41" s="122"/>
      <c r="J41" s="123"/>
      <c r="K41" s="122"/>
      <c r="L41" s="122"/>
      <c r="M41" s="121"/>
      <c r="N41" s="119"/>
      <c r="O41" s="118"/>
      <c r="P41" s="118"/>
      <c r="Q41" s="118"/>
      <c r="R41" s="118"/>
      <c r="S41" s="118"/>
      <c r="T41" s="120"/>
      <c r="U41" s="119"/>
      <c r="V41" s="118"/>
      <c r="W41" s="118"/>
      <c r="X41" s="117"/>
    </row>
    <row r="42" spans="2:24" x14ac:dyDescent="0.25">
      <c r="B42" s="151" t="s">
        <v>69</v>
      </c>
      <c r="C42" s="150"/>
      <c r="D42" s="149"/>
      <c r="E42" s="148"/>
      <c r="F42" s="143"/>
      <c r="G42" s="142"/>
      <c r="H42" s="146"/>
      <c r="I42" s="146"/>
      <c r="J42" s="147"/>
      <c r="K42" s="146"/>
      <c r="L42" s="146"/>
      <c r="M42" s="145"/>
      <c r="N42" s="143"/>
      <c r="O42" s="142"/>
      <c r="P42" s="142"/>
      <c r="Q42" s="142"/>
      <c r="R42" s="142"/>
      <c r="S42" s="142"/>
      <c r="T42" s="144"/>
      <c r="U42" s="143"/>
      <c r="V42" s="142"/>
      <c r="W42" s="142"/>
      <c r="X42" s="141"/>
    </row>
    <row r="43" spans="2:24" x14ac:dyDescent="0.25">
      <c r="B43" s="10" t="s">
        <v>68</v>
      </c>
      <c r="C43" s="155" t="s">
        <v>67</v>
      </c>
      <c r="D43" s="137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30">
        <v>0</v>
      </c>
      <c r="V43" s="129">
        <v>0</v>
      </c>
      <c r="W43" s="129">
        <f>U43</f>
        <v>0</v>
      </c>
      <c r="X43" s="128">
        <f>W43+M43</f>
        <v>0</v>
      </c>
    </row>
    <row r="44" spans="2:24" ht="15" x14ac:dyDescent="0.2">
      <c r="B44" s="10" t="s">
        <v>66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0" t="s">
        <v>65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0" t="s">
        <v>64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0" t="s">
        <v>63</v>
      </c>
      <c r="C47" s="138" t="s">
        <v>45</v>
      </c>
      <c r="D47" s="140">
        <v>0</v>
      </c>
      <c r="E47" s="136" t="s">
        <v>62</v>
      </c>
      <c r="F47" s="130"/>
      <c r="G47" s="129"/>
      <c r="H47" s="133"/>
      <c r="I47" s="133"/>
      <c r="J47" s="135"/>
      <c r="K47" s="133"/>
      <c r="L47" s="133"/>
      <c r="M47" s="132">
        <v>0</v>
      </c>
      <c r="N47" s="130"/>
      <c r="O47" s="129"/>
      <c r="P47" s="129"/>
      <c r="Q47" s="129"/>
      <c r="R47" s="129"/>
      <c r="S47" s="129"/>
      <c r="T47" s="131"/>
      <c r="U47" s="154">
        <v>0</v>
      </c>
      <c r="V47" s="129">
        <v>0</v>
      </c>
      <c r="W47" s="129">
        <f>U47*D47</f>
        <v>0</v>
      </c>
      <c r="X47" s="128">
        <f>W47+M47</f>
        <v>0</v>
      </c>
    </row>
    <row r="48" spans="2:24" ht="15" x14ac:dyDescent="0.2">
      <c r="B48" s="127"/>
      <c r="C48" s="153"/>
      <c r="D48" s="152"/>
      <c r="E48" s="124"/>
      <c r="F48" s="119"/>
      <c r="G48" s="118"/>
      <c r="H48" s="122"/>
      <c r="I48" s="122"/>
      <c r="J48" s="123"/>
      <c r="K48" s="122"/>
      <c r="L48" s="122"/>
      <c r="M48" s="121"/>
      <c r="N48" s="119"/>
      <c r="O48" s="118"/>
      <c r="P48" s="118"/>
      <c r="Q48" s="118"/>
      <c r="R48" s="118"/>
      <c r="S48" s="118"/>
      <c r="T48" s="120"/>
      <c r="U48" s="119"/>
      <c r="V48" s="118"/>
      <c r="W48" s="118"/>
      <c r="X48" s="117"/>
    </row>
    <row r="49" spans="2:25" x14ac:dyDescent="0.25">
      <c r="B49" s="151" t="s">
        <v>61</v>
      </c>
      <c r="C49" s="150"/>
      <c r="D49" s="149"/>
      <c r="E49" s="148"/>
      <c r="F49" s="143"/>
      <c r="G49" s="142"/>
      <c r="H49" s="146"/>
      <c r="I49" s="146"/>
      <c r="J49" s="147"/>
      <c r="K49" s="146"/>
      <c r="L49" s="146"/>
      <c r="M49" s="145"/>
      <c r="N49" s="143"/>
      <c r="O49" s="142"/>
      <c r="P49" s="142"/>
      <c r="Q49" s="142"/>
      <c r="R49" s="142"/>
      <c r="S49" s="142"/>
      <c r="T49" s="144"/>
      <c r="U49" s="143"/>
      <c r="V49" s="142"/>
      <c r="W49" s="142"/>
      <c r="X49" s="141"/>
    </row>
    <row r="50" spans="2:25" ht="15" x14ac:dyDescent="0.2">
      <c r="B50" s="10" t="s">
        <v>60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0" t="s">
        <v>59</v>
      </c>
      <c r="C51" s="138"/>
      <c r="D51" s="140">
        <v>0</v>
      </c>
      <c r="E51" s="136" t="s">
        <v>54</v>
      </c>
      <c r="F51" s="130"/>
      <c r="G51" s="129"/>
      <c r="H51" s="133"/>
      <c r="I51" s="133"/>
      <c r="J51" s="135"/>
      <c r="K51" s="134">
        <v>0</v>
      </c>
      <c r="L51" s="133"/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0" t="s">
        <v>58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 t="s">
        <v>45</v>
      </c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0" t="s">
        <v>57</v>
      </c>
      <c r="C53" s="138" t="s">
        <v>45</v>
      </c>
      <c r="D53" s="139">
        <v>0</v>
      </c>
      <c r="E53" s="136" t="s">
        <v>56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0" t="s">
        <v>55</v>
      </c>
      <c r="C54" s="138"/>
      <c r="D54" s="137">
        <v>0</v>
      </c>
      <c r="E54" s="136" t="s">
        <v>54</v>
      </c>
      <c r="F54" s="130"/>
      <c r="G54" s="129"/>
      <c r="H54" s="133"/>
      <c r="I54" s="133"/>
      <c r="J54" s="135"/>
      <c r="K54" s="134">
        <v>0</v>
      </c>
      <c r="L54" s="133"/>
      <c r="M54" s="132">
        <f>K54*D54</f>
        <v>0</v>
      </c>
      <c r="N54" s="130"/>
      <c r="O54" s="129"/>
      <c r="P54" s="129"/>
      <c r="Q54" s="129"/>
      <c r="R54" s="129"/>
      <c r="S54" s="129"/>
      <c r="T54" s="131"/>
      <c r="U54" s="130">
        <v>0</v>
      </c>
      <c r="V54" s="129">
        <v>0</v>
      </c>
      <c r="W54" s="129">
        <v>0</v>
      </c>
      <c r="X54" s="128">
        <f>M54</f>
        <v>0</v>
      </c>
    </row>
    <row r="55" spans="2:25" ht="15" x14ac:dyDescent="0.2">
      <c r="B55" s="127" t="s">
        <v>53</v>
      </c>
      <c r="C55" s="126" t="s">
        <v>52</v>
      </c>
      <c r="D55" s="125">
        <v>0</v>
      </c>
      <c r="E55" s="124" t="s">
        <v>49</v>
      </c>
      <c r="F55" s="119"/>
      <c r="G55" s="118"/>
      <c r="H55" s="122"/>
      <c r="I55" s="122"/>
      <c r="J55" s="123"/>
      <c r="K55" s="122"/>
      <c r="L55" s="122"/>
      <c r="M55" s="121" t="e">
        <f>SUM(M5:M54)/100*D55</f>
        <v>#DIV/0!</v>
      </c>
      <c r="N55" s="119"/>
      <c r="O55" s="118"/>
      <c r="P55" s="118"/>
      <c r="Q55" s="118"/>
      <c r="R55" s="118"/>
      <c r="S55" s="118"/>
      <c r="T55" s="120"/>
      <c r="U55" s="119">
        <v>0</v>
      </c>
      <c r="V55" s="118">
        <v>0</v>
      </c>
      <c r="W55" s="118">
        <f>SUM(W7:W54)/100*D55</f>
        <v>0</v>
      </c>
      <c r="X55" s="117" t="e">
        <f>W55+M55</f>
        <v>#DIV/0!</v>
      </c>
    </row>
    <row r="56" spans="2:25" s="34" customFormat="1" x14ac:dyDescent="0.25">
      <c r="B56" s="116" t="s">
        <v>48</v>
      </c>
      <c r="C56" s="115"/>
      <c r="D56" s="114"/>
      <c r="E56" s="113"/>
      <c r="F56" s="112"/>
      <c r="G56" s="111"/>
      <c r="H56" s="109"/>
      <c r="I56" s="109"/>
      <c r="J56" s="110"/>
      <c r="K56" s="109"/>
      <c r="L56" s="109"/>
      <c r="M56" s="108" t="e">
        <f>SUM(M5:M55)</f>
        <v>#DIV/0!</v>
      </c>
      <c r="N56" s="107"/>
      <c r="O56" s="106"/>
      <c r="P56" s="106"/>
      <c r="Q56" s="106"/>
      <c r="R56" s="106"/>
      <c r="S56" s="106"/>
      <c r="T56" s="105"/>
      <c r="U56" s="104">
        <f>SUM(U7:U55)</f>
        <v>0</v>
      </c>
      <c r="V56" s="103">
        <f>SUM(V7:V55)</f>
        <v>0</v>
      </c>
      <c r="W56" s="103">
        <f>SUM(W7:W55)</f>
        <v>0</v>
      </c>
      <c r="X56" s="102" t="e">
        <f>SUM(X7:X55)</f>
        <v>#DIV/0!</v>
      </c>
    </row>
    <row r="57" spans="2:25" ht="15" x14ac:dyDescent="0.2">
      <c r="B57" s="90" t="s">
        <v>51</v>
      </c>
      <c r="C57" s="21"/>
      <c r="D57" s="89">
        <v>0</v>
      </c>
      <c r="E57" s="65" t="s">
        <v>49</v>
      </c>
      <c r="F57" s="101"/>
      <c r="G57" s="100"/>
      <c r="H57" s="98"/>
      <c r="I57" s="98"/>
      <c r="J57" s="99"/>
      <c r="K57" s="98"/>
      <c r="L57" s="98"/>
      <c r="M57" s="97" t="e">
        <f>M56/100*D57</f>
        <v>#DIV/0!</v>
      </c>
      <c r="N57" s="96"/>
      <c r="O57" s="95"/>
      <c r="P57" s="95"/>
      <c r="Q57" s="95"/>
      <c r="R57" s="95"/>
      <c r="S57" s="95"/>
      <c r="T57" s="94"/>
      <c r="U57" s="93">
        <v>0</v>
      </c>
      <c r="V57" s="92">
        <v>0</v>
      </c>
      <c r="W57" s="92">
        <f>W56/100*D57</f>
        <v>0</v>
      </c>
      <c r="X57" s="91" t="e">
        <f>W57+M57</f>
        <v>#DIV/0!</v>
      </c>
    </row>
    <row r="58" spans="2:25" ht="15" x14ac:dyDescent="0.2">
      <c r="B58" s="81" t="s">
        <v>48</v>
      </c>
      <c r="C58" s="80"/>
      <c r="D58" s="79"/>
      <c r="E58" s="78"/>
      <c r="F58" s="77"/>
      <c r="G58" s="76"/>
      <c r="H58" s="74"/>
      <c r="I58" s="74"/>
      <c r="J58" s="75"/>
      <c r="K58" s="74"/>
      <c r="L58" s="74"/>
      <c r="M58" s="73" t="e">
        <f>M57+M56</f>
        <v>#DIV/0!</v>
      </c>
      <c r="N58" s="72"/>
      <c r="O58" s="71"/>
      <c r="P58" s="71"/>
      <c r="Q58" s="71"/>
      <c r="R58" s="71"/>
      <c r="S58" s="71"/>
      <c r="T58" s="70"/>
      <c r="U58" s="69"/>
      <c r="V58" s="68"/>
      <c r="W58" s="68">
        <f>W57+W56</f>
        <v>0</v>
      </c>
      <c r="X58" s="67" t="e">
        <f>X57+X56</f>
        <v>#DIV/0!</v>
      </c>
    </row>
    <row r="59" spans="2:25" ht="15" x14ac:dyDescent="0.2">
      <c r="B59" s="90" t="s">
        <v>50</v>
      </c>
      <c r="C59" s="21"/>
      <c r="D59" s="89">
        <v>0</v>
      </c>
      <c r="E59" s="65" t="s">
        <v>49</v>
      </c>
      <c r="F59" s="64"/>
      <c r="G59" s="63"/>
      <c r="H59" s="61"/>
      <c r="I59" s="61"/>
      <c r="J59" s="88"/>
      <c r="K59" s="61"/>
      <c r="L59" s="61"/>
      <c r="M59" s="60" t="e">
        <f>M58/100*D59</f>
        <v>#DIV/0!</v>
      </c>
      <c r="N59" s="87"/>
      <c r="O59" s="86"/>
      <c r="P59" s="86"/>
      <c r="Q59" s="86"/>
      <c r="R59" s="86"/>
      <c r="S59" s="86"/>
      <c r="T59" s="85"/>
      <c r="U59" s="84">
        <v>0</v>
      </c>
      <c r="V59" s="83">
        <v>0</v>
      </c>
      <c r="W59" s="83">
        <f>W58/100*D59</f>
        <v>0</v>
      </c>
      <c r="X59" s="82" t="e">
        <f>W59+M59</f>
        <v>#DIV/0!</v>
      </c>
      <c r="Y59" s="21"/>
    </row>
    <row r="60" spans="2:25" ht="15" x14ac:dyDescent="0.2">
      <c r="B60" s="81" t="s">
        <v>48</v>
      </c>
      <c r="C60" s="80"/>
      <c r="D60" s="79"/>
      <c r="E60" s="78"/>
      <c r="F60" s="77"/>
      <c r="G60" s="76"/>
      <c r="H60" s="74"/>
      <c r="I60" s="74"/>
      <c r="J60" s="75"/>
      <c r="K60" s="74"/>
      <c r="L60" s="74"/>
      <c r="M60" s="73" t="e">
        <f>M59+M58</f>
        <v>#DIV/0!</v>
      </c>
      <c r="N60" s="72"/>
      <c r="O60" s="71"/>
      <c r="P60" s="71"/>
      <c r="Q60" s="71"/>
      <c r="R60" s="71"/>
      <c r="S60" s="71"/>
      <c r="T60" s="70"/>
      <c r="U60" s="69"/>
      <c r="V60" s="68"/>
      <c r="W60" s="68">
        <f>W59+W58</f>
        <v>0</v>
      </c>
      <c r="X60" s="67" t="e">
        <f>X59+X58</f>
        <v>#DIV/0!</v>
      </c>
    </row>
    <row r="61" spans="2:25" ht="15" x14ac:dyDescent="0.2">
      <c r="B61" s="66" t="s">
        <v>47</v>
      </c>
      <c r="C61" s="21"/>
      <c r="D61" s="26"/>
      <c r="E61" s="65"/>
      <c r="F61" s="64"/>
      <c r="G61" s="63"/>
      <c r="H61" s="61"/>
      <c r="I61" s="61"/>
      <c r="J61" s="62"/>
      <c r="K61" s="61"/>
      <c r="L61" s="61"/>
      <c r="M61" s="60"/>
      <c r="N61" s="59"/>
      <c r="O61" s="58"/>
      <c r="P61" s="58"/>
      <c r="Q61" s="58"/>
      <c r="R61" s="58"/>
      <c r="S61" s="58"/>
      <c r="T61" s="57"/>
      <c r="U61" s="56"/>
      <c r="V61" s="55"/>
      <c r="W61" s="55"/>
      <c r="X61" s="54">
        <v>0</v>
      </c>
    </row>
    <row r="62" spans="2:25" s="34" customFormat="1" ht="26.25" customHeight="1" thickBot="1" x14ac:dyDescent="0.3">
      <c r="B62" s="53" t="s">
        <v>46</v>
      </c>
      <c r="C62" s="52"/>
      <c r="D62" s="43"/>
      <c r="E62" s="45"/>
      <c r="F62" s="51"/>
      <c r="G62" s="50"/>
      <c r="H62" s="49"/>
      <c r="I62" s="49"/>
      <c r="J62" s="48"/>
      <c r="K62" s="47"/>
      <c r="L62" s="47"/>
      <c r="M62" s="46" t="s">
        <v>45</v>
      </c>
      <c r="N62" s="44"/>
      <c r="O62" s="43"/>
      <c r="P62" s="43"/>
      <c r="Q62" s="43"/>
      <c r="R62" s="43"/>
      <c r="S62" s="43"/>
      <c r="T62" s="45"/>
      <c r="U62" s="44"/>
      <c r="V62" s="43"/>
      <c r="W62" s="42"/>
      <c r="X62" s="41" t="e">
        <f>X60+X61</f>
        <v>#DIV/0!</v>
      </c>
    </row>
    <row r="63" spans="2:25" x14ac:dyDescent="0.25">
      <c r="B63" s="29" t="s">
        <v>44</v>
      </c>
      <c r="C63" s="28"/>
      <c r="D63" s="33"/>
      <c r="E63" s="31"/>
      <c r="F63" s="31"/>
      <c r="G63" s="31"/>
      <c r="J63" s="18"/>
      <c r="K63" s="22"/>
      <c r="L63" s="22"/>
      <c r="M63" s="22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x14ac:dyDescent="0.25">
      <c r="B64" s="26" t="s">
        <v>43</v>
      </c>
      <c r="C64" s="26" t="s">
        <v>42</v>
      </c>
      <c r="D64" s="33"/>
      <c r="E64" s="31"/>
      <c r="F64" s="31"/>
      <c r="G64" s="31"/>
      <c r="J64" s="18"/>
      <c r="K64" s="22"/>
      <c r="L64" s="22"/>
      <c r="M64" s="38"/>
      <c r="N64" s="31"/>
      <c r="O64" s="31"/>
      <c r="P64" s="31"/>
      <c r="Q64" s="31"/>
      <c r="R64" s="31"/>
      <c r="S64" s="31"/>
      <c r="T64" s="31"/>
      <c r="U64" s="31"/>
      <c r="V64" s="31"/>
      <c r="W64" s="31"/>
    </row>
    <row r="65" spans="2:23" ht="15" x14ac:dyDescent="0.2">
      <c r="B65" s="26" t="s">
        <v>41</v>
      </c>
      <c r="C65" s="26" t="s">
        <v>40</v>
      </c>
      <c r="D65" s="33"/>
      <c r="E65" s="31"/>
      <c r="F65" s="31"/>
      <c r="G65" s="31"/>
      <c r="J65" s="18"/>
      <c r="K65" s="22"/>
      <c r="L65" s="22"/>
      <c r="M65" s="22"/>
      <c r="N65" s="31"/>
      <c r="O65" s="31"/>
      <c r="P65" s="31"/>
      <c r="Q65" s="31"/>
      <c r="R65" s="31"/>
      <c r="S65" s="31"/>
      <c r="T65" s="31"/>
      <c r="U65" s="31"/>
      <c r="V65" s="31"/>
      <c r="W65" s="40"/>
    </row>
    <row r="66" spans="2:23" x14ac:dyDescent="0.25">
      <c r="B66" s="26" t="s">
        <v>39</v>
      </c>
      <c r="C66" s="26" t="s">
        <v>38</v>
      </c>
      <c r="D66" s="33"/>
      <c r="E66" s="31"/>
      <c r="F66" s="31"/>
      <c r="G66" s="31"/>
      <c r="K66" s="22"/>
      <c r="L66" s="22"/>
      <c r="M66" s="34"/>
      <c r="N66" s="31"/>
      <c r="O66" s="31"/>
      <c r="P66" s="31"/>
      <c r="Q66" s="31"/>
      <c r="R66" s="31"/>
      <c r="S66" s="31"/>
      <c r="T66" s="31"/>
      <c r="U66" s="31"/>
      <c r="V66" s="31"/>
      <c r="W66" s="39"/>
    </row>
    <row r="67" spans="2:23" x14ac:dyDescent="0.25">
      <c r="B67" s="24" t="s">
        <v>37</v>
      </c>
      <c r="C67" s="24" t="s">
        <v>36</v>
      </c>
      <c r="D67" s="33"/>
      <c r="E67" s="31"/>
      <c r="F67" s="31"/>
      <c r="G67" s="31"/>
      <c r="K67" s="22"/>
      <c r="L67" s="22"/>
      <c r="M67" s="38"/>
      <c r="N67" s="31"/>
      <c r="O67" s="31"/>
      <c r="P67" s="31"/>
      <c r="Q67" s="31"/>
      <c r="R67" s="31"/>
      <c r="S67" s="31"/>
      <c r="T67" s="31"/>
      <c r="U67" s="31"/>
      <c r="V67" s="31"/>
      <c r="W67" s="31"/>
    </row>
    <row r="68" spans="2:23" x14ac:dyDescent="0.25">
      <c r="B68" s="37" t="s">
        <v>35</v>
      </c>
      <c r="C68" s="36"/>
      <c r="D68" s="33"/>
      <c r="E68" s="31"/>
      <c r="F68" s="17"/>
      <c r="G68" s="17"/>
      <c r="M68" s="34"/>
      <c r="W68" s="35"/>
    </row>
    <row r="69" spans="2:23" x14ac:dyDescent="0.25">
      <c r="B69" s="26" t="s">
        <v>34</v>
      </c>
      <c r="C69" s="26" t="s">
        <v>33</v>
      </c>
      <c r="D69" s="33"/>
      <c r="E69" s="31"/>
      <c r="F69" s="17"/>
      <c r="G69" s="17"/>
      <c r="M69" s="34"/>
    </row>
    <row r="70" spans="2:23" x14ac:dyDescent="0.25">
      <c r="B70" s="26" t="s">
        <v>32</v>
      </c>
      <c r="C70" s="26" t="s">
        <v>31</v>
      </c>
      <c r="D70" s="33"/>
      <c r="E70" s="31"/>
      <c r="F70" s="17"/>
      <c r="G70" s="17"/>
      <c r="M70" s="34"/>
    </row>
    <row r="71" spans="2:23" x14ac:dyDescent="0.25">
      <c r="B71" s="26" t="s">
        <v>30</v>
      </c>
      <c r="C71" s="26" t="s">
        <v>29</v>
      </c>
      <c r="D71" s="33"/>
      <c r="E71" s="31"/>
      <c r="F71" s="17"/>
      <c r="G71" s="17"/>
      <c r="M71" s="34"/>
    </row>
    <row r="72" spans="2:23" ht="15" x14ac:dyDescent="0.2">
      <c r="B72" s="26" t="s">
        <v>28</v>
      </c>
      <c r="C72" s="26" t="s">
        <v>27</v>
      </c>
      <c r="D72" s="33"/>
      <c r="E72" s="31"/>
      <c r="F72" s="17"/>
      <c r="G72" s="17"/>
    </row>
    <row r="73" spans="2:23" ht="15" x14ac:dyDescent="0.2">
      <c r="B73" s="26" t="s">
        <v>26</v>
      </c>
      <c r="C73" s="26" t="s">
        <v>25</v>
      </c>
      <c r="D73" s="33"/>
      <c r="E73" s="31"/>
      <c r="F73" s="17"/>
      <c r="G73" s="17"/>
    </row>
    <row r="74" spans="2:23" ht="15" x14ac:dyDescent="0.2">
      <c r="B74" s="26" t="s">
        <v>24</v>
      </c>
      <c r="C74" s="26" t="s">
        <v>23</v>
      </c>
      <c r="D74" s="33"/>
      <c r="E74" s="31"/>
      <c r="F74" s="17"/>
      <c r="G74" s="17"/>
    </row>
    <row r="75" spans="2:23" ht="15" x14ac:dyDescent="0.2">
      <c r="B75" s="26" t="s">
        <v>22</v>
      </c>
      <c r="C75" s="26" t="s">
        <v>21</v>
      </c>
      <c r="D75" s="33"/>
      <c r="E75" s="31"/>
      <c r="F75" s="17"/>
      <c r="G75" s="17"/>
    </row>
    <row r="76" spans="2:23" ht="15" x14ac:dyDescent="0.2">
      <c r="B76" s="26" t="s">
        <v>20</v>
      </c>
      <c r="C76" s="32" t="s">
        <v>19</v>
      </c>
      <c r="D76" s="33"/>
      <c r="E76" s="31"/>
      <c r="F76" s="17"/>
      <c r="G76" s="17"/>
    </row>
    <row r="77" spans="2:23" ht="15" x14ac:dyDescent="0.2">
      <c r="B77" s="26" t="s">
        <v>18</v>
      </c>
      <c r="C77" s="32" t="s">
        <v>17</v>
      </c>
      <c r="D77" s="31"/>
      <c r="E77" s="31"/>
      <c r="F77" s="17"/>
      <c r="G77" s="17"/>
    </row>
    <row r="78" spans="2:23" ht="15" x14ac:dyDescent="0.2">
      <c r="B78" s="24" t="s">
        <v>16</v>
      </c>
      <c r="C78" s="30" t="s">
        <v>15</v>
      </c>
      <c r="F78" s="17"/>
      <c r="G78" s="17"/>
    </row>
    <row r="79" spans="2:23" x14ac:dyDescent="0.25">
      <c r="B79" s="29" t="s">
        <v>14</v>
      </c>
      <c r="C79" s="28"/>
      <c r="F79" s="17"/>
      <c r="G79" s="17"/>
    </row>
    <row r="80" spans="2:23" ht="15" x14ac:dyDescent="0.2">
      <c r="B80" s="26" t="s">
        <v>13</v>
      </c>
      <c r="C80" s="26" t="s">
        <v>12</v>
      </c>
      <c r="F80" s="17"/>
      <c r="G80" s="17"/>
    </row>
    <row r="81" spans="2:7" ht="15" x14ac:dyDescent="0.2">
      <c r="B81" s="26" t="s">
        <v>11</v>
      </c>
      <c r="C81" s="26" t="s">
        <v>10</v>
      </c>
      <c r="F81" s="17"/>
      <c r="G81" s="17"/>
    </row>
    <row r="82" spans="2:7" ht="15" x14ac:dyDescent="0.2">
      <c r="B82" s="27" t="s">
        <v>9</v>
      </c>
      <c r="C82" s="26" t="s">
        <v>8</v>
      </c>
      <c r="F82" s="17"/>
      <c r="G82" s="17"/>
    </row>
    <row r="83" spans="2:7" ht="15" x14ac:dyDescent="0.2">
      <c r="B83" s="25" t="s">
        <v>7</v>
      </c>
      <c r="C83" s="24" t="s">
        <v>6</v>
      </c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1"/>
      <c r="F126" s="17"/>
      <c r="G126" s="17"/>
    </row>
    <row r="127" spans="2:9" ht="15" x14ac:dyDescent="0.2">
      <c r="B127" s="23"/>
      <c r="C127" s="22"/>
      <c r="D127" s="22"/>
      <c r="E127" s="22"/>
      <c r="F127" s="22"/>
      <c r="G127" s="22"/>
      <c r="H127" s="22"/>
      <c r="I127" s="22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1"/>
      <c r="F132" s="17"/>
      <c r="G132" s="17"/>
    </row>
    <row r="133" spans="2:7" ht="15" x14ac:dyDescent="0.2">
      <c r="B133" s="20"/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  <row r="138" spans="2:7" ht="15" x14ac:dyDescent="0.2">
      <c r="F138" s="17"/>
      <c r="G138" s="17"/>
    </row>
  </sheetData>
  <sheetProtection algorithmName="SHA-512" hashValue="UNOu3Jbzexp+9SC5+05kSv8vzUp1AaIaez5+XwOXR+gWP3aersfaQRUusIK5ken1LdenfV1lWNY6efKXDafj/A==" saltValue="5gfuuqrsT3trzvmJmJ7Wh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3" min="1" max="24" man="1"/>
  </rowBreaks>
  <colBreaks count="1" manualBreakCount="1">
    <brk id="10" max="8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501BB-5D07-4273-A22C-BC63104D037D}">
  <sheetPr>
    <pageSetUpPr fitToPage="1"/>
  </sheetPr>
  <dimension ref="B1:Y137"/>
  <sheetViews>
    <sheetView topLeftCell="D41" zoomScale="75" zoomScaleNormal="75" zoomScaleSheetLayoutView="124" workbookViewId="0">
      <selection activeCell="G72" sqref="G72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119</v>
      </c>
      <c r="D2" s="207"/>
      <c r="E2" s="207"/>
      <c r="F2" s="208" t="s">
        <v>118</v>
      </c>
      <c r="G2" s="207" t="s">
        <v>118</v>
      </c>
      <c r="H2" s="207" t="s">
        <v>117</v>
      </c>
      <c r="I2" s="207" t="s">
        <v>116</v>
      </c>
      <c r="J2" s="207" t="s">
        <v>115</v>
      </c>
      <c r="K2" s="207" t="s">
        <v>114</v>
      </c>
      <c r="L2" s="207" t="s">
        <v>114</v>
      </c>
      <c r="M2" s="210" t="s">
        <v>113</v>
      </c>
      <c r="N2" s="208" t="s">
        <v>100</v>
      </c>
      <c r="O2" s="207" t="s">
        <v>112</v>
      </c>
      <c r="P2" s="207"/>
      <c r="Q2" s="207" t="s">
        <v>109</v>
      </c>
      <c r="R2" s="207"/>
      <c r="S2" s="207" t="s">
        <v>111</v>
      </c>
      <c r="T2" s="209" t="s">
        <v>110</v>
      </c>
      <c r="U2" s="208" t="s">
        <v>45</v>
      </c>
      <c r="V2" s="207" t="s">
        <v>109</v>
      </c>
      <c r="W2" s="206" t="s">
        <v>45</v>
      </c>
      <c r="X2" s="205" t="s">
        <v>70</v>
      </c>
    </row>
    <row r="3" spans="2:24" ht="19.5" customHeight="1" x14ac:dyDescent="0.2">
      <c r="B3" s="2" t="s">
        <v>0</v>
      </c>
      <c r="C3" s="204"/>
      <c r="D3" s="203"/>
      <c r="E3" s="202"/>
      <c r="F3" s="201" t="s">
        <v>108</v>
      </c>
      <c r="G3" s="197" t="s">
        <v>100</v>
      </c>
      <c r="H3" s="197" t="s">
        <v>107</v>
      </c>
      <c r="I3" s="197" t="s">
        <v>100</v>
      </c>
      <c r="J3" s="197" t="s">
        <v>106</v>
      </c>
      <c r="K3" s="197" t="s">
        <v>105</v>
      </c>
      <c r="L3" s="197" t="s">
        <v>104</v>
      </c>
      <c r="M3" s="200" t="s">
        <v>97</v>
      </c>
      <c r="N3" s="198" t="s">
        <v>103</v>
      </c>
      <c r="O3" s="197" t="s">
        <v>102</v>
      </c>
      <c r="P3" s="197" t="s">
        <v>101</v>
      </c>
      <c r="Q3" s="197" t="s">
        <v>98</v>
      </c>
      <c r="R3" s="197" t="s">
        <v>101</v>
      </c>
      <c r="S3" s="197" t="s">
        <v>100</v>
      </c>
      <c r="T3" s="199" t="s">
        <v>45</v>
      </c>
      <c r="U3" s="198" t="s">
        <v>99</v>
      </c>
      <c r="V3" s="197" t="s">
        <v>98</v>
      </c>
      <c r="W3" s="196" t="s">
        <v>70</v>
      </c>
      <c r="X3" s="195" t="s">
        <v>97</v>
      </c>
    </row>
    <row r="4" spans="2:24" ht="19.5" customHeight="1" thickBot="1" x14ac:dyDescent="0.25">
      <c r="B4" s="3" t="s">
        <v>1</v>
      </c>
      <c r="C4" s="194">
        <v>2022</v>
      </c>
      <c r="D4" s="193"/>
      <c r="E4" s="192"/>
      <c r="F4" s="191" t="s">
        <v>96</v>
      </c>
      <c r="G4" s="187"/>
      <c r="H4" s="187"/>
      <c r="I4" s="187"/>
      <c r="J4" s="187"/>
      <c r="K4" s="187" t="s">
        <v>95</v>
      </c>
      <c r="L4" s="187" t="s">
        <v>95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7" t="s">
        <v>94</v>
      </c>
      <c r="C5" s="184" t="s">
        <v>93</v>
      </c>
      <c r="D5" s="183" t="s">
        <v>92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91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0" t="s">
        <v>87</v>
      </c>
      <c r="C7" s="138" t="s">
        <v>86</v>
      </c>
      <c r="D7" s="137">
        <v>133</v>
      </c>
      <c r="E7" s="136" t="s">
        <v>76</v>
      </c>
      <c r="F7" s="130" t="s">
        <v>41</v>
      </c>
      <c r="G7" s="129" t="s">
        <v>75</v>
      </c>
      <c r="H7" s="129" t="s">
        <v>11</v>
      </c>
      <c r="I7" s="165">
        <v>0</v>
      </c>
      <c r="J7" s="135" t="e">
        <f>D7/I7</f>
        <v>#DIV/0!</v>
      </c>
      <c r="K7" s="165">
        <v>0</v>
      </c>
      <c r="L7" s="129">
        <v>0</v>
      </c>
      <c r="M7" s="163" t="e">
        <f>J7*K7</f>
        <v>#DIV/0!</v>
      </c>
      <c r="N7" s="130" t="s">
        <v>79</v>
      </c>
      <c r="O7" s="129" t="s">
        <v>45</v>
      </c>
      <c r="P7" s="129"/>
      <c r="Q7" s="129" t="s">
        <v>90</v>
      </c>
      <c r="R7" s="165">
        <v>0</v>
      </c>
      <c r="S7" s="129" t="s">
        <v>71</v>
      </c>
      <c r="T7" s="164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0" t="s">
        <v>87</v>
      </c>
      <c r="C8" s="138" t="s">
        <v>86</v>
      </c>
      <c r="D8" s="137">
        <v>140</v>
      </c>
      <c r="E8" s="136" t="s">
        <v>76</v>
      </c>
      <c r="F8" s="130" t="s">
        <v>41</v>
      </c>
      <c r="G8" s="129" t="s">
        <v>75</v>
      </c>
      <c r="H8" s="129" t="s">
        <v>11</v>
      </c>
      <c r="I8" s="165">
        <v>0</v>
      </c>
      <c r="J8" s="135" t="e">
        <f>D8/I8</f>
        <v>#DIV/0!</v>
      </c>
      <c r="K8" s="165">
        <v>0</v>
      </c>
      <c r="L8" s="129">
        <v>0</v>
      </c>
      <c r="M8" s="163" t="e">
        <f>J8*K8</f>
        <v>#DIV/0!</v>
      </c>
      <c r="N8" s="129" t="s">
        <v>89</v>
      </c>
      <c r="O8" s="17" t="s">
        <v>88</v>
      </c>
      <c r="P8" s="129"/>
      <c r="Q8" s="129"/>
      <c r="R8" s="129">
        <v>0</v>
      </c>
      <c r="S8" s="129" t="s">
        <v>71</v>
      </c>
      <c r="T8" s="131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0" t="s">
        <v>87</v>
      </c>
      <c r="C9" s="138" t="s">
        <v>86</v>
      </c>
      <c r="D9" s="137">
        <v>84</v>
      </c>
      <c r="E9" s="136" t="s">
        <v>76</v>
      </c>
      <c r="F9" s="130" t="s">
        <v>41</v>
      </c>
      <c r="G9" s="129" t="s">
        <v>75</v>
      </c>
      <c r="H9" s="129" t="s">
        <v>11</v>
      </c>
      <c r="I9" s="165">
        <v>0</v>
      </c>
      <c r="J9" s="135" t="e">
        <f>D9/I9</f>
        <v>#DIV/0!</v>
      </c>
      <c r="K9" s="165">
        <v>0</v>
      </c>
      <c r="L9" s="129">
        <v>0</v>
      </c>
      <c r="M9" s="163" t="e">
        <f>J9*K9</f>
        <v>#DIV/0!</v>
      </c>
      <c r="N9" s="130" t="s">
        <v>74</v>
      </c>
      <c r="O9" s="129" t="s">
        <v>85</v>
      </c>
      <c r="P9" s="165">
        <v>0</v>
      </c>
      <c r="Q9" s="129" t="s">
        <v>84</v>
      </c>
      <c r="R9" s="165">
        <v>0</v>
      </c>
      <c r="S9" s="129" t="s">
        <v>71</v>
      </c>
      <c r="T9" s="164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0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0" t="s">
        <v>83</v>
      </c>
      <c r="C11" s="138" t="s">
        <v>82</v>
      </c>
      <c r="D11" s="137">
        <v>355</v>
      </c>
      <c r="E11" s="136" t="s">
        <v>76</v>
      </c>
      <c r="F11" s="130" t="s">
        <v>41</v>
      </c>
      <c r="G11" s="129" t="s">
        <v>75</v>
      </c>
      <c r="H11" s="129" t="s">
        <v>11</v>
      </c>
      <c r="I11" s="165">
        <v>0</v>
      </c>
      <c r="J11" s="135" t="e">
        <f>D11/I11</f>
        <v>#DIV/0!</v>
      </c>
      <c r="K11" s="165">
        <v>0</v>
      </c>
      <c r="L11" s="129">
        <v>0</v>
      </c>
      <c r="M11" s="163" t="e">
        <f>J11*K11</f>
        <v>#DIV/0!</v>
      </c>
      <c r="N11" s="130" t="s">
        <v>79</v>
      </c>
      <c r="O11" s="129"/>
      <c r="P11" s="129"/>
      <c r="Q11" s="129"/>
      <c r="R11" s="129"/>
      <c r="S11" s="129" t="s">
        <v>71</v>
      </c>
      <c r="T11" s="131">
        <v>0</v>
      </c>
      <c r="U11" s="130">
        <f>T11*P11</f>
        <v>0</v>
      </c>
      <c r="V11" s="129">
        <f>T11*R11</f>
        <v>0</v>
      </c>
      <c r="W11" s="129">
        <f>U11+V11</f>
        <v>0</v>
      </c>
      <c r="X11" s="128" t="e">
        <f>W11+M11</f>
        <v>#DIV/0!</v>
      </c>
    </row>
    <row r="12" spans="2:24" ht="18" customHeight="1" x14ac:dyDescent="0.2">
      <c r="B12" s="10" t="s">
        <v>81</v>
      </c>
      <c r="C12" s="138" t="s">
        <v>80</v>
      </c>
      <c r="D12" s="137">
        <v>18</v>
      </c>
      <c r="E12" s="136" t="s">
        <v>76</v>
      </c>
      <c r="F12" s="130" t="s">
        <v>41</v>
      </c>
      <c r="G12" s="129" t="s">
        <v>75</v>
      </c>
      <c r="H12" s="129" t="s">
        <v>11</v>
      </c>
      <c r="I12" s="165">
        <v>0</v>
      </c>
      <c r="J12" s="135" t="e">
        <f>D12/I12</f>
        <v>#DIV/0!</v>
      </c>
      <c r="K12" s="165">
        <v>0</v>
      </c>
      <c r="L12" s="129">
        <v>0</v>
      </c>
      <c r="M12" s="163" t="e">
        <f>J12*K12</f>
        <v>#DIV/0!</v>
      </c>
      <c r="N12" s="130" t="s">
        <v>79</v>
      </c>
      <c r="O12" s="129"/>
      <c r="P12" s="129">
        <v>0</v>
      </c>
      <c r="Q12" s="129"/>
      <c r="R12" s="129">
        <v>0</v>
      </c>
      <c r="S12" s="129" t="s">
        <v>71</v>
      </c>
      <c r="T12" s="131">
        <v>0</v>
      </c>
      <c r="U12" s="130">
        <f>T12*P12</f>
        <v>0</v>
      </c>
      <c r="V12" s="129">
        <f>T12*R12</f>
        <v>0</v>
      </c>
      <c r="W12" s="129">
        <f>U12+V12</f>
        <v>0</v>
      </c>
      <c r="X12" s="128" t="e">
        <f>W12+M12</f>
        <v>#DIV/0!</v>
      </c>
    </row>
    <row r="13" spans="2:24" ht="18" customHeight="1" x14ac:dyDescent="0.2">
      <c r="B13" s="10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0" t="s">
        <v>78</v>
      </c>
      <c r="C14" s="138" t="s">
        <v>77</v>
      </c>
      <c r="D14" s="137">
        <v>45</v>
      </c>
      <c r="E14" s="136" t="s">
        <v>76</v>
      </c>
      <c r="F14" s="130" t="s">
        <v>41</v>
      </c>
      <c r="G14" s="129" t="s">
        <v>75</v>
      </c>
      <c r="H14" s="129" t="s">
        <v>11</v>
      </c>
      <c r="I14" s="165">
        <v>0</v>
      </c>
      <c r="J14" s="135" t="e">
        <f>D14/I14</f>
        <v>#DIV/0!</v>
      </c>
      <c r="K14" s="165">
        <v>0</v>
      </c>
      <c r="L14" s="129">
        <v>0</v>
      </c>
      <c r="M14" s="163" t="e">
        <f>J14*K14</f>
        <v>#DIV/0!</v>
      </c>
      <c r="N14" s="130" t="s">
        <v>74</v>
      </c>
      <c r="O14" s="129" t="s">
        <v>73</v>
      </c>
      <c r="P14" s="165">
        <v>0</v>
      </c>
      <c r="Q14" s="129" t="s">
        <v>72</v>
      </c>
      <c r="R14" s="165">
        <v>0</v>
      </c>
      <c r="S14" s="129" t="s">
        <v>71</v>
      </c>
      <c r="T14" s="164">
        <v>0</v>
      </c>
      <c r="U14" s="130">
        <f>T14*P14</f>
        <v>0</v>
      </c>
      <c r="V14" s="129">
        <f>T14*R14</f>
        <v>0</v>
      </c>
      <c r="W14" s="129">
        <f>U14+V14</f>
        <v>0</v>
      </c>
      <c r="X14" s="128" t="e">
        <f>W14+M14</f>
        <v>#DIV/0!</v>
      </c>
    </row>
    <row r="15" spans="2:24" ht="18" customHeight="1" x14ac:dyDescent="0.2">
      <c r="B15" s="10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0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0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0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0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0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0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0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0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0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0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0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0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0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0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0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0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0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0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0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0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0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0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0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0" t="s">
        <v>66</v>
      </c>
      <c r="C43" s="138" t="s">
        <v>45</v>
      </c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0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0" t="s">
        <v>64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0" t="s">
        <v>63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0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0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0" t="s">
        <v>58</v>
      </c>
      <c r="C51" s="138"/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0" t="s">
        <v>57</v>
      </c>
      <c r="C52" s="138"/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0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x14ac:dyDescent="0.25">
      <c r="B71" s="26" t="s">
        <v>28</v>
      </c>
      <c r="C71" s="26" t="s">
        <v>27</v>
      </c>
      <c r="D71" s="33"/>
      <c r="E71" s="31"/>
      <c r="F71" s="17"/>
      <c r="G71" s="17"/>
      <c r="M71" s="34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htwOMMejtWCfjJRQ+KDjYoXpkkbuQ05MjF+mrUHwnHJPaNi1CLSkmFk5gxY4ryJbXWNtLYxAIqXjA850hhzhPw==" saltValue="YrXFVWe9QJXavNU95H8jwA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F4207-5B83-4F77-8FAE-6360179B9892}">
  <sheetPr>
    <pageSetUpPr fitToPage="1"/>
  </sheetPr>
  <dimension ref="B1:Y137"/>
  <sheetViews>
    <sheetView topLeftCell="D21" zoomScale="75" zoomScaleNormal="75" zoomScaleSheetLayoutView="124" workbookViewId="0">
      <selection activeCell="G76" sqref="G76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149</v>
      </c>
      <c r="D2" s="207"/>
      <c r="E2" s="207"/>
      <c r="F2" s="208" t="s">
        <v>118</v>
      </c>
      <c r="G2" s="207" t="s">
        <v>118</v>
      </c>
      <c r="H2" s="207" t="s">
        <v>117</v>
      </c>
      <c r="I2" s="207" t="s">
        <v>116</v>
      </c>
      <c r="J2" s="207" t="s">
        <v>115</v>
      </c>
      <c r="K2" s="207" t="s">
        <v>114</v>
      </c>
      <c r="L2" s="207" t="s">
        <v>114</v>
      </c>
      <c r="M2" s="210" t="s">
        <v>113</v>
      </c>
      <c r="N2" s="208" t="s">
        <v>100</v>
      </c>
      <c r="O2" s="207" t="s">
        <v>112</v>
      </c>
      <c r="P2" s="207"/>
      <c r="Q2" s="207" t="s">
        <v>109</v>
      </c>
      <c r="R2" s="207"/>
      <c r="S2" s="207" t="s">
        <v>111</v>
      </c>
      <c r="T2" s="209" t="s">
        <v>110</v>
      </c>
      <c r="U2" s="208" t="s">
        <v>45</v>
      </c>
      <c r="V2" s="207" t="s">
        <v>109</v>
      </c>
      <c r="W2" s="206" t="s">
        <v>45</v>
      </c>
      <c r="X2" s="205" t="s">
        <v>70</v>
      </c>
    </row>
    <row r="3" spans="2:24" ht="19.5" customHeight="1" x14ac:dyDescent="0.2">
      <c r="B3" s="2" t="s">
        <v>0</v>
      </c>
      <c r="C3" s="204"/>
      <c r="D3" s="203"/>
      <c r="E3" s="202"/>
      <c r="F3" s="201" t="s">
        <v>108</v>
      </c>
      <c r="G3" s="197" t="s">
        <v>100</v>
      </c>
      <c r="H3" s="197" t="s">
        <v>107</v>
      </c>
      <c r="I3" s="197" t="s">
        <v>100</v>
      </c>
      <c r="J3" s="197" t="s">
        <v>106</v>
      </c>
      <c r="K3" s="197" t="s">
        <v>105</v>
      </c>
      <c r="L3" s="197" t="s">
        <v>104</v>
      </c>
      <c r="M3" s="200" t="s">
        <v>97</v>
      </c>
      <c r="N3" s="198" t="s">
        <v>103</v>
      </c>
      <c r="O3" s="197" t="s">
        <v>102</v>
      </c>
      <c r="P3" s="197" t="s">
        <v>101</v>
      </c>
      <c r="Q3" s="197" t="s">
        <v>98</v>
      </c>
      <c r="R3" s="197" t="s">
        <v>101</v>
      </c>
      <c r="S3" s="197" t="s">
        <v>100</v>
      </c>
      <c r="T3" s="199" t="s">
        <v>45</v>
      </c>
      <c r="U3" s="198" t="s">
        <v>99</v>
      </c>
      <c r="V3" s="197" t="s">
        <v>98</v>
      </c>
      <c r="W3" s="196" t="s">
        <v>70</v>
      </c>
      <c r="X3" s="195" t="s">
        <v>97</v>
      </c>
    </row>
    <row r="4" spans="2:24" ht="19.5" customHeight="1" thickBot="1" x14ac:dyDescent="0.25">
      <c r="B4" s="3" t="s">
        <v>1</v>
      </c>
      <c r="C4" s="194">
        <v>2022</v>
      </c>
      <c r="D4" s="193"/>
      <c r="E4" s="192"/>
      <c r="F4" s="191" t="s">
        <v>96</v>
      </c>
      <c r="G4" s="187"/>
      <c r="H4" s="187"/>
      <c r="I4" s="187"/>
      <c r="J4" s="187"/>
      <c r="K4" s="187" t="s">
        <v>95</v>
      </c>
      <c r="L4" s="187" t="s">
        <v>95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7" t="s">
        <v>94</v>
      </c>
      <c r="C5" s="184" t="s">
        <v>93</v>
      </c>
      <c r="D5" s="183" t="s">
        <v>92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91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0" t="s">
        <v>87</v>
      </c>
      <c r="C7" s="138" t="s">
        <v>147</v>
      </c>
      <c r="D7" s="137">
        <v>257</v>
      </c>
      <c r="E7" s="136" t="s">
        <v>76</v>
      </c>
      <c r="F7" s="130" t="s">
        <v>41</v>
      </c>
      <c r="G7" s="129" t="s">
        <v>146</v>
      </c>
      <c r="H7" s="129" t="s">
        <v>11</v>
      </c>
      <c r="I7" s="165">
        <v>0</v>
      </c>
      <c r="J7" s="135" t="e">
        <f>D7/I7</f>
        <v>#DIV/0!</v>
      </c>
      <c r="K7" s="165">
        <v>0</v>
      </c>
      <c r="L7" s="129">
        <v>0</v>
      </c>
      <c r="M7" s="163" t="e">
        <f>J7*K7</f>
        <v>#DIV/0!</v>
      </c>
      <c r="N7" s="130" t="s">
        <v>79</v>
      </c>
      <c r="O7" s="129" t="s">
        <v>45</v>
      </c>
      <c r="P7" s="129"/>
      <c r="Q7" s="129" t="s">
        <v>90</v>
      </c>
      <c r="R7" s="165">
        <v>0</v>
      </c>
      <c r="S7" s="129" t="s">
        <v>71</v>
      </c>
      <c r="T7" s="164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0" t="s">
        <v>87</v>
      </c>
      <c r="C8" s="138" t="s">
        <v>147</v>
      </c>
      <c r="D8" s="137">
        <v>45</v>
      </c>
      <c r="E8" s="136" t="s">
        <v>76</v>
      </c>
      <c r="F8" s="130" t="s">
        <v>41</v>
      </c>
      <c r="G8" s="129" t="s">
        <v>146</v>
      </c>
      <c r="H8" s="129" t="s">
        <v>11</v>
      </c>
      <c r="I8" s="165">
        <v>0</v>
      </c>
      <c r="J8" s="135" t="e">
        <f>D8/I8</f>
        <v>#DIV/0!</v>
      </c>
      <c r="K8" s="165">
        <v>0</v>
      </c>
      <c r="L8" s="129">
        <v>0</v>
      </c>
      <c r="M8" s="163" t="e">
        <f>J8*K8</f>
        <v>#DIV/0!</v>
      </c>
      <c r="N8" s="129" t="s">
        <v>89</v>
      </c>
      <c r="O8" s="17" t="s">
        <v>148</v>
      </c>
      <c r="P8" s="129"/>
      <c r="Q8" s="129"/>
      <c r="R8" s="129"/>
      <c r="S8" s="129"/>
      <c r="T8" s="131"/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0" t="s">
        <v>87</v>
      </c>
      <c r="C9" s="138" t="s">
        <v>147</v>
      </c>
      <c r="D9" s="137">
        <v>27</v>
      </c>
      <c r="E9" s="136" t="s">
        <v>76</v>
      </c>
      <c r="F9" s="130" t="s">
        <v>41</v>
      </c>
      <c r="G9" s="129" t="s">
        <v>146</v>
      </c>
      <c r="H9" s="129" t="s">
        <v>11</v>
      </c>
      <c r="I9" s="165">
        <v>0</v>
      </c>
      <c r="J9" s="135" t="e">
        <f>D9/I9</f>
        <v>#DIV/0!</v>
      </c>
      <c r="K9" s="165">
        <v>0</v>
      </c>
      <c r="L9" s="129">
        <v>0</v>
      </c>
      <c r="M9" s="163" t="e">
        <f>J9*K9</f>
        <v>#DIV/0!</v>
      </c>
      <c r="N9" s="130" t="s">
        <v>74</v>
      </c>
      <c r="O9" s="129" t="s">
        <v>85</v>
      </c>
      <c r="P9" s="165">
        <v>0</v>
      </c>
      <c r="Q9" s="129" t="s">
        <v>84</v>
      </c>
      <c r="R9" s="165">
        <v>0</v>
      </c>
      <c r="S9" s="129" t="s">
        <v>71</v>
      </c>
      <c r="T9" s="164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0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0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0" t="s">
        <v>124</v>
      </c>
      <c r="C12" s="138" t="s">
        <v>80</v>
      </c>
      <c r="D12" s="137">
        <v>138</v>
      </c>
      <c r="E12" s="136" t="s">
        <v>76</v>
      </c>
      <c r="F12" s="130" t="s">
        <v>41</v>
      </c>
      <c r="G12" s="129" t="s">
        <v>28</v>
      </c>
      <c r="H12" s="129" t="s">
        <v>11</v>
      </c>
      <c r="I12" s="165">
        <v>0</v>
      </c>
      <c r="J12" s="135" t="e">
        <f>D12/I12</f>
        <v>#DIV/0!</v>
      </c>
      <c r="K12" s="165">
        <v>0</v>
      </c>
      <c r="L12" s="129">
        <v>0</v>
      </c>
      <c r="M12" s="163" t="e">
        <f>J12*K12</f>
        <v>#DIV/0!</v>
      </c>
      <c r="N12" s="130" t="s">
        <v>79</v>
      </c>
      <c r="O12" s="129" t="s">
        <v>45</v>
      </c>
      <c r="P12" s="129"/>
      <c r="Q12" s="129"/>
      <c r="R12" s="129"/>
      <c r="S12" s="129"/>
      <c r="T12" s="131"/>
      <c r="U12" s="130"/>
      <c r="V12" s="129"/>
      <c r="W12" s="129"/>
      <c r="X12" s="128" t="e">
        <f>W12+M12</f>
        <v>#DIV/0!</v>
      </c>
    </row>
    <row r="13" spans="2:24" ht="18" customHeight="1" x14ac:dyDescent="0.2">
      <c r="B13" s="10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0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0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0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0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0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0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0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0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0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0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0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0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0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0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0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0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0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0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0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0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0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0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0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0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0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0" t="s">
        <v>66</v>
      </c>
      <c r="C43" s="138" t="s">
        <v>45</v>
      </c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0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0" t="s">
        <v>64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0" t="s">
        <v>63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0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0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0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0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0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x14ac:dyDescent="0.25">
      <c r="B71" s="26" t="s">
        <v>28</v>
      </c>
      <c r="C71" s="26" t="s">
        <v>27</v>
      </c>
      <c r="D71" s="33"/>
      <c r="E71" s="31"/>
      <c r="F71" s="17"/>
      <c r="G71" s="17"/>
      <c r="M71" s="34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+ztASuWFPiOlY6zwYRzCddcIdxui6TSueVpVTVSdP7OXQY2mC7cUNuN3L4YO6nNttYQZrAoMLdckLFRSGRqzzA==" saltValue="IgiUCp5k8v3EGEMkp8H+U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EF92A3B162548BFA9179A948E4E10" ma:contentTypeVersion="14" ma:contentTypeDescription="Een nieuw document maken." ma:contentTypeScope="" ma:versionID="6efb01ed361d5930d7153df483ffc350">
  <xsd:schema xmlns:xsd="http://www.w3.org/2001/XMLSchema" xmlns:xs="http://www.w3.org/2001/XMLSchema" xmlns:p="http://schemas.microsoft.com/office/2006/metadata/properties" xmlns:ns2="feef5865-a982-42aa-8640-9d4286765ef6" xmlns:ns3="7ef1290e-a4ec-448f-a834-5a68061175a0" xmlns:ns4="da7aeef6-7eae-4b74-8f7f-efb863761cca" targetNamespace="http://schemas.microsoft.com/office/2006/metadata/properties" ma:root="true" ma:fieldsID="bb8c3b5d2ba8061eb53ab88937d5589e" ns2:_="" ns3:_="" ns4:_="">
    <xsd:import namespace="feef5865-a982-42aa-8640-9d4286765ef6"/>
    <xsd:import namespace="7ef1290e-a4ec-448f-a834-5a68061175a0"/>
    <xsd:import namespace="da7aeef6-7eae-4b74-8f7f-efb863761c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9fd4a389-d491-4cf1-9c08-b094f3b643cf}" ma:internalName="TaxCatchAll" ma:showField="CatchAllData" ma:web="da7aeef6-7eae-4b74-8f7f-efb863761c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1290e-a4ec-448f-a834-5a680611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aeef6-7eae-4b74-8f7f-efb863761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ef1290e-a4ec-448f-a834-5a68061175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2C7D6F-BB45-4624-807A-C97D9915B690}"/>
</file>

<file path=customXml/itemProps2.xml><?xml version="1.0" encoding="utf-8"?>
<ds:datastoreItem xmlns:ds="http://schemas.openxmlformats.org/officeDocument/2006/customXml" ds:itemID="{CB4B47D1-BCDA-41E2-B320-1DFFB0345E7E}"/>
</file>

<file path=customXml/itemProps3.xml><?xml version="1.0" encoding="utf-8"?>
<ds:datastoreItem xmlns:ds="http://schemas.openxmlformats.org/officeDocument/2006/customXml" ds:itemID="{50B6B155-2B8D-4442-8143-A4E48EAEBE6A}"/>
</file>

<file path=customXml/itemProps4.xml><?xml version="1.0" encoding="utf-8"?>
<ds:datastoreItem xmlns:ds="http://schemas.openxmlformats.org/officeDocument/2006/customXml" ds:itemID="{A31BEE7D-6D68-4532-B063-56BE052426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5</vt:i4>
      </vt:variant>
    </vt:vector>
  </HeadingPairs>
  <TitlesOfParts>
    <vt:vector size="11" baseType="lpstr">
      <vt:lpstr>Totaal</vt:lpstr>
      <vt:lpstr>Capelle Schollevaar</vt:lpstr>
      <vt:lpstr>Rotterdam Alexander</vt:lpstr>
      <vt:lpstr>Rotterdam Lombardijen</vt:lpstr>
      <vt:lpstr>Rotterdam Zuid</vt:lpstr>
      <vt:lpstr>Sliedrecht</vt:lpstr>
      <vt:lpstr>'Capelle Schollevaar'!Afdrukbereik</vt:lpstr>
      <vt:lpstr>'Rotterdam Alexander'!Afdrukbereik</vt:lpstr>
      <vt:lpstr>'Rotterdam Lombardijen'!Afdrukbereik</vt:lpstr>
      <vt:lpstr>'Rotterdam Zuid'!Afdrukbereik</vt:lpstr>
      <vt:lpstr>Sliedrecht!Afdrukbereik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Beltman, J.A. (Johan)</dc:creator>
  <cp:lastModifiedBy>Beltman, J.A. (Johan)</cp:lastModifiedBy>
  <dcterms:created xsi:type="dcterms:W3CDTF">2022-07-20T14:08:29Z</dcterms:created>
  <dcterms:modified xsi:type="dcterms:W3CDTF">2022-07-20T14:15:43Z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2022-07-20T14:08:29Z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dd3b8492-ec9c-41ce-832c-7fea7836f4d0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0x010100A28EF92A3B162548BFA9179A948E4E10</vt:lpwstr>
  </property>
</Properties>
</file>