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C:\Users\janov\Desktop\Gepubliceerde documenten (niet wijzigen)\"/>
    </mc:Choice>
  </mc:AlternateContent>
  <xr:revisionPtr revIDLastSave="0" documentId="13_ncr:1_{F503B17C-46EF-4CD6-8278-DCE14E10315A}" xr6:coauthVersionLast="47" xr6:coauthVersionMax="47" xr10:uidLastSave="{00000000-0000-0000-0000-000000000000}"/>
  <bookViews>
    <workbookView xWindow="-120" yWindow="-120" windowWidth="29040" windowHeight="17520" activeTab="2" xr2:uid="{00000000-000D-0000-FFFF-FFFF00000000}"/>
  </bookViews>
  <sheets>
    <sheet name="Totaaloverzicht" sheetId="8" r:id="rId1"/>
    <sheet name="Prijzen apparatuur" sheetId="6" r:id="rId2"/>
    <sheet name="Prijzen Diensten" sheetId="7" r:id="rId3"/>
    <sheet name="Grafiek" sheetId="9" r:id="rId4"/>
  </sheets>
  <externalReferences>
    <externalReference r:id="rId5"/>
  </externalReferences>
  <definedNames>
    <definedName name="_xlnm.Print_Area" localSheetId="3">Grafiek!$A$1:$K$22</definedName>
    <definedName name="Architect">[1]Implementatie!$B$71</definedName>
    <definedName name="Consultant">[1]Implementatie!$B$68</definedName>
    <definedName name="Implementatiekosten">'[1]Fase 1'!$C$18</definedName>
    <definedName name="Jaarlijkse_kosten">'[1]Fase 1'!$D$27</definedName>
    <definedName name="Programmeur">[1]Implementatie!$B$70</definedName>
    <definedName name="Projectleider">[1]Implementatie!$B$72</definedName>
    <definedName name="Puntenscore">Grafiek!$D$10</definedName>
    <definedName name="SR_Consultant">[1]Implementatie!$B$69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6" l="1"/>
  <c r="F31" i="6"/>
  <c r="F21" i="7"/>
  <c r="F14" i="7"/>
  <c r="F15" i="7"/>
  <c r="F13" i="7"/>
  <c r="F16" i="7" s="1"/>
  <c r="D8" i="7"/>
  <c r="E8" i="7"/>
  <c r="C8" i="7"/>
  <c r="F8" i="7" l="1"/>
  <c r="F41" i="6"/>
  <c r="F38" i="6"/>
  <c r="F34" i="6"/>
  <c r="F30" i="6"/>
  <c r="F27" i="6"/>
  <c r="F24" i="6"/>
  <c r="F23" i="6"/>
  <c r="F20" i="6"/>
  <c r="F19" i="6"/>
  <c r="F16" i="6"/>
  <c r="F15" i="6"/>
  <c r="F12" i="6"/>
  <c r="F11" i="6"/>
  <c r="F8" i="6"/>
  <c r="F7" i="6"/>
  <c r="F43" i="6" l="1"/>
  <c r="F6" i="7"/>
  <c r="F22" i="7" s="1"/>
  <c r="B13" i="8" l="1"/>
  <c r="B14" i="8" l="1"/>
  <c r="B15" i="8" s="1"/>
  <c r="C10" i="9" l="1"/>
  <c r="J18" i="9" s="1"/>
  <c r="J20" i="9" l="1"/>
  <c r="J19" i="9"/>
  <c r="D10" i="9" l="1"/>
  <c r="B1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90CFE751-9660-4F2D-9102-A1796E781D2B}">
      <text>
        <r>
          <rPr>
            <sz val="9"/>
            <color indexed="81"/>
            <rFont val="Tahoma"/>
            <family val="2"/>
          </rPr>
          <t>Als een omslagpunt niet gewenst is, vul dan bijvoorbeeld dezelfde waarde in als staat in cellen C5 en D5.</t>
        </r>
      </text>
    </comment>
    <comment ref="B7" authorId="0" shapeId="0" xr:uid="{44131D8A-2306-47F0-93C8-EF75D714F5D5}">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<sst xmlns="http://schemas.openxmlformats.org/spreadsheetml/2006/main" count="127" uniqueCount="78">
  <si>
    <t>Prijzenblad Audiovisuele middelen</t>
  </si>
  <si>
    <t>Prijzen Apparatuur</t>
  </si>
  <si>
    <t>Prijs Diensten</t>
  </si>
  <si>
    <t>Totaal</t>
  </si>
  <si>
    <t>Aan genoemde aantallen in dit prijzenblad kunnen geen rechten worden ontleend.</t>
  </si>
  <si>
    <t>Inschrijver</t>
  </si>
  <si>
    <t>Naam</t>
  </si>
  <si>
    <t>Functie</t>
  </si>
  <si>
    <t>Onderneming</t>
  </si>
  <si>
    <t>Handtekening*</t>
  </si>
  <si>
    <t>Plaats en datum</t>
  </si>
  <si>
    <t>* rechtsgeldig ondertekend</t>
  </si>
  <si>
    <t>Prijzen apparatuur</t>
  </si>
  <si>
    <t>Productgroep</t>
  </si>
  <si>
    <t>Beschrijving</t>
  </si>
  <si>
    <t>Bruto listprijs*</t>
  </si>
  <si>
    <t>korting</t>
  </si>
  <si>
    <t>Weging</t>
  </si>
  <si>
    <t>Nettoprijs</t>
  </si>
  <si>
    <t>Categorie</t>
  </si>
  <si>
    <t xml:space="preserve">1. LED 75" </t>
  </si>
  <si>
    <t>&lt;&lt;naam fabrikant 1&gt;&gt;</t>
  </si>
  <si>
    <t>&lt;&lt;beschrijving type&gt;&gt;</t>
  </si>
  <si>
    <t>&lt;&lt;naam fabrikant 2&gt;&gt;</t>
  </si>
  <si>
    <t>2. LED 75" (touch functionaliteit)</t>
  </si>
  <si>
    <t>3. LED 85" (touch  functionaliteit)</t>
  </si>
  <si>
    <t>4. LED 43"</t>
  </si>
  <si>
    <t>5. Mobiele LED Touch</t>
  </si>
  <si>
    <t>6. Media Bron Controller (MBC) (automatisch)</t>
  </si>
  <si>
    <t>8. Webcam Theorielokaal</t>
  </si>
  <si>
    <t>9. Webcam Statief</t>
  </si>
  <si>
    <t>10. Hoogteverstelling</t>
  </si>
  <si>
    <t>Totaalprijs</t>
  </si>
  <si>
    <t>Prijzen Diensten</t>
  </si>
  <si>
    <t>1. Installatie</t>
  </si>
  <si>
    <t xml:space="preserve">Inschrijver geeft een prijs per type installatie. De prijs betreft de installatie van een AV-Apparaat met aanverwante Randapparatuur en Accessoires. In dit tarief zijn inbegrepen de kosten die worden gemaakt met betrekking tot: 
• Demontage en afvoer van oude AV-Apparatuur (indien van toepassing);
• Montage van nieuwe AV-Apparatuur aan de wand;
• Programmering van bediening/sturing;
• Aansluiten van bekabeling en overige materialen en de afwerking van geleverde bekabeling in kabelgoten;
• Voorrijkosten en gerelateerde inzet inclusief vooroverleg;
</t>
  </si>
  <si>
    <t xml:space="preserve">Type </t>
  </si>
  <si>
    <t>Installatie 1</t>
  </si>
  <si>
    <t>Installatie 2</t>
  </si>
  <si>
    <t>Installatie 3</t>
  </si>
  <si>
    <t>weging</t>
  </si>
  <si>
    <t>Prijs per installatie</t>
  </si>
  <si>
    <t xml:space="preserve">Omschrijving </t>
  </si>
  <si>
    <t>Aantal uren</t>
  </si>
  <si>
    <r>
      <t xml:space="preserve">Uurtarief (binnen Openingstijden HAN) </t>
    </r>
    <r>
      <rPr>
        <b/>
        <sz val="10"/>
        <color rgb="FFFF0000"/>
        <rFont val="Arial"/>
        <family val="2"/>
      </rPr>
      <t>*1</t>
    </r>
  </si>
  <si>
    <t xml:space="preserve">Totaalprijs  </t>
  </si>
  <si>
    <t xml:space="preserve">&lt;&lt;beschrijving werkzaamheden&gt;&gt; </t>
  </si>
  <si>
    <t>(storing) monteur AV</t>
  </si>
  <si>
    <t>Projectleider/consultant</t>
  </si>
  <si>
    <t>trainer</t>
  </si>
  <si>
    <t>*1 Het uurtarief is inclusief alle kosten, waaronder (niet limitatief) reisuren, voorrijdkosten en overige onkostenvergoedingen. Het uurtarief wordt contractueel vastgelegd en is van toepassing tijdens werkzaamheden gedurende de contractperiode. De tarieven zijn ook van toepassing voor eventuele werkzaamheden die vallen buiten scope van de aanbesteding.Voor werkzaamheden tussen 22.00 en 06.00 uur mag Inschrijver 50% toeslag op uurtarief hanteren, voor werkzaamheden van zaterdag 22.00 uur tot maandag 06.00 uur mag Inschrijver een toeslag van 100% op uurtarief hanteren. Opslagpercentages zijn niet cumulatief.</t>
  </si>
  <si>
    <t>AV scan</t>
  </si>
  <si>
    <t xml:space="preserve">Inschrijver geeft een prijs voor het uitvoeren van een scan door alle ruimtes van de HAN waar AV apparatuur opgesteld staat. </t>
  </si>
  <si>
    <t>periodieke scan</t>
  </si>
  <si>
    <t>prijs per scan</t>
  </si>
  <si>
    <t>2. Projectmanagement, Implementatie &amp; Training</t>
  </si>
  <si>
    <t>Invulinstructie:</t>
  </si>
  <si>
    <t xml:space="preserve">Alleen de geel gearceerde velden dienen ingevuld te worden. </t>
  </si>
  <si>
    <t>Het is niet toegestaan te offreren onder de genoemde minimale prijs of boven de maximale prijs zoals beschreven in het Beschrijvend document</t>
  </si>
  <si>
    <t xml:space="preserve">Uurtarieven zijn vast gedurende de overeenkomst, behoudens beschreven indexatie,  en zijn inclusief alle kosten, waaronder (niet limitatief) reisuren, onkostenvergoeding en reis- en verblijfskosten. </t>
  </si>
  <si>
    <r>
      <t xml:space="preserve">Inschrijver levert </t>
    </r>
    <r>
      <rPr>
        <b/>
        <sz val="11"/>
        <color rgb="FFFF0000"/>
        <rFont val="Arial"/>
        <family val="2"/>
      </rPr>
      <t>alle</t>
    </r>
    <r>
      <rPr>
        <sz val="11"/>
        <color theme="1"/>
        <rFont val="Arial"/>
        <family val="2"/>
      </rPr>
      <t xml:space="preserve"> ingevulde werkbladen aan in PDF formaat en/of Excel. Indien niet alle werkbladen ingevuld en bijgesloten zijn is de Inschrijving </t>
    </r>
    <r>
      <rPr>
        <b/>
        <sz val="11"/>
        <color rgb="FFFF0000"/>
        <rFont val="Arial"/>
        <family val="2"/>
      </rPr>
      <t>ongeldig</t>
    </r>
    <r>
      <rPr>
        <sz val="11"/>
        <color theme="1"/>
        <rFont val="Arial"/>
        <family val="2"/>
      </rPr>
      <t>.</t>
    </r>
  </si>
  <si>
    <t>Kenmerk: HAN/INK/2022/JO/AV</t>
  </si>
  <si>
    <t xml:space="preserve">De HAN verwacht van Inschrijver dat hij in het kader van transparante prijsstelling de kosten onder de daarbij behorende activiteit respectievelijk kostenpost opneemt. </t>
  </si>
  <si>
    <t>Omschrijving</t>
  </si>
  <si>
    <t>Waarde</t>
  </si>
  <si>
    <t>Score</t>
  </si>
  <si>
    <t>Lijnfunctie</t>
  </si>
  <si>
    <t>Slechtste waarde / laagste score</t>
  </si>
  <si>
    <t>Eventueel omslagpunt (optioneel)</t>
  </si>
  <si>
    <t>Beste waarde / hoogste score</t>
  </si>
  <si>
    <t>Score voor waarde van inschrijver</t>
  </si>
  <si>
    <t>Score:</t>
  </si>
  <si>
    <t>Puntenscore</t>
  </si>
  <si>
    <t>7. Webcam Basis</t>
  </si>
  <si>
    <r>
      <t>Inschrijver offreert in dit tabblad apparatuur die ten minste voldoet aan bijlage</t>
    </r>
    <r>
      <rPr>
        <sz val="11"/>
        <rFont val="Calibri"/>
        <family val="2"/>
        <scheme val="minor"/>
      </rPr>
      <t xml:space="preserve"> 13</t>
    </r>
    <r>
      <rPr>
        <sz val="11"/>
        <color theme="1"/>
        <rFont val="Calibri"/>
        <family val="2"/>
        <scheme val="minor"/>
      </rPr>
      <t xml:space="preserve"> </t>
    </r>
    <r>
      <rPr>
        <i/>
        <sz val="11"/>
        <color theme="1"/>
        <rFont val="Calibri"/>
        <family val="2"/>
        <scheme val="minor"/>
      </rPr>
      <t>'specificaties displays'</t>
    </r>
    <r>
      <rPr>
        <sz val="11"/>
        <color theme="1"/>
        <rFont val="Calibri"/>
        <family val="2"/>
        <scheme val="minor"/>
      </rPr>
      <t xml:space="preserve">. Het is verplicht om, daar waar in één categorie staat vermeld fabrikant 1 en 2, twee </t>
    </r>
    <r>
      <rPr>
        <b/>
        <i/>
        <sz val="11"/>
        <color theme="1"/>
        <rFont val="Calibri"/>
        <family val="2"/>
        <scheme val="minor"/>
      </rPr>
      <t>verschillende</t>
    </r>
    <r>
      <rPr>
        <sz val="11"/>
        <color theme="1"/>
        <rFont val="Calibri"/>
        <family val="2"/>
        <scheme val="minor"/>
      </rPr>
      <t xml:space="preserve"> fabrikanten te benoemen. Verspreid over de verschillende categorieën kan Inschrijver wel dezelfde fabrikant opgegeven.
De brutolistprijzen zoals door Inschrijver opgegeven, dienen door Opdrachtgever verifieerbaar te zijn. Bij voorkeur is dit op een openbaar
medium. Indien de brutolistprijzen niet op een openbaar medium beschikbaar zijn toont Inschrijver aan dat de opgegeven brutolistprijs generiek is. Kortingspercentages op de brutolistprijs worden contractueel vastgelegd als minimumkortingspercentages en gelden ook voor opvolgers en soortgelijke producten met afwijkende inchmaten dan hieronder beschreven. </t>
    </r>
  </si>
  <si>
    <t>Deze post betreft de verwachte inzet in uren op verzoek gan de HAN voor een (storings)monteur en Projectleider/consultant die de HAN wil inzetten. Dit kan zijn voor trajecten waarbij coördinatie, montage, installatie, programmering en het testen van de nieuwe installatie betreft. Dit betreft niet de inzet en kosten zoals benoemd bij punt 1. Installatie. Darnaast betreft het de training en instructie aan keyusers en ondersteuners, zodat ze optimaal gebruik gaan maken van de (nieuwe) AV-oplossing. 
Deze keyusers en ondersteuners kunnen na afloop van deze training op basis van train-the-trainer principe andere gebruikers binnen de HAN  instrueren.</t>
  </si>
  <si>
    <r>
      <t xml:space="preserve">Alle prijzen dienen opgegeven te worden in Euro's in twee decimalen en zijn </t>
    </r>
    <r>
      <rPr>
        <b/>
        <sz val="11"/>
        <color theme="1"/>
        <rFont val="Arial"/>
        <family val="2"/>
      </rPr>
      <t xml:space="preserve">exclusief BTW </t>
    </r>
    <r>
      <rPr>
        <sz val="11"/>
        <color theme="1"/>
        <rFont val="Arial"/>
        <family val="2"/>
      </rPr>
      <t xml:space="preserve">en inclusief overige belastingen en/of heffingen. Tenzij anders vermeld in de Aanbestedingsdocumenten is er geen indexatie van toepassing gedurende de looptijd van de overeenkomst
</t>
    </r>
  </si>
  <si>
    <t>Inschrijver offreert in dit tabblad diensten welke omschreven zijn in bijlage 13 Specificaties displays. Alle genoemde prijzen zijn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</si>
</sst>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quot;€&quot;\ * #,##0.00_-;_-&quot;€&quot;\ * #,##0.00\-;_-&quot;€&quot;\ * &quot;-&quot;??_-;_-@_-"/>
    <numFmt numFmtId="165" formatCode="0.0"/>
    <numFmt numFmtId="166" formatCode="0.0%"/>
    <numFmt numFmtId="167" formatCode="_-* #,##0.00_-;_-* #,##0.00\-;_-* &quot;-&quot;??_-;_-@_-"/>
    <numFmt numFmtId="168" formatCode="0_ ;[Red]\-0\ "/>
    <numFmt numFmtId="169" formatCode="_-* #,##0_-;_-* #,##0\-;_-* &quot;-&quot;??_-;_-@_-"/>
    <numFmt numFmtId="170" formatCode="&quot;€&quot;\ #,##0.00"/>
    <numFmt numFmtId="171" formatCode="_(* #,##0.00_);_(* \(#,##0.00\);_(* &quot;-&quot;??_);_(@_)"/>
    <numFmt numFmtId="172" formatCode="#,##0.00_ ;\-#,##0.00\ "/>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0"/>
      <color rgb="FFFFFFFF"/>
      <name val="Arial"/>
      <family val="2"/>
    </font>
    <font>
      <b/>
      <sz val="10"/>
      <color rgb="FFFF0000"/>
      <name val="Arial"/>
      <family val="2"/>
    </font>
    <font>
      <sz val="10"/>
      <color theme="1"/>
      <name val="Arial"/>
      <family val="2"/>
    </font>
    <font>
      <sz val="10"/>
      <color rgb="FF000000"/>
      <name val="Arial"/>
      <family val="2"/>
    </font>
    <font>
      <b/>
      <sz val="11"/>
      <color theme="1"/>
      <name val="Arial"/>
      <family val="2"/>
    </font>
    <font>
      <b/>
      <sz val="14"/>
      <color theme="0"/>
      <name val="Arial"/>
      <family val="2"/>
    </font>
    <font>
      <b/>
      <sz val="12"/>
      <color theme="0"/>
      <name val="Arial"/>
      <family val="2"/>
    </font>
    <font>
      <sz val="11"/>
      <color rgb="FFFF0000"/>
      <name val="Calibri"/>
      <family val="2"/>
      <scheme val="minor"/>
    </font>
    <font>
      <sz val="12"/>
      <color theme="1"/>
      <name val="Calibri"/>
      <family val="2"/>
      <scheme val="minor"/>
    </font>
    <font>
      <b/>
      <i/>
      <sz val="11"/>
      <color theme="1"/>
      <name val="Calibri"/>
      <family val="2"/>
      <scheme val="minor"/>
    </font>
    <font>
      <b/>
      <sz val="11"/>
      <name val="Calibri"/>
      <family val="2"/>
      <scheme val="minor"/>
    </font>
    <font>
      <i/>
      <sz val="11"/>
      <color theme="1"/>
      <name val="Calibri"/>
      <family val="2"/>
      <scheme val="minor"/>
    </font>
    <font>
      <sz val="11"/>
      <name val="Calibri"/>
      <family val="2"/>
      <scheme val="minor"/>
    </font>
    <font>
      <b/>
      <sz val="14"/>
      <color theme="1"/>
      <name val="Calibri"/>
      <family val="2"/>
      <scheme val="minor"/>
    </font>
    <font>
      <b/>
      <sz val="14"/>
      <name val="Arial"/>
      <family val="2"/>
    </font>
    <font>
      <sz val="11"/>
      <color theme="1"/>
      <name val="Arial"/>
      <family val="2"/>
    </font>
    <font>
      <i/>
      <sz val="11"/>
      <color rgb="FFFF0000"/>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color rgb="FF3F3F76"/>
      <name val="Calibri"/>
      <family val="2"/>
      <scheme val="minor"/>
    </font>
    <font>
      <i/>
      <sz val="11"/>
      <name val="Calibri"/>
      <family val="2"/>
      <scheme val="minor"/>
    </font>
    <font>
      <sz val="11"/>
      <color rgb="FFCC9900"/>
      <name val="Calibri"/>
      <family val="2"/>
      <scheme val="minor"/>
    </font>
    <font>
      <sz val="9"/>
      <color indexed="81"/>
      <name val="Tahoma"/>
      <family val="2"/>
    </font>
    <font>
      <b/>
      <sz val="16"/>
      <color theme="1"/>
      <name val="Arial"/>
      <family val="2"/>
    </font>
    <font>
      <b/>
      <sz val="11"/>
      <color rgb="FFFF0000"/>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808080"/>
        <bgColor indexed="64"/>
      </patternFill>
    </fill>
    <fill>
      <patternFill patternType="solid">
        <fgColor rgb="FF3366FF"/>
        <bgColor indexed="64"/>
      </patternFill>
    </fill>
    <fill>
      <patternFill patternType="solid">
        <fgColor rgb="FFFF6600"/>
        <bgColor indexed="64"/>
      </patternFill>
    </fill>
    <fill>
      <patternFill patternType="lightUp"/>
    </fill>
    <fill>
      <patternFill patternType="solid">
        <fgColor theme="1" tint="0.49998474074526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indexed="9"/>
        <bgColor indexed="64"/>
      </patternFill>
    </fill>
    <fill>
      <patternFill patternType="solid">
        <fgColor theme="3"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rgb="FF7F7F7F"/>
      </left>
      <right style="medium">
        <color theme="3" tint="0.39997558519241921"/>
      </right>
      <top style="thin">
        <color rgb="FF7F7F7F"/>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21" fillId="9" borderId="0" applyNumberFormat="0" applyBorder="0" applyAlignment="0" applyProtection="0"/>
    <xf numFmtId="0" fontId="22" fillId="10" borderId="0" applyNumberFormat="0" applyBorder="0" applyAlignment="0" applyProtection="0"/>
    <xf numFmtId="0" fontId="23" fillId="11" borderId="25" applyNumberFormat="0" applyAlignment="0" applyProtection="0"/>
    <xf numFmtId="0" fontId="1" fillId="12" borderId="26" applyNumberFormat="0" applyFont="0" applyAlignment="0" applyProtection="0"/>
    <xf numFmtId="0" fontId="24" fillId="13"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cellStyleXfs>
  <cellXfs count="153">
    <xf numFmtId="0" fontId="0" fillId="0" borderId="0" xfId="0"/>
    <xf numFmtId="0" fontId="0" fillId="2" borderId="1" xfId="0" applyFill="1" applyBorder="1"/>
    <xf numFmtId="0" fontId="0" fillId="3" borderId="1" xfId="0" applyFill="1" applyBorder="1" applyProtection="1">
      <protection locked="0"/>
    </xf>
    <xf numFmtId="9" fontId="0" fillId="3" borderId="1" xfId="2" applyFont="1" applyFill="1" applyBorder="1"/>
    <xf numFmtId="44" fontId="0" fillId="3" borderId="1" xfId="1" applyFont="1" applyFill="1" applyBorder="1"/>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6" fillId="3" borderId="1" xfId="0" applyFont="1" applyFill="1" applyBorder="1" applyAlignment="1">
      <alignment vertical="center" wrapText="1"/>
    </xf>
    <xf numFmtId="44" fontId="6" fillId="3" borderId="1" xfId="1" applyFont="1" applyFill="1" applyBorder="1" applyAlignment="1">
      <alignment horizontal="center" vertical="center"/>
    </xf>
    <xf numFmtId="44" fontId="6" fillId="0" borderId="1" xfId="1" applyFont="1" applyFill="1" applyBorder="1" applyAlignment="1">
      <alignment horizontal="center" vertical="center"/>
    </xf>
    <xf numFmtId="164" fontId="8" fillId="0" borderId="1" xfId="0" applyNumberFormat="1" applyFont="1" applyBorder="1" applyAlignment="1">
      <alignment vertical="center"/>
    </xf>
    <xf numFmtId="0" fontId="9" fillId="5" borderId="0" xfId="0" applyFont="1" applyFill="1" applyAlignment="1">
      <alignment horizontal="center" vertical="center"/>
    </xf>
    <xf numFmtId="0" fontId="10" fillId="5" borderId="0" xfId="0" applyFont="1" applyFill="1" applyAlignment="1">
      <alignment horizontal="left" vertical="center"/>
    </xf>
    <xf numFmtId="44" fontId="9" fillId="6" borderId="0" xfId="0" applyNumberFormat="1" applyFont="1" applyFill="1" applyAlignment="1">
      <alignment vertical="center"/>
    </xf>
    <xf numFmtId="0" fontId="9" fillId="6" borderId="5" xfId="0" applyFont="1" applyFill="1" applyBorder="1" applyAlignment="1">
      <alignment vertical="center"/>
    </xf>
    <xf numFmtId="0" fontId="2" fillId="0" borderId="0" xfId="0" applyFont="1"/>
    <xf numFmtId="0" fontId="0" fillId="3" borderId="1" xfId="0" applyFill="1" applyBorder="1"/>
    <xf numFmtId="0" fontId="0" fillId="0" borderId="0" xfId="0" applyAlignment="1">
      <alignment vertical="center" wrapText="1"/>
    </xf>
    <xf numFmtId="0" fontId="0" fillId="3" borderId="8" xfId="0" applyFill="1" applyBorder="1"/>
    <xf numFmtId="0" fontId="0" fillId="0" borderId="1" xfId="0" applyBorder="1"/>
    <xf numFmtId="0" fontId="0" fillId="0" borderId="11" xfId="0" applyBorder="1"/>
    <xf numFmtId="0" fontId="0" fillId="0" borderId="12" xfId="0" applyBorder="1"/>
    <xf numFmtId="0" fontId="0" fillId="3" borderId="15" xfId="0" applyFill="1" applyBorder="1"/>
    <xf numFmtId="44" fontId="0" fillId="3" borderId="8" xfId="1" applyFont="1" applyFill="1" applyBorder="1"/>
    <xf numFmtId="9" fontId="0" fillId="3" borderId="8" xfId="2" applyFont="1" applyFill="1" applyBorder="1"/>
    <xf numFmtId="0" fontId="0" fillId="0" borderId="8" xfId="0" applyBorder="1"/>
    <xf numFmtId="0" fontId="0" fillId="3" borderId="13" xfId="0" applyFill="1" applyBorder="1"/>
    <xf numFmtId="44" fontId="0" fillId="0" borderId="14" xfId="0" applyNumberFormat="1" applyBorder="1"/>
    <xf numFmtId="0" fontId="2" fillId="0" borderId="10" xfId="0" applyFont="1" applyBorder="1"/>
    <xf numFmtId="0" fontId="2" fillId="0" borderId="11" xfId="0" applyFont="1" applyBorder="1"/>
    <xf numFmtId="0" fontId="10" fillId="5" borderId="0" xfId="0" applyFont="1" applyFill="1" applyAlignment="1">
      <alignment horizontal="left" vertical="center" wrapText="1"/>
    </xf>
    <xf numFmtId="0" fontId="0" fillId="0" borderId="0" xfId="0" applyAlignment="1">
      <alignment wrapText="1"/>
    </xf>
    <xf numFmtId="0" fontId="9" fillId="6" borderId="0" xfId="0" applyFont="1" applyFill="1" applyAlignment="1">
      <alignment vertical="center"/>
    </xf>
    <xf numFmtId="0" fontId="6" fillId="0" borderId="1" xfId="0" applyFont="1" applyBorder="1" applyAlignment="1">
      <alignment vertical="center" wrapText="1"/>
    </xf>
    <xf numFmtId="0" fontId="11" fillId="0" borderId="1" xfId="0" applyFont="1" applyBorder="1"/>
    <xf numFmtId="9" fontId="0" fillId="0" borderId="0" xfId="2" applyFont="1"/>
    <xf numFmtId="0" fontId="14" fillId="0" borderId="11" xfId="0" applyFont="1" applyBorder="1"/>
    <xf numFmtId="44" fontId="0" fillId="0" borderId="0" xfId="0" applyNumberFormat="1"/>
    <xf numFmtId="0" fontId="2" fillId="0" borderId="0" xfId="0" applyFont="1" applyAlignment="1">
      <alignment horizontal="left" vertical="center" wrapText="1"/>
    </xf>
    <xf numFmtId="0" fontId="2" fillId="0" borderId="0" xfId="0" applyFont="1" applyAlignment="1">
      <alignment wrapText="1"/>
    </xf>
    <xf numFmtId="0" fontId="0" fillId="0" borderId="17" xfId="0" applyBorder="1"/>
    <xf numFmtId="44" fontId="9" fillId="6" borderId="5" xfId="1" applyFont="1" applyFill="1" applyBorder="1" applyAlignment="1">
      <alignment vertical="center"/>
    </xf>
    <xf numFmtId="0" fontId="3" fillId="0" borderId="0" xfId="0" applyFont="1"/>
    <xf numFmtId="44" fontId="17" fillId="0" borderId="0" xfId="0" applyNumberFormat="1" applyFont="1"/>
    <xf numFmtId="0" fontId="12" fillId="0" borderId="1" xfId="0" applyFont="1" applyBorder="1"/>
    <xf numFmtId="44" fontId="12" fillId="0" borderId="1" xfId="0" applyNumberFormat="1" applyFont="1" applyBorder="1"/>
    <xf numFmtId="44" fontId="12" fillId="0" borderId="9" xfId="0" applyNumberFormat="1" applyFont="1" applyBorder="1"/>
    <xf numFmtId="0" fontId="18" fillId="6" borderId="5" xfId="0" applyFont="1" applyFill="1" applyBorder="1" applyAlignment="1">
      <alignment vertical="center"/>
    </xf>
    <xf numFmtId="0" fontId="18" fillId="6" borderId="0" xfId="0" applyFont="1" applyFill="1" applyAlignment="1">
      <alignment vertical="center"/>
    </xf>
    <xf numFmtId="0" fontId="9" fillId="6" borderId="5" xfId="0" applyFont="1" applyFill="1" applyBorder="1" applyAlignment="1">
      <alignment horizontal="right" vertical="center"/>
    </xf>
    <xf numFmtId="0" fontId="7" fillId="0" borderId="1" xfId="0" applyFont="1" applyBorder="1" applyAlignment="1">
      <alignment horizontal="center" vertical="center" wrapText="1"/>
    </xf>
    <xf numFmtId="44" fontId="6" fillId="7" borderId="1" xfId="1" applyFont="1" applyFill="1" applyBorder="1" applyAlignment="1">
      <alignment horizontal="center" vertical="center"/>
    </xf>
    <xf numFmtId="0" fontId="9" fillId="0" borderId="0" xfId="0" applyFont="1" applyAlignment="1">
      <alignment vertical="center"/>
    </xf>
    <xf numFmtId="0" fontId="10" fillId="5" borderId="0" xfId="0" applyFont="1" applyFill="1" applyAlignment="1">
      <alignment horizontal="left" wrapText="1"/>
    </xf>
    <xf numFmtId="44" fontId="0" fillId="0" borderId="8" xfId="1" applyFont="1" applyFill="1" applyBorder="1"/>
    <xf numFmtId="0" fontId="10" fillId="8" borderId="0" xfId="0" applyFont="1" applyFill="1" applyAlignment="1">
      <alignment horizontal="left" vertical="center" wrapText="1"/>
    </xf>
    <xf numFmtId="0" fontId="10" fillId="8" borderId="0" xfId="0" applyFont="1" applyFill="1" applyAlignment="1">
      <alignment horizontal="left" wrapText="1"/>
    </xf>
    <xf numFmtId="44" fontId="0" fillId="0" borderId="0" xfId="1" applyFont="1" applyFill="1" applyBorder="1"/>
    <xf numFmtId="44" fontId="0" fillId="7" borderId="0" xfId="1" applyFont="1" applyFill="1" applyBorder="1"/>
    <xf numFmtId="0" fontId="0" fillId="0" borderId="0" xfId="0" applyAlignment="1">
      <alignment horizontal="left" vertical="center" wrapText="1"/>
    </xf>
    <xf numFmtId="0" fontId="0" fillId="0" borderId="0" xfId="0" applyAlignment="1">
      <alignment vertical="top" wrapText="1"/>
    </xf>
    <xf numFmtId="44" fontId="0" fillId="3" borderId="18" xfId="1" applyFont="1" applyFill="1" applyBorder="1"/>
    <xf numFmtId="0" fontId="20" fillId="0" borderId="0" xfId="0" applyFont="1" applyAlignment="1">
      <alignment vertical="top" wrapText="1"/>
    </xf>
    <xf numFmtId="0" fontId="0" fillId="0" borderId="0" xfId="0"/>
    <xf numFmtId="0" fontId="0" fillId="16" borderId="0" xfId="0" applyFill="1"/>
    <xf numFmtId="0" fontId="25" fillId="16" borderId="0" xfId="0" applyFont="1" applyFill="1"/>
    <xf numFmtId="0" fontId="26" fillId="16" borderId="0" xfId="0" applyFont="1" applyFill="1"/>
    <xf numFmtId="0" fontId="0" fillId="15" borderId="0" xfId="0" applyFill="1"/>
    <xf numFmtId="0" fontId="25" fillId="16" borderId="0" xfId="0" applyFont="1" applyFill="1" applyAlignment="1">
      <alignment horizontal="center"/>
    </xf>
    <xf numFmtId="0" fontId="24" fillId="13" borderId="27" xfId="7" applyBorder="1" applyAlignment="1">
      <alignment horizontal="center" vertical="top"/>
    </xf>
    <xf numFmtId="0" fontId="24" fillId="13" borderId="28" xfId="7" applyBorder="1" applyAlignment="1">
      <alignment horizontal="center"/>
    </xf>
    <xf numFmtId="0" fontId="24" fillId="13" borderId="29" xfId="7" applyBorder="1" applyAlignment="1">
      <alignment horizontal="center"/>
    </xf>
    <xf numFmtId="0" fontId="0" fillId="16" borderId="0" xfId="0" applyFill="1" applyAlignment="1">
      <alignment horizontal="center"/>
    </xf>
    <xf numFmtId="0" fontId="22" fillId="10" borderId="30" xfId="4" applyBorder="1" applyAlignment="1">
      <alignment horizontal="left"/>
    </xf>
    <xf numFmtId="164" fontId="27" fillId="17" borderId="31" xfId="5" applyNumberFormat="1" applyFont="1" applyFill="1" applyBorder="1"/>
    <xf numFmtId="165" fontId="27" fillId="17" borderId="32" xfId="5" applyNumberFormat="1" applyFont="1" applyFill="1" applyBorder="1"/>
    <xf numFmtId="1" fontId="16" fillId="16" borderId="0" xfId="0" applyNumberFormat="1" applyFont="1" applyFill="1"/>
    <xf numFmtId="0" fontId="14" fillId="16" borderId="0" xfId="0" applyFont="1" applyFill="1"/>
    <xf numFmtId="166" fontId="26" fillId="16" borderId="0" xfId="0" applyNumberFormat="1" applyFont="1" applyFill="1"/>
    <xf numFmtId="167" fontId="26" fillId="16" borderId="0" xfId="0" applyNumberFormat="1" applyFont="1" applyFill="1"/>
    <xf numFmtId="0" fontId="16" fillId="15" borderId="34" xfId="6" applyFont="1" applyFill="1" applyBorder="1" applyAlignment="1">
      <alignment horizontal="left"/>
    </xf>
    <xf numFmtId="164" fontId="27" fillId="17" borderId="35" xfId="5" applyNumberFormat="1" applyFont="1" applyFill="1" applyBorder="1"/>
    <xf numFmtId="165" fontId="27" fillId="17" borderId="36" xfId="5" applyNumberFormat="1" applyFont="1" applyFill="1" applyBorder="1"/>
    <xf numFmtId="165" fontId="27" fillId="17" borderId="37" xfId="5" applyNumberFormat="1" applyFont="1" applyFill="1" applyBorder="1"/>
    <xf numFmtId="168" fontId="21" fillId="9" borderId="38" xfId="3" applyNumberFormat="1" applyBorder="1" applyAlignment="1">
      <alignment horizontal="left"/>
    </xf>
    <xf numFmtId="164" fontId="27" fillId="17" borderId="39" xfId="5" applyNumberFormat="1" applyFont="1" applyFill="1" applyBorder="1"/>
    <xf numFmtId="165" fontId="27" fillId="17" borderId="40" xfId="5" applyNumberFormat="1" applyFont="1" applyFill="1" applyBorder="1"/>
    <xf numFmtId="0" fontId="0" fillId="16" borderId="33" xfId="0" applyFill="1" applyBorder="1"/>
    <xf numFmtId="0" fontId="0" fillId="16" borderId="41" xfId="0" applyFill="1" applyBorder="1"/>
    <xf numFmtId="165" fontId="0" fillId="14" borderId="27" xfId="8" applyNumberFormat="1" applyFont="1" applyBorder="1"/>
    <xf numFmtId="164" fontId="27" fillId="17" borderId="42" xfId="6" applyNumberFormat="1" applyFont="1" applyFill="1" applyBorder="1"/>
    <xf numFmtId="2" fontId="0" fillId="14" borderId="43" xfId="8" applyNumberFormat="1" applyFont="1" applyBorder="1"/>
    <xf numFmtId="0" fontId="16" fillId="16" borderId="0" xfId="0" applyFont="1" applyFill="1" applyAlignment="1">
      <alignment horizontal="left"/>
    </xf>
    <xf numFmtId="1" fontId="14" fillId="16" borderId="0" xfId="0" applyNumberFormat="1" applyFont="1" applyFill="1"/>
    <xf numFmtId="0" fontId="16" fillId="16" borderId="0" xfId="0" applyFont="1" applyFill="1"/>
    <xf numFmtId="165" fontId="16" fillId="16" borderId="0" xfId="0" applyNumberFormat="1" applyFont="1" applyFill="1"/>
    <xf numFmtId="0" fontId="16" fillId="16" borderId="0" xfId="0" quotePrefix="1" applyFont="1" applyFill="1" applyAlignment="1">
      <alignment horizontal="left"/>
    </xf>
    <xf numFmtId="2" fontId="0" fillId="16" borderId="0" xfId="0" applyNumberFormat="1" applyFill="1"/>
    <xf numFmtId="0" fontId="28" fillId="16" borderId="0" xfId="0" quotePrefix="1" applyFont="1" applyFill="1" applyAlignment="1">
      <alignment horizontal="left"/>
    </xf>
    <xf numFmtId="0" fontId="29" fillId="16" borderId="0" xfId="0" applyFont="1" applyFill="1"/>
    <xf numFmtId="0" fontId="11" fillId="16" borderId="0" xfId="0" applyFont="1" applyFill="1"/>
    <xf numFmtId="0" fontId="0" fillId="15" borderId="0" xfId="0" applyFill="1" applyAlignment="1">
      <alignment horizontal="center"/>
    </xf>
    <xf numFmtId="0" fontId="14" fillId="15" borderId="0" xfId="0" applyFont="1" applyFill="1"/>
    <xf numFmtId="166" fontId="26" fillId="15" borderId="0" xfId="0" applyNumberFormat="1" applyFont="1" applyFill="1"/>
    <xf numFmtId="167" fontId="26" fillId="15" borderId="0" xfId="0" applyNumberFormat="1" applyFont="1" applyFill="1"/>
    <xf numFmtId="1" fontId="14" fillId="15" borderId="0" xfId="0" applyNumberFormat="1" applyFont="1" applyFill="1"/>
    <xf numFmtId="0" fontId="24" fillId="15" borderId="0" xfId="7" applyFill="1" applyAlignment="1">
      <alignment vertical="center" textRotation="90"/>
    </xf>
    <xf numFmtId="169" fontId="0" fillId="16" borderId="0" xfId="0" applyNumberFormat="1" applyFill="1"/>
    <xf numFmtId="0" fontId="24" fillId="16" borderId="0" xfId="0" applyFont="1" applyFill="1"/>
    <xf numFmtId="169" fontId="14" fillId="16" borderId="0" xfId="11" applyNumberFormat="1" applyFont="1" applyFill="1"/>
    <xf numFmtId="169" fontId="24" fillId="16" borderId="0" xfId="11" applyNumberFormat="1" applyFont="1" applyFill="1" applyAlignment="1">
      <alignment horizontal="right"/>
    </xf>
    <xf numFmtId="44" fontId="16" fillId="16" borderId="0" xfId="0" applyNumberFormat="1" applyFont="1" applyFill="1" applyAlignment="1">
      <alignment horizontal="left"/>
    </xf>
    <xf numFmtId="44" fontId="28" fillId="16" borderId="0" xfId="0" applyNumberFormat="1" applyFont="1" applyFill="1" applyAlignment="1">
      <alignment horizontal="left"/>
    </xf>
    <xf numFmtId="169" fontId="0" fillId="16" borderId="0" xfId="11" applyNumberFormat="1" applyFont="1" applyFill="1"/>
    <xf numFmtId="0" fontId="17" fillId="0" borderId="0" xfId="0" applyFont="1" applyAlignment="1">
      <alignment horizontal="right"/>
    </xf>
    <xf numFmtId="172" fontId="17" fillId="0" borderId="0" xfId="0" applyNumberFormat="1" applyFont="1"/>
    <xf numFmtId="170" fontId="0" fillId="0" borderId="0" xfId="0" applyNumberFormat="1"/>
    <xf numFmtId="9" fontId="0" fillId="0" borderId="0" xfId="0" applyNumberFormat="1"/>
    <xf numFmtId="0" fontId="12" fillId="0" borderId="9" xfId="0" applyFont="1" applyBorder="1"/>
    <xf numFmtId="0" fontId="19"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31" fillId="0" borderId="0" xfId="0" applyFont="1" applyAlignment="1">
      <alignment horizontal="left" vertical="top"/>
    </xf>
    <xf numFmtId="0" fontId="3" fillId="2" borderId="2" xfId="0" applyFont="1" applyFill="1" applyBorder="1" applyAlignment="1">
      <alignment horizontal="left"/>
    </xf>
    <xf numFmtId="0" fontId="3" fillId="2" borderId="3" xfId="0" applyFont="1" applyFill="1" applyBorder="1" applyAlignment="1">
      <alignment horizontal="left"/>
    </xf>
    <xf numFmtId="0" fontId="0" fillId="2" borderId="1" xfId="0" applyFill="1" applyBorder="1" applyAlignment="1">
      <alignment horizontal="left"/>
    </xf>
    <xf numFmtId="0" fontId="18" fillId="6" borderId="0" xfId="0" applyFont="1" applyFill="1" applyAlignment="1">
      <alignment horizontal="left" vertical="center"/>
    </xf>
    <xf numFmtId="0" fontId="9" fillId="6" borderId="5" xfId="0" applyFont="1" applyFill="1" applyBorder="1" applyAlignment="1">
      <alignment horizontal="righ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6" xfId="0" applyBorder="1" applyAlignment="1">
      <alignment horizontal="left" vertical="top" wrapText="1"/>
    </xf>
    <xf numFmtId="0" fontId="16" fillId="0" borderId="1" xfId="0" applyFont="1" applyBorder="1" applyAlignment="1">
      <alignment horizontal="center" vertical="top"/>
    </xf>
    <xf numFmtId="0" fontId="0" fillId="0" borderId="19" xfId="0" applyBorder="1" applyAlignment="1">
      <alignment horizontal="left" vertical="top" wrapText="1"/>
    </xf>
    <xf numFmtId="0" fontId="0" fillId="0" borderId="0" xfId="0" applyAlignment="1">
      <alignment horizontal="left" vertical="top" wrapText="1"/>
    </xf>
    <xf numFmtId="0" fontId="10" fillId="8" borderId="0" xfId="0" applyFont="1" applyFill="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16" fillId="0" borderId="2" xfId="0" applyFont="1" applyBorder="1" applyAlignment="1">
      <alignment horizontal="left" vertical="top" wrapText="1"/>
    </xf>
    <xf numFmtId="0" fontId="16" fillId="0" borderId="4" xfId="0" applyFont="1" applyBorder="1" applyAlignment="1">
      <alignment horizontal="left" vertical="top" wrapText="1"/>
    </xf>
    <xf numFmtId="0" fontId="16" fillId="0" borderId="3" xfId="0" applyFont="1" applyBorder="1" applyAlignment="1">
      <alignment horizontal="left" vertical="top" wrapText="1"/>
    </xf>
    <xf numFmtId="0" fontId="6" fillId="0" borderId="0" xfId="0" applyFont="1" applyAlignment="1">
      <alignment horizontal="left" vertical="center" wrapText="1"/>
    </xf>
    <xf numFmtId="0" fontId="20" fillId="0" borderId="0" xfId="0" applyFont="1" applyAlignment="1">
      <alignment horizontal="left" vertical="top" wrapText="1"/>
    </xf>
    <xf numFmtId="0" fontId="19" fillId="0" borderId="2" xfId="0" applyFont="1" applyBorder="1" applyAlignment="1">
      <alignment horizontal="right" vertical="center"/>
    </xf>
    <xf numFmtId="0" fontId="19" fillId="0" borderId="4" xfId="0" applyFont="1" applyBorder="1" applyAlignment="1">
      <alignment horizontal="right" vertical="center"/>
    </xf>
    <xf numFmtId="0" fontId="19" fillId="0" borderId="3" xfId="0" applyFont="1" applyBorder="1" applyAlignment="1">
      <alignment horizontal="right"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4" fillId="16" borderId="0" xfId="0" applyFont="1" applyFill="1" applyAlignment="1">
      <alignment horizontal="center"/>
    </xf>
    <xf numFmtId="0" fontId="24" fillId="13" borderId="30" xfId="7" applyBorder="1" applyAlignment="1">
      <alignment horizontal="center" vertical="center" textRotation="90"/>
    </xf>
    <xf numFmtId="0" fontId="24" fillId="13" borderId="33" xfId="7" applyBorder="1" applyAlignment="1">
      <alignment horizontal="center" vertical="center" textRotation="90"/>
    </xf>
    <xf numFmtId="0" fontId="24" fillId="13" borderId="38" xfId="7" applyBorder="1" applyAlignment="1">
      <alignment horizontal="center" vertical="center" textRotation="90"/>
    </xf>
  </cellXfs>
  <cellStyles count="12">
    <cellStyle name="20% - Accent3" xfId="8" builtinId="38"/>
    <cellStyle name="Accent1" xfId="7" builtinId="29"/>
    <cellStyle name="Goed" xfId="3" builtinId="26"/>
    <cellStyle name="Invoer" xfId="5" builtinId="20"/>
    <cellStyle name="Komma 2" xfId="9" xr:uid="{B0DF5090-DBB1-4257-9069-7102E9D2A022}"/>
    <cellStyle name="Komma 2 2" xfId="11" xr:uid="{D2AB5DF6-F87F-441F-8E53-40C5981B2F29}"/>
    <cellStyle name="Notitie" xfId="6" builtinId="10"/>
    <cellStyle name="Ongeldig" xfId="4" builtinId="27"/>
    <cellStyle name="Procent" xfId="2" builtinId="5"/>
    <cellStyle name="Standaard" xfId="0" builtinId="0"/>
    <cellStyle name="Valuta" xfId="1" builtinId="4"/>
    <cellStyle name="Valuta 2" xfId="10" xr:uid="{79FB671A-8C0E-4F69-A7AD-3B5175907C35}"/>
  </cellStyles>
  <dxfs count="8">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Grafiek!$C$5:$C$8</c:f>
              <c:numCache>
                <c:formatCode>_-"€"\ * #,##0.00_-;_-"€"\ * #,##0.00\-;_-"€"\ * "-"??_-;_-@_-</c:formatCode>
                <c:ptCount val="4"/>
                <c:pt idx="0">
                  <c:v>1500000</c:v>
                </c:pt>
                <c:pt idx="1">
                  <c:v>1250000</c:v>
                </c:pt>
                <c:pt idx="2">
                  <c:v>1000000</c:v>
                </c:pt>
                <c:pt idx="3">
                  <c:v>750000</c:v>
                </c:pt>
              </c:numCache>
            </c:numRef>
          </c:xVal>
          <c:yVal>
            <c:numRef>
              <c:f>Grafiek!$D$5:$D$8</c:f>
              <c:numCache>
                <c:formatCode>0.0</c:formatCode>
                <c:ptCount val="4"/>
                <c:pt idx="0">
                  <c:v>0</c:v>
                </c:pt>
                <c:pt idx="1">
                  <c:v>50</c:v>
                </c:pt>
                <c:pt idx="2">
                  <c:v>250</c:v>
                </c:pt>
                <c:pt idx="3">
                  <c:v>300</c:v>
                </c:pt>
              </c:numCache>
            </c:numRef>
          </c:yVal>
          <c:smooth val="0"/>
          <c:extLst>
            <c:ext xmlns:c16="http://schemas.microsoft.com/office/drawing/2014/chart" uri="{C3380CC4-5D6E-409C-BE32-E72D297353CC}">
              <c16:uniqueId val="{00000000-4180-49D5-A179-8324DBA35E16}"/>
            </c:ext>
          </c:extLst>
        </c:ser>
        <c:ser>
          <c:idx val="1"/>
          <c:order val="1"/>
          <c:marker>
            <c:symbol val="diamond"/>
            <c:size val="7"/>
          </c:marker>
          <c:xVal>
            <c:numRef>
              <c:f>Grafiek!$C$10</c:f>
              <c:numCache>
                <c:formatCode>_-"€"\ * #,##0.00_-;_-"€"\ * #,##0.00\-;_-"€"\ * "-"??_-;_-@_-</c:formatCode>
                <c:ptCount val="1"/>
                <c:pt idx="0">
                  <c:v>0</c:v>
                </c:pt>
              </c:numCache>
            </c:numRef>
          </c:xVal>
          <c:yVal>
            <c:numRef>
              <c:f>Grafiek!$D$10</c:f>
              <c:numCache>
                <c:formatCode>0.00</c:formatCode>
                <c:ptCount val="1"/>
                <c:pt idx="0">
                  <c:v>300</c:v>
                </c:pt>
              </c:numCache>
            </c:numRef>
          </c:yVal>
          <c:smooth val="1"/>
          <c:extLst>
            <c:ext xmlns:c16="http://schemas.microsoft.com/office/drawing/2014/chart" uri="{C3380CC4-5D6E-409C-BE32-E72D297353CC}">
              <c16:uniqueId val="{00000001-4180-49D5-A179-8324DBA35E16}"/>
            </c:ext>
          </c:extLst>
        </c:ser>
        <c:dLbls>
          <c:showLegendKey val="0"/>
          <c:showVal val="0"/>
          <c:showCatName val="0"/>
          <c:showSerName val="0"/>
          <c:showPercent val="0"/>
          <c:showBubbleSize val="0"/>
        </c:dLbls>
        <c:axId val="116916992"/>
        <c:axId val="116918912"/>
      </c:scatterChart>
      <c:valAx>
        <c:axId val="116916992"/>
        <c:scaling>
          <c:orientation val="minMax"/>
          <c:max val="2000000"/>
          <c:min val="75000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8912"/>
        <c:crossesAt val="0"/>
        <c:crossBetween val="midCat"/>
      </c:valAx>
      <c:valAx>
        <c:axId val="116918912"/>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6992"/>
        <c:crossesAt val="0"/>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626526</xdr:colOff>
      <xdr:row>0</xdr:row>
      <xdr:rowOff>20955</xdr:rowOff>
    </xdr:from>
    <xdr:to>
      <xdr:col>11</xdr:col>
      <xdr:colOff>0</xdr:colOff>
      <xdr:row>14</xdr:row>
      <xdr:rowOff>19423</xdr:rowOff>
    </xdr:to>
    <xdr:graphicFrame macro="">
      <xdr:nvGraphicFramePr>
        <xdr:cNvPr id="2" name="Grafiek 1">
          <a:extLst>
            <a:ext uri="{FF2B5EF4-FFF2-40B4-BE49-F238E27FC236}">
              <a16:creationId xmlns:a16="http://schemas.microsoft.com/office/drawing/2014/main" id="{315AB2BC-4A95-47C4-A8EF-7B4C13730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nov/Downloads/bijlagen/Bijlage%20F%20Prijzen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envatting"/>
      <sheetName val="Implementatie"/>
      <sheetName val="Fase 1"/>
      <sheetName val="Fase 2"/>
      <sheetName val="Grafiek"/>
    </sheetNames>
    <sheetDataSet>
      <sheetData sheetId="0"/>
      <sheetData sheetId="1">
        <row r="68">
          <cell r="B68">
            <v>0</v>
          </cell>
        </row>
        <row r="69">
          <cell r="B69">
            <v>0</v>
          </cell>
        </row>
        <row r="70">
          <cell r="B70">
            <v>0</v>
          </cell>
        </row>
        <row r="71">
          <cell r="B71">
            <v>0</v>
          </cell>
        </row>
        <row r="72">
          <cell r="B72">
            <v>0</v>
          </cell>
        </row>
      </sheetData>
      <sheetData sheetId="2">
        <row r="18">
          <cell r="C18">
            <v>0</v>
          </cell>
        </row>
        <row r="27">
          <cell r="D27">
            <v>0</v>
          </cell>
        </row>
      </sheetData>
      <sheetData sheetId="3" refreshError="1"/>
      <sheetData sheetId="4">
        <row r="5">
          <cell r="C5">
            <v>5500000</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zoomScaleNormal="100" workbookViewId="0">
      <selection activeCell="B23" sqref="B23"/>
    </sheetView>
  </sheetViews>
  <sheetFormatPr defaultRowHeight="15" x14ac:dyDescent="0.25"/>
  <cols>
    <col min="1" max="1" width="115.5703125" customWidth="1"/>
    <col min="2" max="2" width="32.28515625" customWidth="1"/>
    <col min="3" max="3" width="15.140625" bestFit="1" customWidth="1"/>
    <col min="7" max="7" width="13.28515625" bestFit="1" customWidth="1"/>
  </cols>
  <sheetData>
    <row r="1" spans="1:8" ht="18" x14ac:dyDescent="0.25">
      <c r="A1" s="47" t="s">
        <v>0</v>
      </c>
      <c r="B1" s="47"/>
    </row>
    <row r="3" spans="1:8" x14ac:dyDescent="0.25">
      <c r="A3" s="121" t="s">
        <v>61</v>
      </c>
      <c r="B3" s="121"/>
      <c r="C3" s="121"/>
      <c r="D3" s="121"/>
      <c r="E3" s="121"/>
      <c r="F3" s="121"/>
    </row>
    <row r="4" spans="1:8" ht="20.25" x14ac:dyDescent="0.25">
      <c r="A4" s="122" t="s">
        <v>56</v>
      </c>
      <c r="B4" s="122"/>
      <c r="C4" s="122"/>
      <c r="D4" s="122"/>
      <c r="E4" s="122"/>
      <c r="F4" s="122"/>
    </row>
    <row r="5" spans="1:8" x14ac:dyDescent="0.25">
      <c r="A5" s="120" t="s">
        <v>57</v>
      </c>
      <c r="B5" s="120"/>
      <c r="C5" s="119"/>
      <c r="D5" s="119"/>
      <c r="E5" s="119"/>
      <c r="F5" s="119"/>
    </row>
    <row r="6" spans="1:8" ht="15" customHeight="1" x14ac:dyDescent="0.25">
      <c r="A6" s="120" t="s">
        <v>58</v>
      </c>
      <c r="B6" s="120"/>
      <c r="C6" s="119"/>
      <c r="D6" s="119"/>
      <c r="E6" s="119"/>
      <c r="F6" s="119"/>
    </row>
    <row r="7" spans="1:8" ht="30.75" customHeight="1" x14ac:dyDescent="0.25">
      <c r="A7" s="120" t="s">
        <v>76</v>
      </c>
      <c r="B7" s="120"/>
      <c r="C7" s="119"/>
      <c r="D7" s="119"/>
      <c r="E7" s="119"/>
      <c r="F7" s="119"/>
    </row>
    <row r="8" spans="1:8" ht="28.5" customHeight="1" x14ac:dyDescent="0.25">
      <c r="A8" s="120" t="s">
        <v>59</v>
      </c>
      <c r="B8" s="120"/>
      <c r="C8" s="119"/>
      <c r="D8" s="119"/>
      <c r="E8" s="119"/>
      <c r="F8" s="119"/>
    </row>
    <row r="9" spans="1:8" ht="28.15" customHeight="1" x14ac:dyDescent="0.25">
      <c r="A9" s="120" t="s">
        <v>60</v>
      </c>
      <c r="B9" s="120"/>
      <c r="C9" s="119"/>
      <c r="D9" s="119"/>
      <c r="E9" s="119"/>
      <c r="F9" s="119"/>
    </row>
    <row r="10" spans="1:8" ht="15" customHeight="1" x14ac:dyDescent="0.25">
      <c r="A10" s="120" t="s">
        <v>4</v>
      </c>
      <c r="B10" s="120"/>
      <c r="C10" s="119"/>
      <c r="D10" s="119"/>
      <c r="E10" s="119"/>
      <c r="F10" s="119"/>
    </row>
    <row r="11" spans="1:8" ht="30" customHeight="1" x14ac:dyDescent="0.25">
      <c r="A11" s="120" t="s">
        <v>62</v>
      </c>
      <c r="B11" s="120"/>
      <c r="C11" s="119"/>
      <c r="D11" s="119"/>
      <c r="E11" s="119"/>
      <c r="F11" s="119"/>
    </row>
    <row r="13" spans="1:8" ht="15.75" x14ac:dyDescent="0.25">
      <c r="A13" s="44" t="s">
        <v>1</v>
      </c>
      <c r="B13" s="45">
        <f>'Prijzen apparatuur'!F43</f>
        <v>0</v>
      </c>
    </row>
    <row r="14" spans="1:8" ht="16.5" thickBot="1" x14ac:dyDescent="0.3">
      <c r="A14" s="118" t="s">
        <v>2</v>
      </c>
      <c r="B14" s="46">
        <f>'Prijzen Diensten'!F22</f>
        <v>0</v>
      </c>
    </row>
    <row r="15" spans="1:8" ht="19.5" thickTop="1" x14ac:dyDescent="0.3">
      <c r="A15" s="114" t="s">
        <v>3</v>
      </c>
      <c r="B15" s="43">
        <f>IFERROR(IF(VLOOKUP("Ongeldig",B13:B14,1,FALSE)="Ongeldig","Ongeldig","X"),SUM(B13:B14))</f>
        <v>0</v>
      </c>
      <c r="C15" s="37"/>
      <c r="G15" s="116"/>
      <c r="H15" s="117"/>
    </row>
    <row r="16" spans="1:8" ht="18.75" x14ac:dyDescent="0.3">
      <c r="A16" s="114" t="s">
        <v>72</v>
      </c>
      <c r="B16" s="115">
        <f>IFERROR(IF(VLOOKUP("Ongeldig",B13:B15,1,FALSE)="Ongeldig","Ongeldig","X"),Puntenscore)</f>
        <v>300</v>
      </c>
    </row>
    <row r="17" spans="1:2" ht="15.75" x14ac:dyDescent="0.25">
      <c r="A17" s="42"/>
    </row>
    <row r="20" spans="1:2" ht="15.75" x14ac:dyDescent="0.25">
      <c r="A20" s="123" t="s">
        <v>5</v>
      </c>
      <c r="B20" s="124"/>
    </row>
    <row r="21" spans="1:2" x14ac:dyDescent="0.25">
      <c r="A21" s="1" t="s">
        <v>6</v>
      </c>
      <c r="B21" s="2"/>
    </row>
    <row r="22" spans="1:2" x14ac:dyDescent="0.25">
      <c r="A22" s="1" t="s">
        <v>7</v>
      </c>
      <c r="B22" s="2"/>
    </row>
    <row r="23" spans="1:2" x14ac:dyDescent="0.25">
      <c r="A23" s="1" t="s">
        <v>8</v>
      </c>
      <c r="B23" s="2"/>
    </row>
    <row r="24" spans="1:2" ht="56.25" customHeight="1" x14ac:dyDescent="0.25">
      <c r="A24" s="1" t="s">
        <v>9</v>
      </c>
      <c r="B24" s="2"/>
    </row>
    <row r="25" spans="1:2" x14ac:dyDescent="0.25">
      <c r="A25" s="1" t="s">
        <v>10</v>
      </c>
      <c r="B25" s="2"/>
    </row>
    <row r="26" spans="1:2" x14ac:dyDescent="0.25">
      <c r="A26" s="125" t="s">
        <v>11</v>
      </c>
      <c r="B26" s="125"/>
    </row>
  </sheetData>
  <sheetProtection algorithmName="SHA-512" hashValue="8ERRp9QmtsL/5zes4RxAoDNb+or1h0qW0iD3drZbaHjmj1F3afgUFnp2xN5BzUfXnz7Pa6wTSPfYNmrkPxG4+w==" saltValue="71OkMRpO6fgaxpyLZdAu9Q==" spinCount="100000" sheet="1" objects="1" scenarios="1"/>
  <protectedRanges>
    <protectedRange sqref="B21:B25" name="Bereik1"/>
  </protectedRanges>
  <mergeCells count="11">
    <mergeCell ref="A26:B26"/>
    <mergeCell ref="A6:B6"/>
    <mergeCell ref="A7:B7"/>
    <mergeCell ref="A8:B8"/>
    <mergeCell ref="A9:B9"/>
    <mergeCell ref="A10:B10"/>
    <mergeCell ref="A11:B11"/>
    <mergeCell ref="A5:B5"/>
    <mergeCell ref="A3:F3"/>
    <mergeCell ref="A4:F4"/>
    <mergeCell ref="A20:B20"/>
  </mergeCells>
  <conditionalFormatting sqref="B13:B16">
    <cfRule type="cellIs" dxfId="7" priority="1" operator="equal">
      <formula>"Ongeldig"</formula>
    </cfRule>
  </conditionalFormatting>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7"/>
  <sheetViews>
    <sheetView zoomScaleNormal="100" workbookViewId="0">
      <pane ySplit="5" topLeftCell="A15" activePane="bottomLeft" state="frozen"/>
      <selection pane="bottomLeft" activeCell="E34" sqref="E34"/>
    </sheetView>
  </sheetViews>
  <sheetFormatPr defaultRowHeight="15" x14ac:dyDescent="0.25"/>
  <cols>
    <col min="1" max="1" width="23.85546875" customWidth="1"/>
    <col min="2" max="2" width="31" customWidth="1"/>
    <col min="3" max="5" width="17.5703125" customWidth="1"/>
    <col min="6" max="6" width="23.42578125" customWidth="1"/>
    <col min="7" max="7" width="1.7109375" customWidth="1"/>
    <col min="8" max="8" width="47.42578125" customWidth="1"/>
    <col min="9" max="9" width="12.85546875" bestFit="1" customWidth="1"/>
    <col min="10" max="10" width="7.28515625" bestFit="1" customWidth="1"/>
    <col min="11" max="11" width="10.42578125" bestFit="1" customWidth="1"/>
    <col min="12" max="12" width="1.7109375" customWidth="1"/>
    <col min="13" max="13" width="21" bestFit="1" customWidth="1"/>
  </cols>
  <sheetData>
    <row r="1" spans="1:8" ht="26.25" customHeight="1" x14ac:dyDescent="0.25">
      <c r="A1" s="126" t="s">
        <v>12</v>
      </c>
      <c r="B1" s="126"/>
      <c r="C1" s="126"/>
      <c r="D1" s="126"/>
      <c r="E1" s="126"/>
      <c r="F1" s="126"/>
    </row>
    <row r="2" spans="1:8" ht="15.75" thickBot="1" x14ac:dyDescent="0.3"/>
    <row r="3" spans="1:8" ht="105.75" customHeight="1" thickBot="1" x14ac:dyDescent="0.3">
      <c r="A3" s="128" t="s">
        <v>74</v>
      </c>
      <c r="B3" s="129"/>
      <c r="C3" s="129"/>
      <c r="D3" s="129"/>
      <c r="E3" s="129"/>
      <c r="F3" s="130"/>
    </row>
    <row r="5" spans="1:8" ht="16.5" thickBot="1" x14ac:dyDescent="0.3">
      <c r="A5" s="12" t="s">
        <v>13</v>
      </c>
      <c r="B5" s="12" t="s">
        <v>14</v>
      </c>
      <c r="C5" s="12" t="s">
        <v>15</v>
      </c>
      <c r="D5" s="12" t="s">
        <v>16</v>
      </c>
      <c r="E5" s="12" t="s">
        <v>17</v>
      </c>
      <c r="F5" s="12" t="s">
        <v>18</v>
      </c>
    </row>
    <row r="6" spans="1:8" x14ac:dyDescent="0.25">
      <c r="A6" s="28" t="s">
        <v>19</v>
      </c>
      <c r="B6" s="29" t="s">
        <v>20</v>
      </c>
      <c r="C6" s="20"/>
      <c r="D6" s="20"/>
      <c r="E6" s="20"/>
      <c r="F6" s="21"/>
    </row>
    <row r="7" spans="1:8" x14ac:dyDescent="0.25">
      <c r="A7" s="26" t="s">
        <v>21</v>
      </c>
      <c r="B7" s="16" t="s">
        <v>22</v>
      </c>
      <c r="C7" s="4"/>
      <c r="D7" s="3"/>
      <c r="E7" s="19">
        <v>8</v>
      </c>
      <c r="F7" s="27">
        <f>IF((C7&lt;0),"Ongeldig",IF((D7&lt;0),"Ongeldig",(C7-(C7*D7))*E7))</f>
        <v>0</v>
      </c>
      <c r="H7" s="63"/>
    </row>
    <row r="8" spans="1:8" ht="15.75" thickBot="1" x14ac:dyDescent="0.3">
      <c r="A8" s="22" t="s">
        <v>23</v>
      </c>
      <c r="B8" s="18" t="s">
        <v>22</v>
      </c>
      <c r="C8" s="23"/>
      <c r="D8" s="24"/>
      <c r="E8" s="25">
        <v>8</v>
      </c>
      <c r="F8" s="27">
        <f>IF((C8&lt;0),"Ongeldig",IF((D8&lt;0),"Ongeldig",(C8-(C8*D8))*E8))</f>
        <v>0</v>
      </c>
    </row>
    <row r="9" spans="1:8" ht="15.75" thickBot="1" x14ac:dyDescent="0.3"/>
    <row r="10" spans="1:8" x14ac:dyDescent="0.25">
      <c r="A10" s="28" t="s">
        <v>19</v>
      </c>
      <c r="B10" s="29" t="s">
        <v>24</v>
      </c>
      <c r="C10" s="20"/>
      <c r="D10" s="20"/>
      <c r="E10" s="20"/>
      <c r="F10" s="21"/>
    </row>
    <row r="11" spans="1:8" x14ac:dyDescent="0.25">
      <c r="A11" s="26" t="s">
        <v>21</v>
      </c>
      <c r="B11" s="16" t="s">
        <v>22</v>
      </c>
      <c r="C11" s="4"/>
      <c r="D11" s="3"/>
      <c r="E11" s="19">
        <v>20</v>
      </c>
      <c r="F11" s="27">
        <f>IF((C11&lt;0),"Ongeldig",IF((D11&lt;0),"Ongeldig",(C11-(C11*D11))*E11))</f>
        <v>0</v>
      </c>
    </row>
    <row r="12" spans="1:8" ht="15.75" thickBot="1" x14ac:dyDescent="0.3">
      <c r="A12" s="22" t="s">
        <v>23</v>
      </c>
      <c r="B12" s="18" t="s">
        <v>22</v>
      </c>
      <c r="C12" s="23"/>
      <c r="D12" s="24"/>
      <c r="E12" s="25">
        <v>20</v>
      </c>
      <c r="F12" s="27">
        <f>IF((C12&lt;0),"Ongeldig",IF((D12&lt;0),"Ongeldig",(C12-(C12*D12))*E12))</f>
        <v>0</v>
      </c>
    </row>
    <row r="13" spans="1:8" ht="15.75" thickBot="1" x14ac:dyDescent="0.3"/>
    <row r="14" spans="1:8" x14ac:dyDescent="0.25">
      <c r="A14" s="28" t="s">
        <v>19</v>
      </c>
      <c r="B14" s="29" t="s">
        <v>25</v>
      </c>
      <c r="C14" s="20"/>
      <c r="D14" s="20"/>
      <c r="E14" s="20"/>
      <c r="F14" s="21"/>
    </row>
    <row r="15" spans="1:8" x14ac:dyDescent="0.25">
      <c r="A15" s="26" t="s">
        <v>21</v>
      </c>
      <c r="B15" s="16" t="s">
        <v>22</v>
      </c>
      <c r="C15" s="4"/>
      <c r="D15" s="3"/>
      <c r="E15" s="19">
        <v>40</v>
      </c>
      <c r="F15" s="27">
        <f>IF((C15&lt;0),"Ongeldig",IF((D15&lt;0),"Ongeldig",(C15-(C15*D15))*E15))</f>
        <v>0</v>
      </c>
    </row>
    <row r="16" spans="1:8" ht="15.75" thickBot="1" x14ac:dyDescent="0.3">
      <c r="A16" s="22" t="s">
        <v>23</v>
      </c>
      <c r="B16" s="18" t="s">
        <v>22</v>
      </c>
      <c r="C16" s="23"/>
      <c r="D16" s="24"/>
      <c r="E16" s="25">
        <v>40</v>
      </c>
      <c r="F16" s="27">
        <f>IF((C16&lt;0),"Ongeldig",IF((D16&lt;0),"Ongeldig",(C16-(C16*D16))*E16))</f>
        <v>0</v>
      </c>
    </row>
    <row r="17" spans="1:6" ht="15.75" thickBot="1" x14ac:dyDescent="0.3"/>
    <row r="18" spans="1:6" x14ac:dyDescent="0.25">
      <c r="A18" s="28" t="s">
        <v>19</v>
      </c>
      <c r="B18" s="29" t="s">
        <v>26</v>
      </c>
      <c r="C18" s="20"/>
      <c r="D18" s="20"/>
      <c r="E18" s="20"/>
      <c r="F18" s="21"/>
    </row>
    <row r="19" spans="1:6" x14ac:dyDescent="0.25">
      <c r="A19" s="26" t="s">
        <v>21</v>
      </c>
      <c r="B19" s="16" t="s">
        <v>22</v>
      </c>
      <c r="C19" s="4"/>
      <c r="D19" s="3"/>
      <c r="E19" s="19">
        <v>20</v>
      </c>
      <c r="F19" s="27">
        <f>IF((C19&lt;0),"Ongeldig",IF((D19&lt;0),"Ongeldig",(C19-(C19*D19))*E19))</f>
        <v>0</v>
      </c>
    </row>
    <row r="20" spans="1:6" ht="15.75" thickBot="1" x14ac:dyDescent="0.3">
      <c r="A20" s="26" t="s">
        <v>23</v>
      </c>
      <c r="B20" s="16" t="s">
        <v>22</v>
      </c>
      <c r="C20" s="23"/>
      <c r="D20" s="24"/>
      <c r="E20" s="25">
        <v>20</v>
      </c>
      <c r="F20" s="27">
        <f>IF((C20&lt;0),"Ongeldig",IF((D20&lt;0),"Ongeldig",(C20-(C20*D20))*E20))</f>
        <v>0</v>
      </c>
    </row>
    <row r="21" spans="1:6" ht="15.75" thickBot="1" x14ac:dyDescent="0.3"/>
    <row r="22" spans="1:6" x14ac:dyDescent="0.25">
      <c r="A22" s="28" t="s">
        <v>19</v>
      </c>
      <c r="B22" s="29" t="s">
        <v>27</v>
      </c>
      <c r="C22" s="20"/>
      <c r="D22" s="20"/>
      <c r="E22" s="20"/>
      <c r="F22" s="21"/>
    </row>
    <row r="23" spans="1:6" x14ac:dyDescent="0.25">
      <c r="A23" s="26" t="s">
        <v>21</v>
      </c>
      <c r="B23" s="16" t="s">
        <v>22</v>
      </c>
      <c r="C23" s="4"/>
      <c r="D23" s="3"/>
      <c r="E23" s="19">
        <v>40</v>
      </c>
      <c r="F23" s="27">
        <f>IF((C23&lt;0),"Ongeldig",IF((D23&lt;0),"Ongeldig",(C23-(C23*D23))*E23))</f>
        <v>0</v>
      </c>
    </row>
    <row r="24" spans="1:6" ht="15.75" thickBot="1" x14ac:dyDescent="0.3">
      <c r="A24" s="22" t="s">
        <v>23</v>
      </c>
      <c r="B24" s="18" t="s">
        <v>22</v>
      </c>
      <c r="C24" s="23"/>
      <c r="D24" s="24"/>
      <c r="E24" s="25">
        <v>40</v>
      </c>
      <c r="F24" s="27">
        <f>IF((C24&lt;0),"Ongeldig",IF((D24&lt;0),"Ongeldig",(C24-(C24*D24))*E24))</f>
        <v>0</v>
      </c>
    </row>
    <row r="25" spans="1:6" ht="15.75" thickBot="1" x14ac:dyDescent="0.3"/>
    <row r="26" spans="1:6" x14ac:dyDescent="0.25">
      <c r="A26" s="28" t="s">
        <v>19</v>
      </c>
      <c r="B26" s="29" t="s">
        <v>28</v>
      </c>
      <c r="C26" s="20"/>
      <c r="D26" s="20"/>
      <c r="E26" s="20"/>
      <c r="F26" s="21"/>
    </row>
    <row r="27" spans="1:6" x14ac:dyDescent="0.25">
      <c r="A27" s="26" t="s">
        <v>21</v>
      </c>
      <c r="B27" s="16" t="s">
        <v>22</v>
      </c>
      <c r="C27" s="4"/>
      <c r="D27" s="3"/>
      <c r="E27" s="19">
        <v>60</v>
      </c>
      <c r="F27" s="27">
        <f>IF((C27&lt;0),"Ongeldig",IF((D27&lt;0),"Ongeldig",(C27-(C27*D27))*E27))</f>
        <v>0</v>
      </c>
    </row>
    <row r="28" spans="1:6" ht="15.75" thickBot="1" x14ac:dyDescent="0.3"/>
    <row r="29" spans="1:6" x14ac:dyDescent="0.25">
      <c r="A29" s="28" t="s">
        <v>19</v>
      </c>
      <c r="B29" s="36" t="s">
        <v>73</v>
      </c>
      <c r="C29" s="20"/>
      <c r="D29" s="20"/>
      <c r="E29" s="20"/>
      <c r="F29" s="21"/>
    </row>
    <row r="30" spans="1:6" ht="15.75" thickBot="1" x14ac:dyDescent="0.3">
      <c r="A30" s="22" t="s">
        <v>21</v>
      </c>
      <c r="B30" s="18" t="s">
        <v>22</v>
      </c>
      <c r="C30" s="23"/>
      <c r="D30" s="24"/>
      <c r="E30" s="25">
        <v>60</v>
      </c>
      <c r="F30" s="27">
        <f>IF((C30&lt;0),"Ongeldig",IF((D30&lt;0),"Ongeldig",(C30-(C30*D30))*E30))</f>
        <v>0</v>
      </c>
    </row>
    <row r="31" spans="1:6" s="63" customFormat="1" ht="15.75" thickBot="1" x14ac:dyDescent="0.3">
      <c r="A31" s="22" t="s">
        <v>23</v>
      </c>
      <c r="B31" s="18" t="s">
        <v>22</v>
      </c>
      <c r="C31" s="23"/>
      <c r="D31" s="24"/>
      <c r="E31" s="25">
        <v>60</v>
      </c>
      <c r="F31" s="27">
        <f>IF((C31&lt;0),"Ongeldig",IF((D31&lt;0),"Ongeldig",(C31-(C31*D31))*E31))</f>
        <v>0</v>
      </c>
    </row>
    <row r="32" spans="1:6" ht="15.75" thickBot="1" x14ac:dyDescent="0.3"/>
    <row r="33" spans="1:8" x14ac:dyDescent="0.25">
      <c r="A33" s="28" t="s">
        <v>19</v>
      </c>
      <c r="B33" s="36" t="s">
        <v>29</v>
      </c>
      <c r="C33" s="20"/>
      <c r="D33" s="20"/>
      <c r="E33" s="20"/>
      <c r="F33" s="21"/>
    </row>
    <row r="34" spans="1:8" ht="15.75" thickBot="1" x14ac:dyDescent="0.3">
      <c r="A34" s="22" t="s">
        <v>21</v>
      </c>
      <c r="B34" s="18" t="s">
        <v>22</v>
      </c>
      <c r="C34" s="23"/>
      <c r="D34" s="24"/>
      <c r="E34" s="25">
        <v>60</v>
      </c>
      <c r="F34" s="27">
        <f>IF((C34&lt;0),"Ongeldig",IF((D34&lt;0),"Ongeldig",(C34-(C34*D34))*E34))</f>
        <v>0</v>
      </c>
    </row>
    <row r="35" spans="1:8" s="63" customFormat="1" ht="15.75" thickBot="1" x14ac:dyDescent="0.3">
      <c r="A35" s="22" t="s">
        <v>23</v>
      </c>
      <c r="B35" s="18" t="s">
        <v>22</v>
      </c>
      <c r="C35" s="23"/>
      <c r="D35" s="24"/>
      <c r="E35" s="25">
        <v>60</v>
      </c>
      <c r="F35" s="27">
        <f>IF((C35&lt;0),"Ongeldig",IF((D35&lt;0),"Ongeldig",(C35-(C35*D35))*E35))</f>
        <v>0</v>
      </c>
    </row>
    <row r="36" spans="1:8" ht="15.75" thickBot="1" x14ac:dyDescent="0.3"/>
    <row r="37" spans="1:8" x14ac:dyDescent="0.25">
      <c r="A37" s="28" t="s">
        <v>19</v>
      </c>
      <c r="B37" s="36" t="s">
        <v>30</v>
      </c>
      <c r="C37" s="20"/>
      <c r="D37" s="20"/>
      <c r="E37" s="20"/>
      <c r="F37" s="21"/>
    </row>
    <row r="38" spans="1:8" ht="15.75" thickBot="1" x14ac:dyDescent="0.3">
      <c r="A38" s="22" t="s">
        <v>21</v>
      </c>
      <c r="B38" s="18" t="s">
        <v>22</v>
      </c>
      <c r="C38" s="23"/>
      <c r="D38" s="24"/>
      <c r="E38" s="25">
        <v>50</v>
      </c>
      <c r="F38" s="27">
        <f>IF((C38&lt;0),"Ongeldig",IF((D38&lt;0),"Ongeldig",(C38-(C38*D38))*E38))</f>
        <v>0</v>
      </c>
    </row>
    <row r="39" spans="1:8" ht="15.75" thickBot="1" x14ac:dyDescent="0.3"/>
    <row r="40" spans="1:8" x14ac:dyDescent="0.25">
      <c r="A40" s="28" t="s">
        <v>19</v>
      </c>
      <c r="B40" s="36" t="s">
        <v>31</v>
      </c>
      <c r="C40" s="20"/>
      <c r="D40" s="20"/>
      <c r="E40" s="20"/>
      <c r="F40" s="21"/>
    </row>
    <row r="41" spans="1:8" ht="15.75" thickBot="1" x14ac:dyDescent="0.3">
      <c r="A41" s="22" t="s">
        <v>21</v>
      </c>
      <c r="B41" s="18" t="s">
        <v>22</v>
      </c>
      <c r="C41" s="23"/>
      <c r="D41" s="24"/>
      <c r="E41" s="25">
        <v>50</v>
      </c>
      <c r="F41" s="27">
        <f>IF((C41&lt;0),"Ongeldig",IF((D41&lt;0),"Ongeldig",(C41-(C41*D41))*E41))</f>
        <v>0</v>
      </c>
    </row>
    <row r="43" spans="1:8" ht="18" x14ac:dyDescent="0.25">
      <c r="A43" s="127" t="s">
        <v>32</v>
      </c>
      <c r="B43" s="127"/>
      <c r="C43" s="127"/>
      <c r="D43" s="127"/>
      <c r="E43" s="127"/>
      <c r="F43" s="13">
        <f>IFERROR(IF(VLOOKUP("Ongeldig",F7:F41,1,FALSE)="Ongeldig","Ongeldig","X"),SUM(F7:F41))</f>
        <v>0</v>
      </c>
      <c r="H43" s="37"/>
    </row>
    <row r="47" spans="1:8" x14ac:dyDescent="0.25">
      <c r="B47" s="35"/>
      <c r="C47" s="35"/>
      <c r="D47" s="35"/>
      <c r="E47" s="35"/>
      <c r="F47" s="35"/>
    </row>
  </sheetData>
  <sheetProtection algorithmName="SHA-512" hashValue="IZ3Dlj4eygqWA80jqI3uRurvXRg43GVI1BLIiC06kTNubfmwBnzyMw0KJyGI8qjy1ooMnMGgfxlX0i2+7rSH7g==" saltValue="R0rnhqYQiryekkFETavHNA==" spinCount="100000" sheet="1" objects="1" scenarios="1"/>
  <protectedRanges>
    <protectedRange sqref="A41:D41" name="Bereik11"/>
    <protectedRange sqref="A38:D38" name="Bereik10"/>
    <protectedRange sqref="A34:D35" name="Bereik9"/>
    <protectedRange sqref="A7:D8" name="Bereik1"/>
    <protectedRange sqref="A11:D12" name="Bereik2"/>
    <protectedRange sqref="A15:D16" name="Bereik3"/>
    <protectedRange sqref="A19:D20" name="Bereik4"/>
    <protectedRange sqref="A23:D24" name="Bereik5"/>
    <protectedRange sqref="A19:D20" name="Bereik6"/>
    <protectedRange sqref="A27:D27" name="Bereik7"/>
    <protectedRange sqref="A30:D31" name="Bereik8"/>
  </protectedRanges>
  <mergeCells count="3">
    <mergeCell ref="A1:F1"/>
    <mergeCell ref="A43:E43"/>
    <mergeCell ref="A3:F3"/>
  </mergeCells>
  <conditionalFormatting sqref="F7:F30 F32:F34 F36:F43">
    <cfRule type="cellIs" dxfId="6" priority="3" operator="equal">
      <formula>"Ongeldig"</formula>
    </cfRule>
  </conditionalFormatting>
  <conditionalFormatting sqref="F31">
    <cfRule type="cellIs" dxfId="5" priority="2" operator="equal">
      <formula>"Ongeldig"</formula>
    </cfRule>
  </conditionalFormatting>
  <conditionalFormatting sqref="F35">
    <cfRule type="cellIs" dxfId="4" priority="1" operator="equal">
      <formula>"Ongeldig"</formula>
    </cfRule>
  </conditionalFormatting>
  <pageMargins left="0.7" right="0.7" top="0.75" bottom="0.75" header="0.3" footer="0.3"/>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9"/>
  <sheetViews>
    <sheetView tabSelected="1" zoomScaleNormal="100" workbookViewId="0">
      <selection activeCell="C21" sqref="C21"/>
    </sheetView>
  </sheetViews>
  <sheetFormatPr defaultRowHeight="15" x14ac:dyDescent="0.25"/>
  <cols>
    <col min="1" max="1" width="27.28515625" style="31" customWidth="1"/>
    <col min="2" max="5" width="28.7109375" customWidth="1"/>
    <col min="6" max="6" width="19.28515625" bestFit="1" customWidth="1"/>
  </cols>
  <sheetData>
    <row r="1" spans="1:6" ht="24" customHeight="1" x14ac:dyDescent="0.25">
      <c r="A1" s="48" t="s">
        <v>33</v>
      </c>
      <c r="B1" s="48"/>
      <c r="C1" s="32"/>
      <c r="D1" s="32"/>
      <c r="E1" s="32"/>
      <c r="F1" s="32"/>
    </row>
    <row r="2" spans="1:6" ht="18" customHeight="1" x14ac:dyDescent="0.25">
      <c r="A2" s="131" t="s">
        <v>77</v>
      </c>
      <c r="B2" s="131"/>
      <c r="C2" s="131"/>
      <c r="D2" s="131"/>
      <c r="E2" s="131"/>
      <c r="F2" s="131"/>
    </row>
    <row r="3" spans="1:6" ht="15.75" x14ac:dyDescent="0.25">
      <c r="A3" s="53" t="s">
        <v>34</v>
      </c>
      <c r="B3" s="30"/>
      <c r="C3" s="30"/>
      <c r="D3" s="30"/>
      <c r="E3" s="30"/>
      <c r="F3" s="30"/>
    </row>
    <row r="4" spans="1:6" ht="124.5" customHeight="1" x14ac:dyDescent="0.25">
      <c r="A4" s="132" t="s">
        <v>35</v>
      </c>
      <c r="B4" s="133"/>
      <c r="C4" s="133"/>
      <c r="D4" s="133"/>
      <c r="E4" s="133"/>
      <c r="F4" s="133"/>
    </row>
    <row r="5" spans="1:6" ht="16.5" thickBot="1" x14ac:dyDescent="0.3">
      <c r="A5" s="134" t="s">
        <v>36</v>
      </c>
      <c r="B5" s="134"/>
      <c r="C5" s="55" t="s">
        <v>37</v>
      </c>
      <c r="D5" s="55" t="s">
        <v>38</v>
      </c>
      <c r="E5" s="55" t="s">
        <v>39</v>
      </c>
      <c r="F5" s="55" t="s">
        <v>3</v>
      </c>
    </row>
    <row r="6" spans="1:6" x14ac:dyDescent="0.25">
      <c r="A6" s="135" t="s">
        <v>40</v>
      </c>
      <c r="B6" s="136"/>
      <c r="C6" s="40">
        <v>60</v>
      </c>
      <c r="D6" s="40">
        <v>95</v>
      </c>
      <c r="E6" s="40">
        <v>95</v>
      </c>
      <c r="F6" s="19">
        <f>SUM(C6:E6)</f>
        <v>250</v>
      </c>
    </row>
    <row r="7" spans="1:6" ht="16.5" customHeight="1" thickBot="1" x14ac:dyDescent="0.3">
      <c r="A7" s="137" t="s">
        <v>41</v>
      </c>
      <c r="B7" s="138"/>
      <c r="C7" s="23"/>
      <c r="D7" s="23"/>
      <c r="E7" s="23"/>
      <c r="F7" s="34"/>
    </row>
    <row r="8" spans="1:6" ht="15.75" thickBot="1" x14ac:dyDescent="0.3">
      <c r="A8" s="147"/>
      <c r="B8" s="148"/>
      <c r="C8" s="54">
        <f>IF((C6*C7)&lt;0,"Ongeldig",(C6*C7))</f>
        <v>0</v>
      </c>
      <c r="D8" s="54">
        <f t="shared" ref="D8:E8" si="0">IF((D6*D7)&lt;0,"Ongeldig",(D6*D7))</f>
        <v>0</v>
      </c>
      <c r="E8" s="54">
        <f t="shared" si="0"/>
        <v>0</v>
      </c>
      <c r="F8" s="54">
        <f>IFERROR(IF(HLOOKUP("Ongeldig",C8:E8,1,FALSE)="Ongeldig","Ongeldig","X"),SUM(C8:E8))</f>
        <v>0</v>
      </c>
    </row>
    <row r="9" spans="1:6" x14ac:dyDescent="0.25">
      <c r="A9" s="38"/>
      <c r="B9" s="57"/>
      <c r="C9" s="57"/>
      <c r="D9" s="57"/>
      <c r="E9" s="57"/>
    </row>
    <row r="10" spans="1:6" ht="18" x14ac:dyDescent="0.25">
      <c r="A10" s="12" t="s">
        <v>55</v>
      </c>
      <c r="B10" s="11"/>
      <c r="C10" s="11"/>
      <c r="D10" s="11"/>
      <c r="E10" s="11"/>
      <c r="F10" s="11"/>
    </row>
    <row r="11" spans="1:6" ht="63.75" customHeight="1" x14ac:dyDescent="0.25">
      <c r="A11" s="142" t="s">
        <v>75</v>
      </c>
      <c r="B11" s="142"/>
      <c r="C11" s="142"/>
      <c r="D11" s="142"/>
      <c r="E11" s="142"/>
      <c r="F11" s="142"/>
    </row>
    <row r="12" spans="1:6" ht="25.5" x14ac:dyDescent="0.25">
      <c r="A12" s="5" t="s">
        <v>42</v>
      </c>
      <c r="B12" s="6" t="s">
        <v>7</v>
      </c>
      <c r="C12" s="6" t="s">
        <v>43</v>
      </c>
      <c r="D12" s="6" t="s">
        <v>44</v>
      </c>
      <c r="E12" s="6"/>
      <c r="F12" s="6" t="s">
        <v>45</v>
      </c>
    </row>
    <row r="13" spans="1:6" ht="25.5" x14ac:dyDescent="0.25">
      <c r="A13" s="7" t="s">
        <v>46</v>
      </c>
      <c r="B13" s="33" t="s">
        <v>47</v>
      </c>
      <c r="C13" s="50">
        <v>300</v>
      </c>
      <c r="D13" s="8"/>
      <c r="E13" s="51"/>
      <c r="F13" s="9">
        <f>IF((C13*D13)&lt;0,"Ongeldig",(C13*D13))</f>
        <v>0</v>
      </c>
    </row>
    <row r="14" spans="1:6" ht="25.5" x14ac:dyDescent="0.25">
      <c r="A14" s="7" t="s">
        <v>46</v>
      </c>
      <c r="B14" s="33" t="s">
        <v>48</v>
      </c>
      <c r="C14" s="50">
        <v>300</v>
      </c>
      <c r="D14" s="8"/>
      <c r="E14" s="51"/>
      <c r="F14" s="9">
        <f t="shared" ref="F14:F15" si="1">IF((C14*D14)&lt;0,"Ongeldig",(C14*D14))</f>
        <v>0</v>
      </c>
    </row>
    <row r="15" spans="1:6" ht="25.5" x14ac:dyDescent="0.25">
      <c r="A15" s="7" t="s">
        <v>46</v>
      </c>
      <c r="B15" s="33" t="s">
        <v>49</v>
      </c>
      <c r="C15" s="50">
        <v>100</v>
      </c>
      <c r="D15" s="8"/>
      <c r="E15" s="51"/>
      <c r="F15" s="9">
        <f t="shared" si="1"/>
        <v>0</v>
      </c>
    </row>
    <row r="16" spans="1:6" x14ac:dyDescent="0.25">
      <c r="A16" s="144" t="s">
        <v>32</v>
      </c>
      <c r="B16" s="145"/>
      <c r="C16" s="145"/>
      <c r="D16" s="145"/>
      <c r="E16" s="146"/>
      <c r="F16" s="10">
        <f>IFERROR(IF(VLOOKUP("Ongeldig",F13:F15,1,FALSE)="Ongeldig","Ongeldig","X"),SUM(F13:F15))</f>
        <v>0</v>
      </c>
    </row>
    <row r="17" spans="1:7" ht="63.75" customHeight="1" x14ac:dyDescent="0.25">
      <c r="A17" s="143" t="s">
        <v>50</v>
      </c>
      <c r="B17" s="143"/>
      <c r="C17" s="143"/>
      <c r="D17" s="143"/>
      <c r="E17" s="143"/>
      <c r="F17" s="143"/>
      <c r="G17" s="62"/>
    </row>
    <row r="18" spans="1:7" ht="15.75" x14ac:dyDescent="0.25">
      <c r="A18" s="53" t="s">
        <v>51</v>
      </c>
      <c r="B18" s="30"/>
      <c r="C18" s="30"/>
      <c r="D18" s="30"/>
      <c r="E18" s="30"/>
      <c r="F18" s="30"/>
    </row>
    <row r="19" spans="1:7" x14ac:dyDescent="0.25">
      <c r="A19" s="139" t="s">
        <v>52</v>
      </c>
      <c r="B19" s="140"/>
      <c r="C19" s="140"/>
      <c r="D19" s="140"/>
      <c r="E19" s="141"/>
    </row>
    <row r="20" spans="1:7" ht="16.5" thickBot="1" x14ac:dyDescent="0.3">
      <c r="A20" s="56" t="s">
        <v>36</v>
      </c>
      <c r="B20" s="55" t="s">
        <v>53</v>
      </c>
      <c r="C20" s="55"/>
      <c r="D20" s="55"/>
      <c r="E20" s="55"/>
      <c r="F20" s="55" t="s">
        <v>3</v>
      </c>
    </row>
    <row r="21" spans="1:7" ht="15.75" thickBot="1" x14ac:dyDescent="0.3">
      <c r="A21" s="59" t="s">
        <v>54</v>
      </c>
      <c r="B21" s="61"/>
      <c r="C21" s="58"/>
      <c r="D21" s="58"/>
      <c r="E21" s="58"/>
      <c r="F21" s="9">
        <f>IF(B21&lt;0,"Ongeldig",B21)</f>
        <v>0</v>
      </c>
    </row>
    <row r="22" spans="1:7" ht="18" x14ac:dyDescent="0.25">
      <c r="A22" s="14"/>
      <c r="B22" s="14"/>
      <c r="C22" s="14"/>
      <c r="D22" s="14"/>
      <c r="E22" s="49" t="s">
        <v>32</v>
      </c>
      <c r="F22" s="41">
        <f>IFERROR(IF(VLOOKUP("Ongeldig",F6:F21,1,FALSE)="Ongeldig","Ongeldig","X"),F8+F16+F21)</f>
        <v>0</v>
      </c>
    </row>
    <row r="23" spans="1:7" x14ac:dyDescent="0.25">
      <c r="A23" s="39"/>
      <c r="B23" s="15"/>
      <c r="C23" s="15"/>
      <c r="D23" s="15"/>
      <c r="E23" s="15"/>
    </row>
    <row r="24" spans="1:7" x14ac:dyDescent="0.25">
      <c r="A24" s="39"/>
    </row>
    <row r="25" spans="1:7" x14ac:dyDescent="0.25">
      <c r="A25" s="17"/>
    </row>
    <row r="26" spans="1:7" ht="18" x14ac:dyDescent="0.25">
      <c r="A26" s="60"/>
      <c r="B26" s="60"/>
      <c r="C26" s="60"/>
      <c r="D26" s="60"/>
      <c r="E26" s="60"/>
      <c r="F26" s="52"/>
    </row>
    <row r="27" spans="1:7" x14ac:dyDescent="0.25">
      <c r="A27" s="17"/>
    </row>
    <row r="28" spans="1:7" x14ac:dyDescent="0.25">
      <c r="A28" s="17"/>
    </row>
    <row r="29" spans="1:7" x14ac:dyDescent="0.25">
      <c r="A29" s="17"/>
    </row>
  </sheetData>
  <sheetProtection algorithmName="SHA-512" hashValue="XGroje6/PJi/G9S8+4H9OwEJcLbY88JMGihfnR96B/L88pPQlA4koCmWK9o/6OoKyahWE8Zk8yP0h0Qe4bCY9A==" saltValue="LfjmMjPvv8u1pkN54tBJSw==" spinCount="100000" sheet="1" objects="1" scenarios="1"/>
  <protectedRanges>
    <protectedRange sqref="A13:A15" name="Bereik3"/>
    <protectedRange sqref="D13:D15" name="Bereik2"/>
    <protectedRange sqref="C7:E7" name="Bereik1"/>
    <protectedRange sqref="B21" name="Bereik4"/>
  </protectedRanges>
  <mergeCells count="10">
    <mergeCell ref="A19:E19"/>
    <mergeCell ref="A11:F11"/>
    <mergeCell ref="A17:F17"/>
    <mergeCell ref="A16:E16"/>
    <mergeCell ref="A8:B8"/>
    <mergeCell ref="A2:F2"/>
    <mergeCell ref="A4:F4"/>
    <mergeCell ref="A5:B5"/>
    <mergeCell ref="A6:B6"/>
    <mergeCell ref="A7:B7"/>
  </mergeCells>
  <conditionalFormatting sqref="C8:F8">
    <cfRule type="cellIs" dxfId="3" priority="4" operator="equal">
      <formula>"Ongeldig"</formula>
    </cfRule>
  </conditionalFormatting>
  <conditionalFormatting sqref="F13:F16">
    <cfRule type="cellIs" dxfId="2" priority="3" operator="equal">
      <formula>"Ongeldig"</formula>
    </cfRule>
  </conditionalFormatting>
  <conditionalFormatting sqref="F21">
    <cfRule type="cellIs" dxfId="1" priority="2" operator="equal">
      <formula>"Ongeldig"</formula>
    </cfRule>
  </conditionalFormatting>
  <conditionalFormatting sqref="F22">
    <cfRule type="cellIs" dxfId="0" priority="1" operator="equal">
      <formula>"Ongeldig"</formula>
    </cfRule>
  </conditionalFormatting>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BE94-640B-49B5-8428-A90B982C6872}">
  <sheetPr>
    <tabColor theme="4" tint="0.79998168889431442"/>
    <pageSetUpPr fitToPage="1"/>
  </sheetPr>
  <dimension ref="A1:Q34"/>
  <sheetViews>
    <sheetView zoomScaleNormal="100" workbookViewId="0">
      <selection activeCell="C10" sqref="C10"/>
    </sheetView>
  </sheetViews>
  <sheetFormatPr defaultColWidth="0" defaultRowHeight="15" customHeight="1" zeroHeight="1" x14ac:dyDescent="0.25"/>
  <cols>
    <col min="1" max="1" width="4.140625" style="64" bestFit="1" customWidth="1"/>
    <col min="2" max="2" width="31.28515625" style="92" bestFit="1" customWidth="1"/>
    <col min="3" max="3" width="15.7109375" style="64" bestFit="1" customWidth="1"/>
    <col min="4" max="4" width="6.42578125" style="64" bestFit="1" customWidth="1"/>
    <col min="5" max="5" width="24.28515625" style="64" customWidth="1"/>
    <col min="6" max="7" width="14.28515625" style="64" customWidth="1"/>
    <col min="8" max="8" width="2.42578125" style="64" customWidth="1"/>
    <col min="9" max="9" width="14.28515625" style="64" customWidth="1"/>
    <col min="10" max="10" width="6.28515625" style="64" bestFit="1" customWidth="1"/>
    <col min="11" max="11" width="2.42578125" style="64" customWidth="1"/>
    <col min="12" max="13" width="14.28515625" style="67" hidden="1" customWidth="1"/>
    <col min="14" max="17" width="9.28515625" style="67" hidden="1" customWidth="1"/>
    <col min="18" max="16384" width="9.28515625" style="63" hidden="1"/>
  </cols>
  <sheetData>
    <row r="1" spans="1:11" ht="15" customHeight="1" x14ac:dyDescent="0.25">
      <c r="B1" s="65"/>
      <c r="C1" s="66"/>
      <c r="D1" s="66"/>
      <c r="E1" s="66"/>
    </row>
    <row r="2" spans="1:11" ht="15" customHeight="1" x14ac:dyDescent="0.25">
      <c r="B2" s="65"/>
      <c r="C2" s="66"/>
      <c r="D2" s="66"/>
      <c r="E2" s="149"/>
      <c r="F2" s="149"/>
      <c r="G2" s="149"/>
      <c r="H2" s="149"/>
      <c r="I2" s="149"/>
      <c r="J2" s="149"/>
    </row>
    <row r="3" spans="1:11" ht="15" customHeight="1" x14ac:dyDescent="0.25">
      <c r="B3" s="65"/>
      <c r="C3" s="66"/>
    </row>
    <row r="4" spans="1:11" ht="15.75" thickBot="1" x14ac:dyDescent="0.3">
      <c r="A4" s="68"/>
      <c r="B4" s="69" t="s">
        <v>63</v>
      </c>
      <c r="C4" s="70" t="s">
        <v>64</v>
      </c>
      <c r="D4" s="71" t="s">
        <v>65</v>
      </c>
      <c r="K4" s="72"/>
    </row>
    <row r="5" spans="1:11" ht="15" customHeight="1" x14ac:dyDescent="0.25">
      <c r="A5" s="150" t="s">
        <v>66</v>
      </c>
      <c r="B5" s="73" t="s">
        <v>67</v>
      </c>
      <c r="C5" s="74">
        <v>1500000</v>
      </c>
      <c r="D5" s="75">
        <v>0</v>
      </c>
      <c r="E5" s="76"/>
      <c r="F5" s="77"/>
      <c r="G5" s="78"/>
      <c r="H5" s="79"/>
      <c r="I5" s="77"/>
      <c r="J5" s="77"/>
      <c r="K5" s="77"/>
    </row>
    <row r="6" spans="1:11" x14ac:dyDescent="0.25">
      <c r="A6" s="151"/>
      <c r="B6" s="80" t="s">
        <v>68</v>
      </c>
      <c r="C6" s="81">
        <v>1250000</v>
      </c>
      <c r="D6" s="82">
        <v>50</v>
      </c>
      <c r="E6" s="76"/>
      <c r="F6" s="77"/>
      <c r="G6" s="78"/>
      <c r="H6" s="79"/>
      <c r="I6" s="77"/>
      <c r="J6" s="77"/>
      <c r="K6" s="77"/>
    </row>
    <row r="7" spans="1:11" x14ac:dyDescent="0.25">
      <c r="A7" s="151"/>
      <c r="B7" s="80" t="s">
        <v>68</v>
      </c>
      <c r="C7" s="81">
        <v>1000000</v>
      </c>
      <c r="D7" s="83">
        <v>250</v>
      </c>
      <c r="E7" s="76"/>
      <c r="F7" s="77"/>
      <c r="G7" s="78"/>
      <c r="H7" s="79"/>
      <c r="I7" s="77"/>
      <c r="J7" s="77"/>
      <c r="K7" s="77"/>
    </row>
    <row r="8" spans="1:11" ht="15.75" thickBot="1" x14ac:dyDescent="0.3">
      <c r="A8" s="151"/>
      <c r="B8" s="84" t="s">
        <v>69</v>
      </c>
      <c r="C8" s="85">
        <v>750000</v>
      </c>
      <c r="D8" s="86">
        <v>300</v>
      </c>
      <c r="E8" s="76"/>
      <c r="F8" s="77"/>
      <c r="G8" s="78"/>
      <c r="H8" s="79"/>
      <c r="I8" s="77"/>
      <c r="J8" s="77"/>
      <c r="K8" s="77"/>
    </row>
    <row r="9" spans="1:11" ht="15.75" thickBot="1" x14ac:dyDescent="0.3">
      <c r="A9" s="151"/>
      <c r="B9" s="87"/>
      <c r="D9" s="88"/>
      <c r="E9" s="76"/>
      <c r="F9" s="77"/>
      <c r="G9" s="78"/>
      <c r="H9" s="79"/>
      <c r="I9" s="77"/>
      <c r="J9" s="77"/>
      <c r="K9" s="77"/>
    </row>
    <row r="10" spans="1:11" ht="15.75" thickBot="1" x14ac:dyDescent="0.3">
      <c r="A10" s="152"/>
      <c r="B10" s="89" t="s">
        <v>70</v>
      </c>
      <c r="C10" s="90">
        <f>Totaaloverzicht!B15</f>
        <v>0</v>
      </c>
      <c r="D10" s="91">
        <f>SUM(J18:J20)</f>
        <v>300</v>
      </c>
      <c r="E10" s="76"/>
      <c r="F10" s="77"/>
      <c r="G10" s="77"/>
      <c r="H10" s="77"/>
      <c r="I10" s="77"/>
      <c r="J10" s="77"/>
      <c r="K10" s="77"/>
    </row>
    <row r="11" spans="1:11" x14ac:dyDescent="0.25">
      <c r="E11" s="93"/>
      <c r="F11" s="77"/>
      <c r="G11" s="77"/>
      <c r="H11" s="77"/>
      <c r="I11" s="77"/>
      <c r="J11" s="77"/>
      <c r="K11" s="77"/>
    </row>
    <row r="12" spans="1:11" x14ac:dyDescent="0.25">
      <c r="A12" s="92"/>
      <c r="E12" s="93"/>
      <c r="F12" s="77"/>
      <c r="G12" s="77"/>
      <c r="H12" s="77"/>
      <c r="I12" s="77"/>
      <c r="J12" s="77"/>
      <c r="K12" s="77"/>
    </row>
    <row r="13" spans="1:11" x14ac:dyDescent="0.25">
      <c r="E13" s="93"/>
      <c r="F13" s="77"/>
      <c r="G13" s="77"/>
      <c r="H13" s="77"/>
      <c r="I13" s="77"/>
      <c r="J13" s="109"/>
      <c r="K13" s="77"/>
    </row>
    <row r="14" spans="1:11" x14ac:dyDescent="0.25">
      <c r="E14" s="93"/>
      <c r="F14" s="77"/>
      <c r="G14" s="77"/>
      <c r="H14" s="77"/>
      <c r="I14" s="77"/>
      <c r="J14" s="63"/>
      <c r="K14" s="77"/>
    </row>
    <row r="15" spans="1:11" x14ac:dyDescent="0.25">
      <c r="A15" s="92"/>
      <c r="B15" s="64"/>
      <c r="C15" s="66"/>
      <c r="E15" s="76"/>
      <c r="F15" s="94"/>
      <c r="G15" s="92"/>
      <c r="H15" s="94"/>
      <c r="I15" s="94"/>
      <c r="J15" s="94"/>
      <c r="K15" s="94"/>
    </row>
    <row r="16" spans="1:11" ht="15" customHeight="1" x14ac:dyDescent="0.25">
      <c r="E16" s="95"/>
      <c r="F16" s="94"/>
      <c r="G16" s="94"/>
      <c r="H16" s="94"/>
      <c r="I16" s="94"/>
      <c r="J16" s="94"/>
      <c r="K16" s="94"/>
    </row>
    <row r="17" spans="1:11" x14ac:dyDescent="0.25">
      <c r="E17" s="95"/>
      <c r="F17" s="94"/>
      <c r="G17" s="94"/>
      <c r="H17" s="94"/>
      <c r="I17" s="94"/>
      <c r="J17" s="108" t="s">
        <v>71</v>
      </c>
      <c r="K17" s="94"/>
    </row>
    <row r="18" spans="1:11" x14ac:dyDescent="0.25">
      <c r="B18" s="96"/>
      <c r="C18" s="66"/>
      <c r="D18" s="66"/>
      <c r="E18" s="66"/>
      <c r="J18" s="110">
        <f>IF(AND((C$10&gt;=C6),(C$10&lt;=C5)),(D6-D5)/(C6-C5)*(C$10-C5),IF((C$10&lt;=C6),(D6-D5),IF(C$10&gt;C5,"0","0")))</f>
        <v>50</v>
      </c>
    </row>
    <row r="19" spans="1:11" x14ac:dyDescent="0.25">
      <c r="B19" s="111"/>
      <c r="C19" s="66"/>
      <c r="D19" s="66"/>
      <c r="E19" s="66"/>
      <c r="J19" s="110">
        <f>IF(AND((C$10&gt;=C7),(C$10&lt;=C6)),(D7-D6)/(C7-C6)*(C$10-C6),IF((C$10&lt;=C7),(D7-D6),IF(C$10&gt;C6,"0","0")))</f>
        <v>200</v>
      </c>
    </row>
    <row r="20" spans="1:11" x14ac:dyDescent="0.25">
      <c r="B20" s="112"/>
      <c r="C20" s="66"/>
      <c r="D20" s="66"/>
      <c r="E20" s="66"/>
      <c r="F20" s="97"/>
      <c r="J20" s="110">
        <f>IF(AND((C$10&gt;=C8),(C$10&lt;=C7)),(D8-D7)/(C8-C7)*(C$10-C7),IF((C$10&lt;=C8),(D8-D7),IF(C$10&gt;C7,"0","0")))</f>
        <v>50</v>
      </c>
    </row>
    <row r="21" spans="1:11" x14ac:dyDescent="0.25">
      <c r="B21" s="98"/>
      <c r="C21" s="66"/>
      <c r="D21" s="63"/>
      <c r="E21" s="99"/>
      <c r="J21" s="113"/>
    </row>
    <row r="22" spans="1:11" x14ac:dyDescent="0.25">
      <c r="B22" s="98"/>
      <c r="C22" s="66"/>
      <c r="D22" s="66"/>
      <c r="E22" s="66"/>
      <c r="J22" s="113"/>
    </row>
    <row r="23" spans="1:11" hidden="1" x14ac:dyDescent="0.25">
      <c r="B23" s="112"/>
      <c r="C23" s="66"/>
      <c r="D23" s="66"/>
      <c r="E23" s="66"/>
      <c r="J23" s="113"/>
    </row>
    <row r="24" spans="1:11" hidden="1" x14ac:dyDescent="0.25">
      <c r="B24" s="98"/>
      <c r="C24" s="66"/>
      <c r="D24" s="63"/>
      <c r="E24" s="99"/>
      <c r="J24" s="113"/>
    </row>
    <row r="25" spans="1:11" hidden="1" x14ac:dyDescent="0.25">
      <c r="A25" s="92"/>
      <c r="B25" s="100"/>
      <c r="E25" s="63"/>
      <c r="F25" s="67"/>
      <c r="G25" s="67"/>
      <c r="H25" s="67"/>
      <c r="I25" s="67"/>
      <c r="J25" s="67"/>
      <c r="K25" s="101"/>
    </row>
    <row r="26" spans="1:11" ht="15" hidden="1" customHeight="1" x14ac:dyDescent="0.25">
      <c r="A26" s="92"/>
      <c r="B26" s="64"/>
      <c r="E26" s="76"/>
      <c r="F26" s="102"/>
      <c r="G26" s="103"/>
      <c r="H26" s="104"/>
      <c r="I26" s="102"/>
      <c r="J26" s="105"/>
      <c r="K26" s="105"/>
    </row>
    <row r="27" spans="1:11" hidden="1" x14ac:dyDescent="0.25">
      <c r="E27" s="76"/>
      <c r="F27" s="102"/>
      <c r="G27" s="103"/>
      <c r="H27" s="104"/>
      <c r="I27" s="102"/>
      <c r="J27" s="105"/>
      <c r="K27" s="105"/>
    </row>
    <row r="28" spans="1:11" hidden="1" x14ac:dyDescent="0.25">
      <c r="B28" s="66"/>
      <c r="C28" s="66"/>
      <c r="D28" s="66"/>
      <c r="E28" s="76"/>
      <c r="F28" s="77"/>
      <c r="G28" s="78"/>
      <c r="H28" s="79"/>
      <c r="I28" s="77"/>
      <c r="J28" s="93"/>
      <c r="K28" s="93"/>
    </row>
    <row r="29" spans="1:11" hidden="1" x14ac:dyDescent="0.25">
      <c r="B29" s="66"/>
      <c r="C29" s="66"/>
      <c r="D29" s="66"/>
      <c r="E29" s="95"/>
      <c r="F29" s="94"/>
      <c r="G29" s="94"/>
      <c r="H29" s="94"/>
      <c r="I29" s="94"/>
      <c r="J29" s="76"/>
      <c r="K29" s="94"/>
    </row>
    <row r="30" spans="1:11" hidden="1" x14ac:dyDescent="0.25">
      <c r="B30" s="66"/>
      <c r="C30" s="66"/>
      <c r="D30" s="66"/>
      <c r="E30" s="95"/>
      <c r="F30" s="94"/>
      <c r="G30" s="94"/>
      <c r="H30" s="94"/>
      <c r="I30" s="94"/>
      <c r="J30" s="94"/>
      <c r="K30" s="94"/>
    </row>
    <row r="31" spans="1:11" hidden="1" x14ac:dyDescent="0.25">
      <c r="A31" s="106"/>
      <c r="B31" s="66"/>
      <c r="C31" s="66"/>
      <c r="D31" s="66"/>
      <c r="E31" s="95"/>
      <c r="F31" s="94"/>
      <c r="G31" s="94"/>
      <c r="H31" s="94"/>
      <c r="I31" s="94"/>
      <c r="J31" s="94"/>
      <c r="K31" s="94"/>
    </row>
    <row r="32" spans="1:11" hidden="1" x14ac:dyDescent="0.25">
      <c r="A32" s="94"/>
      <c r="B32" s="66"/>
      <c r="C32" s="66"/>
      <c r="D32" s="66"/>
      <c r="F32" s="107"/>
    </row>
    <row r="33" spans="2:4" hidden="1" x14ac:dyDescent="0.25">
      <c r="B33" s="66"/>
      <c r="C33" s="66"/>
      <c r="D33" s="66"/>
    </row>
    <row r="34" spans="2:4" hidden="1" x14ac:dyDescent="0.25">
      <c r="B34" s="66"/>
      <c r="C34" s="66"/>
      <c r="D34" s="66"/>
    </row>
  </sheetData>
  <sheetProtection algorithmName="SHA-512" hashValue="Og0x4BqLZOlk+sKYQKmv1dxLKe5RtO5tZ75Uj0aDXelESOcbtemVOSPOJ6Ef82e3TgMoszI1TPRRUnHuzC6bCw==" saltValue="+pEO6H23ex46ulZRLdkqQA==" spinCount="100000" sheet="1" objects="1" scenarios="1" selectLockedCells="1" selectUnlockedCells="1"/>
  <mergeCells count="2">
    <mergeCell ref="E2:J2"/>
    <mergeCell ref="A5:A10"/>
  </mergeCells>
  <pageMargins left="0.70866141732283472" right="0.70866141732283472" top="0.74803149606299213" bottom="0.74803149606299213" header="0.31496062992125984" footer="0.31496062992125984"/>
  <pageSetup paperSize="8"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70D331A4D77C4A9ABCD87A3440D596" ma:contentTypeVersion="4" ma:contentTypeDescription="Een nieuw document maken." ma:contentTypeScope="" ma:versionID="9c102a2e14c14455f09075508ea9a3a2">
  <xsd:schema xmlns:xsd="http://www.w3.org/2001/XMLSchema" xmlns:xs="http://www.w3.org/2001/XMLSchema" xmlns:p="http://schemas.microsoft.com/office/2006/metadata/properties" xmlns:ns2="e7e36a81-61d6-4a36-b561-ac163d59353a" xmlns:ns3="d57e5c9b-3489-40a6-a33a-86299b570aca" targetNamespace="http://schemas.microsoft.com/office/2006/metadata/properties" ma:root="true" ma:fieldsID="83c7d7b6e9e243e7a5463133fdf5309d" ns2:_="" ns3:_="">
    <xsd:import namespace="e7e36a81-61d6-4a36-b561-ac163d59353a"/>
    <xsd:import namespace="d57e5c9b-3489-40a6-a33a-86299b570a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e36a81-61d6-4a36-b561-ac163d5935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7e5c9b-3489-40a6-a33a-86299b570ac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4D37E6-6073-4ED7-8587-8C9D6C2408D3}">
  <ds:schemaRefs>
    <ds:schemaRef ds:uri="http://schemas.microsoft.com/sharepoint/v3/contenttype/forms"/>
  </ds:schemaRefs>
</ds:datastoreItem>
</file>

<file path=customXml/itemProps2.xml><?xml version="1.0" encoding="utf-8"?>
<ds:datastoreItem xmlns:ds="http://schemas.openxmlformats.org/officeDocument/2006/customXml" ds:itemID="{40BBF0C9-234C-4479-9678-3EC59100CD20}">
  <ds:schemaRefs>
    <ds:schemaRef ds:uri="e7e36a81-61d6-4a36-b561-ac163d59353a"/>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d57e5c9b-3489-40a6-a33a-86299b570aca"/>
    <ds:schemaRef ds:uri="http://www.w3.org/XML/1998/namespace"/>
    <ds:schemaRef ds:uri="http://purl.org/dc/elements/1.1/"/>
  </ds:schemaRefs>
</ds:datastoreItem>
</file>

<file path=customXml/itemProps3.xml><?xml version="1.0" encoding="utf-8"?>
<ds:datastoreItem xmlns:ds="http://schemas.openxmlformats.org/officeDocument/2006/customXml" ds:itemID="{B60573DD-C83F-43F0-8A2F-41419F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e36a81-61d6-4a36-b561-ac163d59353a"/>
    <ds:schemaRef ds:uri="d57e5c9b-3489-40a6-a33a-86299b570a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Totaaloverzicht</vt:lpstr>
      <vt:lpstr>Prijzen apparatuur</vt:lpstr>
      <vt:lpstr>Prijzen Diensten</vt:lpstr>
      <vt:lpstr>Grafiek</vt:lpstr>
      <vt:lpstr>Grafiek!Afdrukbereik</vt:lpstr>
      <vt:lpstr>Puntenscore</vt:lpstr>
    </vt:vector>
  </TitlesOfParts>
  <Manager/>
  <Company>Hogeschool van Arnhem en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rudolph</dc:creator>
  <cp:keywords/>
  <dc:description/>
  <cp:lastModifiedBy>Jan Ovink</cp:lastModifiedBy>
  <cp:revision/>
  <cp:lastPrinted>2022-04-01T06:56:12Z</cp:lastPrinted>
  <dcterms:created xsi:type="dcterms:W3CDTF">2017-10-16T12:23:36Z</dcterms:created>
  <dcterms:modified xsi:type="dcterms:W3CDTF">2022-04-01T08:55:27Z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0x010100C270D331A4D77C4A9ABCD87A3440D596</vt:lpwstr>
  </property>
</Properties>
</file>