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3"/>
  <workbookPr defaultThemeVersion="124226"/>
  <mc:AlternateContent xmlns:mc="http://schemas.openxmlformats.org/markup-compatibility/2006">
    <mc:Choice Requires="x15">
      <x15ac:absPath xmlns:x15ac="http://schemas.microsoft.com/office/spreadsheetml/2010/11/ac" url="/Users/justinehoffman/Desktop/"/>
    </mc:Choice>
  </mc:AlternateContent>
  <xr:revisionPtr revIDLastSave="0" documentId="8_{12AB3281-17A9-174C-9690-A2E829BECFD9}" xr6:coauthVersionLast="47" xr6:coauthVersionMax="47" xr10:uidLastSave="{00000000-0000-0000-0000-000000000000}"/>
  <bookViews>
    <workbookView xWindow="0" yWindow="500" windowWidth="28800" windowHeight="15840" activeTab="2" xr2:uid="{00000000-000D-0000-FFFF-FFFF00000000}"/>
  </bookViews>
  <sheets>
    <sheet name="Groenonderhoud PO " sheetId="5" r:id="rId1"/>
    <sheet name="Groenonderhoud VO" sheetId="9" r:id="rId2"/>
    <sheet name="Aanvullende werkzaamheden" sheetId="10" r:id="rId3"/>
  </sheets>
  <definedNames>
    <definedName name="_xlnm.Print_Area" localSheetId="0">'Groenonderhoud PO '!$A$1:$R$43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3" i="5" l="1"/>
  <c r="J64" i="9"/>
  <c r="L64" i="9"/>
  <c r="N64" i="9"/>
  <c r="P64" i="9"/>
  <c r="R64" i="9"/>
  <c r="T64" i="9"/>
  <c r="V64" i="9"/>
  <c r="X64" i="9"/>
  <c r="Z64" i="9"/>
  <c r="AB64" i="9"/>
  <c r="H64" i="9"/>
  <c r="J63" i="9"/>
  <c r="L63" i="9"/>
  <c r="N63" i="9"/>
  <c r="P63" i="9"/>
  <c r="R63" i="9"/>
  <c r="T63" i="9"/>
  <c r="V63" i="9"/>
  <c r="X63" i="9"/>
  <c r="Z63" i="9"/>
  <c r="AB63" i="9"/>
  <c r="H63" i="9"/>
  <c r="E36" i="5"/>
  <c r="E37" i="5"/>
  <c r="B36" i="5"/>
  <c r="B37" i="5"/>
  <c r="J36" i="5"/>
  <c r="J37" i="5"/>
  <c r="T36" i="5"/>
  <c r="T37" i="5"/>
  <c r="R36" i="5"/>
  <c r="R37" i="5"/>
  <c r="P36" i="5"/>
  <c r="P37" i="5"/>
  <c r="N36" i="5"/>
  <c r="N37" i="5"/>
  <c r="L36" i="5"/>
  <c r="L37" i="5"/>
  <c r="H36" i="5"/>
  <c r="H37" i="5"/>
  <c r="L8" i="9"/>
  <c r="L9" i="9"/>
  <c r="L10" i="9"/>
  <c r="L12" i="9"/>
  <c r="L13" i="9"/>
  <c r="L14" i="9"/>
  <c r="L15" i="9"/>
  <c r="L16" i="9"/>
  <c r="L18" i="9"/>
  <c r="L19" i="9"/>
  <c r="L20" i="9"/>
  <c r="L21" i="9"/>
  <c r="L23" i="9"/>
  <c r="L24" i="9"/>
  <c r="L25" i="9"/>
  <c r="L26" i="9"/>
  <c r="L27" i="9"/>
  <c r="L29" i="9"/>
  <c r="L30" i="9"/>
  <c r="L31" i="9"/>
  <c r="L32" i="9"/>
  <c r="L34" i="9"/>
  <c r="L36" i="9"/>
  <c r="L37" i="9"/>
  <c r="L39" i="9"/>
  <c r="L40" i="9"/>
  <c r="L42" i="9"/>
  <c r="L43" i="9"/>
  <c r="L45" i="9"/>
  <c r="L47" i="9"/>
  <c r="L49" i="9"/>
  <c r="L51" i="9"/>
  <c r="L53" i="9"/>
  <c r="L54" i="9"/>
  <c r="L55" i="9"/>
  <c r="L56" i="9"/>
  <c r="L57" i="9"/>
  <c r="L58" i="9"/>
  <c r="L59" i="9"/>
  <c r="L60" i="9"/>
  <c r="L61" i="9"/>
  <c r="N8" i="9"/>
  <c r="N9" i="9"/>
  <c r="N10" i="9"/>
  <c r="N12" i="9"/>
  <c r="N13" i="9"/>
  <c r="N14" i="9"/>
  <c r="N15" i="9"/>
  <c r="N16" i="9"/>
  <c r="N18" i="9"/>
  <c r="N19" i="9"/>
  <c r="N20" i="9"/>
  <c r="N21" i="9"/>
  <c r="N23" i="9"/>
  <c r="N24" i="9"/>
  <c r="N25" i="9"/>
  <c r="N26" i="9"/>
  <c r="N27" i="9"/>
  <c r="N29" i="9"/>
  <c r="N30" i="9"/>
  <c r="N31" i="9"/>
  <c r="N32" i="9"/>
  <c r="N34" i="9"/>
  <c r="N36" i="9"/>
  <c r="N37" i="9"/>
  <c r="N39" i="9"/>
  <c r="N40" i="9"/>
  <c r="N42" i="9"/>
  <c r="N43" i="9"/>
  <c r="N45" i="9"/>
  <c r="N47" i="9"/>
  <c r="N49" i="9"/>
  <c r="N51" i="9"/>
  <c r="N53" i="9"/>
  <c r="N54" i="9"/>
  <c r="N55" i="9"/>
  <c r="N56" i="9"/>
  <c r="N57" i="9"/>
  <c r="N58" i="9"/>
  <c r="N59" i="9"/>
  <c r="N60" i="9"/>
  <c r="N61" i="9"/>
  <c r="P8" i="9"/>
  <c r="P9" i="9"/>
  <c r="P10" i="9"/>
  <c r="P12" i="9"/>
  <c r="P13" i="9"/>
  <c r="P14" i="9"/>
  <c r="P15" i="9"/>
  <c r="P16" i="9"/>
  <c r="P18" i="9"/>
  <c r="P19" i="9"/>
  <c r="P20" i="9"/>
  <c r="P21" i="9"/>
  <c r="P23" i="9"/>
  <c r="P24" i="9"/>
  <c r="P25" i="9"/>
  <c r="P26" i="9"/>
  <c r="P27" i="9"/>
  <c r="P29" i="9"/>
  <c r="P30" i="9"/>
  <c r="P31" i="9"/>
  <c r="P32" i="9"/>
  <c r="P34" i="9"/>
  <c r="P36" i="9"/>
  <c r="P37" i="9"/>
  <c r="P39" i="9"/>
  <c r="P40" i="9"/>
  <c r="P42" i="9"/>
  <c r="P43" i="9"/>
  <c r="P45" i="9"/>
  <c r="P47" i="9"/>
  <c r="P49" i="9"/>
  <c r="P51" i="9"/>
  <c r="P53" i="9"/>
  <c r="P54" i="9"/>
  <c r="P55" i="9"/>
  <c r="P56" i="9"/>
  <c r="P57" i="9"/>
  <c r="P58" i="9"/>
  <c r="P59" i="9"/>
  <c r="P60" i="9"/>
  <c r="P61" i="9"/>
  <c r="R8" i="9"/>
  <c r="R9" i="9"/>
  <c r="R10" i="9"/>
  <c r="R12" i="9"/>
  <c r="R13" i="9"/>
  <c r="R14" i="9"/>
  <c r="R15" i="9"/>
  <c r="R16" i="9"/>
  <c r="R18" i="9"/>
  <c r="R19" i="9"/>
  <c r="R20" i="9"/>
  <c r="R21" i="9"/>
  <c r="R23" i="9"/>
  <c r="R24" i="9"/>
  <c r="R25" i="9"/>
  <c r="R26" i="9"/>
  <c r="R27" i="9"/>
  <c r="R29" i="9"/>
  <c r="R30" i="9"/>
  <c r="R31" i="9"/>
  <c r="R32" i="9"/>
  <c r="R34" i="9"/>
  <c r="R36" i="9"/>
  <c r="R37" i="9"/>
  <c r="R39" i="9"/>
  <c r="R40" i="9"/>
  <c r="R42" i="9"/>
  <c r="R43" i="9"/>
  <c r="R45" i="9"/>
  <c r="R47" i="9"/>
  <c r="R49" i="9"/>
  <c r="R51" i="9"/>
  <c r="R53" i="9"/>
  <c r="R54" i="9"/>
  <c r="R55" i="9"/>
  <c r="R56" i="9"/>
  <c r="R57" i="9"/>
  <c r="R58" i="9"/>
  <c r="R59" i="9"/>
  <c r="R60" i="9"/>
  <c r="R61" i="9"/>
  <c r="T8" i="9"/>
  <c r="T9" i="9"/>
  <c r="T10" i="9"/>
  <c r="T12" i="9"/>
  <c r="T13" i="9"/>
  <c r="T14" i="9"/>
  <c r="T15" i="9"/>
  <c r="T16" i="9"/>
  <c r="T18" i="9"/>
  <c r="T19" i="9"/>
  <c r="T20" i="9"/>
  <c r="T21" i="9"/>
  <c r="T23" i="9"/>
  <c r="T24" i="9"/>
  <c r="T25" i="9"/>
  <c r="T26" i="9"/>
  <c r="T27" i="9"/>
  <c r="T29" i="9"/>
  <c r="T30" i="9"/>
  <c r="T31" i="9"/>
  <c r="T32" i="9"/>
  <c r="T34" i="9"/>
  <c r="T36" i="9"/>
  <c r="T37" i="9"/>
  <c r="T39" i="9"/>
  <c r="T40" i="9"/>
  <c r="T42" i="9"/>
  <c r="T43" i="9"/>
  <c r="T45" i="9"/>
  <c r="T47" i="9"/>
  <c r="T49" i="9"/>
  <c r="T51" i="9"/>
  <c r="T53" i="9"/>
  <c r="T54" i="9"/>
  <c r="T55" i="9"/>
  <c r="T56" i="9"/>
  <c r="T57" i="9"/>
  <c r="T58" i="9"/>
  <c r="T59" i="9"/>
  <c r="T60" i="9"/>
  <c r="T61" i="9"/>
  <c r="V8" i="9"/>
  <c r="V9" i="9"/>
  <c r="V10" i="9"/>
  <c r="V12" i="9"/>
  <c r="V13" i="9"/>
  <c r="V14" i="9"/>
  <c r="V15" i="9"/>
  <c r="V16" i="9"/>
  <c r="V18" i="9"/>
  <c r="V19" i="9"/>
  <c r="V20" i="9"/>
  <c r="V21" i="9"/>
  <c r="V23" i="9"/>
  <c r="V24" i="9"/>
  <c r="V25" i="9"/>
  <c r="V26" i="9"/>
  <c r="V27" i="9"/>
  <c r="V29" i="9"/>
  <c r="V30" i="9"/>
  <c r="V31" i="9"/>
  <c r="V32" i="9"/>
  <c r="V34" i="9"/>
  <c r="V36" i="9"/>
  <c r="V37" i="9"/>
  <c r="V39" i="9"/>
  <c r="V40" i="9"/>
  <c r="V42" i="9"/>
  <c r="V43" i="9"/>
  <c r="V45" i="9"/>
  <c r="V47" i="9"/>
  <c r="V49" i="9"/>
  <c r="V51" i="9"/>
  <c r="V53" i="9"/>
  <c r="V54" i="9"/>
  <c r="V55" i="9"/>
  <c r="V56" i="9"/>
  <c r="V57" i="9"/>
  <c r="V58" i="9"/>
  <c r="V59" i="9"/>
  <c r="V60" i="9"/>
  <c r="V61" i="9"/>
  <c r="X8" i="9"/>
  <c r="X9" i="9"/>
  <c r="X10" i="9"/>
  <c r="X12" i="9"/>
  <c r="X13" i="9"/>
  <c r="X14" i="9"/>
  <c r="X15" i="9"/>
  <c r="X16" i="9"/>
  <c r="X18" i="9"/>
  <c r="X19" i="9"/>
  <c r="X20" i="9"/>
  <c r="X21" i="9"/>
  <c r="X23" i="9"/>
  <c r="X24" i="9"/>
  <c r="X25" i="9"/>
  <c r="X26" i="9"/>
  <c r="X27" i="9"/>
  <c r="X29" i="9"/>
  <c r="X30" i="9"/>
  <c r="X31" i="9"/>
  <c r="X32" i="9"/>
  <c r="X34" i="9"/>
  <c r="X36" i="9"/>
  <c r="X37" i="9"/>
  <c r="X39" i="9"/>
  <c r="X40" i="9"/>
  <c r="X42" i="9"/>
  <c r="X43" i="9"/>
  <c r="X45" i="9"/>
  <c r="X47" i="9"/>
  <c r="X49" i="9"/>
  <c r="X51" i="9"/>
  <c r="X53" i="9"/>
  <c r="X54" i="9"/>
  <c r="X55" i="9"/>
  <c r="X56" i="9"/>
  <c r="X57" i="9"/>
  <c r="X58" i="9"/>
  <c r="X59" i="9"/>
  <c r="X60" i="9"/>
  <c r="X61" i="9"/>
  <c r="Z61" i="9"/>
  <c r="Z8" i="9"/>
  <c r="Z9" i="9"/>
  <c r="Z10" i="9"/>
  <c r="Z12" i="9"/>
  <c r="Z13" i="9"/>
  <c r="Z14" i="9"/>
  <c r="Z15" i="9"/>
  <c r="Z16" i="9"/>
  <c r="Z18" i="9"/>
  <c r="Z19" i="9"/>
  <c r="Z20" i="9"/>
  <c r="Z21" i="9"/>
  <c r="Z23" i="9"/>
  <c r="Z24" i="9"/>
  <c r="Z25" i="9"/>
  <c r="Z26" i="9"/>
  <c r="Z27" i="9"/>
  <c r="Z29" i="9"/>
  <c r="Z30" i="9"/>
  <c r="Z31" i="9"/>
  <c r="Z32" i="9"/>
  <c r="Z34" i="9"/>
  <c r="Z36" i="9"/>
  <c r="Z37" i="9"/>
  <c r="Z39" i="9"/>
  <c r="Z40" i="9"/>
  <c r="Z42" i="9"/>
  <c r="Z43" i="9"/>
  <c r="Z45" i="9"/>
  <c r="Z47" i="9"/>
  <c r="Z49" i="9"/>
  <c r="Z51" i="9"/>
  <c r="Z53" i="9"/>
  <c r="Z54" i="9"/>
  <c r="Z55" i="9"/>
  <c r="Z56" i="9"/>
  <c r="Z57" i="9"/>
  <c r="Z58" i="9"/>
  <c r="Z59" i="9"/>
  <c r="Z60" i="9"/>
  <c r="AB8" i="9"/>
  <c r="AB9" i="9"/>
  <c r="AB10" i="9"/>
  <c r="AB12" i="9"/>
  <c r="AB13" i="9"/>
  <c r="AB14" i="9"/>
  <c r="AB15" i="9"/>
  <c r="AB16" i="9"/>
  <c r="AB18" i="9"/>
  <c r="AB19" i="9"/>
  <c r="AB20" i="9"/>
  <c r="AB21" i="9"/>
  <c r="AB23" i="9"/>
  <c r="AB24" i="9"/>
  <c r="AB25" i="9"/>
  <c r="AB26" i="9"/>
  <c r="AB27" i="9"/>
  <c r="AB29" i="9"/>
  <c r="AB30" i="9"/>
  <c r="AB31" i="9"/>
  <c r="AB32" i="9"/>
  <c r="AB34" i="9"/>
  <c r="AB36" i="9"/>
  <c r="AB37" i="9"/>
  <c r="AB39" i="9"/>
  <c r="AB40" i="9"/>
  <c r="AB42" i="9"/>
  <c r="AB43" i="9"/>
  <c r="AB45" i="9"/>
  <c r="AB47" i="9"/>
  <c r="AB49" i="9"/>
  <c r="AB51" i="9"/>
  <c r="AB53" i="9"/>
  <c r="AB54" i="9"/>
  <c r="AB55" i="9"/>
  <c r="AB56" i="9"/>
  <c r="AB57" i="9"/>
  <c r="AB58" i="9"/>
  <c r="AB59" i="9"/>
  <c r="AB60" i="9"/>
  <c r="AB61" i="9"/>
  <c r="AB7" i="9"/>
  <c r="Z7" i="9"/>
  <c r="X7" i="9"/>
  <c r="V7" i="9"/>
  <c r="T7" i="9"/>
  <c r="R7" i="9"/>
  <c r="P7" i="9"/>
  <c r="N7" i="9"/>
  <c r="L7" i="9"/>
  <c r="J8" i="9"/>
  <c r="J9" i="9"/>
  <c r="J10" i="9"/>
  <c r="J12" i="9"/>
  <c r="J13" i="9"/>
  <c r="J14" i="9"/>
  <c r="J15" i="9"/>
  <c r="J16" i="9"/>
  <c r="J18" i="9"/>
  <c r="J19" i="9"/>
  <c r="J20" i="9"/>
  <c r="J21" i="9"/>
  <c r="J23" i="9"/>
  <c r="J24" i="9"/>
  <c r="J25" i="9"/>
  <c r="J26" i="9"/>
  <c r="J27" i="9"/>
  <c r="J29" i="9"/>
  <c r="J30" i="9"/>
  <c r="J31" i="9"/>
  <c r="J32" i="9"/>
  <c r="J34" i="9"/>
  <c r="J36" i="9"/>
  <c r="J37" i="9"/>
  <c r="J39" i="9"/>
  <c r="J40" i="9"/>
  <c r="J42" i="9"/>
  <c r="J43" i="9"/>
  <c r="J45" i="9"/>
  <c r="J47" i="9"/>
  <c r="J49" i="9"/>
  <c r="J51" i="9"/>
  <c r="J53" i="9"/>
  <c r="J54" i="9"/>
  <c r="J55" i="9"/>
  <c r="J56" i="9"/>
  <c r="J57" i="9"/>
  <c r="J58" i="9"/>
  <c r="J59" i="9"/>
  <c r="J60" i="9"/>
  <c r="J61" i="9"/>
  <c r="J7" i="9"/>
  <c r="H8" i="9"/>
  <c r="H9" i="9"/>
  <c r="H10" i="9"/>
  <c r="H12" i="9"/>
  <c r="H13" i="9"/>
  <c r="H14" i="9"/>
  <c r="H15" i="9"/>
  <c r="H16" i="9"/>
  <c r="H18" i="9"/>
  <c r="H19" i="9"/>
  <c r="H20" i="9"/>
  <c r="H21" i="9"/>
  <c r="H23" i="9"/>
  <c r="H24" i="9"/>
  <c r="H25" i="9"/>
  <c r="H26" i="9"/>
  <c r="H27" i="9"/>
  <c r="H29" i="9"/>
  <c r="H30" i="9"/>
  <c r="H31" i="9"/>
  <c r="H32" i="9"/>
  <c r="H34" i="9"/>
  <c r="H36" i="9"/>
  <c r="H37" i="9"/>
  <c r="H39" i="9"/>
  <c r="H40" i="9"/>
  <c r="H42" i="9"/>
  <c r="H43" i="9"/>
  <c r="H45" i="9"/>
  <c r="H47" i="9"/>
  <c r="H49" i="9"/>
  <c r="H51" i="9"/>
  <c r="H53" i="9"/>
  <c r="H54" i="9"/>
  <c r="H55" i="9"/>
  <c r="H56" i="9"/>
  <c r="H57" i="9"/>
  <c r="H58" i="9"/>
  <c r="H59" i="9"/>
  <c r="H60" i="9"/>
  <c r="H61" i="9"/>
  <c r="H7" i="9"/>
  <c r="B56" i="9"/>
  <c r="B57" i="9"/>
  <c r="F57" i="9" s="1"/>
  <c r="B58" i="9"/>
  <c r="F58" i="9" s="1"/>
  <c r="B59" i="9"/>
  <c r="B60" i="9"/>
  <c r="B61" i="9"/>
  <c r="F61" i="9" s="1"/>
  <c r="B34" i="9"/>
  <c r="F34" i="9" s="1"/>
  <c r="F8" i="9"/>
  <c r="F9" i="9"/>
  <c r="F10" i="9"/>
  <c r="F12" i="9"/>
  <c r="F13" i="9"/>
  <c r="F14" i="9"/>
  <c r="F15" i="9"/>
  <c r="F16" i="9"/>
  <c r="F18" i="9"/>
  <c r="F19" i="9"/>
  <c r="F20" i="9"/>
  <c r="F21" i="9"/>
  <c r="F23" i="9"/>
  <c r="F24" i="9"/>
  <c r="F25" i="9"/>
  <c r="F26" i="9"/>
  <c r="F27" i="9"/>
  <c r="F29" i="9"/>
  <c r="F30" i="9"/>
  <c r="F31" i="9"/>
  <c r="F32" i="9"/>
  <c r="F36" i="9"/>
  <c r="F37" i="9"/>
  <c r="F39" i="9"/>
  <c r="F40" i="9"/>
  <c r="F42" i="9"/>
  <c r="F43" i="9"/>
  <c r="F45" i="9"/>
  <c r="F47" i="9"/>
  <c r="F49" i="9"/>
  <c r="F51" i="9"/>
  <c r="F53" i="9"/>
  <c r="F54" i="9"/>
  <c r="F55" i="9"/>
  <c r="F56" i="9"/>
  <c r="F59" i="9"/>
  <c r="F60" i="9"/>
  <c r="F7" i="9"/>
  <c r="B55" i="9"/>
  <c r="B11" i="5"/>
  <c r="E11" i="5" s="1"/>
  <c r="B13" i="5"/>
  <c r="E13" i="5" s="1"/>
  <c r="B14" i="5"/>
  <c r="E14" i="5" s="1"/>
  <c r="B15" i="5"/>
  <c r="E15" i="5" s="1"/>
  <c r="B17" i="5"/>
  <c r="E17" i="5" s="1"/>
  <c r="B18" i="5"/>
  <c r="E18" i="5" s="1"/>
  <c r="B19" i="5"/>
  <c r="E19" i="5" s="1"/>
  <c r="B20" i="5"/>
  <c r="E20" i="5" s="1"/>
  <c r="B22" i="5"/>
  <c r="E22" i="5" s="1"/>
  <c r="B23" i="5"/>
  <c r="E23" i="5" s="1"/>
  <c r="B24" i="5"/>
  <c r="E24" i="5" s="1"/>
  <c r="B26" i="5"/>
  <c r="E26" i="5" s="1"/>
  <c r="B27" i="5"/>
  <c r="E27" i="5" s="1"/>
  <c r="B28" i="5"/>
  <c r="E28" i="5" s="1"/>
  <c r="B29" i="5"/>
  <c r="E29" i="5" s="1"/>
  <c r="B31" i="5"/>
  <c r="E31" i="5" s="1"/>
  <c r="B33" i="5"/>
  <c r="E33" i="5" s="1"/>
  <c r="B35" i="5"/>
  <c r="E35" i="5" s="1"/>
  <c r="B10" i="5"/>
  <c r="E10" i="5" s="1"/>
  <c r="B10" i="9"/>
  <c r="B14" i="9"/>
  <c r="B8" i="9"/>
  <c r="B9" i="9"/>
  <c r="B12" i="9"/>
  <c r="B13" i="9"/>
  <c r="B16" i="9"/>
  <c r="B15" i="9"/>
  <c r="B18" i="9"/>
  <c r="B19" i="9"/>
  <c r="B20" i="9"/>
  <c r="B21" i="9"/>
  <c r="B23" i="9"/>
  <c r="B24" i="9"/>
  <c r="B25" i="9"/>
  <c r="B26" i="9"/>
  <c r="B27" i="9"/>
  <c r="B29" i="9"/>
  <c r="B30" i="9"/>
  <c r="B31" i="9"/>
  <c r="B32" i="9"/>
  <c r="B36" i="9"/>
  <c r="B37" i="9"/>
  <c r="B39" i="9"/>
  <c r="B40" i="9"/>
  <c r="B42" i="9"/>
  <c r="B43" i="9"/>
  <c r="B45" i="9"/>
  <c r="B47" i="9"/>
  <c r="B49" i="9"/>
  <c r="B51" i="9"/>
  <c r="B53" i="9"/>
  <c r="B54" i="9"/>
  <c r="B7" i="9"/>
  <c r="T11" i="5"/>
  <c r="T13" i="5"/>
  <c r="T35" i="5"/>
  <c r="T34" i="5"/>
  <c r="T32" i="5"/>
  <c r="T31" i="5"/>
  <c r="T28" i="5"/>
  <c r="T27" i="5"/>
  <c r="T26" i="5"/>
  <c r="T25" i="5"/>
  <c r="T15" i="5"/>
  <c r="T14" i="5"/>
  <c r="T10" i="5"/>
  <c r="R35" i="5" l="1"/>
  <c r="J35" i="5"/>
  <c r="R33" i="5"/>
  <c r="R31" i="5"/>
  <c r="R29" i="5"/>
  <c r="R28" i="5"/>
  <c r="R27" i="5"/>
  <c r="R26" i="5"/>
  <c r="R24" i="5"/>
  <c r="R23" i="5"/>
  <c r="R22" i="5"/>
  <c r="R20" i="5"/>
  <c r="R19" i="5"/>
  <c r="R18" i="5"/>
  <c r="R17" i="5"/>
  <c r="R15" i="5"/>
  <c r="R14" i="5"/>
  <c r="R13" i="5"/>
  <c r="R11" i="5"/>
  <c r="R10" i="5"/>
  <c r="P35" i="5"/>
  <c r="P34" i="5"/>
  <c r="P33" i="5"/>
  <c r="P31" i="5"/>
  <c r="P29" i="5"/>
  <c r="P28" i="5"/>
  <c r="P27" i="5"/>
  <c r="P26" i="5"/>
  <c r="P24" i="5"/>
  <c r="P23" i="5"/>
  <c r="P22" i="5"/>
  <c r="P20" i="5"/>
  <c r="P19" i="5"/>
  <c r="P18" i="5"/>
  <c r="P17" i="5"/>
  <c r="P15" i="5"/>
  <c r="P14" i="5"/>
  <c r="P13" i="5"/>
  <c r="P11" i="5"/>
  <c r="P10" i="5"/>
  <c r="N35" i="5"/>
  <c r="N31" i="5"/>
  <c r="N29" i="5"/>
  <c r="N28" i="5"/>
  <c r="N27" i="5"/>
  <c r="N26" i="5"/>
  <c r="N25" i="5"/>
  <c r="N24" i="5"/>
  <c r="N23" i="5"/>
  <c r="N22" i="5"/>
  <c r="N21" i="5"/>
  <c r="N20" i="5"/>
  <c r="N19" i="5"/>
  <c r="N18" i="5"/>
  <c r="N17" i="5"/>
  <c r="N15" i="5"/>
  <c r="N14" i="5"/>
  <c r="N13" i="5"/>
  <c r="N11" i="5"/>
  <c r="N10" i="5"/>
  <c r="L35" i="5"/>
  <c r="L33" i="5"/>
  <c r="L31" i="5"/>
  <c r="L29" i="5"/>
  <c r="L28" i="5"/>
  <c r="L27" i="5"/>
  <c r="L26" i="5"/>
  <c r="L25" i="5"/>
  <c r="L24" i="5"/>
  <c r="L23" i="5"/>
  <c r="L22" i="5"/>
  <c r="L20" i="5"/>
  <c r="L19" i="5"/>
  <c r="L18" i="5"/>
  <c r="L17" i="5"/>
  <c r="L15" i="5"/>
  <c r="L14" i="5"/>
  <c r="L13" i="5"/>
  <c r="L11" i="5"/>
  <c r="L10" i="5"/>
  <c r="J11" i="5"/>
  <c r="J13" i="5"/>
  <c r="J14" i="5"/>
  <c r="J15" i="5"/>
  <c r="J17" i="5"/>
  <c r="J18" i="5"/>
  <c r="J19" i="5"/>
  <c r="J20" i="5"/>
  <c r="J22" i="5"/>
  <c r="J23" i="5"/>
  <c r="J24" i="5"/>
  <c r="J25" i="5"/>
  <c r="J26" i="5"/>
  <c r="J27" i="5"/>
  <c r="J28" i="5"/>
  <c r="J29" i="5"/>
  <c r="J31" i="5"/>
  <c r="H11" i="5"/>
  <c r="H13" i="5"/>
  <c r="H14" i="5"/>
  <c r="H15" i="5"/>
  <c r="H17" i="5"/>
  <c r="H18" i="5"/>
  <c r="H19" i="5"/>
  <c r="H20" i="5"/>
  <c r="H22" i="5"/>
  <c r="H23" i="5"/>
  <c r="H24" i="5"/>
  <c r="H25" i="5"/>
  <c r="H26" i="5"/>
  <c r="H27" i="5"/>
  <c r="H28" i="5"/>
  <c r="H29" i="5"/>
  <c r="H31" i="5"/>
  <c r="H10" i="5"/>
  <c r="J10" i="5"/>
  <c r="H35" i="5"/>
  <c r="J33" i="5"/>
  <c r="H33" i="5"/>
</calcChain>
</file>

<file path=xl/sharedStrings.xml><?xml version="1.0" encoding="utf-8"?>
<sst xmlns="http://schemas.openxmlformats.org/spreadsheetml/2006/main" count="294" uniqueCount="140">
  <si>
    <t xml:space="preserve">Werkomschrijving Groenonderhoud Perceel 1 </t>
  </si>
  <si>
    <t>Omschrijving</t>
  </si>
  <si>
    <t>Locatie</t>
  </si>
  <si>
    <t>De Krugerstee, Potgieterstraat 20 Vaassen</t>
  </si>
  <si>
    <t>St. Bernardus, Willem Tellstraat 70 Epe</t>
  </si>
  <si>
    <t>De Zevensprong, Pythagorasstraat 384 Apeldoorn</t>
  </si>
  <si>
    <t>Anne Frank, Regentesselaan 34 Apeldoorn</t>
  </si>
  <si>
    <t>St. Victor, Kooiweg 29 Apeldoorn</t>
  </si>
  <si>
    <t>Hertog van Gelre, Morellenlaan 47 Apeldoorn</t>
  </si>
  <si>
    <t>Gerardus Majella Boxhofstede 17 Vaassen</t>
  </si>
  <si>
    <t>Locaties PO scholen</t>
  </si>
  <si>
    <t>Eenheids- prijs</t>
  </si>
  <si>
    <t>Hoeveelh.</t>
  </si>
  <si>
    <t>totaal prijs</t>
  </si>
  <si>
    <t>aantal X per jaar</t>
  </si>
  <si>
    <t>Aantal m2/ strekkende meter</t>
  </si>
  <si>
    <t>Prijs</t>
  </si>
  <si>
    <t>ONDERHOUD VERHARDINGEN</t>
  </si>
  <si>
    <t>Onkruidbeheersing elementenverharding</t>
  </si>
  <si>
    <t>m2</t>
  </si>
  <si>
    <t>Verwijderen blad en zwerfafval</t>
  </si>
  <si>
    <t>ONDERHOUD GRASVELD</t>
  </si>
  <si>
    <t>Maaien recreatief grasveld, incl. obstakels en bomen</t>
  </si>
  <si>
    <t>Verwijderen blad</t>
  </si>
  <si>
    <t>Afsteken graskanten</t>
  </si>
  <si>
    <t>m1</t>
  </si>
  <si>
    <t>ONDERHOUD HEESTERS</t>
  </si>
  <si>
    <t>Onkruidbeheersing in beplantingsvak</t>
  </si>
  <si>
    <t>Verwijderen blad/zwerfafval</t>
  </si>
  <si>
    <t>Snoeien heesters verjongingssnoei</t>
  </si>
  <si>
    <t>Snoeien heesters zomersnoei</t>
  </si>
  <si>
    <t>ONDERHOUD HAGEN</t>
  </si>
  <si>
    <t>Onkruidbeheersing haagvoet</t>
  </si>
  <si>
    <t>Knippen van hagen</t>
  </si>
  <si>
    <t>Verwijderen blad/ zwerfafval</t>
  </si>
  <si>
    <t>ONDERHOUD BOMEN</t>
  </si>
  <si>
    <t xml:space="preserve">Snoeien boom </t>
  </si>
  <si>
    <t>stuk</t>
  </si>
  <si>
    <t xml:space="preserve">Snoei lei- en/of vormbomen </t>
  </si>
  <si>
    <t xml:space="preserve">Knotten bomen </t>
  </si>
  <si>
    <t>Onkruidbeheersing boomspiegel</t>
  </si>
  <si>
    <t>ONDERHOUD HEKWERKEN</t>
  </si>
  <si>
    <t>Vrijsnoeien hekwerk</t>
  </si>
  <si>
    <t>ONDERHOUD KOLKEN EN GOTEN</t>
  </si>
  <si>
    <t>Kolken ontdoen van zand, blad en overig vuil</t>
  </si>
  <si>
    <t>ONDERHOUD DEURROOSTERS</t>
  </si>
  <si>
    <t xml:space="preserve">Reinigen rooster onderliggend vuil (blad, zand etc.) </t>
  </si>
  <si>
    <t>Vervangen zandbakzand**</t>
  </si>
  <si>
    <t>m3</t>
  </si>
  <si>
    <t>aanvullen houtsnippers***</t>
  </si>
  <si>
    <t>**/*** schatting</t>
  </si>
  <si>
    <t>Totaal</t>
  </si>
  <si>
    <t>Werkomschrijving groenonderhoud VO Perceel 1</t>
  </si>
  <si>
    <t xml:space="preserve"> </t>
  </si>
  <si>
    <t xml:space="preserve">  </t>
  </si>
  <si>
    <t>Cortenbosch, Pr. Beatrixlaan 259. voorlopig dicht</t>
  </si>
  <si>
    <t>Christelijk Lyceum, Blekersweg 30</t>
  </si>
  <si>
    <t>Mheenpark, Zilverschoon 43</t>
  </si>
  <si>
    <t>Mheenpark, Duizendschoon 8</t>
  </si>
  <si>
    <t>Christelijk Lyceum, Jachtlaan 108</t>
  </si>
  <si>
    <t>Sprengeloo, Sprengenweg 81</t>
  </si>
  <si>
    <t>VC Twello, Veilingstraat 10 </t>
  </si>
  <si>
    <t>Gymnasium Kastanjelaan 10 en 17</t>
  </si>
  <si>
    <t>KSG 32 Molleruslaan</t>
  </si>
  <si>
    <t>KSG 42 Molleruslaan</t>
  </si>
  <si>
    <t>Marialust</t>
  </si>
  <si>
    <t>Omschrijving VO scholen</t>
  </si>
  <si>
    <t>Totaal m2/strekkende meter scholen</t>
  </si>
  <si>
    <t>Prijs per M2 / strekkende meter</t>
  </si>
  <si>
    <t>Verwijderen zwerfafval/blad</t>
  </si>
  <si>
    <t>Vegen verharding</t>
  </si>
  <si>
    <t>Half verharding onkruidbeheersing + schoffelen en Uitharken</t>
  </si>
  <si>
    <t>Verwijderen zwerfafval/ blad</t>
  </si>
  <si>
    <t>maaien gazon extensief</t>
  </si>
  <si>
    <t>Maaien gras extensief</t>
  </si>
  <si>
    <t>Afsteken gras/plantvakken per strekkende meter</t>
  </si>
  <si>
    <t>Verwijderen zwerfafval</t>
  </si>
  <si>
    <t>snoeien hindelijke takken</t>
  </si>
  <si>
    <t xml:space="preserve">Snoeien heesters </t>
  </si>
  <si>
    <t>Knippen/snoeien Taxus</t>
  </si>
  <si>
    <t>Knippen/snoeien laurierstruiken</t>
  </si>
  <si>
    <t>Knippen/snoeien van hagen</t>
  </si>
  <si>
    <t xml:space="preserve">Onkruidbeheersing </t>
  </si>
  <si>
    <t>Bomen tussentijds controleren</t>
  </si>
  <si>
    <t>Knotten bomen</t>
  </si>
  <si>
    <t xml:space="preserve">Onkruidbeheersing boomspiegel </t>
  </si>
  <si>
    <t>ONDERHOUD BODEMBEDEKKERS</t>
  </si>
  <si>
    <t xml:space="preserve">Snoeien, voorjaarsbeurt, onkruidvrijhouden </t>
  </si>
  <si>
    <t>ONDERHOUD BOSPLANTSOEN</t>
  </si>
  <si>
    <t xml:space="preserve">Onkruidbeheersing in beplantingsvak </t>
  </si>
  <si>
    <t xml:space="preserve">Verwijderen zwerfafval </t>
  </si>
  <si>
    <t>ONDERHOUD VASTE PLANTEN</t>
  </si>
  <si>
    <t>Snoeien vaste planten en onkruidbeheersing</t>
  </si>
  <si>
    <t>ONDERHOUD KLIMPLANTEN</t>
  </si>
  <si>
    <t>onderhoud hedera (knippen, scheren, onkruidbeheersing))</t>
  </si>
  <si>
    <t xml:space="preserve">Onderhoud Thuja haag (knippen, scheren, onnkruidbeheersing) </t>
  </si>
  <si>
    <t>ONDERHOUD VIJVER</t>
  </si>
  <si>
    <t>Schoonmaken vijver (1x/jaar) (oppervlakkig, geen planten verwijderen)</t>
  </si>
  <si>
    <t>ONDERHOUD WADI</t>
  </si>
  <si>
    <t xml:space="preserve">Maaien wadi (maaisel binnen 3 dagen weg) </t>
  </si>
  <si>
    <t>Onderhoud sportcomplex Marialust**</t>
  </si>
  <si>
    <t>reinigen verspringbak/kogelstootbak</t>
  </si>
  <si>
    <t>bladruimen dak  kantine</t>
  </si>
  <si>
    <t>Maaien sportveld volgens patroon**</t>
  </si>
  <si>
    <t>are</t>
  </si>
  <si>
    <t>Bemesten sportveld langzaamwerkende mest</t>
  </si>
  <si>
    <t>bemesten sportveld met kalkmest</t>
  </si>
  <si>
    <t>Bladruimen sportveld</t>
  </si>
  <si>
    <t>(prik) rollen sportveld</t>
  </si>
  <si>
    <t>bijmaaien obstakels</t>
  </si>
  <si>
    <t>Graskantensteken atletiekbaan</t>
  </si>
  <si>
    <t>** sportvelden moeten in afwisselende patronen gemaaid worden ivm gebruik en groei van de gras mat. De rugby club maakt ook gebruik van de velden.</t>
  </si>
  <si>
    <t>incl btw</t>
  </si>
  <si>
    <t xml:space="preserve">EXTRA WERKZAAMHEDEN </t>
  </si>
  <si>
    <t>PRIJSLIJST</t>
  </si>
  <si>
    <t>Zandbakzand aanvullen</t>
  </si>
  <si>
    <t xml:space="preserve">€ -   </t>
  </si>
  <si>
    <t>Zandbakzand opschonen</t>
  </si>
  <si>
    <t>Zandbak zand verwijderen en hervullen</t>
  </si>
  <si>
    <t xml:space="preserve">Houtsnippers aanvullen </t>
  </si>
  <si>
    <t xml:space="preserve">(Extra) takken van bomen snoei </t>
  </si>
  <si>
    <t>Gladheidsbestrijding strooien*</t>
  </si>
  <si>
    <t>Gladheidsbestrijding sneeuwvrij maken*</t>
  </si>
  <si>
    <t>Exotenbestrijding</t>
  </si>
  <si>
    <t>VTA keuring per boom 1x3 jaar</t>
  </si>
  <si>
    <t>manuur tarief hovenier</t>
  </si>
  <si>
    <t>uur</t>
  </si>
  <si>
    <t>manuur tarief leerling</t>
  </si>
  <si>
    <t>*</t>
  </si>
  <si>
    <t xml:space="preserve">Gebaseerd op een goede toegankelijkheid </t>
  </si>
  <si>
    <t>aantal</t>
  </si>
  <si>
    <t>maatvoering</t>
  </si>
  <si>
    <t>maat voering</t>
  </si>
  <si>
    <t xml:space="preserve">Opdrachtgever heeft getracht een realistisch mogelijke weergave per locatie van onderhoud te tonen waaraan geen rechten aan kunnen worden verleend. Leverancier wordt verzicht middels een nulmeting samen met Opdrachtgever een nieuwe freqeuntie af te spreken voor de beoogde werkzaamheden en deze aanpassingen gedurende de gehele contractperiode bij te houden. </t>
  </si>
  <si>
    <t xml:space="preserve">Leverancier wordt verzocht de prijzen incl. BTW in de gele kolom in te vullen, het prijsblad te ondertekenen en te voorzien van een stempel. Dit blad dient vervolgens te worden aangeboden in de aanbestdeing ter beoordeling. </t>
  </si>
  <si>
    <t>Naam leverancier:</t>
  </si>
  <si>
    <t>Datum:</t>
  </si>
  <si>
    <t xml:space="preserve">Stempel: </t>
  </si>
  <si>
    <t xml:space="preserve">Opdrachtgever heeft getracht een realistisch mogelijke weergave per locatie van onderhoud te tonen waaraan geen rechten aan kunnen worden verleend. Leverancier wordt verzocht middels een nulmeting samen met Opdrachtgever een nieuwe freqeuntie af te spreken voor de beoogde werkzaamheden en deze aanpassingen gedurende de gehele contractperiode bij te houden. </t>
  </si>
  <si>
    <t>Bovenstaand is een verzameling werkzaamheden waar geen afnameverplichting geldend is voor Opdrachtgever. Het dient als indicatie voor aanvullende werkzaamheden waarbij Leverancier dit pas mag uitvoerrn na schriftelijk akkoord van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</si>
</sst>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quot;\ * #,##0.00_ ;_ &quot;€&quot;\ * \-#,##0.00_ ;_ &quot;€&quot;\ * &quot;-&quot;??_ ;_ @_ "/>
    <numFmt numFmtId="165" formatCode="_ [$€-413]\ * #,##0.00_ ;_ [$€-413]\ * \-#,##0.00_ ;_ [$€-413]\ * &quot;-&quot;??_ ;_ @_ "/>
    <numFmt numFmtId="166" formatCode="#,##0_ ;\-#,##0\ "/>
    <numFmt numFmtId="167" formatCode="_ [$€-2]\ * #,##0.00_ ;_ [$€-2]\ * \-#,##0.00_ ;_ [$€-2]\ * &quot;-&quot;??_ ;_ @_ "/>
  </numFmts>
  <fonts count="25"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8"/>
      <color theme="1"/>
      <name val="Arial"/>
      <family val="2"/>
    </font>
    <font>
      <sz val="11"/>
      <color rgb="FF444444"/>
      <name val="Calibri"/>
      <family val="2"/>
      <charset val="1"/>
    </font>
    <font>
      <sz val="10"/>
      <color theme="1"/>
      <name val="Arial"/>
      <family val="2"/>
    </font>
    <font>
      <b/>
      <sz val="11"/>
      <color theme="1"/>
      <name val="Arial"/>
      <family val="2"/>
    </font>
    <font>
      <b/>
      <sz val="11"/>
      <color rgb="FF444444"/>
      <name val="Calibri"/>
      <family val="2"/>
      <charset val="1"/>
    </font>
    <font>
      <sz val="9"/>
      <color theme="1"/>
      <name val="Arial"/>
      <family val="2"/>
    </font>
    <font>
      <sz val="10"/>
      <color rgb="FF000000"/>
      <name val="Arial"/>
      <family val="2"/>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39997558519241921"/>
        <bgColor indexed="64"/>
      </patternFill>
    </fill>
    <fill>
      <patternFill patternType="solid">
        <fgColor theme="6" tint="0.3999450666829432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6"/>
        <bgColor indexed="64"/>
      </patternFill>
    </fill>
    <fill>
      <patternFill patternType="solid">
        <fgColor rgb="FFE2EFDA"/>
        <bgColor indexed="64"/>
      </patternFill>
    </fill>
    <fill>
      <patternFill patternType="solid">
        <fgColor rgb="FFFF0000"/>
        <bgColor indexed="64"/>
      </patternFill>
    </fill>
    <fill>
      <patternFill patternType="solid">
        <fgColor rgb="FFFFE699"/>
        <bgColor indexed="64"/>
      </patternFill>
    </fill>
    <fill>
      <patternFill patternType="solid">
        <fgColor rgb="FFD9D9D9"/>
        <bgColor indexed="64"/>
      </patternFill>
    </fill>
    <fill>
      <patternFill patternType="solid">
        <fgColor rgb="FFFCE4D6"/>
        <bgColor indexed="64"/>
      </patternFill>
    </fill>
    <fill>
      <patternFill patternType="solid">
        <fgColor rgb="FFF2F2F2"/>
        <bgColor indexed="64"/>
      </patternFill>
    </fill>
    <fill>
      <patternFill patternType="solid">
        <fgColor rgb="FFD0CECE"/>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
      <patternFill patternType="solid">
        <fgColor rgb="FFFFFF00"/>
        <bgColor rgb="FF000000"/>
      </patternFill>
    </fill>
    <fill>
      <patternFill patternType="solid">
        <fgColor rgb="FFFFC000"/>
        <bgColor indexed="64"/>
      </patternFill>
    </fill>
    <fill>
      <patternFill patternType="solid">
        <fgColor theme="9"/>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medium">
        <color auto="1"/>
      </left>
      <right style="thin">
        <color auto="1"/>
      </right>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auto="1"/>
      </left>
      <right style="thin">
        <color rgb="FF000000"/>
      </right>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medium">
        <color rgb="FF000000"/>
      </top>
      <bottom/>
      <diagonal/>
    </border>
    <border>
      <left style="thin">
        <color rgb="FF000000"/>
      </left>
      <right/>
      <top style="thin">
        <color rgb="FF000000"/>
      </top>
      <bottom style="thin">
        <color rgb="FF000000"/>
      </bottom>
      <diagonal/>
    </border>
    <border>
      <left style="thin">
        <color rgb="FF000000"/>
      </left>
      <right style="thin">
        <color auto="1"/>
      </right>
      <top style="thin">
        <color auto="1"/>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auto="1"/>
      </left>
      <right/>
      <top style="thin">
        <color auto="1"/>
      </top>
      <bottom style="thin">
        <color auto="1"/>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style="thin">
        <color rgb="FF000000"/>
      </right>
      <top style="medium">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indexed="64"/>
      </top>
      <bottom style="medium">
        <color indexed="64"/>
      </bottom>
      <diagonal/>
    </border>
    <border>
      <left/>
      <right/>
      <top style="thin">
        <color indexed="64"/>
      </top>
      <bottom style="medium">
        <color indexed="64"/>
      </bottom>
      <diagonal/>
    </border>
    <border>
      <left style="medium">
        <color rgb="FF000000"/>
      </left>
      <right style="thin">
        <color rgb="FF000000"/>
      </right>
      <top style="thin">
        <color indexed="64"/>
      </top>
      <bottom style="medium">
        <color indexed="64"/>
      </bottom>
      <diagonal/>
    </border>
    <border>
      <left style="thin">
        <color rgb="FF000000"/>
      </left>
      <right style="medium">
        <color rgb="FF000000"/>
      </right>
      <top style="thin">
        <color indexed="64"/>
      </top>
      <bottom style="medium">
        <color indexed="64"/>
      </bottom>
      <diagonal/>
    </border>
    <border>
      <left style="medium">
        <color rgb="FF000000"/>
      </left>
      <right style="thin">
        <color auto="1"/>
      </right>
      <top style="thin">
        <color rgb="FF000000"/>
      </top>
      <bottom/>
      <diagonal/>
    </border>
    <border>
      <left style="thin">
        <color auto="1"/>
      </left>
      <right style="thin">
        <color auto="1"/>
      </right>
      <top style="thin">
        <color indexed="64"/>
      </top>
      <bottom style="medium">
        <color indexed="64"/>
      </bottom>
      <diagonal/>
    </border>
    <border>
      <left style="thin">
        <color rgb="FF000000"/>
      </left>
      <right/>
      <top style="thin">
        <color indexed="64"/>
      </top>
      <bottom style="medium">
        <color indexed="64"/>
      </bottom>
      <diagonal/>
    </border>
    <border>
      <left style="thin">
        <color auto="1"/>
      </left>
      <right/>
      <top style="thin">
        <color indexed="64"/>
      </top>
      <bottom style="medium">
        <color indexed="64"/>
      </bottom>
      <diagonal/>
    </border>
    <border>
      <left style="thin">
        <color rgb="FF000000"/>
      </left>
      <right/>
      <top style="thin">
        <color auto="1"/>
      </top>
      <bottom style="thin">
        <color auto="1"/>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0">
    <xf numFmtId="0" fontId="0" fillId="0" borderId="0" xfId="0"/>
    <xf numFmtId="0" fontId="16" fillId="0" borderId="0" xfId="0" applyFont="1"/>
    <xf numFmtId="164" fontId="0" fillId="0" borderId="0" xfId="0" applyNumberFormat="1"/>
    <xf numFmtId="0" fontId="0" fillId="0" borderId="13" xfId="0" applyBorder="1"/>
    <xf numFmtId="0" fontId="0" fillId="0" borderId="10" xfId="0" applyBorder="1"/>
    <xf numFmtId="0" fontId="0" fillId="0" borderId="0" xfId="0" applyAlignment="1">
      <alignment wrapText="1"/>
    </xf>
    <xf numFmtId="0" fontId="16" fillId="39" borderId="0" xfId="0" applyFont="1" applyFill="1" applyAlignment="1">
      <alignment wrapText="1"/>
    </xf>
    <xf numFmtId="0" fontId="0" fillId="41" borderId="0" xfId="0" applyFill="1"/>
    <xf numFmtId="0" fontId="0" fillId="0" borderId="17" xfId="0" applyBorder="1"/>
    <xf numFmtId="4" fontId="0" fillId="0" borderId="17" xfId="0" applyNumberFormat="1" applyBorder="1"/>
    <xf numFmtId="164" fontId="0" fillId="36" borderId="17" xfId="0" applyNumberFormat="1" applyFill="1" applyBorder="1"/>
    <xf numFmtId="164" fontId="0" fillId="0" borderId="17" xfId="0" applyNumberFormat="1" applyBorder="1"/>
    <xf numFmtId="164" fontId="0" fillId="41" borderId="17" xfId="0" applyNumberFormat="1" applyFill="1" applyBorder="1"/>
    <xf numFmtId="0" fontId="0" fillId="41" borderId="17" xfId="0" applyFill="1" applyBorder="1"/>
    <xf numFmtId="0" fontId="0" fillId="0" borderId="19" xfId="0" applyBorder="1"/>
    <xf numFmtId="0" fontId="16" fillId="40" borderId="21" xfId="0" applyFont="1" applyFill="1" applyBorder="1" applyAlignment="1">
      <alignment wrapText="1"/>
    </xf>
    <xf numFmtId="0" fontId="16" fillId="0" borderId="21" xfId="0" applyFont="1" applyBorder="1" applyAlignment="1">
      <alignment wrapText="1"/>
    </xf>
    <xf numFmtId="0" fontId="0" fillId="0" borderId="22" xfId="0" applyBorder="1"/>
    <xf numFmtId="0" fontId="0" fillId="0" borderId="21" xfId="0" applyBorder="1" applyAlignment="1">
      <alignment wrapText="1"/>
    </xf>
    <xf numFmtId="164" fontId="0" fillId="0" borderId="22" xfId="0" applyNumberFormat="1" applyBorder="1"/>
    <xf numFmtId="0" fontId="16" fillId="41" borderId="21" xfId="0" applyFont="1" applyFill="1" applyBorder="1" applyAlignment="1">
      <alignment wrapText="1"/>
    </xf>
    <xf numFmtId="164" fontId="0" fillId="41" borderId="22" xfId="0" applyNumberFormat="1" applyFill="1" applyBorder="1"/>
    <xf numFmtId="0" fontId="0" fillId="43" borderId="0" xfId="0" applyFill="1"/>
    <xf numFmtId="0" fontId="16" fillId="39" borderId="23" xfId="0" applyFont="1" applyFill="1" applyBorder="1"/>
    <xf numFmtId="0" fontId="0" fillId="0" borderId="24" xfId="0" applyBorder="1"/>
    <xf numFmtId="0" fontId="0" fillId="0" borderId="24" xfId="0" applyBorder="1" applyAlignment="1">
      <alignment wrapText="1"/>
    </xf>
    <xf numFmtId="0" fontId="0" fillId="0" borderId="25" xfId="0" applyBorder="1" applyAlignment="1">
      <alignment wrapText="1"/>
    </xf>
    <xf numFmtId="0" fontId="0" fillId="0" borderId="17" xfId="0" applyBorder="1" applyAlignment="1">
      <alignment wrapText="1"/>
    </xf>
    <xf numFmtId="0" fontId="19" fillId="0" borderId="17" xfId="0" applyFont="1" applyBorder="1" applyAlignment="1">
      <alignment wrapText="1"/>
    </xf>
    <xf numFmtId="0" fontId="16" fillId="44" borderId="21" xfId="0" applyFont="1" applyFill="1" applyBorder="1" applyAlignment="1">
      <alignment wrapText="1"/>
    </xf>
    <xf numFmtId="0" fontId="0" fillId="44" borderId="17" xfId="0" applyFill="1" applyBorder="1"/>
    <xf numFmtId="0" fontId="0" fillId="44" borderId="17" xfId="0" applyFill="1" applyBorder="1" applyAlignment="1">
      <alignment wrapText="1"/>
    </xf>
    <xf numFmtId="0" fontId="19" fillId="44" borderId="17" xfId="0" applyFont="1" applyFill="1" applyBorder="1" applyAlignment="1">
      <alignment wrapText="1"/>
    </xf>
    <xf numFmtId="0" fontId="0" fillId="44" borderId="22" xfId="0" applyFill="1" applyBorder="1"/>
    <xf numFmtId="4" fontId="0" fillId="35" borderId="21" xfId="0" applyNumberFormat="1" applyFill="1" applyBorder="1" applyAlignment="1">
      <alignment wrapText="1"/>
    </xf>
    <xf numFmtId="164" fontId="0" fillId="0" borderId="22" xfId="0" applyNumberFormat="1" applyBorder="1" applyAlignment="1">
      <alignment wrapText="1"/>
    </xf>
    <xf numFmtId="0" fontId="19" fillId="0" borderId="28" xfId="0" applyFont="1" applyBorder="1" applyAlignment="1">
      <alignment wrapText="1"/>
    </xf>
    <xf numFmtId="0" fontId="19" fillId="0" borderId="29" xfId="0" applyFont="1" applyBorder="1" applyAlignment="1">
      <alignment wrapText="1"/>
    </xf>
    <xf numFmtId="0" fontId="16" fillId="0" borderId="30" xfId="0" applyFont="1" applyBorder="1" applyAlignment="1">
      <alignment wrapText="1"/>
    </xf>
    <xf numFmtId="164" fontId="0" fillId="0" borderId="31" xfId="0" applyNumberFormat="1" applyBorder="1" applyAlignment="1">
      <alignment wrapText="1"/>
    </xf>
    <xf numFmtId="0" fontId="0" fillId="44" borderId="21" xfId="0" applyFill="1" applyBorder="1" applyAlignment="1">
      <alignment wrapText="1"/>
    </xf>
    <xf numFmtId="0" fontId="0" fillId="44" borderId="31" xfId="0" applyFill="1" applyBorder="1" applyAlignment="1">
      <alignment wrapText="1"/>
    </xf>
    <xf numFmtId="0" fontId="0" fillId="44" borderId="22" xfId="0" applyFill="1" applyBorder="1" applyAlignment="1">
      <alignment wrapText="1"/>
    </xf>
    <xf numFmtId="0" fontId="22" fillId="0" borderId="28" xfId="0" applyFont="1" applyBorder="1" applyAlignment="1">
      <alignment wrapText="1"/>
    </xf>
    <xf numFmtId="0" fontId="22" fillId="0" borderId="30" xfId="0" applyFont="1" applyBorder="1" applyAlignment="1">
      <alignment wrapText="1"/>
    </xf>
    <xf numFmtId="0" fontId="16" fillId="44" borderId="31" xfId="0" applyFont="1" applyFill="1" applyBorder="1"/>
    <xf numFmtId="0" fontId="0" fillId="0" borderId="31" xfId="0" applyBorder="1"/>
    <xf numFmtId="0" fontId="20" fillId="0" borderId="31" xfId="0" applyFont="1" applyBorder="1"/>
    <xf numFmtId="0" fontId="0" fillId="44" borderId="13" xfId="0" applyFill="1" applyBorder="1"/>
    <xf numFmtId="164" fontId="0" fillId="36" borderId="13" xfId="0" applyNumberFormat="1" applyFill="1" applyBorder="1"/>
    <xf numFmtId="164" fontId="0" fillId="44" borderId="13" xfId="0" applyNumberFormat="1" applyFill="1" applyBorder="1"/>
    <xf numFmtId="165" fontId="0" fillId="36" borderId="13" xfId="0" applyNumberFormat="1" applyFill="1" applyBorder="1"/>
    <xf numFmtId="3" fontId="0" fillId="35" borderId="21" xfId="0" applyNumberFormat="1" applyFill="1" applyBorder="1" applyAlignment="1">
      <alignment wrapText="1"/>
    </xf>
    <xf numFmtId="3" fontId="0" fillId="38" borderId="21" xfId="0" applyNumberFormat="1" applyFill="1" applyBorder="1" applyAlignment="1">
      <alignment wrapText="1"/>
    </xf>
    <xf numFmtId="166" fontId="0" fillId="0" borderId="13" xfId="0" applyNumberFormat="1" applyBorder="1"/>
    <xf numFmtId="166" fontId="0" fillId="45" borderId="13" xfId="0" applyNumberFormat="1" applyFill="1" applyBorder="1"/>
    <xf numFmtId="166" fontId="0" fillId="46" borderId="13" xfId="0" applyNumberFormat="1" applyFill="1" applyBorder="1"/>
    <xf numFmtId="4" fontId="0" fillId="35" borderId="33" xfId="0" applyNumberFormat="1" applyFill="1" applyBorder="1" applyAlignment="1">
      <alignment wrapText="1"/>
    </xf>
    <xf numFmtId="3" fontId="0" fillId="35" borderId="33" xfId="0" applyNumberFormat="1" applyFill="1" applyBorder="1" applyAlignment="1">
      <alignment wrapText="1"/>
    </xf>
    <xf numFmtId="164" fontId="0" fillId="0" borderId="34" xfId="0" applyNumberFormat="1" applyBorder="1" applyAlignment="1">
      <alignment wrapText="1"/>
    </xf>
    <xf numFmtId="0" fontId="20" fillId="0" borderId="13" xfId="0" applyFont="1" applyBorder="1"/>
    <xf numFmtId="0" fontId="0" fillId="46" borderId="24" xfId="0" applyFill="1" applyBorder="1"/>
    <xf numFmtId="0" fontId="0" fillId="46" borderId="0" xfId="0" applyFill="1"/>
    <xf numFmtId="1" fontId="0" fillId="46" borderId="0" xfId="0" applyNumberFormat="1" applyFill="1"/>
    <xf numFmtId="1" fontId="0" fillId="46" borderId="35" xfId="0" applyNumberFormat="1" applyFill="1" applyBorder="1"/>
    <xf numFmtId="1" fontId="0" fillId="46" borderId="16" xfId="0" applyNumberFormat="1" applyFill="1" applyBorder="1"/>
    <xf numFmtId="4" fontId="0" fillId="35" borderId="36" xfId="0" applyNumberFormat="1" applyFill="1" applyBorder="1" applyAlignment="1">
      <alignment wrapText="1"/>
    </xf>
    <xf numFmtId="3" fontId="0" fillId="35" borderId="37" xfId="0" applyNumberFormat="1" applyFill="1" applyBorder="1" applyAlignment="1">
      <alignment wrapText="1"/>
    </xf>
    <xf numFmtId="3" fontId="0" fillId="35" borderId="36" xfId="0" applyNumberFormat="1" applyFill="1" applyBorder="1" applyAlignment="1">
      <alignment wrapText="1"/>
    </xf>
    <xf numFmtId="3" fontId="0" fillId="38" borderId="37" xfId="0" applyNumberFormat="1" applyFill="1" applyBorder="1" applyAlignment="1">
      <alignment wrapText="1"/>
    </xf>
    <xf numFmtId="166" fontId="0" fillId="47" borderId="13" xfId="0" applyNumberFormat="1" applyFill="1" applyBorder="1"/>
    <xf numFmtId="164" fontId="0" fillId="47" borderId="13" xfId="0" applyNumberFormat="1" applyFill="1" applyBorder="1"/>
    <xf numFmtId="4" fontId="0" fillId="47" borderId="21" xfId="0" applyNumberFormat="1" applyFill="1" applyBorder="1" applyAlignment="1">
      <alignment wrapText="1"/>
    </xf>
    <xf numFmtId="164" fontId="0" fillId="47" borderId="31" xfId="0" applyNumberFormat="1" applyFill="1" applyBorder="1" applyAlignment="1">
      <alignment wrapText="1"/>
    </xf>
    <xf numFmtId="3" fontId="0" fillId="47" borderId="21" xfId="0" applyNumberFormat="1" applyFill="1" applyBorder="1" applyAlignment="1">
      <alignment wrapText="1"/>
    </xf>
    <xf numFmtId="164" fontId="0" fillId="47" borderId="22" xfId="0" applyNumberFormat="1" applyFill="1" applyBorder="1" applyAlignment="1">
      <alignment wrapText="1"/>
    </xf>
    <xf numFmtId="0" fontId="0" fillId="47" borderId="0" xfId="0" applyFill="1"/>
    <xf numFmtId="0" fontId="23" fillId="0" borderId="31" xfId="0" applyFont="1" applyBorder="1"/>
    <xf numFmtId="0" fontId="16" fillId="0" borderId="38" xfId="0" applyFont="1" applyBorder="1" applyAlignment="1">
      <alignment wrapText="1"/>
    </xf>
    <xf numFmtId="0" fontId="0" fillId="48" borderId="0" xfId="0" applyFill="1"/>
    <xf numFmtId="166" fontId="0" fillId="0" borderId="10" xfId="0" applyNumberFormat="1" applyBorder="1"/>
    <xf numFmtId="165" fontId="0" fillId="36" borderId="10" xfId="0" applyNumberFormat="1" applyFill="1" applyBorder="1"/>
    <xf numFmtId="0" fontId="0" fillId="0" borderId="17" xfId="0" applyBorder="1" applyAlignment="1">
      <alignment horizontal="right" vertical="top"/>
    </xf>
    <xf numFmtId="3" fontId="0" fillId="33" borderId="17" xfId="0" applyNumberFormat="1" applyFill="1" applyBorder="1"/>
    <xf numFmtId="3" fontId="0" fillId="41" borderId="17" xfId="0" applyNumberFormat="1" applyFill="1" applyBorder="1"/>
    <xf numFmtId="3" fontId="19" fillId="0" borderId="17" xfId="0" applyNumberFormat="1" applyFont="1" applyBorder="1" applyAlignment="1">
      <alignment wrapText="1"/>
    </xf>
    <xf numFmtId="3" fontId="19" fillId="44" borderId="17" xfId="0" applyNumberFormat="1" applyFont="1" applyFill="1" applyBorder="1" applyAlignment="1">
      <alignment wrapText="1"/>
    </xf>
    <xf numFmtId="4" fontId="0" fillId="35" borderId="40" xfId="0" applyNumberFormat="1" applyFill="1" applyBorder="1" applyAlignment="1">
      <alignment wrapText="1"/>
    </xf>
    <xf numFmtId="0" fontId="16" fillId="41" borderId="33" xfId="0" applyFont="1" applyFill="1" applyBorder="1" applyAlignment="1">
      <alignment wrapText="1"/>
    </xf>
    <xf numFmtId="4" fontId="0" fillId="41" borderId="39" xfId="0" applyNumberFormat="1" applyFill="1" applyBorder="1"/>
    <xf numFmtId="164" fontId="0" fillId="41" borderId="39" xfId="0" applyNumberFormat="1" applyFill="1" applyBorder="1"/>
    <xf numFmtId="0" fontId="0" fillId="41" borderId="39" xfId="0" applyFill="1" applyBorder="1"/>
    <xf numFmtId="3" fontId="0" fillId="41" borderId="39" xfId="0" applyNumberFormat="1" applyFill="1" applyBorder="1"/>
    <xf numFmtId="164" fontId="0" fillId="41" borderId="34" xfId="0" applyNumberFormat="1" applyFill="1" applyBorder="1"/>
    <xf numFmtId="0" fontId="16" fillId="41" borderId="39" xfId="0" applyFont="1" applyFill="1" applyBorder="1" applyAlignment="1">
      <alignment wrapText="1"/>
    </xf>
    <xf numFmtId="0" fontId="24" fillId="49" borderId="17" xfId="0" applyFont="1" applyFill="1" applyBorder="1"/>
    <xf numFmtId="0" fontId="0" fillId="0" borderId="41" xfId="0" applyBorder="1"/>
    <xf numFmtId="0" fontId="24" fillId="48" borderId="17" xfId="0" applyFont="1" applyFill="1" applyBorder="1"/>
    <xf numFmtId="0" fontId="24" fillId="0" borderId="17" xfId="0" applyFont="1" applyBorder="1"/>
    <xf numFmtId="4" fontId="0" fillId="45" borderId="17" xfId="0" applyNumberFormat="1" applyFill="1" applyBorder="1"/>
    <xf numFmtId="164" fontId="0" fillId="45" borderId="17" xfId="0" applyNumberFormat="1" applyFill="1" applyBorder="1"/>
    <xf numFmtId="4" fontId="0" fillId="45" borderId="39" xfId="0" applyNumberFormat="1" applyFill="1" applyBorder="1"/>
    <xf numFmtId="164" fontId="0" fillId="45" borderId="39" xfId="0" applyNumberFormat="1" applyFill="1" applyBorder="1"/>
    <xf numFmtId="4" fontId="0" fillId="35" borderId="46" xfId="0" applyNumberFormat="1" applyFill="1" applyBorder="1" applyAlignment="1">
      <alignment wrapText="1"/>
    </xf>
    <xf numFmtId="3" fontId="0" fillId="35" borderId="46" xfId="0" applyNumberFormat="1" applyFill="1" applyBorder="1" applyAlignment="1">
      <alignment wrapText="1"/>
    </xf>
    <xf numFmtId="3" fontId="0" fillId="38" borderId="33" xfId="0" applyNumberFormat="1" applyFill="1" applyBorder="1" applyAlignment="1">
      <alignment wrapText="1"/>
    </xf>
    <xf numFmtId="0" fontId="0" fillId="0" borderId="43" xfId="0" applyBorder="1"/>
    <xf numFmtId="166" fontId="0" fillId="0" borderId="47" xfId="0" applyNumberFormat="1" applyBorder="1"/>
    <xf numFmtId="165" fontId="0" fillId="36" borderId="47" xfId="0" applyNumberFormat="1" applyFill="1" applyBorder="1"/>
    <xf numFmtId="4" fontId="0" fillId="35" borderId="44" xfId="0" applyNumberFormat="1" applyFill="1" applyBorder="1" applyAlignment="1">
      <alignment wrapText="1"/>
    </xf>
    <xf numFmtId="164" fontId="0" fillId="0" borderId="48" xfId="0" applyNumberFormat="1" applyBorder="1" applyAlignment="1">
      <alignment wrapText="1"/>
    </xf>
    <xf numFmtId="3" fontId="0" fillId="35" borderId="44" xfId="0" applyNumberFormat="1" applyFill="1" applyBorder="1" applyAlignment="1">
      <alignment wrapText="1"/>
    </xf>
    <xf numFmtId="3" fontId="0" fillId="38" borderId="44" xfId="0" applyNumberFormat="1" applyFill="1" applyBorder="1" applyAlignment="1">
      <alignment wrapText="1"/>
    </xf>
    <xf numFmtId="164" fontId="0" fillId="0" borderId="45" xfId="0" applyNumberFormat="1" applyBorder="1" applyAlignment="1">
      <alignment wrapText="1"/>
    </xf>
    <xf numFmtId="0" fontId="0" fillId="0" borderId="0" xfId="0" applyAlignment="1">
      <alignment vertical="top" wrapText="1"/>
    </xf>
    <xf numFmtId="167" fontId="0" fillId="0" borderId="13" xfId="0" applyNumberFormat="1" applyBorder="1"/>
    <xf numFmtId="167" fontId="0" fillId="0" borderId="47" xfId="0" applyNumberFormat="1" applyBorder="1"/>
    <xf numFmtId="164" fontId="0" fillId="44" borderId="35" xfId="0" applyNumberFormat="1" applyFill="1" applyBorder="1"/>
    <xf numFmtId="1" fontId="0" fillId="47" borderId="35" xfId="0" applyNumberFormat="1" applyFill="1" applyBorder="1"/>
    <xf numFmtId="1" fontId="0" fillId="46" borderId="49" xfId="0" applyNumberFormat="1" applyFill="1" applyBorder="1"/>
    <xf numFmtId="4" fontId="0" fillId="44" borderId="40" xfId="0" applyNumberFormat="1" applyFill="1" applyBorder="1" applyAlignment="1">
      <alignment wrapText="1"/>
    </xf>
    <xf numFmtId="4" fontId="0" fillId="47" borderId="40" xfId="0" applyNumberFormat="1" applyFill="1" applyBorder="1" applyAlignment="1">
      <alignment wrapText="1"/>
    </xf>
    <xf numFmtId="4" fontId="0" fillId="35" borderId="26" xfId="0" applyNumberFormat="1" applyFill="1" applyBorder="1" applyAlignment="1">
      <alignment wrapText="1"/>
    </xf>
    <xf numFmtId="4" fontId="0" fillId="35" borderId="25" xfId="0" applyNumberFormat="1" applyFill="1" applyBorder="1" applyAlignment="1">
      <alignment wrapText="1"/>
    </xf>
    <xf numFmtId="4" fontId="0" fillId="35" borderId="42" xfId="0" applyNumberFormat="1" applyFill="1" applyBorder="1" applyAlignment="1">
      <alignment wrapText="1"/>
    </xf>
    <xf numFmtId="167" fontId="0" fillId="0" borderId="10" xfId="0" applyNumberFormat="1" applyBorder="1"/>
    <xf numFmtId="0" fontId="0" fillId="0" borderId="12" xfId="0" applyBorder="1" applyAlignment="1">
      <alignment wrapText="1"/>
    </xf>
    <xf numFmtId="0" fontId="0" fillId="36" borderId="12" xfId="0" applyFill="1" applyBorder="1" applyAlignment="1">
      <alignment horizontal="center" wrapText="1"/>
    </xf>
    <xf numFmtId="0" fontId="0" fillId="46" borderId="12" xfId="0" applyFill="1" applyBorder="1" applyAlignment="1">
      <alignment horizontal="center" wrapText="1"/>
    </xf>
    <xf numFmtId="167" fontId="0" fillId="36" borderId="13" xfId="0" applyNumberFormat="1" applyFill="1" applyBorder="1"/>
    <xf numFmtId="0" fontId="21" fillId="47" borderId="31" xfId="0" applyFont="1" applyFill="1" applyBorder="1"/>
    <xf numFmtId="164" fontId="0" fillId="47" borderId="35" xfId="0" applyNumberFormat="1" applyFill="1" applyBorder="1"/>
    <xf numFmtId="0" fontId="16" fillId="47" borderId="31" xfId="0" applyFont="1" applyFill="1" applyBorder="1"/>
    <xf numFmtId="164" fontId="0" fillId="0" borderId="23" xfId="0" applyNumberFormat="1" applyBorder="1" applyAlignment="1">
      <alignment wrapText="1"/>
    </xf>
    <xf numFmtId="3" fontId="0" fillId="33" borderId="31" xfId="0" applyNumberFormat="1" applyFill="1" applyBorder="1"/>
    <xf numFmtId="164" fontId="0" fillId="0" borderId="39" xfId="0" applyNumberFormat="1" applyBorder="1"/>
    <xf numFmtId="0" fontId="24" fillId="0" borderId="51" xfId="0" applyFont="1" applyBorder="1" applyAlignment="1">
      <alignment wrapText="1"/>
    </xf>
    <xf numFmtId="4" fontId="0" fillId="0" borderId="51" xfId="0" applyNumberFormat="1" applyBorder="1"/>
    <xf numFmtId="164" fontId="0" fillId="36" borderId="51" xfId="0" applyNumberFormat="1" applyFill="1" applyBorder="1"/>
    <xf numFmtId="164" fontId="0" fillId="0" borderId="51" xfId="0" applyNumberFormat="1" applyBorder="1"/>
    <xf numFmtId="0" fontId="0" fillId="0" borderId="51" xfId="0" applyBorder="1"/>
    <xf numFmtId="3" fontId="0" fillId="33" borderId="51" xfId="0" applyNumberFormat="1" applyFill="1" applyBorder="1"/>
    <xf numFmtId="3" fontId="0" fillId="33" borderId="52" xfId="0" applyNumberFormat="1" applyFill="1" applyBorder="1"/>
    <xf numFmtId="0" fontId="24" fillId="0" borderId="39" xfId="0" applyFont="1" applyBorder="1" applyAlignment="1">
      <alignment wrapText="1"/>
    </xf>
    <xf numFmtId="4" fontId="0" fillId="0" borderId="39" xfId="0" applyNumberFormat="1" applyBorder="1"/>
    <xf numFmtId="164" fontId="0" fillId="36" borderId="39" xfId="0" applyNumberFormat="1" applyFill="1" applyBorder="1"/>
    <xf numFmtId="0" fontId="0" fillId="0" borderId="39" xfId="0" applyBorder="1"/>
    <xf numFmtId="3" fontId="0" fillId="33" borderId="39" xfId="0" applyNumberFormat="1" applyFill="1" applyBorder="1"/>
    <xf numFmtId="3" fontId="0" fillId="33" borderId="23" xfId="0" applyNumberFormat="1" applyFill="1" applyBorder="1"/>
    <xf numFmtId="164" fontId="0" fillId="0" borderId="0" xfId="0" applyNumberFormat="1" applyAlignment="1">
      <alignment wrapText="1"/>
    </xf>
    <xf numFmtId="0" fontId="0" fillId="50" borderId="0" xfId="0" applyFill="1" applyAlignment="1">
      <alignment wrapText="1"/>
    </xf>
    <xf numFmtId="0" fontId="0" fillId="46" borderId="0" xfId="0" applyFill="1" applyBorder="1" applyAlignment="1">
      <alignment horizontal="left" vertical="top" wrapText="1"/>
    </xf>
    <xf numFmtId="0" fontId="0" fillId="46" borderId="0" xfId="0" applyFill="1" applyBorder="1" applyAlignment="1"/>
    <xf numFmtId="0" fontId="0" fillId="51" borderId="0" xfId="0" applyFill="1" applyAlignment="1">
      <alignment wrapText="1"/>
    </xf>
    <xf numFmtId="0" fontId="0" fillId="46" borderId="0" xfId="0" applyFill="1" applyAlignment="1">
      <alignment wrapText="1"/>
    </xf>
    <xf numFmtId="0" fontId="16" fillId="0" borderId="53" xfId="0" applyFont="1" applyBorder="1"/>
    <xf numFmtId="0" fontId="16" fillId="0" borderId="54" xfId="0" applyFont="1" applyBorder="1"/>
    <xf numFmtId="0" fontId="16" fillId="0" borderId="55" xfId="0" applyFont="1" applyBorder="1"/>
    <xf numFmtId="0" fontId="0" fillId="34" borderId="19" xfId="0" applyFill="1" applyBorder="1" applyAlignment="1">
      <alignment horizontal="center"/>
    </xf>
    <xf numFmtId="0" fontId="0" fillId="34" borderId="20" xfId="0" applyFill="1" applyBorder="1" applyAlignment="1">
      <alignment horizontal="center"/>
    </xf>
    <xf numFmtId="0" fontId="0" fillId="38" borderId="17" xfId="0" applyFill="1" applyBorder="1" applyAlignment="1">
      <alignment horizontal="center" textRotation="60" wrapText="1"/>
    </xf>
    <xf numFmtId="0" fontId="0" fillId="38" borderId="22" xfId="0" applyFill="1" applyBorder="1" applyAlignment="1">
      <alignment horizontal="center" textRotation="60" wrapText="1"/>
    </xf>
    <xf numFmtId="0" fontId="0" fillId="0" borderId="18" xfId="0" applyBorder="1" applyAlignment="1">
      <alignment horizontal="left" vertical="top" wrapText="1"/>
    </xf>
    <xf numFmtId="0" fontId="0" fillId="0" borderId="21" xfId="0" applyBorder="1" applyAlignment="1">
      <alignment horizontal="left" vertical="top" wrapText="1"/>
    </xf>
    <xf numFmtId="0" fontId="0" fillId="36" borderId="19" xfId="0" applyFill="1" applyBorder="1" applyAlignment="1">
      <alignment horizontal="left" vertical="top" wrapText="1"/>
    </xf>
    <xf numFmtId="0" fontId="0" fillId="36" borderId="17" xfId="0" applyFill="1" applyBorder="1" applyAlignment="1">
      <alignment horizontal="left" vertical="top" wrapText="1"/>
    </xf>
    <xf numFmtId="0" fontId="0" fillId="36" borderId="19" xfId="0" applyFill="1" applyBorder="1" applyAlignment="1">
      <alignment horizontal="left" wrapText="1"/>
    </xf>
    <xf numFmtId="0" fontId="0" fillId="36" borderId="17" xfId="0" applyFill="1" applyBorder="1" applyAlignment="1">
      <alignment horizontal="left" wrapText="1"/>
    </xf>
    <xf numFmtId="0" fontId="0" fillId="0" borderId="17" xfId="0" applyBorder="1" applyAlignment="1">
      <alignment horizontal="center" wrapText="1"/>
    </xf>
    <xf numFmtId="0" fontId="0" fillId="0" borderId="50" xfId="0" applyBorder="1" applyAlignment="1">
      <alignment horizontal="left" vertical="top" wrapText="1"/>
    </xf>
    <xf numFmtId="0" fontId="0" fillId="46" borderId="0" xfId="0" applyFill="1" applyBorder="1" applyAlignment="1">
      <alignment horizontal="left" vertical="top" wrapText="1"/>
    </xf>
    <xf numFmtId="0" fontId="0" fillId="0" borderId="40" xfId="0" applyBorder="1" applyAlignment="1">
      <alignment horizontal="center" wrapText="1"/>
    </xf>
    <xf numFmtId="0" fontId="0" fillId="37" borderId="15" xfId="0" applyFill="1" applyBorder="1" applyAlignment="1">
      <alignment horizontal="center" textRotation="60" wrapText="1"/>
    </xf>
    <xf numFmtId="0" fontId="0" fillId="37" borderId="11" xfId="0" applyFill="1" applyBorder="1" applyAlignment="1">
      <alignment horizontal="center" textRotation="60" wrapText="1"/>
    </xf>
    <xf numFmtId="0" fontId="0" fillId="0" borderId="24" xfId="0" applyBorder="1" applyAlignment="1"/>
    <xf numFmtId="0" fontId="0" fillId="0" borderId="0" xfId="0" applyAlignment="1"/>
    <xf numFmtId="0" fontId="0" fillId="37" borderId="27" xfId="0" applyFill="1" applyBorder="1" applyAlignment="1">
      <alignment horizontal="center" textRotation="60" wrapText="1"/>
    </xf>
    <xf numFmtId="0" fontId="18" fillId="42" borderId="50" xfId="0" applyFont="1" applyFill="1" applyBorder="1" applyAlignment="1">
      <alignment horizontal="left" vertical="top" wrapText="1"/>
    </xf>
    <xf numFmtId="0" fontId="16" fillId="42" borderId="32" xfId="0" applyFont="1" applyFill="1" applyBorder="1" applyAlignment="1">
      <alignment horizontal="left" vertical="top" wrapText="1"/>
    </xf>
    <xf numFmtId="0" fontId="0" fillId="37" borderId="14" xfId="0" applyFill="1" applyBorder="1" applyAlignment="1">
      <alignment horizontal="center" textRotation="60"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X53"/>
  <sheetViews>
    <sheetView showZeros="0" topLeftCell="A25" zoomScaleNormal="100" workbookViewId="0">
      <pane xSplit="6" topLeftCell="G1" activePane="topRight" state="frozen"/>
      <selection pane="topRight" activeCell="K42" sqref="K42"/>
    </sheetView>
  </sheetViews>
  <sheetFormatPr baseColWidth="10" defaultColWidth="9.1640625" defaultRowHeight="12.75" customHeight="1" outlineLevelCol="1" x14ac:dyDescent="0.15"/>
  <cols>
    <col min="1" max="1" width="51" style="5" customWidth="1"/>
    <col min="2" max="2" width="15.33203125" customWidth="1"/>
    <col min="3" max="3" width="7" customWidth="1"/>
    <col min="4" max="4" width="10.83203125" customWidth="1"/>
    <col min="5" max="5" width="11.83203125" customWidth="1"/>
    <col min="6" max="6" width="9.1640625" customWidth="1"/>
    <col min="7" max="7" width="12.33203125" customWidth="1" outlineLevel="1"/>
    <col min="8" max="8" width="11.1640625" bestFit="1" customWidth="1" outlineLevel="1"/>
    <col min="9" max="9" width="12.6640625" customWidth="1" outlineLevel="1"/>
    <col min="10" max="10" width="11.1640625" bestFit="1" customWidth="1" outlineLevel="1"/>
    <col min="11" max="11" width="12.6640625" customWidth="1" outlineLevel="1"/>
    <col min="12" max="12" width="11.1640625" bestFit="1" customWidth="1" outlineLevel="1"/>
    <col min="13" max="13" width="11.33203125" customWidth="1" outlineLevel="1"/>
    <col min="14" max="14" width="11.1640625" bestFit="1" customWidth="1" outlineLevel="1"/>
    <col min="15" max="15" width="11.5" customWidth="1" outlineLevel="1"/>
    <col min="16" max="16" width="11.1640625" bestFit="1" customWidth="1" outlineLevel="1"/>
    <col min="17" max="17" width="11.33203125" customWidth="1" outlineLevel="1"/>
    <col min="18" max="18" width="11.1640625" bestFit="1" customWidth="1" outlineLevel="1"/>
    <col min="19" max="19" width="13.6640625" customWidth="1"/>
    <col min="20" max="20" width="14" customWidth="1"/>
  </cols>
  <sheetData>
    <row r="1" spans="1:50" ht="14" x14ac:dyDescent="0.15">
      <c r="A1" s="6" t="s">
        <v>0</v>
      </c>
    </row>
    <row r="2" spans="1:50" ht="13" x14ac:dyDescent="0.15">
      <c r="A2" s="6"/>
    </row>
    <row r="3" spans="1:50" ht="13" x14ac:dyDescent="0.15">
      <c r="A3" s="6"/>
    </row>
    <row r="4" spans="1:50" ht="13" x14ac:dyDescent="0.15">
      <c r="A4" s="6"/>
    </row>
    <row r="5" spans="1:50" ht="13" customHeight="1" x14ac:dyDescent="0.15">
      <c r="A5" s="162" t="s">
        <v>1</v>
      </c>
      <c r="B5" s="14"/>
      <c r="C5" s="14"/>
      <c r="D5" s="164"/>
      <c r="E5" s="14"/>
      <c r="F5" s="14"/>
      <c r="G5" s="158" t="s">
        <v>2</v>
      </c>
      <c r="H5" s="158"/>
      <c r="I5" s="158" t="s">
        <v>2</v>
      </c>
      <c r="J5" s="158"/>
      <c r="K5" s="158" t="s">
        <v>2</v>
      </c>
      <c r="L5" s="158"/>
      <c r="M5" s="158" t="s">
        <v>2</v>
      </c>
      <c r="N5" s="158"/>
      <c r="O5" s="158" t="s">
        <v>2</v>
      </c>
      <c r="P5" s="158"/>
      <c r="Q5" s="158" t="s">
        <v>2</v>
      </c>
      <c r="R5" s="158"/>
      <c r="S5" s="158" t="s">
        <v>2</v>
      </c>
      <c r="T5" s="159"/>
    </row>
    <row r="6" spans="1:50" ht="13" customHeight="1" thickBot="1" x14ac:dyDescent="0.2">
      <c r="A6" s="163"/>
      <c r="B6" s="8"/>
      <c r="C6" s="8"/>
      <c r="D6" s="165"/>
      <c r="E6" s="82"/>
      <c r="F6" s="8"/>
      <c r="G6" s="160" t="s">
        <v>3</v>
      </c>
      <c r="H6" s="160"/>
      <c r="I6" s="160" t="s">
        <v>4</v>
      </c>
      <c r="J6" s="160"/>
      <c r="K6" s="160" t="s">
        <v>5</v>
      </c>
      <c r="L6" s="160"/>
      <c r="M6" s="160" t="s">
        <v>6</v>
      </c>
      <c r="N6" s="160"/>
      <c r="O6" s="160" t="s">
        <v>7</v>
      </c>
      <c r="P6" s="160"/>
      <c r="Q6" s="160" t="s">
        <v>8</v>
      </c>
      <c r="R6" s="160"/>
      <c r="S6" s="160" t="s">
        <v>9</v>
      </c>
      <c r="T6" s="161"/>
    </row>
    <row r="7" spans="1:50" ht="66.75" customHeight="1" x14ac:dyDescent="0.15">
      <c r="A7" s="15" t="s">
        <v>10</v>
      </c>
      <c r="B7" s="8"/>
      <c r="C7" s="96"/>
      <c r="D7" s="166" t="s">
        <v>11</v>
      </c>
      <c r="E7" s="82"/>
      <c r="F7" s="8"/>
      <c r="G7" s="160"/>
      <c r="H7" s="160"/>
      <c r="I7" s="160"/>
      <c r="J7" s="160"/>
      <c r="K7" s="160"/>
      <c r="L7" s="160"/>
      <c r="M7" s="160"/>
      <c r="N7" s="160"/>
      <c r="O7" s="160"/>
      <c r="P7" s="160"/>
      <c r="Q7" s="160"/>
      <c r="R7" s="160"/>
      <c r="S7" s="160"/>
      <c r="T7" s="161"/>
    </row>
    <row r="8" spans="1:50" ht="54.75" customHeight="1" x14ac:dyDescent="0.2">
      <c r="A8" s="16"/>
      <c r="B8" s="8" t="s">
        <v>12</v>
      </c>
      <c r="C8" s="8"/>
      <c r="D8" s="167"/>
      <c r="E8" s="8" t="s">
        <v>13</v>
      </c>
      <c r="F8" s="27" t="s">
        <v>14</v>
      </c>
      <c r="G8" s="27" t="s">
        <v>15</v>
      </c>
      <c r="H8" s="8" t="s">
        <v>16</v>
      </c>
      <c r="I8" s="28" t="s">
        <v>15</v>
      </c>
      <c r="J8" s="8" t="s">
        <v>16</v>
      </c>
      <c r="K8" s="28" t="s">
        <v>15</v>
      </c>
      <c r="L8" s="8" t="s">
        <v>16</v>
      </c>
      <c r="M8" s="28" t="s">
        <v>15</v>
      </c>
      <c r="N8" s="8" t="s">
        <v>16</v>
      </c>
      <c r="O8" s="28" t="s">
        <v>15</v>
      </c>
      <c r="P8" s="8" t="s">
        <v>16</v>
      </c>
      <c r="Q8" s="85" t="s">
        <v>15</v>
      </c>
      <c r="R8" s="8" t="s">
        <v>16</v>
      </c>
      <c r="S8" s="28" t="s">
        <v>15</v>
      </c>
      <c r="T8" s="17" t="s">
        <v>16</v>
      </c>
    </row>
    <row r="9" spans="1:50" ht="15" x14ac:dyDescent="0.2">
      <c r="A9" s="29" t="s">
        <v>17</v>
      </c>
      <c r="B9" s="30"/>
      <c r="C9" s="30"/>
      <c r="D9" s="30"/>
      <c r="E9" s="30"/>
      <c r="F9" s="30"/>
      <c r="G9" s="31"/>
      <c r="H9" s="30"/>
      <c r="I9" s="32"/>
      <c r="J9" s="30"/>
      <c r="K9" s="32"/>
      <c r="L9" s="30"/>
      <c r="M9" s="32"/>
      <c r="N9" s="30"/>
      <c r="O9" s="32"/>
      <c r="P9" s="30"/>
      <c r="Q9" s="86"/>
      <c r="R9" s="30"/>
      <c r="S9" s="32"/>
      <c r="T9" s="33"/>
    </row>
    <row r="10" spans="1:50" ht="14" x14ac:dyDescent="0.15">
      <c r="A10" s="18" t="s">
        <v>18</v>
      </c>
      <c r="B10" s="9">
        <f>SUM(G10+I10+K10+M10+O10+Q10+S10)</f>
        <v>11231</v>
      </c>
      <c r="C10" s="9" t="s">
        <v>19</v>
      </c>
      <c r="D10" s="10">
        <v>0</v>
      </c>
      <c r="E10" s="11">
        <f>IF(B10="","",SUM(B10*D10))*F10</f>
        <v>0</v>
      </c>
      <c r="F10" s="8">
        <v>2</v>
      </c>
      <c r="G10" s="83">
        <v>1450</v>
      </c>
      <c r="H10" s="11">
        <f t="shared" ref="H10" si="0">IF(G10="",0,SUM(G10*$D10))</f>
        <v>0</v>
      </c>
      <c r="I10" s="83">
        <v>1580</v>
      </c>
      <c r="J10" s="11">
        <f t="shared" ref="J10" si="1">IF(I10="",0,SUM(I10*$D10))</f>
        <v>0</v>
      </c>
      <c r="K10" s="83">
        <v>2092</v>
      </c>
      <c r="L10" s="11">
        <f t="shared" ref="L10:L31" si="2">IF(K10="",0,SUM(K10*$D10))</f>
        <v>0</v>
      </c>
      <c r="M10" s="83">
        <v>1838</v>
      </c>
      <c r="N10" s="11">
        <f t="shared" ref="N10:N31" si="3">IF(M10="",0,SUM(M10*$D10))</f>
        <v>0</v>
      </c>
      <c r="O10" s="83">
        <v>1521</v>
      </c>
      <c r="P10" s="11">
        <f t="shared" ref="P10:P31" si="4">IF(O10="",0,SUM(O10*$D10))</f>
        <v>0</v>
      </c>
      <c r="Q10" s="83">
        <v>1885</v>
      </c>
      <c r="R10" s="11">
        <f t="shared" ref="R10:R31" si="5">IF(Q10="",0,SUM(Q10*$D10))</f>
        <v>0</v>
      </c>
      <c r="S10" s="83">
        <v>865</v>
      </c>
      <c r="T10" s="19">
        <f>IF(S13="",0,SUM(S13*$G13))</f>
        <v>0</v>
      </c>
    </row>
    <row r="11" spans="1:50" ht="14" x14ac:dyDescent="0.15">
      <c r="A11" s="18" t="s">
        <v>20</v>
      </c>
      <c r="B11" s="9">
        <f t="shared" ref="B11:B37" si="6">SUM(G11+I11+K11+M11+O11+Q11+S11)</f>
        <v>12702</v>
      </c>
      <c r="C11" s="9" t="s">
        <v>19</v>
      </c>
      <c r="D11" s="10">
        <v>0</v>
      </c>
      <c r="E11" s="11">
        <f t="shared" ref="E11:E37" si="7">IF(B11="","",SUM(B11*D11))*F11</f>
        <v>0</v>
      </c>
      <c r="F11" s="8">
        <v>4</v>
      </c>
      <c r="G11" s="83">
        <v>1547</v>
      </c>
      <c r="H11" s="11">
        <f t="shared" ref="H11:H31" si="8">IF(G11="",0,SUM(G11*$D11))</f>
        <v>0</v>
      </c>
      <c r="I11" s="83">
        <v>1842</v>
      </c>
      <c r="J11" s="11">
        <f t="shared" ref="J11:J31" si="9">IF(I11="",0,SUM(I11*$D11))</f>
        <v>0</v>
      </c>
      <c r="K11" s="83">
        <v>2371</v>
      </c>
      <c r="L11" s="11">
        <f t="shared" si="2"/>
        <v>0</v>
      </c>
      <c r="M11" s="83">
        <v>2076</v>
      </c>
      <c r="N11" s="11">
        <f t="shared" si="3"/>
        <v>0</v>
      </c>
      <c r="O11" s="83">
        <v>1770</v>
      </c>
      <c r="P11" s="11">
        <f t="shared" si="4"/>
        <v>0</v>
      </c>
      <c r="Q11" s="83">
        <v>2061</v>
      </c>
      <c r="R11" s="11">
        <f t="shared" si="5"/>
        <v>0</v>
      </c>
      <c r="S11" s="83">
        <v>1035</v>
      </c>
      <c r="T11" s="19">
        <f t="shared" ref="T11:T13" si="10">IF(S14="",0,SUM(S14*$G14))</f>
        <v>0</v>
      </c>
    </row>
    <row r="12" spans="1:50" s="7" customFormat="1" ht="14" x14ac:dyDescent="0.15">
      <c r="A12" s="20" t="s">
        <v>21</v>
      </c>
      <c r="B12" s="99"/>
      <c r="C12" s="99"/>
      <c r="D12" s="100"/>
      <c r="E12" s="100"/>
      <c r="F12" s="13"/>
      <c r="G12" s="84"/>
      <c r="H12" s="12"/>
      <c r="I12" s="84"/>
      <c r="J12" s="12"/>
      <c r="K12" s="84"/>
      <c r="L12" s="12"/>
      <c r="M12" s="84"/>
      <c r="N12" s="12"/>
      <c r="O12" s="84"/>
      <c r="P12" s="12"/>
      <c r="Q12" s="84"/>
      <c r="R12" s="12"/>
      <c r="S12" s="84"/>
      <c r="T12" s="21"/>
      <c r="U12"/>
      <c r="V12"/>
      <c r="W12"/>
      <c r="X12"/>
      <c r="Y12"/>
      <c r="Z12"/>
      <c r="AA12"/>
      <c r="AB12"/>
      <c r="AC12"/>
      <c r="AD12"/>
      <c r="AE12"/>
      <c r="AF12"/>
      <c r="AG12"/>
      <c r="AH12"/>
      <c r="AI12"/>
      <c r="AJ12"/>
      <c r="AK12"/>
      <c r="AL12"/>
      <c r="AM12"/>
      <c r="AN12"/>
      <c r="AO12"/>
      <c r="AP12"/>
      <c r="AQ12"/>
      <c r="AR12"/>
      <c r="AS12"/>
      <c r="AT12"/>
      <c r="AU12"/>
      <c r="AV12"/>
      <c r="AW12"/>
      <c r="AX12"/>
    </row>
    <row r="13" spans="1:50" ht="14" x14ac:dyDescent="0.15">
      <c r="A13" s="18" t="s">
        <v>22</v>
      </c>
      <c r="B13" s="9">
        <f t="shared" si="6"/>
        <v>1131</v>
      </c>
      <c r="C13" s="9" t="s">
        <v>19</v>
      </c>
      <c r="D13" s="10">
        <v>0</v>
      </c>
      <c r="E13" s="11">
        <f t="shared" si="7"/>
        <v>0</v>
      </c>
      <c r="F13" s="8">
        <v>15</v>
      </c>
      <c r="G13" s="83">
        <v>170</v>
      </c>
      <c r="H13" s="11">
        <f t="shared" si="8"/>
        <v>0</v>
      </c>
      <c r="I13" s="83"/>
      <c r="J13" s="11">
        <f t="shared" si="9"/>
        <v>0</v>
      </c>
      <c r="K13" s="83">
        <v>961</v>
      </c>
      <c r="L13" s="11">
        <f t="shared" si="2"/>
        <v>0</v>
      </c>
      <c r="M13" s="83"/>
      <c r="N13" s="11">
        <f t="shared" si="3"/>
        <v>0</v>
      </c>
      <c r="O13" s="83"/>
      <c r="P13" s="11">
        <f t="shared" si="4"/>
        <v>0</v>
      </c>
      <c r="Q13" s="83"/>
      <c r="R13" s="11">
        <f t="shared" si="5"/>
        <v>0</v>
      </c>
      <c r="S13" s="83"/>
      <c r="T13" s="19">
        <f t="shared" si="10"/>
        <v>0</v>
      </c>
    </row>
    <row r="14" spans="1:50" ht="14" x14ac:dyDescent="0.15">
      <c r="A14" s="18" t="s">
        <v>23</v>
      </c>
      <c r="B14" s="9">
        <f t="shared" si="6"/>
        <v>1131</v>
      </c>
      <c r="C14" s="9" t="s">
        <v>19</v>
      </c>
      <c r="D14" s="10">
        <v>0</v>
      </c>
      <c r="E14" s="11">
        <f t="shared" si="7"/>
        <v>0</v>
      </c>
      <c r="F14" s="8">
        <v>4</v>
      </c>
      <c r="G14" s="83">
        <v>170</v>
      </c>
      <c r="H14" s="11">
        <f t="shared" si="8"/>
        <v>0</v>
      </c>
      <c r="I14" s="83"/>
      <c r="J14" s="11">
        <f t="shared" si="9"/>
        <v>0</v>
      </c>
      <c r="K14" s="83">
        <v>961</v>
      </c>
      <c r="L14" s="11">
        <f t="shared" si="2"/>
        <v>0</v>
      </c>
      <c r="M14" s="83"/>
      <c r="N14" s="11">
        <f t="shared" si="3"/>
        <v>0</v>
      </c>
      <c r="O14" s="83"/>
      <c r="P14" s="11">
        <f t="shared" si="4"/>
        <v>0</v>
      </c>
      <c r="Q14" s="83"/>
      <c r="R14" s="11">
        <f t="shared" si="5"/>
        <v>0</v>
      </c>
      <c r="S14" s="83"/>
      <c r="T14" s="19">
        <f t="shared" ref="T14:T37" si="11">IF(S14="",0,SUM(S14*$G14))</f>
        <v>0</v>
      </c>
    </row>
    <row r="15" spans="1:50" ht="14" x14ac:dyDescent="0.15">
      <c r="A15" s="18" t="s">
        <v>24</v>
      </c>
      <c r="B15" s="9">
        <f t="shared" si="6"/>
        <v>210</v>
      </c>
      <c r="C15" s="9" t="s">
        <v>25</v>
      </c>
      <c r="D15" s="10">
        <v>0</v>
      </c>
      <c r="E15" s="11">
        <f t="shared" si="7"/>
        <v>0</v>
      </c>
      <c r="F15" s="8">
        <v>2</v>
      </c>
      <c r="G15" s="83">
        <v>85</v>
      </c>
      <c r="H15" s="11">
        <f t="shared" si="8"/>
        <v>0</v>
      </c>
      <c r="I15" s="83"/>
      <c r="J15" s="11">
        <f t="shared" si="9"/>
        <v>0</v>
      </c>
      <c r="K15" s="83">
        <v>125</v>
      </c>
      <c r="L15" s="11">
        <f t="shared" si="2"/>
        <v>0</v>
      </c>
      <c r="M15" s="83"/>
      <c r="N15" s="11">
        <f t="shared" si="3"/>
        <v>0</v>
      </c>
      <c r="O15" s="83"/>
      <c r="P15" s="11">
        <f t="shared" si="4"/>
        <v>0</v>
      </c>
      <c r="Q15" s="83"/>
      <c r="R15" s="11">
        <f t="shared" si="5"/>
        <v>0</v>
      </c>
      <c r="S15" s="83"/>
      <c r="T15" s="19">
        <f t="shared" si="11"/>
        <v>0</v>
      </c>
    </row>
    <row r="16" spans="1:50" s="7" customFormat="1" ht="14" x14ac:dyDescent="0.15">
      <c r="A16" s="20" t="s">
        <v>26</v>
      </c>
      <c r="B16" s="99"/>
      <c r="C16" s="99"/>
      <c r="D16" s="100"/>
      <c r="E16" s="100"/>
      <c r="F16" s="13"/>
      <c r="G16" s="84"/>
      <c r="H16" s="12"/>
      <c r="I16" s="84"/>
      <c r="J16" s="12"/>
      <c r="K16" s="84"/>
      <c r="L16" s="12"/>
      <c r="M16" s="84"/>
      <c r="N16" s="12"/>
      <c r="O16" s="84"/>
      <c r="P16" s="12"/>
      <c r="Q16" s="84"/>
      <c r="R16" s="12"/>
      <c r="S16" s="84"/>
      <c r="T16" s="21"/>
      <c r="U16"/>
      <c r="V16"/>
      <c r="W16"/>
      <c r="X16"/>
      <c r="Y16"/>
      <c r="Z16"/>
      <c r="AA16"/>
      <c r="AB16"/>
      <c r="AC16"/>
      <c r="AD16"/>
      <c r="AE16"/>
      <c r="AF16"/>
      <c r="AG16"/>
      <c r="AH16"/>
      <c r="AI16"/>
      <c r="AJ16"/>
      <c r="AK16"/>
      <c r="AL16"/>
      <c r="AM16"/>
      <c r="AN16"/>
      <c r="AO16"/>
      <c r="AP16"/>
      <c r="AQ16"/>
      <c r="AR16"/>
      <c r="AS16"/>
      <c r="AT16"/>
      <c r="AU16"/>
      <c r="AV16"/>
      <c r="AW16"/>
      <c r="AX16"/>
    </row>
    <row r="17" spans="1:50" ht="14" x14ac:dyDescent="0.15">
      <c r="A17" s="18" t="s">
        <v>27</v>
      </c>
      <c r="B17" s="9">
        <f t="shared" si="6"/>
        <v>1725</v>
      </c>
      <c r="C17" s="9" t="s">
        <v>19</v>
      </c>
      <c r="D17" s="10">
        <v>0</v>
      </c>
      <c r="E17" s="11">
        <f t="shared" si="7"/>
        <v>0</v>
      </c>
      <c r="F17" s="8">
        <v>4</v>
      </c>
      <c r="G17" s="83">
        <v>460</v>
      </c>
      <c r="H17" s="11">
        <f t="shared" si="8"/>
        <v>0</v>
      </c>
      <c r="I17" s="83">
        <v>254</v>
      </c>
      <c r="J17" s="11">
        <f t="shared" si="9"/>
        <v>0</v>
      </c>
      <c r="K17" s="83">
        <v>249</v>
      </c>
      <c r="L17" s="11">
        <f t="shared" si="2"/>
        <v>0</v>
      </c>
      <c r="M17" s="83">
        <v>366</v>
      </c>
      <c r="N17" s="11">
        <f t="shared" si="3"/>
        <v>0</v>
      </c>
      <c r="O17" s="83">
        <v>253</v>
      </c>
      <c r="P17" s="11">
        <f t="shared" si="4"/>
        <v>0</v>
      </c>
      <c r="Q17" s="83">
        <v>3</v>
      </c>
      <c r="R17" s="11">
        <f t="shared" si="5"/>
        <v>0</v>
      </c>
      <c r="S17" s="83">
        <v>140</v>
      </c>
      <c r="T17" s="19">
        <v>0</v>
      </c>
    </row>
    <row r="18" spans="1:50" ht="14" x14ac:dyDescent="0.15">
      <c r="A18" s="18" t="s">
        <v>28</v>
      </c>
      <c r="B18" s="9">
        <f t="shared" si="6"/>
        <v>1725</v>
      </c>
      <c r="C18" s="9" t="s">
        <v>19</v>
      </c>
      <c r="D18" s="10">
        <v>0</v>
      </c>
      <c r="E18" s="11">
        <f t="shared" si="7"/>
        <v>0</v>
      </c>
      <c r="F18" s="8">
        <v>4</v>
      </c>
      <c r="G18" s="83">
        <v>460</v>
      </c>
      <c r="H18" s="11">
        <f t="shared" si="8"/>
        <v>0</v>
      </c>
      <c r="I18" s="83">
        <v>254</v>
      </c>
      <c r="J18" s="11">
        <f t="shared" si="9"/>
        <v>0</v>
      </c>
      <c r="K18" s="83">
        <v>249</v>
      </c>
      <c r="L18" s="11">
        <f t="shared" si="2"/>
        <v>0</v>
      </c>
      <c r="M18" s="83">
        <v>366</v>
      </c>
      <c r="N18" s="11">
        <f t="shared" si="3"/>
        <v>0</v>
      </c>
      <c r="O18" s="83">
        <v>253</v>
      </c>
      <c r="P18" s="11">
        <f t="shared" si="4"/>
        <v>0</v>
      </c>
      <c r="Q18" s="83">
        <v>3</v>
      </c>
      <c r="R18" s="11">
        <f t="shared" si="5"/>
        <v>0</v>
      </c>
      <c r="S18" s="83">
        <v>140</v>
      </c>
      <c r="T18" s="19">
        <v>0</v>
      </c>
    </row>
    <row r="19" spans="1:50" ht="14" x14ac:dyDescent="0.15">
      <c r="A19" s="18" t="s">
        <v>29</v>
      </c>
      <c r="B19" s="9">
        <f t="shared" si="6"/>
        <v>1725</v>
      </c>
      <c r="C19" s="9" t="s">
        <v>25</v>
      </c>
      <c r="D19" s="10">
        <v>0</v>
      </c>
      <c r="E19" s="11">
        <f t="shared" si="7"/>
        <v>0</v>
      </c>
      <c r="F19" s="8">
        <v>1</v>
      </c>
      <c r="G19" s="83">
        <v>460</v>
      </c>
      <c r="H19" s="11">
        <f t="shared" si="8"/>
        <v>0</v>
      </c>
      <c r="I19" s="83">
        <v>254</v>
      </c>
      <c r="J19" s="11">
        <f t="shared" si="9"/>
        <v>0</v>
      </c>
      <c r="K19" s="83">
        <v>249</v>
      </c>
      <c r="L19" s="11">
        <f t="shared" si="2"/>
        <v>0</v>
      </c>
      <c r="M19" s="83">
        <v>366</v>
      </c>
      <c r="N19" s="11">
        <f t="shared" si="3"/>
        <v>0</v>
      </c>
      <c r="O19" s="83">
        <v>253</v>
      </c>
      <c r="P19" s="11">
        <f t="shared" si="4"/>
        <v>0</v>
      </c>
      <c r="Q19" s="83">
        <v>3</v>
      </c>
      <c r="R19" s="11">
        <f t="shared" si="5"/>
        <v>0</v>
      </c>
      <c r="S19" s="83">
        <v>140</v>
      </c>
      <c r="T19" s="19">
        <v>0</v>
      </c>
    </row>
    <row r="20" spans="1:50" ht="14" x14ac:dyDescent="0.15">
      <c r="A20" s="18" t="s">
        <v>30</v>
      </c>
      <c r="B20" s="9">
        <f t="shared" si="6"/>
        <v>1725</v>
      </c>
      <c r="C20" s="9" t="s">
        <v>25</v>
      </c>
      <c r="D20" s="10">
        <v>0</v>
      </c>
      <c r="E20" s="11">
        <f t="shared" si="7"/>
        <v>0</v>
      </c>
      <c r="F20" s="8">
        <v>1</v>
      </c>
      <c r="G20" s="83">
        <v>460</v>
      </c>
      <c r="H20" s="11">
        <f t="shared" si="8"/>
        <v>0</v>
      </c>
      <c r="I20" s="83">
        <v>254</v>
      </c>
      <c r="J20" s="11">
        <f t="shared" si="9"/>
        <v>0</v>
      </c>
      <c r="K20" s="83">
        <v>249</v>
      </c>
      <c r="L20" s="11">
        <f t="shared" si="2"/>
        <v>0</v>
      </c>
      <c r="M20" s="83">
        <v>366</v>
      </c>
      <c r="N20" s="11">
        <f t="shared" si="3"/>
        <v>0</v>
      </c>
      <c r="O20" s="83">
        <v>253</v>
      </c>
      <c r="P20" s="11">
        <f t="shared" si="4"/>
        <v>0</v>
      </c>
      <c r="Q20" s="83">
        <v>3</v>
      </c>
      <c r="R20" s="11">
        <f t="shared" si="5"/>
        <v>0</v>
      </c>
      <c r="S20" s="83">
        <v>140</v>
      </c>
      <c r="T20" s="19">
        <v>0</v>
      </c>
    </row>
    <row r="21" spans="1:50" s="7" customFormat="1" ht="14" x14ac:dyDescent="0.15">
      <c r="A21" s="20" t="s">
        <v>31</v>
      </c>
      <c r="B21" s="99"/>
      <c r="C21" s="99"/>
      <c r="D21" s="100"/>
      <c r="E21" s="100"/>
      <c r="F21" s="13"/>
      <c r="G21" s="84"/>
      <c r="H21" s="12"/>
      <c r="I21" s="84"/>
      <c r="J21" s="12"/>
      <c r="K21" s="84"/>
      <c r="L21" s="12"/>
      <c r="M21" s="84"/>
      <c r="N21" s="12">
        <f t="shared" si="3"/>
        <v>0</v>
      </c>
      <c r="O21" s="84"/>
      <c r="P21" s="12"/>
      <c r="Q21" s="84"/>
      <c r="R21" s="12"/>
      <c r="S21" s="84"/>
      <c r="T21" s="21"/>
      <c r="U21"/>
      <c r="V21"/>
      <c r="W21"/>
      <c r="X21"/>
      <c r="Y21"/>
      <c r="Z21"/>
      <c r="AA21"/>
      <c r="AB21"/>
      <c r="AC21"/>
      <c r="AD21"/>
      <c r="AE21"/>
      <c r="AF21"/>
      <c r="AG21"/>
      <c r="AH21"/>
      <c r="AI21"/>
      <c r="AJ21"/>
      <c r="AK21"/>
      <c r="AL21"/>
      <c r="AM21"/>
      <c r="AN21"/>
      <c r="AO21"/>
      <c r="AP21"/>
      <c r="AQ21"/>
      <c r="AR21"/>
      <c r="AS21"/>
      <c r="AT21"/>
      <c r="AU21"/>
      <c r="AV21"/>
      <c r="AW21"/>
      <c r="AX21"/>
    </row>
    <row r="22" spans="1:50" ht="14" x14ac:dyDescent="0.15">
      <c r="A22" s="18" t="s">
        <v>32</v>
      </c>
      <c r="B22" s="9">
        <f t="shared" si="6"/>
        <v>630</v>
      </c>
      <c r="C22" s="9" t="s">
        <v>19</v>
      </c>
      <c r="D22" s="10">
        <v>0</v>
      </c>
      <c r="E22" s="11">
        <f t="shared" si="7"/>
        <v>0</v>
      </c>
      <c r="F22" s="8">
        <v>4</v>
      </c>
      <c r="G22" s="83">
        <v>160</v>
      </c>
      <c r="H22" s="11">
        <f t="shared" si="8"/>
        <v>0</v>
      </c>
      <c r="I22" s="83">
        <v>106</v>
      </c>
      <c r="J22" s="11">
        <f t="shared" si="9"/>
        <v>0</v>
      </c>
      <c r="K22" s="83">
        <v>25</v>
      </c>
      <c r="L22" s="11">
        <f t="shared" si="2"/>
        <v>0</v>
      </c>
      <c r="M22" s="83">
        <v>304</v>
      </c>
      <c r="N22" s="11">
        <f t="shared" si="3"/>
        <v>0</v>
      </c>
      <c r="O22" s="83">
        <v>10</v>
      </c>
      <c r="P22" s="11">
        <f t="shared" si="4"/>
        <v>0</v>
      </c>
      <c r="Q22" s="83"/>
      <c r="R22" s="11">
        <f t="shared" si="5"/>
        <v>0</v>
      </c>
      <c r="S22" s="83">
        <v>25</v>
      </c>
      <c r="T22" s="19">
        <v>0</v>
      </c>
    </row>
    <row r="23" spans="1:50" ht="14" x14ac:dyDescent="0.15">
      <c r="A23" s="18" t="s">
        <v>33</v>
      </c>
      <c r="B23" s="9">
        <f t="shared" si="6"/>
        <v>1394.5</v>
      </c>
      <c r="C23" s="9" t="s">
        <v>25</v>
      </c>
      <c r="D23" s="10">
        <v>0</v>
      </c>
      <c r="E23" s="11">
        <f t="shared" si="7"/>
        <v>0</v>
      </c>
      <c r="F23" s="8">
        <v>2</v>
      </c>
      <c r="G23" s="83">
        <v>160</v>
      </c>
      <c r="H23" s="11">
        <f t="shared" si="8"/>
        <v>0</v>
      </c>
      <c r="I23" s="83">
        <v>415</v>
      </c>
      <c r="J23" s="11">
        <f t="shared" si="9"/>
        <v>0</v>
      </c>
      <c r="K23" s="83">
        <v>42</v>
      </c>
      <c r="L23" s="11">
        <f t="shared" si="2"/>
        <v>0</v>
      </c>
      <c r="M23" s="83">
        <v>635</v>
      </c>
      <c r="N23" s="11">
        <f t="shared" si="3"/>
        <v>0</v>
      </c>
      <c r="O23" s="83">
        <v>55</v>
      </c>
      <c r="P23" s="11">
        <f t="shared" si="4"/>
        <v>0</v>
      </c>
      <c r="Q23" s="83"/>
      <c r="R23" s="11">
        <f t="shared" si="5"/>
        <v>0</v>
      </c>
      <c r="S23" s="83">
        <v>87.5</v>
      </c>
      <c r="T23" s="19">
        <v>0</v>
      </c>
    </row>
    <row r="24" spans="1:50" ht="14" x14ac:dyDescent="0.15">
      <c r="A24" s="18" t="s">
        <v>34</v>
      </c>
      <c r="B24" s="9">
        <f t="shared" si="6"/>
        <v>630</v>
      </c>
      <c r="C24" s="9" t="s">
        <v>19</v>
      </c>
      <c r="D24" s="10">
        <v>0</v>
      </c>
      <c r="E24" s="11">
        <f t="shared" si="7"/>
        <v>0</v>
      </c>
      <c r="F24" s="8">
        <v>4</v>
      </c>
      <c r="G24" s="83">
        <v>160</v>
      </c>
      <c r="H24" s="11">
        <f t="shared" si="8"/>
        <v>0</v>
      </c>
      <c r="I24" s="83">
        <v>106</v>
      </c>
      <c r="J24" s="11">
        <f t="shared" si="9"/>
        <v>0</v>
      </c>
      <c r="K24" s="83">
        <v>25</v>
      </c>
      <c r="L24" s="11">
        <f t="shared" si="2"/>
        <v>0</v>
      </c>
      <c r="M24" s="83">
        <v>304</v>
      </c>
      <c r="N24" s="11">
        <f t="shared" si="3"/>
        <v>0</v>
      </c>
      <c r="O24" s="83">
        <v>10</v>
      </c>
      <c r="P24" s="11">
        <f t="shared" si="4"/>
        <v>0</v>
      </c>
      <c r="Q24" s="83"/>
      <c r="R24" s="11">
        <f t="shared" si="5"/>
        <v>0</v>
      </c>
      <c r="S24" s="83">
        <v>25</v>
      </c>
      <c r="T24" s="19">
        <v>0</v>
      </c>
    </row>
    <row r="25" spans="1:50" s="7" customFormat="1" ht="14" x14ac:dyDescent="0.15">
      <c r="A25" s="20" t="s">
        <v>35</v>
      </c>
      <c r="B25" s="99"/>
      <c r="C25" s="99"/>
      <c r="D25" s="100"/>
      <c r="E25" s="100"/>
      <c r="F25" s="13"/>
      <c r="G25" s="84"/>
      <c r="H25" s="12">
        <f t="shared" si="8"/>
        <v>0</v>
      </c>
      <c r="I25" s="84"/>
      <c r="J25" s="12">
        <f t="shared" si="9"/>
        <v>0</v>
      </c>
      <c r="K25" s="84"/>
      <c r="L25" s="12">
        <f t="shared" si="2"/>
        <v>0</v>
      </c>
      <c r="M25" s="84"/>
      <c r="N25" s="12">
        <f t="shared" si="3"/>
        <v>0</v>
      </c>
      <c r="O25" s="84"/>
      <c r="P25" s="12"/>
      <c r="Q25" s="84"/>
      <c r="R25" s="12"/>
      <c r="S25" s="84"/>
      <c r="T25" s="21">
        <f t="shared" si="11"/>
        <v>0</v>
      </c>
      <c r="U25"/>
      <c r="V25"/>
      <c r="W25"/>
      <c r="X25"/>
      <c r="Y25"/>
      <c r="Z25"/>
      <c r="AA25"/>
      <c r="AB25"/>
      <c r="AC25"/>
      <c r="AD25"/>
      <c r="AE25"/>
      <c r="AF25"/>
      <c r="AG25"/>
      <c r="AH25"/>
      <c r="AI25"/>
      <c r="AJ25"/>
      <c r="AK25"/>
      <c r="AL25"/>
      <c r="AM25"/>
      <c r="AN25"/>
      <c r="AO25"/>
      <c r="AP25"/>
      <c r="AQ25"/>
      <c r="AR25"/>
      <c r="AS25"/>
      <c r="AT25"/>
      <c r="AU25"/>
      <c r="AV25"/>
      <c r="AW25"/>
      <c r="AX25"/>
    </row>
    <row r="26" spans="1:50" ht="14" x14ac:dyDescent="0.15">
      <c r="A26" s="18" t="s">
        <v>36</v>
      </c>
      <c r="B26" s="9">
        <f t="shared" si="6"/>
        <v>6</v>
      </c>
      <c r="C26" s="9" t="s">
        <v>37</v>
      </c>
      <c r="D26" s="10">
        <v>0</v>
      </c>
      <c r="E26" s="11">
        <f t="shared" si="7"/>
        <v>0</v>
      </c>
      <c r="F26" s="8">
        <v>1</v>
      </c>
      <c r="G26" s="83">
        <v>0</v>
      </c>
      <c r="H26" s="11">
        <f t="shared" si="8"/>
        <v>0</v>
      </c>
      <c r="I26" s="83"/>
      <c r="J26" s="11">
        <f t="shared" si="9"/>
        <v>0</v>
      </c>
      <c r="K26" s="83"/>
      <c r="L26" s="11">
        <f t="shared" si="2"/>
        <v>0</v>
      </c>
      <c r="M26" s="83"/>
      <c r="N26" s="11">
        <f t="shared" si="3"/>
        <v>0</v>
      </c>
      <c r="O26" s="83"/>
      <c r="P26" s="11">
        <f t="shared" si="4"/>
        <v>0</v>
      </c>
      <c r="Q26" s="83"/>
      <c r="R26" s="11">
        <f t="shared" si="5"/>
        <v>0</v>
      </c>
      <c r="S26" s="83">
        <v>6</v>
      </c>
      <c r="T26" s="19">
        <f t="shared" si="11"/>
        <v>0</v>
      </c>
    </row>
    <row r="27" spans="1:50" ht="14" x14ac:dyDescent="0.15">
      <c r="A27" s="18" t="s">
        <v>38</v>
      </c>
      <c r="B27" s="9">
        <f t="shared" si="6"/>
        <v>0</v>
      </c>
      <c r="C27" s="9" t="s">
        <v>37</v>
      </c>
      <c r="D27" s="10">
        <v>0</v>
      </c>
      <c r="E27" s="11">
        <f t="shared" si="7"/>
        <v>0</v>
      </c>
      <c r="F27" s="8">
        <v>1</v>
      </c>
      <c r="G27" s="83"/>
      <c r="H27" s="11">
        <f t="shared" si="8"/>
        <v>0</v>
      </c>
      <c r="I27" s="83"/>
      <c r="J27" s="11">
        <f t="shared" si="9"/>
        <v>0</v>
      </c>
      <c r="K27" s="83"/>
      <c r="L27" s="11">
        <f t="shared" si="2"/>
        <v>0</v>
      </c>
      <c r="M27" s="83"/>
      <c r="N27" s="11">
        <f t="shared" si="3"/>
        <v>0</v>
      </c>
      <c r="O27" s="83"/>
      <c r="P27" s="11">
        <f t="shared" si="4"/>
        <v>0</v>
      </c>
      <c r="Q27" s="83"/>
      <c r="R27" s="11">
        <f t="shared" si="5"/>
        <v>0</v>
      </c>
      <c r="S27" s="83"/>
      <c r="T27" s="19">
        <f t="shared" si="11"/>
        <v>0</v>
      </c>
    </row>
    <row r="28" spans="1:50" ht="14" x14ac:dyDescent="0.15">
      <c r="A28" s="18" t="s">
        <v>39</v>
      </c>
      <c r="B28" s="9">
        <f t="shared" si="6"/>
        <v>9</v>
      </c>
      <c r="C28" s="9" t="s">
        <v>37</v>
      </c>
      <c r="D28" s="10">
        <v>0</v>
      </c>
      <c r="E28" s="11">
        <f t="shared" si="7"/>
        <v>0</v>
      </c>
      <c r="F28" s="8">
        <v>1</v>
      </c>
      <c r="G28" s="83"/>
      <c r="H28" s="11">
        <f t="shared" si="8"/>
        <v>0</v>
      </c>
      <c r="I28" s="83"/>
      <c r="J28" s="11">
        <f t="shared" si="9"/>
        <v>0</v>
      </c>
      <c r="K28" s="83"/>
      <c r="L28" s="11">
        <f t="shared" si="2"/>
        <v>0</v>
      </c>
      <c r="M28" s="83"/>
      <c r="N28" s="11">
        <f t="shared" si="3"/>
        <v>0</v>
      </c>
      <c r="O28" s="83"/>
      <c r="P28" s="11">
        <f t="shared" si="4"/>
        <v>0</v>
      </c>
      <c r="Q28" s="83">
        <v>9</v>
      </c>
      <c r="R28" s="11">
        <f t="shared" si="5"/>
        <v>0</v>
      </c>
      <c r="S28" s="83"/>
      <c r="T28" s="19">
        <f t="shared" si="11"/>
        <v>0</v>
      </c>
    </row>
    <row r="29" spans="1:50" ht="14" x14ac:dyDescent="0.15">
      <c r="A29" s="18" t="s">
        <v>40</v>
      </c>
      <c r="B29" s="9">
        <f t="shared" si="6"/>
        <v>36</v>
      </c>
      <c r="C29" s="9" t="s">
        <v>37</v>
      </c>
      <c r="D29" s="10">
        <v>0</v>
      </c>
      <c r="E29" s="11">
        <f t="shared" si="7"/>
        <v>0</v>
      </c>
      <c r="F29" s="8">
        <v>2</v>
      </c>
      <c r="G29" s="83">
        <v>5</v>
      </c>
      <c r="H29" s="11">
        <f t="shared" si="8"/>
        <v>0</v>
      </c>
      <c r="I29" s="83">
        <v>5</v>
      </c>
      <c r="J29" s="11">
        <f t="shared" si="9"/>
        <v>0</v>
      </c>
      <c r="K29" s="83">
        <v>5</v>
      </c>
      <c r="L29" s="11">
        <f t="shared" si="2"/>
        <v>0</v>
      </c>
      <c r="M29" s="83">
        <v>2</v>
      </c>
      <c r="N29" s="11">
        <f t="shared" si="3"/>
        <v>0</v>
      </c>
      <c r="O29" s="83">
        <v>4</v>
      </c>
      <c r="P29" s="11">
        <f t="shared" si="4"/>
        <v>0</v>
      </c>
      <c r="Q29" s="83">
        <v>13</v>
      </c>
      <c r="R29" s="11">
        <f t="shared" si="5"/>
        <v>0</v>
      </c>
      <c r="S29" s="83">
        <v>2</v>
      </c>
      <c r="T29" s="19">
        <v>0</v>
      </c>
    </row>
    <row r="30" spans="1:50" s="7" customFormat="1" ht="14" x14ac:dyDescent="0.15">
      <c r="A30" s="20" t="s">
        <v>41</v>
      </c>
      <c r="B30" s="99"/>
      <c r="C30" s="99"/>
      <c r="D30" s="100"/>
      <c r="E30" s="100"/>
      <c r="F30" s="13"/>
      <c r="G30" s="84"/>
      <c r="H30" s="12"/>
      <c r="I30" s="84"/>
      <c r="J30" s="12"/>
      <c r="K30" s="84"/>
      <c r="L30" s="12"/>
      <c r="M30" s="84"/>
      <c r="N30" s="12"/>
      <c r="O30" s="84"/>
      <c r="P30" s="12"/>
      <c r="Q30" s="84"/>
      <c r="R30" s="12"/>
      <c r="S30" s="84"/>
      <c r="T30" s="21"/>
      <c r="U30"/>
      <c r="V30"/>
      <c r="W30"/>
      <c r="X30"/>
      <c r="Y30"/>
      <c r="Z30"/>
      <c r="AA30"/>
      <c r="AB30"/>
      <c r="AC30"/>
      <c r="AD30"/>
      <c r="AE30"/>
      <c r="AF30"/>
      <c r="AG30"/>
      <c r="AH30"/>
      <c r="AI30"/>
      <c r="AJ30"/>
      <c r="AK30"/>
      <c r="AL30"/>
      <c r="AM30"/>
      <c r="AN30"/>
      <c r="AO30"/>
      <c r="AP30"/>
      <c r="AQ30"/>
      <c r="AR30"/>
      <c r="AS30"/>
      <c r="AT30"/>
      <c r="AU30"/>
      <c r="AV30"/>
      <c r="AW30"/>
      <c r="AX30"/>
    </row>
    <row r="31" spans="1:50" ht="14" x14ac:dyDescent="0.15">
      <c r="A31" s="18" t="s">
        <v>42</v>
      </c>
      <c r="B31" s="9">
        <f t="shared" si="6"/>
        <v>119</v>
      </c>
      <c r="C31" s="9" t="s">
        <v>25</v>
      </c>
      <c r="D31" s="10">
        <v>0</v>
      </c>
      <c r="E31" s="11">
        <f t="shared" si="7"/>
        <v>0</v>
      </c>
      <c r="F31" s="8">
        <v>2</v>
      </c>
      <c r="G31" s="83">
        <v>0</v>
      </c>
      <c r="H31" s="11">
        <f t="shared" si="8"/>
        <v>0</v>
      </c>
      <c r="I31" s="83">
        <v>47</v>
      </c>
      <c r="J31" s="11">
        <f t="shared" si="9"/>
        <v>0</v>
      </c>
      <c r="K31" s="83"/>
      <c r="L31" s="11">
        <f t="shared" si="2"/>
        <v>0</v>
      </c>
      <c r="M31" s="83"/>
      <c r="N31" s="11">
        <f t="shared" si="3"/>
        <v>0</v>
      </c>
      <c r="O31" s="83"/>
      <c r="P31" s="11">
        <f t="shared" si="4"/>
        <v>0</v>
      </c>
      <c r="Q31" s="83">
        <v>72</v>
      </c>
      <c r="R31" s="11">
        <f t="shared" si="5"/>
        <v>0</v>
      </c>
      <c r="S31" s="83"/>
      <c r="T31" s="19">
        <f t="shared" si="11"/>
        <v>0</v>
      </c>
    </row>
    <row r="32" spans="1:50" s="7" customFormat="1" ht="14" x14ac:dyDescent="0.15">
      <c r="A32" s="20" t="s">
        <v>43</v>
      </c>
      <c r="B32" s="99"/>
      <c r="C32" s="99"/>
      <c r="D32" s="100"/>
      <c r="E32" s="100"/>
      <c r="F32" s="13"/>
      <c r="G32" s="84"/>
      <c r="H32" s="12"/>
      <c r="I32" s="84"/>
      <c r="J32" s="12"/>
      <c r="K32" s="84"/>
      <c r="L32" s="12"/>
      <c r="M32" s="84"/>
      <c r="N32" s="12"/>
      <c r="O32" s="84"/>
      <c r="P32" s="12"/>
      <c r="Q32" s="84"/>
      <c r="R32" s="12"/>
      <c r="S32" s="84"/>
      <c r="T32" s="21">
        <f t="shared" si="11"/>
        <v>0</v>
      </c>
      <c r="U32"/>
      <c r="V32"/>
      <c r="W32"/>
      <c r="X32"/>
      <c r="Y32"/>
      <c r="Z32"/>
      <c r="AA32"/>
      <c r="AB32"/>
      <c r="AC32"/>
      <c r="AD32"/>
      <c r="AE32"/>
      <c r="AF32"/>
      <c r="AG32"/>
      <c r="AH32"/>
      <c r="AI32"/>
      <c r="AJ32"/>
      <c r="AK32"/>
      <c r="AL32"/>
      <c r="AM32"/>
      <c r="AN32"/>
      <c r="AO32"/>
      <c r="AP32"/>
      <c r="AQ32"/>
      <c r="AR32"/>
      <c r="AS32"/>
      <c r="AT32"/>
      <c r="AU32"/>
      <c r="AV32"/>
      <c r="AW32"/>
      <c r="AX32"/>
    </row>
    <row r="33" spans="1:50" ht="14" x14ac:dyDescent="0.15">
      <c r="A33" s="18" t="s">
        <v>44</v>
      </c>
      <c r="B33" s="9">
        <f t="shared" si="6"/>
        <v>35</v>
      </c>
      <c r="C33" s="9" t="s">
        <v>37</v>
      </c>
      <c r="D33" s="10">
        <v>0</v>
      </c>
      <c r="E33" s="11">
        <f t="shared" si="7"/>
        <v>0</v>
      </c>
      <c r="F33" s="8">
        <v>1</v>
      </c>
      <c r="G33" s="83">
        <v>6</v>
      </c>
      <c r="H33" s="11">
        <f t="shared" ref="H33:H37" si="12">IF(G33="",0,SUM(G33*$D33))</f>
        <v>0</v>
      </c>
      <c r="I33" s="83">
        <v>5</v>
      </c>
      <c r="J33" s="11">
        <f t="shared" ref="J33:J37" si="13">IF(I33="",0,SUM(I33*$D33))</f>
        <v>0</v>
      </c>
      <c r="K33" s="83">
        <v>6</v>
      </c>
      <c r="L33" s="11">
        <f t="shared" ref="L33:L37" si="14">IF(K33="",0,SUM(K33*$D33))</f>
        <v>0</v>
      </c>
      <c r="M33" s="83">
        <v>3</v>
      </c>
      <c r="N33" s="11">
        <f t="shared" ref="N33:N37" si="15">IF(M33="",0,SUM(M33*$D33))</f>
        <v>0</v>
      </c>
      <c r="O33" s="83">
        <v>4</v>
      </c>
      <c r="P33" s="11">
        <f t="shared" ref="P33:P37" si="16">IF(O33="",0,SUM(O33*$D33))</f>
        <v>0</v>
      </c>
      <c r="Q33" s="83">
        <v>7</v>
      </c>
      <c r="R33" s="11">
        <f t="shared" ref="R33:R37" si="17">IF(Q33="",0,SUM(Q33*$D33))</f>
        <v>0</v>
      </c>
      <c r="S33" s="83">
        <v>4</v>
      </c>
      <c r="T33" s="19">
        <v>0</v>
      </c>
    </row>
    <row r="34" spans="1:50" s="7" customFormat="1" ht="14" x14ac:dyDescent="0.15">
      <c r="A34" s="88" t="s">
        <v>45</v>
      </c>
      <c r="B34" s="101"/>
      <c r="C34" s="101"/>
      <c r="D34" s="102"/>
      <c r="E34" s="102"/>
      <c r="F34" s="91"/>
      <c r="G34" s="92"/>
      <c r="H34" s="90"/>
      <c r="I34" s="92"/>
      <c r="J34" s="90"/>
      <c r="K34" s="92"/>
      <c r="L34" s="90"/>
      <c r="M34" s="92"/>
      <c r="N34" s="90"/>
      <c r="O34" s="92"/>
      <c r="P34" s="90">
        <f t="shared" si="16"/>
        <v>0</v>
      </c>
      <c r="Q34" s="92"/>
      <c r="R34" s="90"/>
      <c r="S34" s="92"/>
      <c r="T34" s="93">
        <f t="shared" si="11"/>
        <v>0</v>
      </c>
      <c r="U34"/>
      <c r="V34"/>
      <c r="W34"/>
      <c r="X34"/>
      <c r="Y34"/>
      <c r="Z34"/>
      <c r="AA34"/>
      <c r="AB34"/>
      <c r="AC34"/>
      <c r="AD34"/>
      <c r="AE34"/>
      <c r="AF34"/>
      <c r="AG34"/>
      <c r="AH34"/>
      <c r="AI34"/>
      <c r="AJ34"/>
      <c r="AK34"/>
      <c r="AL34"/>
      <c r="AM34"/>
      <c r="AN34"/>
      <c r="AO34"/>
      <c r="AP34"/>
      <c r="AQ34"/>
      <c r="AR34"/>
      <c r="AS34"/>
      <c r="AT34"/>
      <c r="AU34"/>
      <c r="AV34"/>
      <c r="AW34"/>
      <c r="AX34"/>
    </row>
    <row r="35" spans="1:50" ht="14" x14ac:dyDescent="0.15">
      <c r="A35" s="27" t="s">
        <v>46</v>
      </c>
      <c r="B35" s="9">
        <f t="shared" si="6"/>
        <v>8</v>
      </c>
      <c r="C35" s="9" t="s">
        <v>37</v>
      </c>
      <c r="D35" s="10">
        <v>0</v>
      </c>
      <c r="E35" s="11">
        <f t="shared" si="7"/>
        <v>0</v>
      </c>
      <c r="F35" s="8">
        <v>4</v>
      </c>
      <c r="G35" s="83"/>
      <c r="H35" s="11">
        <f t="shared" si="12"/>
        <v>0</v>
      </c>
      <c r="I35" s="83">
        <v>1</v>
      </c>
      <c r="J35" s="11">
        <f t="shared" si="13"/>
        <v>0</v>
      </c>
      <c r="K35" s="83">
        <v>3</v>
      </c>
      <c r="L35" s="11">
        <f t="shared" si="14"/>
        <v>0</v>
      </c>
      <c r="M35" s="83"/>
      <c r="N35" s="11">
        <f t="shared" si="15"/>
        <v>0</v>
      </c>
      <c r="O35" s="134">
        <v>1</v>
      </c>
      <c r="P35" s="11">
        <f t="shared" si="16"/>
        <v>0</v>
      </c>
      <c r="Q35" s="83">
        <v>1</v>
      </c>
      <c r="R35" s="11">
        <f t="shared" si="17"/>
        <v>0</v>
      </c>
      <c r="S35" s="83">
        <v>2</v>
      </c>
      <c r="T35" s="11">
        <f t="shared" si="11"/>
        <v>0</v>
      </c>
    </row>
    <row r="36" spans="1:50" ht="14" x14ac:dyDescent="0.15">
      <c r="A36" s="143" t="s">
        <v>47</v>
      </c>
      <c r="B36" s="144">
        <f t="shared" si="6"/>
        <v>68</v>
      </c>
      <c r="C36" s="144" t="s">
        <v>48</v>
      </c>
      <c r="D36" s="145">
        <v>0</v>
      </c>
      <c r="E36" s="135">
        <f t="shared" si="7"/>
        <v>0</v>
      </c>
      <c r="F36" s="146">
        <v>1</v>
      </c>
      <c r="G36" s="147">
        <v>5</v>
      </c>
      <c r="H36" s="135">
        <f t="shared" si="12"/>
        <v>0</v>
      </c>
      <c r="I36" s="147">
        <v>10</v>
      </c>
      <c r="J36" s="135">
        <f t="shared" si="13"/>
        <v>0</v>
      </c>
      <c r="K36" s="147">
        <v>10</v>
      </c>
      <c r="L36" s="135">
        <f t="shared" si="14"/>
        <v>0</v>
      </c>
      <c r="M36" s="147">
        <v>10</v>
      </c>
      <c r="N36" s="135">
        <f t="shared" si="15"/>
        <v>0</v>
      </c>
      <c r="O36" s="148">
        <v>15</v>
      </c>
      <c r="P36" s="135">
        <f t="shared" si="16"/>
        <v>0</v>
      </c>
      <c r="Q36" s="147">
        <v>8</v>
      </c>
      <c r="R36" s="135">
        <f t="shared" si="17"/>
        <v>0</v>
      </c>
      <c r="S36" s="147">
        <v>10</v>
      </c>
      <c r="T36" s="135">
        <f>SUM(S36*D36*F36)</f>
        <v>0</v>
      </c>
    </row>
    <row r="37" spans="1:50" ht="14" x14ac:dyDescent="0.15">
      <c r="A37" s="136" t="s">
        <v>49</v>
      </c>
      <c r="B37" s="137">
        <f t="shared" si="6"/>
        <v>22</v>
      </c>
      <c r="C37" s="137" t="s">
        <v>48</v>
      </c>
      <c r="D37" s="138">
        <v>0</v>
      </c>
      <c r="E37" s="139">
        <f t="shared" si="7"/>
        <v>0</v>
      </c>
      <c r="F37" s="140">
        <v>1</v>
      </c>
      <c r="G37" s="141">
        <v>8</v>
      </c>
      <c r="H37" s="139">
        <f t="shared" si="12"/>
        <v>0</v>
      </c>
      <c r="I37" s="141">
        <v>0</v>
      </c>
      <c r="J37" s="139">
        <f t="shared" si="13"/>
        <v>0</v>
      </c>
      <c r="K37" s="141"/>
      <c r="L37" s="139">
        <f t="shared" si="14"/>
        <v>0</v>
      </c>
      <c r="M37" s="141">
        <v>6</v>
      </c>
      <c r="N37" s="139">
        <f t="shared" si="15"/>
        <v>0</v>
      </c>
      <c r="O37" s="142"/>
      <c r="P37" s="139">
        <f t="shared" si="16"/>
        <v>0</v>
      </c>
      <c r="Q37" s="141">
        <v>8</v>
      </c>
      <c r="R37" s="139">
        <f t="shared" si="17"/>
        <v>0</v>
      </c>
      <c r="S37" s="141"/>
      <c r="T37" s="139">
        <f t="shared" si="11"/>
        <v>0</v>
      </c>
    </row>
    <row r="38" spans="1:50" ht="12.75" customHeight="1" x14ac:dyDescent="0.15">
      <c r="N38" s="2"/>
    </row>
    <row r="39" spans="1:50" ht="12.75" customHeight="1" x14ac:dyDescent="0.15">
      <c r="A39" s="5" t="s">
        <v>50</v>
      </c>
      <c r="H39" s="2"/>
      <c r="I39" s="2"/>
      <c r="J39" s="2"/>
      <c r="K39" s="2"/>
      <c r="L39" s="2"/>
      <c r="M39" s="2"/>
      <c r="N39" s="2"/>
      <c r="O39" s="2"/>
      <c r="P39" s="2"/>
      <c r="Q39" s="2"/>
      <c r="R39" s="2"/>
      <c r="S39" s="2"/>
      <c r="T39" s="2"/>
    </row>
    <row r="40" spans="1:50" ht="12.75" customHeight="1" x14ac:dyDescent="0.15">
      <c r="H40" s="2"/>
      <c r="I40" s="2"/>
      <c r="J40" s="2"/>
      <c r="K40" s="2"/>
      <c r="L40" s="2"/>
      <c r="M40" s="2"/>
      <c r="N40" s="2"/>
      <c r="O40" s="2"/>
      <c r="P40" s="2"/>
      <c r="Q40" s="2"/>
      <c r="R40" s="2"/>
      <c r="S40" s="2"/>
      <c r="T40" s="2"/>
    </row>
    <row r="41" spans="1:50" ht="13" x14ac:dyDescent="0.15"/>
    <row r="42" spans="1:50" ht="13" x14ac:dyDescent="0.15">
      <c r="B42" s="1"/>
      <c r="C42" s="1"/>
      <c r="D42" s="1"/>
      <c r="E42" s="1"/>
      <c r="F42" s="1"/>
    </row>
    <row r="43" spans="1:50" ht="13" x14ac:dyDescent="0.15"/>
    <row r="44" spans="1:50" ht="12.75" customHeight="1" x14ac:dyDescent="0.15">
      <c r="A44"/>
    </row>
    <row r="45" spans="1:50" ht="98" x14ac:dyDescent="0.15">
      <c r="A45" s="153" t="s">
        <v>138</v>
      </c>
    </row>
    <row r="46" spans="1:50" ht="12.75" customHeight="1" x14ac:dyDescent="0.15">
      <c r="A46"/>
    </row>
    <row r="47" spans="1:50" ht="12.75" customHeight="1" x14ac:dyDescent="0.15">
      <c r="A47"/>
    </row>
    <row r="48" spans="1:50" ht="40" customHeight="1" x14ac:dyDescent="0.15">
      <c r="A48" s="153" t="s">
        <v>134</v>
      </c>
    </row>
    <row r="49" spans="1:1" ht="12.75" customHeight="1" x14ac:dyDescent="0.15">
      <c r="A49"/>
    </row>
    <row r="50" spans="1:1" ht="12.75" customHeight="1" thickBot="1" x14ac:dyDescent="0.2">
      <c r="A50"/>
    </row>
    <row r="51" spans="1:1" ht="12.75" customHeight="1" x14ac:dyDescent="0.15">
      <c r="A51" s="155" t="s">
        <v>135</v>
      </c>
    </row>
    <row r="52" spans="1:1" ht="12.75" customHeight="1" x14ac:dyDescent="0.15">
      <c r="A52" s="156" t="s">
        <v>136</v>
      </c>
    </row>
    <row r="53" spans="1:1" ht="12.75" customHeight="1" thickBot="1" x14ac:dyDescent="0.2">
      <c r="A53" s="157" t="s">
        <v>137</v>
      </c>
    </row>
  </sheetData>
  <mergeCells count="17">
    <mergeCell ref="A5:A6"/>
    <mergeCell ref="D5:D6"/>
    <mergeCell ref="G5:H5"/>
    <mergeCell ref="I5:J5"/>
    <mergeCell ref="G6:H7"/>
    <mergeCell ref="I6:J7"/>
    <mergeCell ref="D7:D8"/>
    <mergeCell ref="S5:T5"/>
    <mergeCell ref="S6:T7"/>
    <mergeCell ref="Q6:R7"/>
    <mergeCell ref="Q5:R5"/>
    <mergeCell ref="K5:L5"/>
    <mergeCell ref="M5:N5"/>
    <mergeCell ref="O5:P5"/>
    <mergeCell ref="K6:L7"/>
    <mergeCell ref="M6:N7"/>
    <mergeCell ref="O6:P7"/>
  </mergeCells>
  <pageMargins left="0.25" right="0.25" top="0.75" bottom="0.75" header="0.3" footer="0.3"/>
  <pageSetup paperSize="8" scale="4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CDD69-9558-4E76-A609-96707E287CA3}">
  <sheetPr>
    <tabColor theme="9" tint="0.59999389629810485"/>
  </sheetPr>
  <dimension ref="A1:AT75"/>
  <sheetViews>
    <sheetView topLeftCell="A51" workbookViewId="0">
      <selection activeCell="H70" sqref="H70"/>
    </sheetView>
  </sheetViews>
  <sheetFormatPr baseColWidth="10" defaultColWidth="9.1640625" defaultRowHeight="12.75" customHeight="1" outlineLevelCol="1" x14ac:dyDescent="0.15"/>
  <cols>
    <col min="1" max="1" width="64" customWidth="1"/>
    <col min="2" max="2" width="15.5" customWidth="1"/>
    <col min="3" max="3" width="6.83203125" customWidth="1"/>
    <col min="4" max="4" width="12.6640625" customWidth="1"/>
    <col min="5" max="5" width="7" style="62" customWidth="1"/>
    <col min="6" max="6" width="18.33203125" customWidth="1"/>
    <col min="7" max="7" width="10.83203125" style="5" customWidth="1" outlineLevel="1"/>
    <col min="8" max="8" width="13.1640625" style="5" customWidth="1" outlineLevel="1"/>
    <col min="9" max="9" width="9.6640625" style="5" customWidth="1" outlineLevel="1"/>
    <col min="10" max="10" width="12" style="5" customWidth="1" outlineLevel="1"/>
    <col min="11" max="11" width="9.33203125" style="5" customWidth="1" outlineLevel="1"/>
    <col min="12" max="12" width="11.5" style="5" customWidth="1" outlineLevel="1"/>
    <col min="13" max="13" width="10.33203125" style="5" customWidth="1" outlineLevel="1"/>
    <col min="14" max="14" width="11.1640625" style="5" customWidth="1" outlineLevel="1"/>
    <col min="15" max="15" width="11.5" style="5" customWidth="1" outlineLevel="1"/>
    <col min="16" max="16" width="11.1640625" style="5" customWidth="1" outlineLevel="1"/>
    <col min="17" max="17" width="11.33203125" style="5" customWidth="1" outlineLevel="1"/>
    <col min="18" max="18" width="11.1640625" style="5" customWidth="1" outlineLevel="1"/>
    <col min="19" max="19" width="10.5" style="5" customWidth="1" outlineLevel="1"/>
    <col min="20" max="20" width="11.1640625" style="5" customWidth="1" outlineLevel="1"/>
    <col min="21" max="21" width="10.5" style="5" customWidth="1"/>
    <col min="22" max="22" width="11.83203125" style="5" bestFit="1" customWidth="1"/>
    <col min="23" max="23" width="10.83203125" style="5" customWidth="1"/>
    <col min="24" max="24" width="10.83203125" style="5" bestFit="1" customWidth="1"/>
    <col min="25" max="25" width="10.33203125" style="5" customWidth="1"/>
    <col min="26" max="26" width="12" style="5" customWidth="1"/>
    <col min="27" max="28" width="9.1640625" style="5"/>
  </cols>
  <sheetData>
    <row r="1" spans="1:46" ht="14" x14ac:dyDescent="0.15">
      <c r="A1" s="23" t="s">
        <v>52</v>
      </c>
      <c r="B1" s="174"/>
      <c r="C1" s="174"/>
      <c r="D1" s="24"/>
      <c r="E1" s="61"/>
      <c r="F1" s="174"/>
      <c r="G1" s="25" t="s">
        <v>53</v>
      </c>
      <c r="H1" s="25" t="s">
        <v>54</v>
      </c>
      <c r="I1" s="25"/>
      <c r="J1" s="25"/>
      <c r="K1" s="25"/>
      <c r="L1" s="25"/>
      <c r="M1" s="25"/>
      <c r="N1" s="25"/>
      <c r="O1" s="25"/>
      <c r="P1" s="25"/>
      <c r="Q1" s="25"/>
      <c r="R1" s="25"/>
      <c r="S1" s="25"/>
      <c r="T1" s="25"/>
      <c r="U1" s="25"/>
      <c r="V1" s="25"/>
      <c r="W1" s="25"/>
      <c r="X1" s="25"/>
      <c r="Y1" s="25"/>
      <c r="Z1" s="25"/>
      <c r="AA1" s="25"/>
      <c r="AB1" s="26"/>
      <c r="AC1" s="22"/>
      <c r="AD1" s="22"/>
      <c r="AE1" s="22"/>
      <c r="AF1" s="22"/>
      <c r="AG1" s="22"/>
      <c r="AH1" s="22"/>
      <c r="AI1" s="22"/>
      <c r="AJ1" s="22"/>
      <c r="AK1" s="22"/>
      <c r="AL1" s="22"/>
      <c r="AM1" s="22"/>
      <c r="AN1" s="22"/>
      <c r="AO1" s="22"/>
      <c r="AP1" s="22"/>
      <c r="AQ1" s="22"/>
      <c r="AR1" s="22"/>
      <c r="AS1" s="22"/>
      <c r="AT1" s="22"/>
    </row>
    <row r="2" spans="1:46" ht="13" customHeight="1" x14ac:dyDescent="0.15">
      <c r="A2" s="169" t="s">
        <v>53</v>
      </c>
      <c r="B2" s="175"/>
      <c r="C2" s="175"/>
      <c r="D2" s="170"/>
      <c r="E2" s="151"/>
      <c r="F2" s="175"/>
      <c r="G2" s="171"/>
      <c r="H2" s="168"/>
      <c r="I2" s="168" t="s">
        <v>2</v>
      </c>
      <c r="J2" s="168"/>
      <c r="K2" s="168" t="s">
        <v>2</v>
      </c>
      <c r="L2" s="168"/>
      <c r="M2" s="168" t="s">
        <v>2</v>
      </c>
      <c r="N2" s="168"/>
      <c r="O2" s="168" t="s">
        <v>2</v>
      </c>
      <c r="P2" s="168"/>
      <c r="Q2" s="168" t="s">
        <v>2</v>
      </c>
      <c r="R2" s="168"/>
      <c r="S2" s="168" t="s">
        <v>2</v>
      </c>
      <c r="T2" s="168"/>
      <c r="U2" s="168" t="s">
        <v>2</v>
      </c>
      <c r="V2" s="168"/>
      <c r="W2" s="168" t="s">
        <v>2</v>
      </c>
      <c r="X2" s="168"/>
      <c r="Y2" s="168" t="s">
        <v>2</v>
      </c>
      <c r="Z2" s="168"/>
      <c r="AA2" s="168" t="s">
        <v>2</v>
      </c>
      <c r="AB2" s="168"/>
      <c r="AC2" s="22"/>
      <c r="AD2" s="22"/>
      <c r="AE2" s="22"/>
      <c r="AF2" s="22"/>
      <c r="AG2" s="22"/>
      <c r="AH2" s="22"/>
      <c r="AI2" s="22"/>
      <c r="AJ2" s="22"/>
      <c r="AK2" s="22"/>
      <c r="AL2" s="22"/>
      <c r="AM2" s="22"/>
      <c r="AN2" s="22"/>
      <c r="AO2" s="22"/>
      <c r="AP2" s="22"/>
      <c r="AQ2" s="22"/>
      <c r="AR2" s="22"/>
      <c r="AS2" s="22"/>
      <c r="AT2" s="22"/>
    </row>
    <row r="3" spans="1:46" ht="13" customHeight="1" x14ac:dyDescent="0.15">
      <c r="A3" s="169"/>
      <c r="B3" s="175"/>
      <c r="C3" s="175"/>
      <c r="D3" s="170"/>
      <c r="E3" s="151"/>
      <c r="F3" s="175"/>
      <c r="G3" s="179" t="s">
        <v>55</v>
      </c>
      <c r="H3" s="173"/>
      <c r="I3" s="179" t="s">
        <v>56</v>
      </c>
      <c r="J3" s="173"/>
      <c r="K3" s="172" t="s">
        <v>57</v>
      </c>
      <c r="L3" s="173"/>
      <c r="M3" s="179" t="s">
        <v>58</v>
      </c>
      <c r="N3" s="173"/>
      <c r="O3" s="172" t="s">
        <v>59</v>
      </c>
      <c r="P3" s="173"/>
      <c r="Q3" s="179" t="s">
        <v>60</v>
      </c>
      <c r="R3" s="173"/>
      <c r="S3" s="172" t="s">
        <v>61</v>
      </c>
      <c r="T3" s="173"/>
      <c r="U3" s="172" t="s">
        <v>62</v>
      </c>
      <c r="V3" s="173"/>
      <c r="W3" s="172" t="s">
        <v>63</v>
      </c>
      <c r="X3" s="173"/>
      <c r="Y3" s="172" t="s">
        <v>64</v>
      </c>
      <c r="Z3" s="173"/>
      <c r="AA3" s="172" t="s">
        <v>65</v>
      </c>
      <c r="AB3" s="176"/>
      <c r="AC3" s="22"/>
      <c r="AD3" s="22"/>
      <c r="AE3" s="22"/>
      <c r="AF3" s="22"/>
      <c r="AG3" s="22"/>
      <c r="AH3" s="22"/>
      <c r="AI3" s="22"/>
      <c r="AJ3" s="22"/>
      <c r="AK3" s="22"/>
      <c r="AL3" s="22"/>
      <c r="AM3" s="22"/>
      <c r="AN3" s="22"/>
      <c r="AO3" s="22"/>
      <c r="AP3" s="22"/>
      <c r="AQ3" s="22"/>
      <c r="AR3" s="22"/>
      <c r="AS3" s="22"/>
      <c r="AT3" s="22"/>
    </row>
    <row r="4" spans="1:46" ht="66.75" customHeight="1" thickBot="1" x14ac:dyDescent="0.2">
      <c r="A4" s="177" t="s">
        <v>66</v>
      </c>
      <c r="B4" s="175"/>
      <c r="C4" s="175"/>
      <c r="D4" s="152"/>
      <c r="E4" s="152"/>
      <c r="F4" s="175"/>
      <c r="G4" s="179"/>
      <c r="H4" s="173"/>
      <c r="I4" s="179"/>
      <c r="J4" s="173"/>
      <c r="K4" s="172"/>
      <c r="L4" s="173"/>
      <c r="M4" s="179"/>
      <c r="N4" s="173"/>
      <c r="O4" s="172"/>
      <c r="P4" s="173"/>
      <c r="Q4" s="179"/>
      <c r="R4" s="173"/>
      <c r="S4" s="172"/>
      <c r="T4" s="173"/>
      <c r="U4" s="172"/>
      <c r="V4" s="173"/>
      <c r="W4" s="172"/>
      <c r="X4" s="173"/>
      <c r="Y4" s="172"/>
      <c r="Z4" s="173"/>
      <c r="AA4" s="172"/>
      <c r="AB4" s="176"/>
      <c r="AC4" s="22"/>
      <c r="AD4" s="22"/>
      <c r="AE4" s="22"/>
      <c r="AF4" s="22"/>
      <c r="AG4" s="22"/>
      <c r="AH4" s="22"/>
      <c r="AI4" s="22"/>
      <c r="AJ4" s="22"/>
      <c r="AK4" s="22"/>
      <c r="AL4" s="22"/>
      <c r="AM4" s="22"/>
      <c r="AN4" s="22"/>
      <c r="AO4" s="22"/>
      <c r="AP4" s="22"/>
      <c r="AQ4" s="22"/>
      <c r="AR4" s="22"/>
      <c r="AS4" s="22"/>
      <c r="AT4" s="22"/>
    </row>
    <row r="5" spans="1:46" ht="64" x14ac:dyDescent="0.2">
      <c r="A5" s="178"/>
      <c r="B5" s="126" t="s">
        <v>67</v>
      </c>
      <c r="C5" s="126" t="s">
        <v>132</v>
      </c>
      <c r="D5" s="127" t="s">
        <v>68</v>
      </c>
      <c r="E5" s="128" t="s">
        <v>14</v>
      </c>
      <c r="F5" s="126" t="s">
        <v>13</v>
      </c>
      <c r="G5" s="78" t="s">
        <v>15</v>
      </c>
      <c r="H5" s="38" t="s">
        <v>16</v>
      </c>
      <c r="I5" s="43" t="s">
        <v>15</v>
      </c>
      <c r="J5" s="44" t="s">
        <v>16</v>
      </c>
      <c r="K5" s="43" t="s">
        <v>15</v>
      </c>
      <c r="L5" s="44" t="s">
        <v>16</v>
      </c>
      <c r="M5" s="43" t="s">
        <v>15</v>
      </c>
      <c r="N5" s="44" t="s">
        <v>16</v>
      </c>
      <c r="O5" s="43" t="s">
        <v>15</v>
      </c>
      <c r="P5" s="44" t="s">
        <v>16</v>
      </c>
      <c r="Q5" s="43" t="s">
        <v>15</v>
      </c>
      <c r="R5" s="44" t="s">
        <v>16</v>
      </c>
      <c r="S5" s="43" t="s">
        <v>15</v>
      </c>
      <c r="T5" s="44" t="s">
        <v>16</v>
      </c>
      <c r="U5" s="43" t="s">
        <v>15</v>
      </c>
      <c r="V5" s="44" t="s">
        <v>16</v>
      </c>
      <c r="W5" s="43" t="s">
        <v>15</v>
      </c>
      <c r="X5" s="44" t="s">
        <v>16</v>
      </c>
      <c r="Y5" s="43" t="s">
        <v>15</v>
      </c>
      <c r="Z5" s="44" t="s">
        <v>16</v>
      </c>
      <c r="AA5" s="36" t="s">
        <v>15</v>
      </c>
      <c r="AB5" s="37" t="s">
        <v>16</v>
      </c>
      <c r="AC5" s="62"/>
      <c r="AD5" s="62"/>
      <c r="AE5" s="62"/>
      <c r="AF5" s="62"/>
      <c r="AG5" s="62"/>
      <c r="AH5" s="62"/>
      <c r="AI5" s="62"/>
      <c r="AJ5" s="62"/>
      <c r="AK5" s="62"/>
      <c r="AL5" s="62"/>
      <c r="AM5" s="62"/>
      <c r="AN5" s="62"/>
      <c r="AO5" s="62"/>
      <c r="AP5" s="62"/>
      <c r="AQ5" s="62"/>
      <c r="AR5" s="22"/>
      <c r="AS5" s="22"/>
      <c r="AT5" s="22"/>
    </row>
    <row r="6" spans="1:46" s="22" customFormat="1" ht="13" x14ac:dyDescent="0.15">
      <c r="A6" s="45" t="s">
        <v>17</v>
      </c>
      <c r="B6" s="48"/>
      <c r="C6" s="48"/>
      <c r="D6" s="48"/>
      <c r="E6" s="48"/>
      <c r="F6" s="48"/>
      <c r="G6" s="40"/>
      <c r="H6" s="41"/>
      <c r="I6" s="40"/>
      <c r="J6" s="41"/>
      <c r="K6" s="40"/>
      <c r="L6" s="41"/>
      <c r="M6" s="40"/>
      <c r="N6" s="41"/>
      <c r="O6" s="40"/>
      <c r="P6" s="41"/>
      <c r="Q6" s="40"/>
      <c r="R6" s="41"/>
      <c r="S6" s="40"/>
      <c r="T6" s="41"/>
      <c r="U6" s="40"/>
      <c r="V6" s="41"/>
      <c r="W6" s="40"/>
      <c r="X6" s="41"/>
      <c r="Y6" s="40"/>
      <c r="Z6" s="41"/>
      <c r="AA6" s="40"/>
      <c r="AB6" s="42"/>
      <c r="AC6" s="62"/>
      <c r="AD6" s="62"/>
      <c r="AE6" s="62"/>
      <c r="AF6" s="62"/>
      <c r="AG6" s="62"/>
      <c r="AH6" s="62"/>
      <c r="AI6" s="62"/>
      <c r="AJ6" s="62"/>
      <c r="AK6" s="62"/>
      <c r="AL6" s="62"/>
      <c r="AM6" s="62"/>
      <c r="AN6" s="62"/>
      <c r="AO6" s="62"/>
      <c r="AP6" s="62"/>
      <c r="AQ6" s="62"/>
    </row>
    <row r="7" spans="1:46" ht="13" x14ac:dyDescent="0.15">
      <c r="A7" s="46" t="s">
        <v>18</v>
      </c>
      <c r="B7" s="54">
        <f>SUM(G7+I7+K7+M7+O7+Q7+S7+U7+W7+Y7+AA7)</f>
        <v>31408</v>
      </c>
      <c r="C7" s="9" t="s">
        <v>19</v>
      </c>
      <c r="D7" s="129">
        <v>0.1</v>
      </c>
      <c r="E7" s="63">
        <v>4</v>
      </c>
      <c r="F7" s="115">
        <f>IF(B7="","",SUM(B7*D7))*E7</f>
        <v>12563.2</v>
      </c>
      <c r="G7" s="87">
        <v>5750</v>
      </c>
      <c r="H7" s="39">
        <f>SUM(G7*D7*E7)</f>
        <v>2300</v>
      </c>
      <c r="I7" s="34">
        <v>1589</v>
      </c>
      <c r="J7" s="39">
        <f>SUM(I7*D7*E7)</f>
        <v>635.6</v>
      </c>
      <c r="K7" s="34">
        <v>3524</v>
      </c>
      <c r="L7" s="39">
        <f>SUM(K7*D7*E7)</f>
        <v>1409.6000000000001</v>
      </c>
      <c r="M7" s="34">
        <v>2005</v>
      </c>
      <c r="N7" s="39">
        <f>SUM(M7*D7*E7)</f>
        <v>802</v>
      </c>
      <c r="O7" s="34">
        <v>3900</v>
      </c>
      <c r="P7" s="39">
        <f>SUM(O7*D7*E7)</f>
        <v>1560</v>
      </c>
      <c r="Q7" s="52">
        <v>5842</v>
      </c>
      <c r="R7" s="39">
        <f>SUM(Q7*D7*E7)</f>
        <v>2336.8000000000002</v>
      </c>
      <c r="S7" s="52"/>
      <c r="T7" s="39">
        <f>SUM(S7*D7*E7)</f>
        <v>0</v>
      </c>
      <c r="U7" s="52">
        <v>2671</v>
      </c>
      <c r="V7" s="39">
        <f>SUM(U7*D7*E7)</f>
        <v>1068.4000000000001</v>
      </c>
      <c r="W7" s="52">
        <v>2750</v>
      </c>
      <c r="X7" s="39">
        <f>SUM(W7*D7*E7)</f>
        <v>1100</v>
      </c>
      <c r="Y7" s="52">
        <v>3030</v>
      </c>
      <c r="Z7" s="39">
        <f>SUM(Y7*D7*E7)</f>
        <v>1212</v>
      </c>
      <c r="AA7" s="52">
        <v>347</v>
      </c>
      <c r="AB7" s="35">
        <f>SUM(AA7*D7*E7)</f>
        <v>138.80000000000001</v>
      </c>
      <c r="AC7" s="62"/>
      <c r="AD7" s="62"/>
      <c r="AE7" s="62"/>
      <c r="AF7" s="62"/>
      <c r="AG7" s="62"/>
      <c r="AH7" s="62"/>
      <c r="AI7" s="62"/>
      <c r="AJ7" s="62"/>
      <c r="AK7" s="62"/>
      <c r="AL7" s="62"/>
      <c r="AM7" s="62"/>
      <c r="AN7" s="62"/>
      <c r="AO7" s="62"/>
      <c r="AP7" s="62"/>
      <c r="AQ7" s="62"/>
      <c r="AR7" s="22"/>
      <c r="AS7" s="22"/>
      <c r="AT7" s="22"/>
    </row>
    <row r="8" spans="1:46" ht="13" x14ac:dyDescent="0.15">
      <c r="A8" s="46" t="s">
        <v>69</v>
      </c>
      <c r="B8" s="54">
        <f>SUM(G8+I8+K8+M8+O8+Q8+S8+U8+W8+Y8+AA8)</f>
        <v>39257</v>
      </c>
      <c r="C8" s="8" t="s">
        <v>19</v>
      </c>
      <c r="D8" s="49">
        <v>0</v>
      </c>
      <c r="E8" s="64">
        <v>4</v>
      </c>
      <c r="F8" s="115">
        <f t="shared" ref="F8:F61" si="0">IF(B8="","",SUM(B8*D8))*E8</f>
        <v>0</v>
      </c>
      <c r="G8" s="87">
        <v>5750</v>
      </c>
      <c r="H8" s="39">
        <f t="shared" ref="H8:H61" si="1">SUM(G8*D8*E8)</f>
        <v>0</v>
      </c>
      <c r="I8" s="34">
        <v>1589</v>
      </c>
      <c r="J8" s="39">
        <f t="shared" ref="J8:J61" si="2">SUM(I8*D8*E8)</f>
        <v>0</v>
      </c>
      <c r="K8" s="34">
        <v>3524</v>
      </c>
      <c r="L8" s="39">
        <f t="shared" ref="L8:L61" si="3">SUM(K8*D8*E8)</f>
        <v>0</v>
      </c>
      <c r="M8" s="34">
        <v>2005</v>
      </c>
      <c r="N8" s="39">
        <f t="shared" ref="N8:N61" si="4">SUM(M8*D8*E8)</f>
        <v>0</v>
      </c>
      <c r="O8" s="34">
        <v>3900</v>
      </c>
      <c r="P8" s="39">
        <f t="shared" ref="P8:P61" si="5">SUM(O8*D8*E8)</f>
        <v>0</v>
      </c>
      <c r="Q8" s="52">
        <v>5842</v>
      </c>
      <c r="R8" s="39">
        <f t="shared" ref="R8:R61" si="6">SUM(Q8*D8*E8)</f>
        <v>0</v>
      </c>
      <c r="S8" s="52">
        <v>2137</v>
      </c>
      <c r="T8" s="39">
        <f t="shared" ref="T8:T61" si="7">SUM(S8*D8*E8)</f>
        <v>0</v>
      </c>
      <c r="U8" s="52">
        <v>6236</v>
      </c>
      <c r="V8" s="39">
        <f t="shared" ref="V8:V61" si="8">SUM(U8*D8*E8)</f>
        <v>0</v>
      </c>
      <c r="W8" s="52">
        <v>2750</v>
      </c>
      <c r="X8" s="39">
        <f t="shared" ref="X8:X61" si="9">SUM(W8*D8*E8)</f>
        <v>0</v>
      </c>
      <c r="Y8" s="52">
        <v>5177</v>
      </c>
      <c r="Z8" s="39">
        <f t="shared" ref="Z8:Z61" si="10">SUM(Y8*D8*E8)</f>
        <v>0</v>
      </c>
      <c r="AA8" s="52">
        <v>347</v>
      </c>
      <c r="AB8" s="35">
        <f t="shared" ref="AB8:AB61" si="11">SUM(AA8*D8*E8)</f>
        <v>0</v>
      </c>
      <c r="AC8" s="62"/>
      <c r="AD8" s="62"/>
      <c r="AE8" s="62"/>
      <c r="AF8" s="62"/>
      <c r="AG8" s="62"/>
      <c r="AH8" s="62"/>
      <c r="AI8" s="62"/>
      <c r="AJ8" s="62"/>
      <c r="AK8" s="62"/>
      <c r="AL8" s="62"/>
      <c r="AM8" s="62"/>
      <c r="AN8" s="62"/>
      <c r="AO8" s="62"/>
      <c r="AP8" s="62"/>
      <c r="AQ8" s="62"/>
      <c r="AR8" s="22"/>
      <c r="AS8" s="22"/>
      <c r="AT8" s="22"/>
    </row>
    <row r="9" spans="1:46" ht="12.75" customHeight="1" x14ac:dyDescent="0.15">
      <c r="A9" s="47" t="s">
        <v>70</v>
      </c>
      <c r="B9" s="54">
        <f>SUM(G9+I9+K9+M9+O9+Q9+S9+U9+W9+Y9+AA9)</f>
        <v>8248</v>
      </c>
      <c r="C9" s="9" t="s">
        <v>19</v>
      </c>
      <c r="D9" s="49">
        <v>0</v>
      </c>
      <c r="E9" s="64">
        <v>2</v>
      </c>
      <c r="F9" s="115">
        <f t="shared" si="0"/>
        <v>0</v>
      </c>
      <c r="G9" s="87"/>
      <c r="H9" s="39">
        <f t="shared" si="1"/>
        <v>0</v>
      </c>
      <c r="I9" s="34"/>
      <c r="J9" s="39">
        <f t="shared" si="2"/>
        <v>0</v>
      </c>
      <c r="K9" s="34"/>
      <c r="L9" s="39">
        <f t="shared" si="3"/>
        <v>0</v>
      </c>
      <c r="M9" s="34"/>
      <c r="N9" s="39">
        <f t="shared" si="4"/>
        <v>0</v>
      </c>
      <c r="O9" s="34"/>
      <c r="P9" s="39">
        <f t="shared" si="5"/>
        <v>0</v>
      </c>
      <c r="Q9" s="52"/>
      <c r="R9" s="39">
        <f t="shared" si="6"/>
        <v>0</v>
      </c>
      <c r="S9" s="52"/>
      <c r="T9" s="39">
        <f t="shared" si="7"/>
        <v>0</v>
      </c>
      <c r="U9" s="52">
        <v>2671</v>
      </c>
      <c r="V9" s="39">
        <f t="shared" si="8"/>
        <v>0</v>
      </c>
      <c r="W9" s="52">
        <v>2200</v>
      </c>
      <c r="X9" s="39">
        <f t="shared" si="9"/>
        <v>0</v>
      </c>
      <c r="Y9" s="52">
        <v>3030</v>
      </c>
      <c r="Z9" s="39">
        <f t="shared" si="10"/>
        <v>0</v>
      </c>
      <c r="AA9" s="52">
        <v>347</v>
      </c>
      <c r="AB9" s="35">
        <f t="shared" si="11"/>
        <v>0</v>
      </c>
      <c r="AC9" s="62"/>
      <c r="AD9" s="62"/>
      <c r="AE9" s="62"/>
      <c r="AF9" s="62"/>
      <c r="AG9" s="62"/>
      <c r="AH9" s="62"/>
      <c r="AI9" s="62"/>
      <c r="AJ9" s="62"/>
      <c r="AK9" s="62"/>
      <c r="AL9" s="62"/>
      <c r="AM9" s="62"/>
      <c r="AN9" s="62"/>
      <c r="AO9" s="62"/>
      <c r="AP9" s="62"/>
      <c r="AQ9" s="62"/>
      <c r="AR9" s="22"/>
      <c r="AS9" s="22"/>
      <c r="AT9" s="22"/>
    </row>
    <row r="10" spans="1:46" ht="12.75" customHeight="1" x14ac:dyDescent="0.15">
      <c r="A10" s="47" t="s">
        <v>71</v>
      </c>
      <c r="B10" s="54">
        <f>SUM(G10+I10+K10+M10+O10+Q10+S10+U10+W10+Y10+AA10)</f>
        <v>1907</v>
      </c>
      <c r="C10" s="9" t="s">
        <v>19</v>
      </c>
      <c r="D10" s="49">
        <v>0</v>
      </c>
      <c r="E10" s="64">
        <v>6</v>
      </c>
      <c r="F10" s="115">
        <f t="shared" si="0"/>
        <v>0</v>
      </c>
      <c r="G10" s="87"/>
      <c r="H10" s="39">
        <f t="shared" si="1"/>
        <v>0</v>
      </c>
      <c r="I10" s="34"/>
      <c r="J10" s="39">
        <f t="shared" si="2"/>
        <v>0</v>
      </c>
      <c r="K10" s="34"/>
      <c r="L10" s="39">
        <f t="shared" si="3"/>
        <v>0</v>
      </c>
      <c r="M10" s="34"/>
      <c r="N10" s="39">
        <f t="shared" si="4"/>
        <v>0</v>
      </c>
      <c r="O10" s="34"/>
      <c r="P10" s="39">
        <f t="shared" si="5"/>
        <v>0</v>
      </c>
      <c r="Q10" s="52"/>
      <c r="R10" s="39">
        <f t="shared" si="6"/>
        <v>0</v>
      </c>
      <c r="S10" s="52"/>
      <c r="T10" s="39">
        <f t="shared" si="7"/>
        <v>0</v>
      </c>
      <c r="U10" s="52">
        <v>1470</v>
      </c>
      <c r="V10" s="39">
        <f t="shared" si="8"/>
        <v>0</v>
      </c>
      <c r="W10" s="52">
        <v>351</v>
      </c>
      <c r="X10" s="39">
        <f t="shared" si="9"/>
        <v>0</v>
      </c>
      <c r="Y10" s="52">
        <v>86</v>
      </c>
      <c r="Z10" s="39">
        <f t="shared" si="10"/>
        <v>0</v>
      </c>
      <c r="AA10" s="52"/>
      <c r="AB10" s="35">
        <f t="shared" si="11"/>
        <v>0</v>
      </c>
      <c r="AC10" s="62"/>
      <c r="AD10" s="62"/>
      <c r="AE10" s="62"/>
      <c r="AF10" s="62"/>
      <c r="AG10" s="62"/>
      <c r="AH10" s="62"/>
      <c r="AI10" s="62"/>
      <c r="AJ10" s="62"/>
      <c r="AK10" s="62"/>
      <c r="AL10" s="62"/>
      <c r="AM10" s="62"/>
      <c r="AN10" s="62"/>
      <c r="AO10" s="62"/>
      <c r="AP10" s="62"/>
      <c r="AQ10" s="62"/>
      <c r="AR10" s="22"/>
      <c r="AS10" s="22"/>
      <c r="AT10" s="22"/>
    </row>
    <row r="11" spans="1:46" s="76" customFormat="1" ht="13" x14ac:dyDescent="0.15">
      <c r="A11" s="132" t="s">
        <v>21</v>
      </c>
      <c r="B11" s="70"/>
      <c r="C11" s="70"/>
      <c r="D11" s="71"/>
      <c r="E11" s="131"/>
      <c r="F11" s="71"/>
      <c r="G11" s="121"/>
      <c r="H11" s="73"/>
      <c r="I11" s="72"/>
      <c r="J11" s="73"/>
      <c r="K11" s="72"/>
      <c r="L11" s="73"/>
      <c r="M11" s="72"/>
      <c r="N11" s="73"/>
      <c r="O11" s="72"/>
      <c r="P11" s="73"/>
      <c r="Q11" s="74"/>
      <c r="R11" s="73"/>
      <c r="S11" s="74"/>
      <c r="T11" s="73"/>
      <c r="U11" s="74"/>
      <c r="V11" s="73"/>
      <c r="W11" s="74"/>
      <c r="X11" s="73"/>
      <c r="Y11" s="74"/>
      <c r="Z11" s="73"/>
      <c r="AA11" s="74"/>
      <c r="AB11" s="75"/>
      <c r="AC11" s="62"/>
      <c r="AD11" s="62"/>
      <c r="AE11" s="62"/>
      <c r="AF11" s="62"/>
      <c r="AG11" s="62"/>
      <c r="AH11" s="62"/>
      <c r="AI11" s="62"/>
      <c r="AJ11" s="62"/>
      <c r="AK11" s="62"/>
      <c r="AL11" s="62"/>
      <c r="AM11" s="62"/>
      <c r="AN11" s="62"/>
      <c r="AO11" s="62"/>
      <c r="AP11" s="62"/>
      <c r="AQ11" s="62"/>
    </row>
    <row r="12" spans="1:46" ht="13" x14ac:dyDescent="0.15">
      <c r="A12" s="46" t="s">
        <v>22</v>
      </c>
      <c r="B12" s="54">
        <f t="shared" ref="B12:B15" si="12">SUM(G12+I12+K12+M12+O12+Q12+S12+U12+W12+Y12+AA12)</f>
        <v>11687</v>
      </c>
      <c r="C12" s="54" t="s">
        <v>19</v>
      </c>
      <c r="D12" s="49">
        <v>0</v>
      </c>
      <c r="E12" s="64">
        <v>22</v>
      </c>
      <c r="F12" s="115">
        <f t="shared" si="0"/>
        <v>0</v>
      </c>
      <c r="G12" s="87">
        <v>1515</v>
      </c>
      <c r="H12" s="39">
        <f t="shared" si="1"/>
        <v>0</v>
      </c>
      <c r="I12" s="34">
        <v>256</v>
      </c>
      <c r="J12" s="39">
        <f t="shared" si="2"/>
        <v>0</v>
      </c>
      <c r="K12" s="34">
        <v>1098</v>
      </c>
      <c r="L12" s="39">
        <f t="shared" si="3"/>
        <v>0</v>
      </c>
      <c r="M12" s="34">
        <v>2068</v>
      </c>
      <c r="N12" s="39">
        <f t="shared" si="4"/>
        <v>0</v>
      </c>
      <c r="O12" s="34">
        <v>2254</v>
      </c>
      <c r="P12" s="39">
        <f t="shared" si="5"/>
        <v>0</v>
      </c>
      <c r="Q12" s="52">
        <v>1914</v>
      </c>
      <c r="R12" s="39">
        <f t="shared" si="6"/>
        <v>0</v>
      </c>
      <c r="S12" s="52">
        <v>490</v>
      </c>
      <c r="T12" s="39">
        <f t="shared" si="7"/>
        <v>0</v>
      </c>
      <c r="U12" s="52">
        <v>1205</v>
      </c>
      <c r="V12" s="39">
        <f t="shared" si="8"/>
        <v>0</v>
      </c>
      <c r="W12" s="52">
        <v>105</v>
      </c>
      <c r="X12" s="39">
        <f t="shared" si="9"/>
        <v>0</v>
      </c>
      <c r="Y12" s="52">
        <v>782</v>
      </c>
      <c r="Z12" s="39">
        <f t="shared" si="10"/>
        <v>0</v>
      </c>
      <c r="AA12" s="52"/>
      <c r="AB12" s="35">
        <f t="shared" si="11"/>
        <v>0</v>
      </c>
      <c r="AC12" s="62"/>
      <c r="AD12" s="62"/>
      <c r="AE12" s="62"/>
      <c r="AF12" s="62"/>
      <c r="AG12" s="62"/>
      <c r="AH12" s="62"/>
      <c r="AI12" s="62"/>
      <c r="AJ12" s="62"/>
      <c r="AK12" s="62"/>
      <c r="AL12" s="62"/>
      <c r="AM12" s="62"/>
      <c r="AN12" s="62"/>
      <c r="AO12" s="62"/>
      <c r="AP12" s="62"/>
      <c r="AQ12" s="62"/>
      <c r="AR12" s="22"/>
      <c r="AS12" s="22"/>
      <c r="AT12" s="22"/>
    </row>
    <row r="13" spans="1:46" ht="13" x14ac:dyDescent="0.15">
      <c r="A13" s="46" t="s">
        <v>72</v>
      </c>
      <c r="B13" s="54">
        <f t="shared" si="12"/>
        <v>10650</v>
      </c>
      <c r="C13" s="54" t="s">
        <v>19</v>
      </c>
      <c r="D13" s="49">
        <v>0</v>
      </c>
      <c r="E13" s="64">
        <v>6</v>
      </c>
      <c r="F13" s="115">
        <f t="shared" si="0"/>
        <v>0</v>
      </c>
      <c r="G13" s="87">
        <v>1515</v>
      </c>
      <c r="H13" s="39">
        <f t="shared" si="1"/>
        <v>0</v>
      </c>
      <c r="I13" s="34">
        <v>256</v>
      </c>
      <c r="J13" s="39">
        <f t="shared" si="2"/>
        <v>0</v>
      </c>
      <c r="K13" s="34">
        <v>1098</v>
      </c>
      <c r="L13" s="39">
        <f t="shared" si="3"/>
        <v>0</v>
      </c>
      <c r="M13" s="34">
        <v>2068</v>
      </c>
      <c r="N13" s="39">
        <f t="shared" si="4"/>
        <v>0</v>
      </c>
      <c r="O13" s="34">
        <v>2254</v>
      </c>
      <c r="P13" s="39">
        <f t="shared" si="5"/>
        <v>0</v>
      </c>
      <c r="Q13" s="52">
        <v>1914</v>
      </c>
      <c r="R13" s="39">
        <f t="shared" si="6"/>
        <v>0</v>
      </c>
      <c r="S13" s="52">
        <v>490</v>
      </c>
      <c r="T13" s="39">
        <f t="shared" si="7"/>
        <v>0</v>
      </c>
      <c r="U13" s="52">
        <v>1055</v>
      </c>
      <c r="V13" s="39">
        <f t="shared" si="8"/>
        <v>0</v>
      </c>
      <c r="W13" s="52"/>
      <c r="X13" s="39">
        <f t="shared" si="9"/>
        <v>0</v>
      </c>
      <c r="Y13" s="52"/>
      <c r="Z13" s="39">
        <f t="shared" si="10"/>
        <v>0</v>
      </c>
      <c r="AA13" s="52"/>
      <c r="AB13" s="35">
        <f t="shared" si="11"/>
        <v>0</v>
      </c>
      <c r="AC13" s="62"/>
      <c r="AD13" s="62"/>
      <c r="AE13" s="62"/>
      <c r="AF13" s="62"/>
      <c r="AG13" s="62"/>
      <c r="AH13" s="62"/>
      <c r="AI13" s="62"/>
      <c r="AJ13" s="62"/>
      <c r="AK13" s="62"/>
      <c r="AL13" s="62"/>
      <c r="AM13" s="62"/>
      <c r="AN13" s="62"/>
      <c r="AO13" s="62"/>
      <c r="AP13" s="62"/>
      <c r="AQ13" s="62"/>
      <c r="AR13" s="22"/>
      <c r="AS13" s="22"/>
      <c r="AT13" s="22"/>
    </row>
    <row r="14" spans="1:46" ht="13" x14ac:dyDescent="0.15">
      <c r="A14" s="46" t="s">
        <v>73</v>
      </c>
      <c r="B14" s="54">
        <f t="shared" si="12"/>
        <v>451</v>
      </c>
      <c r="C14" s="54" t="s">
        <v>19</v>
      </c>
      <c r="D14" s="49"/>
      <c r="E14" s="64">
        <v>12</v>
      </c>
      <c r="F14" s="115">
        <f t="shared" si="0"/>
        <v>0</v>
      </c>
      <c r="G14" s="87"/>
      <c r="H14" s="39">
        <f t="shared" si="1"/>
        <v>0</v>
      </c>
      <c r="I14" s="34"/>
      <c r="J14" s="39">
        <f t="shared" si="2"/>
        <v>0</v>
      </c>
      <c r="K14" s="34"/>
      <c r="L14" s="39">
        <f t="shared" si="3"/>
        <v>0</v>
      </c>
      <c r="M14" s="34"/>
      <c r="N14" s="39">
        <f t="shared" si="4"/>
        <v>0</v>
      </c>
      <c r="O14" s="34"/>
      <c r="P14" s="39">
        <f t="shared" si="5"/>
        <v>0</v>
      </c>
      <c r="Q14" s="52"/>
      <c r="R14" s="39">
        <f t="shared" si="6"/>
        <v>0</v>
      </c>
      <c r="S14" s="52"/>
      <c r="T14" s="39">
        <f t="shared" si="7"/>
        <v>0</v>
      </c>
      <c r="U14" s="52">
        <v>451</v>
      </c>
      <c r="V14" s="39">
        <f t="shared" si="8"/>
        <v>0</v>
      </c>
      <c r="W14" s="52"/>
      <c r="X14" s="39">
        <f t="shared" si="9"/>
        <v>0</v>
      </c>
      <c r="Y14" s="52"/>
      <c r="Z14" s="39">
        <f t="shared" si="10"/>
        <v>0</v>
      </c>
      <c r="AA14" s="52"/>
      <c r="AB14" s="35">
        <f t="shared" si="11"/>
        <v>0</v>
      </c>
      <c r="AC14" s="62"/>
      <c r="AD14" s="62"/>
      <c r="AE14" s="62"/>
      <c r="AF14" s="62"/>
      <c r="AG14" s="62"/>
      <c r="AH14" s="62"/>
      <c r="AI14" s="62"/>
      <c r="AJ14" s="62"/>
      <c r="AK14" s="62"/>
      <c r="AL14" s="62"/>
      <c r="AM14" s="62"/>
      <c r="AN14" s="62"/>
      <c r="AO14" s="62"/>
      <c r="AP14" s="62"/>
      <c r="AQ14" s="62"/>
      <c r="AR14" s="22"/>
      <c r="AS14" s="22"/>
      <c r="AT14" s="22"/>
    </row>
    <row r="15" spans="1:46" ht="13" x14ac:dyDescent="0.15">
      <c r="A15" s="47" t="s">
        <v>74</v>
      </c>
      <c r="B15" s="54">
        <f t="shared" si="12"/>
        <v>118</v>
      </c>
      <c r="C15" s="54" t="s">
        <v>19</v>
      </c>
      <c r="D15" s="49">
        <v>0</v>
      </c>
      <c r="E15" s="64">
        <v>5</v>
      </c>
      <c r="F15" s="115">
        <f t="shared" si="0"/>
        <v>0</v>
      </c>
      <c r="G15" s="87"/>
      <c r="H15" s="39">
        <f t="shared" si="1"/>
        <v>0</v>
      </c>
      <c r="I15" s="34"/>
      <c r="J15" s="39">
        <f t="shared" si="2"/>
        <v>0</v>
      </c>
      <c r="K15" s="34"/>
      <c r="L15" s="39">
        <f t="shared" si="3"/>
        <v>0</v>
      </c>
      <c r="M15" s="34"/>
      <c r="N15" s="39">
        <f t="shared" si="4"/>
        <v>0</v>
      </c>
      <c r="O15" s="34"/>
      <c r="P15" s="39">
        <f t="shared" si="5"/>
        <v>0</v>
      </c>
      <c r="Q15" s="52"/>
      <c r="R15" s="39">
        <f t="shared" si="6"/>
        <v>0</v>
      </c>
      <c r="S15" s="52"/>
      <c r="T15" s="39">
        <f t="shared" si="7"/>
        <v>0</v>
      </c>
      <c r="U15" s="52">
        <v>118</v>
      </c>
      <c r="V15" s="39">
        <f t="shared" si="8"/>
        <v>0</v>
      </c>
      <c r="W15" s="52"/>
      <c r="X15" s="39">
        <f t="shared" si="9"/>
        <v>0</v>
      </c>
      <c r="Y15" s="52"/>
      <c r="Z15" s="39">
        <f t="shared" si="10"/>
        <v>0</v>
      </c>
      <c r="AA15" s="52"/>
      <c r="AB15" s="35">
        <f t="shared" si="11"/>
        <v>0</v>
      </c>
      <c r="AC15" s="62"/>
      <c r="AD15" s="62"/>
      <c r="AE15" s="62"/>
      <c r="AF15" s="62"/>
      <c r="AG15" s="62"/>
      <c r="AH15" s="62"/>
      <c r="AI15" s="62"/>
      <c r="AJ15" s="62"/>
      <c r="AK15" s="62"/>
      <c r="AL15" s="62"/>
      <c r="AM15" s="62"/>
      <c r="AN15" s="62"/>
      <c r="AO15" s="62"/>
      <c r="AP15" s="62"/>
      <c r="AQ15" s="62"/>
      <c r="AR15" s="22"/>
      <c r="AS15" s="22"/>
      <c r="AT15" s="22"/>
    </row>
    <row r="16" spans="1:46" ht="13" x14ac:dyDescent="0.15">
      <c r="A16" s="46" t="s">
        <v>75</v>
      </c>
      <c r="B16" s="54">
        <f>SUM(G16+I16+K16+M16+O16+Q16+S16+U16+W16+Y16+AA16)</f>
        <v>1623</v>
      </c>
      <c r="C16" s="54" t="s">
        <v>25</v>
      </c>
      <c r="D16" s="49">
        <v>0</v>
      </c>
      <c r="E16" s="64">
        <v>2</v>
      </c>
      <c r="F16" s="115">
        <f t="shared" si="0"/>
        <v>0</v>
      </c>
      <c r="G16" s="87"/>
      <c r="H16" s="39">
        <f t="shared" si="1"/>
        <v>0</v>
      </c>
      <c r="I16" s="34"/>
      <c r="J16" s="39">
        <f t="shared" si="2"/>
        <v>0</v>
      </c>
      <c r="K16" s="34">
        <v>137</v>
      </c>
      <c r="L16" s="39">
        <f t="shared" si="3"/>
        <v>0</v>
      </c>
      <c r="M16" s="34">
        <v>210</v>
      </c>
      <c r="N16" s="39">
        <f t="shared" si="4"/>
        <v>0</v>
      </c>
      <c r="O16" s="34"/>
      <c r="P16" s="39">
        <f t="shared" si="5"/>
        <v>0</v>
      </c>
      <c r="Q16" s="52">
        <v>396</v>
      </c>
      <c r="R16" s="39">
        <f t="shared" si="6"/>
        <v>0</v>
      </c>
      <c r="S16" s="52">
        <v>142</v>
      </c>
      <c r="T16" s="39">
        <f t="shared" si="7"/>
        <v>0</v>
      </c>
      <c r="U16" s="52">
        <v>397</v>
      </c>
      <c r="V16" s="39">
        <f t="shared" si="8"/>
        <v>0</v>
      </c>
      <c r="W16" s="52">
        <v>51</v>
      </c>
      <c r="X16" s="39">
        <f t="shared" si="9"/>
        <v>0</v>
      </c>
      <c r="Y16" s="52">
        <v>290</v>
      </c>
      <c r="Z16" s="39">
        <f t="shared" si="10"/>
        <v>0</v>
      </c>
      <c r="AA16" s="52"/>
      <c r="AB16" s="35">
        <f t="shared" si="11"/>
        <v>0</v>
      </c>
      <c r="AC16" s="62"/>
      <c r="AD16" s="62"/>
      <c r="AE16" s="62"/>
      <c r="AF16" s="62"/>
      <c r="AG16" s="62"/>
      <c r="AH16" s="62"/>
      <c r="AI16" s="62"/>
      <c r="AJ16" s="62"/>
      <c r="AK16" s="62"/>
      <c r="AL16" s="62"/>
      <c r="AM16" s="62"/>
      <c r="AN16" s="62"/>
      <c r="AO16" s="62"/>
      <c r="AP16" s="62"/>
      <c r="AQ16" s="62"/>
      <c r="AR16" s="22"/>
      <c r="AS16" s="22"/>
      <c r="AT16" s="22"/>
    </row>
    <row r="17" spans="1:46" s="76" customFormat="1" ht="13" x14ac:dyDescent="0.15">
      <c r="A17" s="132" t="s">
        <v>26</v>
      </c>
      <c r="B17" s="70"/>
      <c r="C17" s="70"/>
      <c r="D17" s="71"/>
      <c r="E17" s="131"/>
      <c r="F17" s="71"/>
      <c r="G17" s="121"/>
      <c r="H17" s="73"/>
      <c r="I17" s="72"/>
      <c r="J17" s="73"/>
      <c r="K17" s="72"/>
      <c r="L17" s="73"/>
      <c r="M17" s="72"/>
      <c r="N17" s="73"/>
      <c r="O17" s="72"/>
      <c r="P17" s="73"/>
      <c r="Q17" s="74"/>
      <c r="R17" s="73"/>
      <c r="S17" s="74"/>
      <c r="T17" s="73"/>
      <c r="U17" s="74"/>
      <c r="V17" s="73"/>
      <c r="W17" s="74"/>
      <c r="X17" s="73"/>
      <c r="Y17" s="74"/>
      <c r="Z17" s="73"/>
      <c r="AA17" s="74"/>
      <c r="AB17" s="75"/>
      <c r="AC17" s="62"/>
      <c r="AD17" s="62"/>
      <c r="AE17" s="62"/>
      <c r="AF17" s="62"/>
      <c r="AG17" s="62"/>
      <c r="AH17" s="62"/>
      <c r="AI17" s="62"/>
      <c r="AJ17" s="62"/>
      <c r="AK17" s="62"/>
      <c r="AL17" s="62"/>
      <c r="AM17" s="62"/>
      <c r="AN17" s="62"/>
      <c r="AO17" s="62"/>
      <c r="AP17" s="62"/>
      <c r="AQ17" s="62"/>
    </row>
    <row r="18" spans="1:46" ht="13" x14ac:dyDescent="0.15">
      <c r="A18" s="46" t="s">
        <v>27</v>
      </c>
      <c r="B18" s="56">
        <f>SUM(G18+I18+K18+M18+O18+Q18+S18+U18+W18+Y18+AA18)</f>
        <v>7167</v>
      </c>
      <c r="C18" s="56" t="s">
        <v>19</v>
      </c>
      <c r="D18" s="49">
        <v>0</v>
      </c>
      <c r="E18" s="64">
        <v>4</v>
      </c>
      <c r="F18" s="115">
        <f t="shared" si="0"/>
        <v>0</v>
      </c>
      <c r="G18" s="87">
        <v>650</v>
      </c>
      <c r="H18" s="39">
        <f t="shared" si="1"/>
        <v>0</v>
      </c>
      <c r="I18" s="34">
        <v>136</v>
      </c>
      <c r="J18" s="39">
        <f t="shared" si="2"/>
        <v>0</v>
      </c>
      <c r="K18" s="34">
        <v>753</v>
      </c>
      <c r="L18" s="39">
        <f t="shared" si="3"/>
        <v>0</v>
      </c>
      <c r="M18" s="34">
        <v>695</v>
      </c>
      <c r="N18" s="39">
        <f t="shared" si="4"/>
        <v>0</v>
      </c>
      <c r="O18" s="34">
        <v>884</v>
      </c>
      <c r="P18" s="39">
        <f t="shared" si="5"/>
        <v>0</v>
      </c>
      <c r="Q18" s="52">
        <v>731</v>
      </c>
      <c r="R18" s="39">
        <f t="shared" si="6"/>
        <v>0</v>
      </c>
      <c r="S18" s="52"/>
      <c r="T18" s="39">
        <f t="shared" si="7"/>
        <v>0</v>
      </c>
      <c r="U18" s="52">
        <v>190</v>
      </c>
      <c r="V18" s="39">
        <f t="shared" si="8"/>
        <v>0</v>
      </c>
      <c r="W18" s="52">
        <v>1660</v>
      </c>
      <c r="X18" s="39">
        <f t="shared" si="9"/>
        <v>0</v>
      </c>
      <c r="Y18" s="52">
        <v>1468</v>
      </c>
      <c r="Z18" s="39">
        <f t="shared" si="10"/>
        <v>0</v>
      </c>
      <c r="AA18" s="52"/>
      <c r="AB18" s="35">
        <f t="shared" si="11"/>
        <v>0</v>
      </c>
      <c r="AC18" s="62"/>
      <c r="AD18" s="62"/>
      <c r="AE18" s="62"/>
      <c r="AF18" s="62"/>
      <c r="AG18" s="62"/>
      <c r="AH18" s="62"/>
      <c r="AI18" s="62"/>
      <c r="AJ18" s="62"/>
      <c r="AK18" s="62"/>
      <c r="AL18" s="62"/>
      <c r="AM18" s="62"/>
      <c r="AN18" s="62"/>
      <c r="AO18" s="62"/>
      <c r="AP18" s="62"/>
      <c r="AQ18" s="62"/>
      <c r="AR18" s="22"/>
      <c r="AS18" s="22"/>
      <c r="AT18" s="22"/>
    </row>
    <row r="19" spans="1:46" ht="13" x14ac:dyDescent="0.15">
      <c r="A19" s="46" t="s">
        <v>76</v>
      </c>
      <c r="B19" s="54">
        <f>SUM(G19+I19+K19+M19+O19+Q19+S19+U19+W19+Y19+AA19)</f>
        <v>3849</v>
      </c>
      <c r="C19" s="54" t="s">
        <v>19</v>
      </c>
      <c r="D19" s="49">
        <v>0</v>
      </c>
      <c r="E19" s="64">
        <v>4</v>
      </c>
      <c r="F19" s="115">
        <f t="shared" si="0"/>
        <v>0</v>
      </c>
      <c r="G19" s="87">
        <v>650</v>
      </c>
      <c r="H19" s="39">
        <f t="shared" si="1"/>
        <v>0</v>
      </c>
      <c r="I19" s="34">
        <v>136</v>
      </c>
      <c r="J19" s="39">
        <f t="shared" si="2"/>
        <v>0</v>
      </c>
      <c r="K19" s="34">
        <v>753</v>
      </c>
      <c r="L19" s="39">
        <f t="shared" si="3"/>
        <v>0</v>
      </c>
      <c r="M19" s="34">
        <v>695</v>
      </c>
      <c r="N19" s="39">
        <f t="shared" si="4"/>
        <v>0</v>
      </c>
      <c r="O19" s="34">
        <v>884</v>
      </c>
      <c r="P19" s="39">
        <f t="shared" si="5"/>
        <v>0</v>
      </c>
      <c r="Q19" s="52">
        <v>731</v>
      </c>
      <c r="R19" s="39">
        <f t="shared" si="6"/>
        <v>0</v>
      </c>
      <c r="S19" s="52"/>
      <c r="T19" s="39">
        <f t="shared" si="7"/>
        <v>0</v>
      </c>
      <c r="U19" s="52"/>
      <c r="V19" s="39">
        <f t="shared" si="8"/>
        <v>0</v>
      </c>
      <c r="W19" s="52"/>
      <c r="X19" s="39">
        <f t="shared" si="9"/>
        <v>0</v>
      </c>
      <c r="Y19" s="52"/>
      <c r="Z19" s="39">
        <f t="shared" si="10"/>
        <v>0</v>
      </c>
      <c r="AA19" s="52"/>
      <c r="AB19" s="35">
        <f t="shared" si="11"/>
        <v>0</v>
      </c>
      <c r="AC19" s="62"/>
      <c r="AD19" s="62"/>
      <c r="AE19" s="62"/>
      <c r="AF19" s="62"/>
      <c r="AG19" s="62"/>
      <c r="AH19" s="62"/>
      <c r="AI19" s="62"/>
      <c r="AJ19" s="62"/>
      <c r="AK19" s="62"/>
      <c r="AL19" s="62"/>
      <c r="AM19" s="62"/>
      <c r="AN19" s="62"/>
      <c r="AO19" s="62"/>
      <c r="AP19" s="62"/>
      <c r="AQ19" s="62"/>
      <c r="AR19" s="22"/>
      <c r="AS19" s="22"/>
      <c r="AT19" s="22"/>
    </row>
    <row r="20" spans="1:46" ht="12.75" customHeight="1" x14ac:dyDescent="0.15">
      <c r="A20" s="46" t="s">
        <v>77</v>
      </c>
      <c r="B20" s="54">
        <f>SUM(G20+I20+K20+M20+O20+Q20+S20+U20+W20+Y20+AA20)</f>
        <v>3274</v>
      </c>
      <c r="C20" s="54" t="s">
        <v>25</v>
      </c>
      <c r="D20" s="49">
        <v>0</v>
      </c>
      <c r="E20" s="64">
        <v>1</v>
      </c>
      <c r="F20" s="115">
        <f t="shared" si="0"/>
        <v>0</v>
      </c>
      <c r="G20" s="87"/>
      <c r="H20" s="39">
        <f t="shared" si="1"/>
        <v>0</v>
      </c>
      <c r="I20" s="34"/>
      <c r="J20" s="39">
        <f t="shared" si="2"/>
        <v>0</v>
      </c>
      <c r="K20" s="34"/>
      <c r="L20" s="39">
        <f t="shared" si="3"/>
        <v>0</v>
      </c>
      <c r="M20" s="34"/>
      <c r="N20" s="39">
        <f t="shared" si="4"/>
        <v>0</v>
      </c>
      <c r="O20" s="34"/>
      <c r="P20" s="39">
        <f t="shared" si="5"/>
        <v>0</v>
      </c>
      <c r="Q20" s="52"/>
      <c r="R20" s="39">
        <f t="shared" si="6"/>
        <v>0</v>
      </c>
      <c r="S20" s="52"/>
      <c r="T20" s="39">
        <f t="shared" si="7"/>
        <v>0</v>
      </c>
      <c r="U20" s="52">
        <v>146</v>
      </c>
      <c r="V20" s="39">
        <f t="shared" si="8"/>
        <v>0</v>
      </c>
      <c r="W20" s="52">
        <v>1660</v>
      </c>
      <c r="X20" s="39">
        <f t="shared" si="9"/>
        <v>0</v>
      </c>
      <c r="Y20" s="52">
        <v>1468</v>
      </c>
      <c r="Z20" s="39">
        <f t="shared" si="10"/>
        <v>0</v>
      </c>
      <c r="AA20" s="52"/>
      <c r="AB20" s="35">
        <f t="shared" si="11"/>
        <v>0</v>
      </c>
      <c r="AC20" s="62"/>
      <c r="AD20" s="62"/>
      <c r="AE20" s="62"/>
      <c r="AF20" s="62"/>
      <c r="AG20" s="62"/>
      <c r="AH20" s="62"/>
      <c r="AI20" s="62"/>
      <c r="AJ20" s="62"/>
      <c r="AK20" s="62"/>
      <c r="AL20" s="62"/>
      <c r="AM20" s="62"/>
      <c r="AN20" s="62"/>
      <c r="AO20" s="62"/>
      <c r="AP20" s="62"/>
      <c r="AQ20" s="62"/>
      <c r="AR20" s="22"/>
      <c r="AS20" s="22"/>
      <c r="AT20" s="22"/>
    </row>
    <row r="21" spans="1:46" ht="13" x14ac:dyDescent="0.15">
      <c r="A21" s="46" t="s">
        <v>78</v>
      </c>
      <c r="B21" s="54">
        <f>SUM(G21+I21+K21+M21+O21+Q21+S21+U21+W21+Y21+AA21)</f>
        <v>6337</v>
      </c>
      <c r="C21" s="54" t="s">
        <v>25</v>
      </c>
      <c r="D21" s="49">
        <v>0</v>
      </c>
      <c r="E21" s="64">
        <v>2</v>
      </c>
      <c r="F21" s="115">
        <f t="shared" si="0"/>
        <v>0</v>
      </c>
      <c r="G21" s="87"/>
      <c r="H21" s="39">
        <f t="shared" si="1"/>
        <v>0</v>
      </c>
      <c r="I21" s="34"/>
      <c r="J21" s="39">
        <f t="shared" si="2"/>
        <v>0</v>
      </c>
      <c r="K21" s="34">
        <v>753</v>
      </c>
      <c r="L21" s="39">
        <f t="shared" si="3"/>
        <v>0</v>
      </c>
      <c r="M21" s="34">
        <v>695</v>
      </c>
      <c r="N21" s="39">
        <f t="shared" si="4"/>
        <v>0</v>
      </c>
      <c r="O21" s="34">
        <v>884</v>
      </c>
      <c r="P21" s="39">
        <f t="shared" si="5"/>
        <v>0</v>
      </c>
      <c r="Q21" s="52">
        <v>731</v>
      </c>
      <c r="R21" s="39">
        <f t="shared" si="6"/>
        <v>0</v>
      </c>
      <c r="S21" s="52"/>
      <c r="T21" s="39">
        <f t="shared" si="7"/>
        <v>0</v>
      </c>
      <c r="U21" s="52">
        <v>146</v>
      </c>
      <c r="V21" s="39">
        <f t="shared" si="8"/>
        <v>0</v>
      </c>
      <c r="W21" s="52">
        <v>1660</v>
      </c>
      <c r="X21" s="39">
        <f t="shared" si="9"/>
        <v>0</v>
      </c>
      <c r="Y21" s="52">
        <v>1468</v>
      </c>
      <c r="Z21" s="39">
        <f t="shared" si="10"/>
        <v>0</v>
      </c>
      <c r="AA21" s="52"/>
      <c r="AB21" s="35">
        <f t="shared" si="11"/>
        <v>0</v>
      </c>
      <c r="AC21" s="62"/>
      <c r="AD21" s="62"/>
      <c r="AE21" s="62"/>
      <c r="AF21" s="62"/>
      <c r="AG21" s="62"/>
      <c r="AH21" s="62"/>
      <c r="AI21" s="62"/>
      <c r="AJ21" s="62"/>
      <c r="AK21" s="62"/>
      <c r="AL21" s="62"/>
      <c r="AM21" s="62"/>
      <c r="AN21" s="62"/>
      <c r="AO21" s="62"/>
      <c r="AP21" s="62"/>
      <c r="AQ21" s="62"/>
      <c r="AR21" s="22"/>
      <c r="AS21" s="22"/>
      <c r="AT21" s="22"/>
    </row>
    <row r="22" spans="1:46" s="76" customFormat="1" ht="13" x14ac:dyDescent="0.15">
      <c r="A22" s="132" t="s">
        <v>31</v>
      </c>
      <c r="B22" s="70"/>
      <c r="C22" s="70"/>
      <c r="D22" s="71"/>
      <c r="E22" s="131"/>
      <c r="F22" s="71"/>
      <c r="G22" s="121"/>
      <c r="H22" s="73"/>
      <c r="I22" s="72"/>
      <c r="J22" s="73"/>
      <c r="K22" s="72"/>
      <c r="L22" s="73"/>
      <c r="M22" s="72"/>
      <c r="N22" s="73"/>
      <c r="O22" s="72"/>
      <c r="P22" s="73"/>
      <c r="Q22" s="74"/>
      <c r="R22" s="73"/>
      <c r="S22" s="74"/>
      <c r="T22" s="73"/>
      <c r="U22" s="74"/>
      <c r="V22" s="73"/>
      <c r="W22" s="74"/>
      <c r="X22" s="73"/>
      <c r="Y22" s="74"/>
      <c r="Z22" s="73"/>
      <c r="AA22" s="74"/>
      <c r="AB22" s="75"/>
      <c r="AC22" s="62"/>
      <c r="AD22" s="62"/>
      <c r="AE22" s="62"/>
      <c r="AF22" s="62"/>
      <c r="AG22" s="62"/>
      <c r="AH22" s="62"/>
      <c r="AI22" s="62"/>
      <c r="AJ22" s="62"/>
      <c r="AK22" s="62"/>
      <c r="AL22" s="62"/>
      <c r="AM22" s="62"/>
      <c r="AN22" s="62"/>
      <c r="AO22" s="62"/>
      <c r="AP22" s="62"/>
      <c r="AQ22" s="62"/>
    </row>
    <row r="23" spans="1:46" ht="13" x14ac:dyDescent="0.15">
      <c r="A23" s="47" t="s">
        <v>79</v>
      </c>
      <c r="B23" s="54">
        <f t="shared" ref="B23:B27" si="13">SUM(G23+I23+K23+M23+O23+Q23+S23+U23+W23+Y23+AA23)</f>
        <v>44</v>
      </c>
      <c r="C23" s="54" t="s">
        <v>25</v>
      </c>
      <c r="D23" s="49">
        <v>0</v>
      </c>
      <c r="E23" s="64">
        <v>1</v>
      </c>
      <c r="F23" s="115">
        <f t="shared" si="0"/>
        <v>0</v>
      </c>
      <c r="G23" s="87"/>
      <c r="H23" s="39">
        <f t="shared" si="1"/>
        <v>0</v>
      </c>
      <c r="I23" s="34"/>
      <c r="J23" s="39">
        <f t="shared" si="2"/>
        <v>0</v>
      </c>
      <c r="K23" s="34"/>
      <c r="L23" s="39">
        <f t="shared" si="3"/>
        <v>0</v>
      </c>
      <c r="M23" s="34"/>
      <c r="N23" s="39">
        <f t="shared" si="4"/>
        <v>0</v>
      </c>
      <c r="O23" s="34"/>
      <c r="P23" s="39">
        <f t="shared" si="5"/>
        <v>0</v>
      </c>
      <c r="Q23" s="52"/>
      <c r="R23" s="39">
        <f t="shared" si="6"/>
        <v>0</v>
      </c>
      <c r="S23" s="52"/>
      <c r="T23" s="39">
        <f t="shared" si="7"/>
        <v>0</v>
      </c>
      <c r="U23" s="52">
        <v>44</v>
      </c>
      <c r="V23" s="39">
        <f t="shared" si="8"/>
        <v>0</v>
      </c>
      <c r="W23" s="52"/>
      <c r="X23" s="39">
        <f t="shared" si="9"/>
        <v>0</v>
      </c>
      <c r="Y23" s="52"/>
      <c r="Z23" s="39">
        <f t="shared" si="10"/>
        <v>0</v>
      </c>
      <c r="AA23" s="52"/>
      <c r="AB23" s="35">
        <f t="shared" si="11"/>
        <v>0</v>
      </c>
      <c r="AC23" s="62"/>
      <c r="AD23" s="62"/>
      <c r="AE23" s="62"/>
      <c r="AF23" s="62"/>
      <c r="AG23" s="62"/>
      <c r="AH23" s="62"/>
      <c r="AI23" s="62"/>
      <c r="AJ23" s="62"/>
      <c r="AK23" s="62"/>
      <c r="AL23" s="62"/>
      <c r="AM23" s="62"/>
      <c r="AN23" s="62"/>
      <c r="AO23" s="62"/>
      <c r="AP23" s="62"/>
      <c r="AQ23" s="62"/>
      <c r="AR23" s="22"/>
      <c r="AS23" s="22"/>
      <c r="AT23" s="22"/>
    </row>
    <row r="24" spans="1:46" ht="12.75" customHeight="1" x14ac:dyDescent="0.15">
      <c r="A24" s="47" t="s">
        <v>80</v>
      </c>
      <c r="B24" s="54">
        <f t="shared" si="13"/>
        <v>50</v>
      </c>
      <c r="C24" s="54" t="s">
        <v>25</v>
      </c>
      <c r="D24" s="49">
        <v>0</v>
      </c>
      <c r="E24" s="64">
        <v>1</v>
      </c>
      <c r="F24" s="115">
        <f t="shared" si="0"/>
        <v>0</v>
      </c>
      <c r="G24" s="87"/>
      <c r="H24" s="39">
        <f t="shared" si="1"/>
        <v>0</v>
      </c>
      <c r="I24" s="34"/>
      <c r="J24" s="39">
        <f t="shared" si="2"/>
        <v>0</v>
      </c>
      <c r="K24" s="34"/>
      <c r="L24" s="39">
        <f t="shared" si="3"/>
        <v>0</v>
      </c>
      <c r="M24" s="34"/>
      <c r="N24" s="39">
        <f t="shared" si="4"/>
        <v>0</v>
      </c>
      <c r="O24" s="34"/>
      <c r="P24" s="39">
        <f t="shared" si="5"/>
        <v>0</v>
      </c>
      <c r="Q24" s="52"/>
      <c r="R24" s="39">
        <f t="shared" si="6"/>
        <v>0</v>
      </c>
      <c r="S24" s="52"/>
      <c r="T24" s="39">
        <f t="shared" si="7"/>
        <v>0</v>
      </c>
      <c r="U24" s="52">
        <v>50</v>
      </c>
      <c r="V24" s="39">
        <f t="shared" si="8"/>
        <v>0</v>
      </c>
      <c r="W24" s="52"/>
      <c r="X24" s="39">
        <f t="shared" si="9"/>
        <v>0</v>
      </c>
      <c r="Y24" s="52"/>
      <c r="Z24" s="39">
        <f t="shared" si="10"/>
        <v>0</v>
      </c>
      <c r="AA24" s="52"/>
      <c r="AB24" s="35">
        <f t="shared" si="11"/>
        <v>0</v>
      </c>
      <c r="AC24" s="62"/>
      <c r="AD24" s="62"/>
      <c r="AE24" s="62"/>
      <c r="AF24" s="62"/>
      <c r="AG24" s="62"/>
      <c r="AH24" s="62"/>
      <c r="AI24" s="62"/>
      <c r="AJ24" s="62"/>
      <c r="AK24" s="62"/>
      <c r="AL24" s="62"/>
      <c r="AM24" s="62"/>
      <c r="AN24" s="62"/>
      <c r="AO24" s="62"/>
      <c r="AP24" s="62"/>
      <c r="AQ24" s="62"/>
      <c r="AR24" s="22"/>
      <c r="AS24" s="22"/>
      <c r="AT24" s="22"/>
    </row>
    <row r="25" spans="1:46" ht="13" x14ac:dyDescent="0.15">
      <c r="A25" s="46" t="s">
        <v>81</v>
      </c>
      <c r="B25" s="54">
        <f t="shared" si="13"/>
        <v>2062</v>
      </c>
      <c r="C25" s="54" t="s">
        <v>25</v>
      </c>
      <c r="D25" s="49">
        <v>0</v>
      </c>
      <c r="E25" s="64">
        <v>2</v>
      </c>
      <c r="F25" s="115">
        <f t="shared" si="0"/>
        <v>0</v>
      </c>
      <c r="G25" s="87"/>
      <c r="H25" s="39">
        <f t="shared" si="1"/>
        <v>0</v>
      </c>
      <c r="I25" s="34">
        <v>168</v>
      </c>
      <c r="J25" s="39">
        <f t="shared" si="2"/>
        <v>0</v>
      </c>
      <c r="K25" s="34">
        <v>221</v>
      </c>
      <c r="L25" s="39">
        <f t="shared" si="3"/>
        <v>0</v>
      </c>
      <c r="M25" s="34">
        <v>160</v>
      </c>
      <c r="N25" s="39">
        <f t="shared" si="4"/>
        <v>0</v>
      </c>
      <c r="O25" s="34">
        <v>31</v>
      </c>
      <c r="P25" s="39">
        <f t="shared" si="5"/>
        <v>0</v>
      </c>
      <c r="Q25" s="52">
        <v>237</v>
      </c>
      <c r="R25" s="39">
        <f t="shared" si="6"/>
        <v>0</v>
      </c>
      <c r="S25" s="52"/>
      <c r="T25" s="39">
        <f t="shared" si="7"/>
        <v>0</v>
      </c>
      <c r="U25" s="52">
        <v>146</v>
      </c>
      <c r="V25" s="39">
        <f t="shared" si="8"/>
        <v>0</v>
      </c>
      <c r="W25" s="52">
        <v>290</v>
      </c>
      <c r="X25" s="39">
        <f t="shared" si="9"/>
        <v>0</v>
      </c>
      <c r="Y25" s="52">
        <v>809</v>
      </c>
      <c r="Z25" s="39">
        <f t="shared" si="10"/>
        <v>0</v>
      </c>
      <c r="AA25" s="52"/>
      <c r="AB25" s="35">
        <f t="shared" si="11"/>
        <v>0</v>
      </c>
      <c r="AC25" s="62"/>
      <c r="AD25" s="62"/>
      <c r="AE25" s="62"/>
      <c r="AF25" s="62"/>
      <c r="AG25" s="62"/>
      <c r="AH25" s="62"/>
      <c r="AI25" s="62"/>
      <c r="AJ25" s="62"/>
      <c r="AK25" s="62"/>
      <c r="AL25" s="62"/>
      <c r="AM25" s="62"/>
      <c r="AN25" s="62"/>
      <c r="AO25" s="62"/>
      <c r="AP25" s="62"/>
      <c r="AQ25" s="62"/>
      <c r="AR25" s="22"/>
      <c r="AS25" s="22"/>
      <c r="AT25" s="22"/>
    </row>
    <row r="26" spans="1:46" ht="13" x14ac:dyDescent="0.15">
      <c r="A26" s="46" t="s">
        <v>82</v>
      </c>
      <c r="B26" s="54">
        <f t="shared" si="13"/>
        <v>1287</v>
      </c>
      <c r="C26" s="54" t="s">
        <v>19</v>
      </c>
      <c r="D26" s="49">
        <v>0</v>
      </c>
      <c r="E26" s="64">
        <v>4</v>
      </c>
      <c r="F26" s="115">
        <f t="shared" si="0"/>
        <v>0</v>
      </c>
      <c r="G26" s="87"/>
      <c r="H26" s="39">
        <f t="shared" si="1"/>
        <v>0</v>
      </c>
      <c r="I26" s="34">
        <v>168</v>
      </c>
      <c r="J26" s="39">
        <f t="shared" si="2"/>
        <v>0</v>
      </c>
      <c r="K26" s="34">
        <v>221</v>
      </c>
      <c r="L26" s="39">
        <f t="shared" si="3"/>
        <v>0</v>
      </c>
      <c r="M26" s="34">
        <v>160</v>
      </c>
      <c r="N26" s="39">
        <f t="shared" si="4"/>
        <v>0</v>
      </c>
      <c r="O26" s="34">
        <v>31</v>
      </c>
      <c r="P26" s="39">
        <f t="shared" si="5"/>
        <v>0</v>
      </c>
      <c r="Q26" s="52">
        <v>237</v>
      </c>
      <c r="R26" s="39">
        <f t="shared" si="6"/>
        <v>0</v>
      </c>
      <c r="S26" s="52">
        <v>50</v>
      </c>
      <c r="T26" s="39">
        <f t="shared" si="7"/>
        <v>0</v>
      </c>
      <c r="U26" s="52"/>
      <c r="V26" s="39">
        <f t="shared" si="8"/>
        <v>0</v>
      </c>
      <c r="W26" s="52">
        <v>156</v>
      </c>
      <c r="X26" s="39">
        <f t="shared" si="9"/>
        <v>0</v>
      </c>
      <c r="Y26" s="52">
        <v>264</v>
      </c>
      <c r="Z26" s="39">
        <f t="shared" si="10"/>
        <v>0</v>
      </c>
      <c r="AA26" s="52"/>
      <c r="AB26" s="35">
        <f t="shared" si="11"/>
        <v>0</v>
      </c>
      <c r="AC26" s="62"/>
      <c r="AD26" s="62"/>
      <c r="AE26" s="62"/>
      <c r="AF26" s="62"/>
      <c r="AG26" s="62"/>
      <c r="AH26" s="62"/>
      <c r="AI26" s="62"/>
      <c r="AJ26" s="62"/>
      <c r="AK26" s="62"/>
      <c r="AL26" s="62"/>
      <c r="AM26" s="62"/>
      <c r="AN26" s="62"/>
      <c r="AO26" s="62"/>
      <c r="AP26" s="62"/>
      <c r="AQ26" s="62"/>
      <c r="AR26" s="22"/>
      <c r="AS26" s="22"/>
      <c r="AT26" s="22"/>
    </row>
    <row r="27" spans="1:46" ht="13" x14ac:dyDescent="0.15">
      <c r="A27" s="46" t="s">
        <v>28</v>
      </c>
      <c r="B27" s="54">
        <f t="shared" si="13"/>
        <v>867</v>
      </c>
      <c r="C27" s="54" t="s">
        <v>19</v>
      </c>
      <c r="D27" s="49">
        <v>0</v>
      </c>
      <c r="E27" s="64">
        <v>4</v>
      </c>
      <c r="F27" s="115">
        <f t="shared" si="0"/>
        <v>0</v>
      </c>
      <c r="G27" s="87"/>
      <c r="H27" s="39">
        <f t="shared" si="1"/>
        <v>0</v>
      </c>
      <c r="I27" s="34">
        <v>168</v>
      </c>
      <c r="J27" s="39">
        <f t="shared" si="2"/>
        <v>0</v>
      </c>
      <c r="K27" s="34">
        <v>221</v>
      </c>
      <c r="L27" s="39">
        <f t="shared" si="3"/>
        <v>0</v>
      </c>
      <c r="M27" s="34">
        <v>160</v>
      </c>
      <c r="N27" s="39">
        <f t="shared" si="4"/>
        <v>0</v>
      </c>
      <c r="O27" s="34">
        <v>31</v>
      </c>
      <c r="P27" s="39">
        <f t="shared" si="5"/>
        <v>0</v>
      </c>
      <c r="Q27" s="52">
        <v>237</v>
      </c>
      <c r="R27" s="39">
        <f t="shared" si="6"/>
        <v>0</v>
      </c>
      <c r="S27" s="52">
        <v>50</v>
      </c>
      <c r="T27" s="39">
        <f t="shared" si="7"/>
        <v>0</v>
      </c>
      <c r="U27" s="52"/>
      <c r="V27" s="39">
        <f t="shared" si="8"/>
        <v>0</v>
      </c>
      <c r="W27" s="52"/>
      <c r="X27" s="39">
        <f t="shared" si="9"/>
        <v>0</v>
      </c>
      <c r="Y27" s="52"/>
      <c r="Z27" s="39">
        <f t="shared" si="10"/>
        <v>0</v>
      </c>
      <c r="AA27" s="52"/>
      <c r="AB27" s="35">
        <f t="shared" si="11"/>
        <v>0</v>
      </c>
      <c r="AC27" s="62"/>
      <c r="AD27" s="62"/>
      <c r="AE27" s="62"/>
      <c r="AF27" s="62"/>
      <c r="AG27" s="62"/>
      <c r="AH27" s="62"/>
      <c r="AI27" s="62"/>
      <c r="AJ27" s="62"/>
      <c r="AK27" s="62"/>
      <c r="AL27" s="62"/>
      <c r="AM27" s="62"/>
      <c r="AN27" s="62"/>
      <c r="AO27" s="62"/>
      <c r="AP27" s="62"/>
      <c r="AQ27" s="62"/>
      <c r="AR27" s="22"/>
      <c r="AS27" s="22"/>
      <c r="AT27" s="22"/>
    </row>
    <row r="28" spans="1:46" s="22" customFormat="1" ht="13" x14ac:dyDescent="0.15">
      <c r="A28" s="45" t="s">
        <v>35</v>
      </c>
      <c r="B28" s="55"/>
      <c r="C28" s="55"/>
      <c r="D28" s="50"/>
      <c r="E28" s="117"/>
      <c r="F28" s="117"/>
      <c r="G28" s="121"/>
      <c r="H28" s="73"/>
      <c r="I28" s="72"/>
      <c r="J28" s="73"/>
      <c r="K28" s="72"/>
      <c r="L28" s="73"/>
      <c r="M28" s="72"/>
      <c r="N28" s="73"/>
      <c r="O28" s="72"/>
      <c r="P28" s="73"/>
      <c r="Q28" s="74"/>
      <c r="R28" s="73"/>
      <c r="S28" s="74"/>
      <c r="T28" s="73"/>
      <c r="U28" s="74"/>
      <c r="V28" s="73"/>
      <c r="W28" s="74"/>
      <c r="X28" s="73"/>
      <c r="Y28" s="74"/>
      <c r="Z28" s="73"/>
      <c r="AA28" s="74"/>
      <c r="AB28" s="75"/>
      <c r="AC28" s="62"/>
      <c r="AD28" s="62"/>
      <c r="AE28" s="62"/>
      <c r="AF28" s="62"/>
      <c r="AG28" s="62"/>
      <c r="AH28" s="62"/>
      <c r="AI28" s="62"/>
      <c r="AJ28" s="62"/>
      <c r="AK28" s="62"/>
      <c r="AL28" s="62"/>
      <c r="AM28" s="62"/>
      <c r="AN28" s="62"/>
      <c r="AO28" s="62"/>
      <c r="AP28" s="62"/>
      <c r="AQ28" s="62"/>
    </row>
    <row r="29" spans="1:46" ht="13" x14ac:dyDescent="0.15">
      <c r="A29" s="46" t="s">
        <v>38</v>
      </c>
      <c r="B29" s="54">
        <f>SUM(G29+I29+K29+M29+O29+Q29+S29+U29+W29+Y29+AA29)</f>
        <v>16</v>
      </c>
      <c r="C29" s="54" t="s">
        <v>37</v>
      </c>
      <c r="D29" s="49">
        <v>0</v>
      </c>
      <c r="E29" s="64">
        <v>1</v>
      </c>
      <c r="F29" s="115">
        <f t="shared" si="0"/>
        <v>0</v>
      </c>
      <c r="G29" s="87"/>
      <c r="H29" s="39">
        <f t="shared" si="1"/>
        <v>0</v>
      </c>
      <c r="I29" s="34"/>
      <c r="J29" s="39">
        <f t="shared" si="2"/>
        <v>0</v>
      </c>
      <c r="K29" s="34">
        <v>8</v>
      </c>
      <c r="L29" s="39">
        <f t="shared" si="3"/>
        <v>0</v>
      </c>
      <c r="M29" s="34"/>
      <c r="N29" s="39">
        <f t="shared" si="4"/>
        <v>0</v>
      </c>
      <c r="O29" s="34">
        <v>8</v>
      </c>
      <c r="P29" s="39">
        <f t="shared" si="5"/>
        <v>0</v>
      </c>
      <c r="Q29" s="52"/>
      <c r="R29" s="39">
        <f t="shared" si="6"/>
        <v>0</v>
      </c>
      <c r="S29" s="52"/>
      <c r="T29" s="39">
        <f t="shared" si="7"/>
        <v>0</v>
      </c>
      <c r="U29" s="52"/>
      <c r="V29" s="39">
        <f t="shared" si="8"/>
        <v>0</v>
      </c>
      <c r="W29" s="52"/>
      <c r="X29" s="39">
        <f t="shared" si="9"/>
        <v>0</v>
      </c>
      <c r="Y29" s="52"/>
      <c r="Z29" s="39">
        <f t="shared" si="10"/>
        <v>0</v>
      </c>
      <c r="AA29" s="52"/>
      <c r="AB29" s="35">
        <f t="shared" si="11"/>
        <v>0</v>
      </c>
      <c r="AC29" s="62"/>
      <c r="AD29" s="62"/>
      <c r="AE29" s="62"/>
      <c r="AF29" s="62"/>
      <c r="AG29" s="62"/>
      <c r="AH29" s="62"/>
      <c r="AI29" s="62"/>
      <c r="AJ29" s="62"/>
      <c r="AK29" s="62"/>
      <c r="AL29" s="62"/>
      <c r="AM29" s="62"/>
      <c r="AN29" s="62"/>
      <c r="AO29" s="62"/>
      <c r="AP29" s="62"/>
      <c r="AQ29" s="62"/>
      <c r="AR29" s="22"/>
      <c r="AS29" s="22"/>
      <c r="AT29" s="22"/>
    </row>
    <row r="30" spans="1:46" ht="13" x14ac:dyDescent="0.15">
      <c r="A30" s="47" t="s">
        <v>83</v>
      </c>
      <c r="B30" s="54">
        <f>SUM(G30+I30+K30+M30+O30+Q30+S30+U30+W30+Y30+AA30)</f>
        <v>101</v>
      </c>
      <c r="C30" s="54" t="s">
        <v>37</v>
      </c>
      <c r="D30" s="49">
        <v>0</v>
      </c>
      <c r="E30" s="64">
        <v>1</v>
      </c>
      <c r="F30" s="115">
        <f t="shared" si="0"/>
        <v>0</v>
      </c>
      <c r="G30" s="87"/>
      <c r="H30" s="39">
        <f t="shared" si="1"/>
        <v>0</v>
      </c>
      <c r="I30" s="34"/>
      <c r="J30" s="39">
        <f t="shared" si="2"/>
        <v>0</v>
      </c>
      <c r="K30" s="34"/>
      <c r="L30" s="39">
        <f t="shared" si="3"/>
        <v>0</v>
      </c>
      <c r="M30" s="34"/>
      <c r="N30" s="39">
        <f t="shared" si="4"/>
        <v>0</v>
      </c>
      <c r="O30" s="34"/>
      <c r="P30" s="39">
        <f t="shared" si="5"/>
        <v>0</v>
      </c>
      <c r="Q30" s="52"/>
      <c r="R30" s="39">
        <f t="shared" si="6"/>
        <v>0</v>
      </c>
      <c r="S30" s="52"/>
      <c r="T30" s="39">
        <f t="shared" si="7"/>
        <v>0</v>
      </c>
      <c r="U30" s="52">
        <v>19</v>
      </c>
      <c r="V30" s="39">
        <f t="shared" si="8"/>
        <v>0</v>
      </c>
      <c r="W30" s="52">
        <v>19</v>
      </c>
      <c r="X30" s="39">
        <f t="shared" si="9"/>
        <v>0</v>
      </c>
      <c r="Y30" s="52">
        <v>33</v>
      </c>
      <c r="Z30" s="39">
        <f t="shared" si="10"/>
        <v>0</v>
      </c>
      <c r="AA30" s="52">
        <v>30</v>
      </c>
      <c r="AB30" s="35">
        <f t="shared" si="11"/>
        <v>0</v>
      </c>
      <c r="AC30" s="62"/>
      <c r="AD30" s="62"/>
      <c r="AE30" s="62"/>
      <c r="AF30" s="62"/>
      <c r="AG30" s="62"/>
      <c r="AH30" s="62"/>
      <c r="AI30" s="62"/>
      <c r="AJ30" s="62"/>
      <c r="AK30" s="62"/>
      <c r="AL30" s="62"/>
      <c r="AM30" s="62"/>
      <c r="AN30" s="62"/>
      <c r="AO30" s="62"/>
      <c r="AP30" s="62"/>
      <c r="AQ30" s="62"/>
      <c r="AR30" s="22"/>
      <c r="AS30" s="22"/>
      <c r="AT30" s="22"/>
    </row>
    <row r="31" spans="1:46" ht="13" x14ac:dyDescent="0.15">
      <c r="A31" s="46" t="s">
        <v>84</v>
      </c>
      <c r="B31" s="54">
        <f>SUM(G31+I31+K31+M31+O31+Q31+S31+U31+W31+Y31+AA31)</f>
        <v>8</v>
      </c>
      <c r="C31" s="54" t="s">
        <v>37</v>
      </c>
      <c r="D31" s="49">
        <v>0</v>
      </c>
      <c r="E31" s="64">
        <v>1</v>
      </c>
      <c r="F31" s="115">
        <f t="shared" si="0"/>
        <v>0</v>
      </c>
      <c r="G31" s="87"/>
      <c r="H31" s="39">
        <f t="shared" si="1"/>
        <v>0</v>
      </c>
      <c r="I31" s="34"/>
      <c r="J31" s="39">
        <f t="shared" si="2"/>
        <v>0</v>
      </c>
      <c r="K31" s="34">
        <v>8</v>
      </c>
      <c r="L31" s="39">
        <f t="shared" si="3"/>
        <v>0</v>
      </c>
      <c r="M31" s="34"/>
      <c r="N31" s="39">
        <f t="shared" si="4"/>
        <v>0</v>
      </c>
      <c r="O31" s="34"/>
      <c r="P31" s="39">
        <f t="shared" si="5"/>
        <v>0</v>
      </c>
      <c r="Q31" s="52"/>
      <c r="R31" s="39">
        <f t="shared" si="6"/>
        <v>0</v>
      </c>
      <c r="S31" s="52"/>
      <c r="T31" s="39">
        <f t="shared" si="7"/>
        <v>0</v>
      </c>
      <c r="U31" s="52"/>
      <c r="V31" s="39">
        <f t="shared" si="8"/>
        <v>0</v>
      </c>
      <c r="W31" s="52"/>
      <c r="X31" s="39">
        <f t="shared" si="9"/>
        <v>0</v>
      </c>
      <c r="Y31" s="52"/>
      <c r="Z31" s="39">
        <f t="shared" si="10"/>
        <v>0</v>
      </c>
      <c r="AA31" s="52"/>
      <c r="AB31" s="35">
        <f t="shared" si="11"/>
        <v>0</v>
      </c>
      <c r="AC31" s="62"/>
      <c r="AD31" s="62"/>
      <c r="AE31" s="62"/>
      <c r="AF31" s="62"/>
      <c r="AG31" s="62"/>
      <c r="AH31" s="62"/>
      <c r="AI31" s="62"/>
      <c r="AJ31" s="62"/>
      <c r="AK31" s="62"/>
      <c r="AL31" s="62"/>
      <c r="AM31" s="62"/>
      <c r="AN31" s="62"/>
      <c r="AO31" s="62"/>
      <c r="AP31" s="62"/>
      <c r="AQ31" s="62"/>
      <c r="AR31" s="22"/>
      <c r="AS31" s="22"/>
      <c r="AT31" s="22"/>
    </row>
    <row r="32" spans="1:46" ht="13" x14ac:dyDescent="0.15">
      <c r="A32" s="46" t="s">
        <v>85</v>
      </c>
      <c r="B32" s="54">
        <f>SUM(G32+I32+K32+M32+O32+Q32+S32+U32+W32+Y32+AA32)</f>
        <v>20</v>
      </c>
      <c r="C32" s="54" t="s">
        <v>37</v>
      </c>
      <c r="D32" s="49">
        <v>0</v>
      </c>
      <c r="E32" s="64">
        <v>2</v>
      </c>
      <c r="F32" s="115">
        <f t="shared" si="0"/>
        <v>0</v>
      </c>
      <c r="G32" s="87"/>
      <c r="H32" s="39">
        <f t="shared" si="1"/>
        <v>0</v>
      </c>
      <c r="I32" s="34"/>
      <c r="J32" s="39">
        <f t="shared" si="2"/>
        <v>0</v>
      </c>
      <c r="K32" s="34"/>
      <c r="L32" s="39">
        <f t="shared" si="3"/>
        <v>0</v>
      </c>
      <c r="M32" s="34"/>
      <c r="N32" s="39">
        <f t="shared" si="4"/>
        <v>0</v>
      </c>
      <c r="O32" s="34"/>
      <c r="P32" s="39">
        <f t="shared" si="5"/>
        <v>0</v>
      </c>
      <c r="Q32" s="52">
        <v>7</v>
      </c>
      <c r="R32" s="39">
        <f t="shared" si="6"/>
        <v>0</v>
      </c>
      <c r="S32" s="52">
        <v>6</v>
      </c>
      <c r="T32" s="39">
        <f t="shared" si="7"/>
        <v>0</v>
      </c>
      <c r="U32" s="52"/>
      <c r="V32" s="39">
        <f t="shared" si="8"/>
        <v>0</v>
      </c>
      <c r="W32" s="52"/>
      <c r="X32" s="39">
        <f t="shared" si="9"/>
        <v>0</v>
      </c>
      <c r="Y32" s="52">
        <v>7</v>
      </c>
      <c r="Z32" s="39">
        <f t="shared" si="10"/>
        <v>0</v>
      </c>
      <c r="AA32" s="52"/>
      <c r="AB32" s="35">
        <f t="shared" si="11"/>
        <v>0</v>
      </c>
      <c r="AC32" s="62"/>
      <c r="AD32" s="62"/>
      <c r="AE32" s="62"/>
      <c r="AF32" s="62"/>
      <c r="AG32" s="62"/>
      <c r="AH32" s="62"/>
      <c r="AI32" s="62"/>
      <c r="AJ32" s="62"/>
      <c r="AK32" s="62"/>
      <c r="AL32" s="62"/>
      <c r="AM32" s="62"/>
      <c r="AN32" s="62"/>
      <c r="AO32" s="62"/>
      <c r="AP32" s="62"/>
      <c r="AQ32" s="62"/>
      <c r="AR32" s="22"/>
      <c r="AS32" s="22"/>
      <c r="AT32" s="22"/>
    </row>
    <row r="33" spans="1:46" s="76" customFormat="1" ht="13" x14ac:dyDescent="0.15">
      <c r="A33" s="45" t="s">
        <v>86</v>
      </c>
      <c r="B33" s="70"/>
      <c r="C33" s="70"/>
      <c r="D33" s="71"/>
      <c r="E33" s="118"/>
      <c r="F33" s="118"/>
      <c r="G33" s="121"/>
      <c r="H33" s="73"/>
      <c r="I33" s="72"/>
      <c r="J33" s="73"/>
      <c r="K33" s="72"/>
      <c r="L33" s="73"/>
      <c r="M33" s="72"/>
      <c r="N33" s="73"/>
      <c r="O33" s="72"/>
      <c r="P33" s="73"/>
      <c r="Q33" s="74"/>
      <c r="R33" s="73"/>
      <c r="S33" s="74"/>
      <c r="T33" s="73"/>
      <c r="U33" s="74"/>
      <c r="V33" s="73"/>
      <c r="W33" s="74"/>
      <c r="X33" s="73"/>
      <c r="Y33" s="74"/>
      <c r="Z33" s="73"/>
      <c r="AA33" s="74"/>
      <c r="AB33" s="75"/>
      <c r="AC33" s="62"/>
      <c r="AD33" s="62"/>
      <c r="AE33" s="62"/>
      <c r="AF33" s="62"/>
      <c r="AG33" s="62"/>
      <c r="AH33" s="62"/>
      <c r="AI33" s="62"/>
      <c r="AJ33" s="62"/>
      <c r="AK33" s="62"/>
      <c r="AL33" s="62"/>
      <c r="AM33" s="62"/>
      <c r="AN33" s="62"/>
      <c r="AO33" s="62"/>
      <c r="AP33" s="62"/>
      <c r="AQ33" s="62"/>
    </row>
    <row r="34" spans="1:46" ht="13" x14ac:dyDescent="0.15">
      <c r="A34" s="77" t="s">
        <v>87</v>
      </c>
      <c r="B34" s="54">
        <f>SUM(G34+I34+K34+M34+O34+Q34+S34+U34+W34+Y34+AA34)</f>
        <v>751</v>
      </c>
      <c r="C34" s="54" t="s">
        <v>19</v>
      </c>
      <c r="D34" s="49"/>
      <c r="E34" s="64">
        <v>3</v>
      </c>
      <c r="F34" s="115">
        <f t="shared" si="0"/>
        <v>0</v>
      </c>
      <c r="G34" s="87"/>
      <c r="H34" s="39">
        <f t="shared" si="1"/>
        <v>0</v>
      </c>
      <c r="I34" s="34"/>
      <c r="J34" s="39">
        <f t="shared" si="2"/>
        <v>0</v>
      </c>
      <c r="K34" s="34"/>
      <c r="L34" s="39">
        <f t="shared" si="3"/>
        <v>0</v>
      </c>
      <c r="M34" s="34"/>
      <c r="N34" s="39">
        <f t="shared" si="4"/>
        <v>0</v>
      </c>
      <c r="O34" s="34"/>
      <c r="P34" s="39">
        <f t="shared" si="5"/>
        <v>0</v>
      </c>
      <c r="Q34" s="52"/>
      <c r="R34" s="39">
        <f t="shared" si="6"/>
        <v>0</v>
      </c>
      <c r="S34" s="52"/>
      <c r="T34" s="39">
        <f t="shared" si="7"/>
        <v>0</v>
      </c>
      <c r="U34" s="52">
        <v>190</v>
      </c>
      <c r="V34" s="39">
        <f t="shared" si="8"/>
        <v>0</v>
      </c>
      <c r="W34" s="52"/>
      <c r="X34" s="39">
        <f t="shared" si="9"/>
        <v>0</v>
      </c>
      <c r="Y34" s="52">
        <v>561</v>
      </c>
      <c r="Z34" s="39">
        <f t="shared" si="10"/>
        <v>0</v>
      </c>
      <c r="AA34" s="52"/>
      <c r="AB34" s="35">
        <f t="shared" si="11"/>
        <v>0</v>
      </c>
      <c r="AC34" s="62"/>
      <c r="AD34" s="62"/>
      <c r="AE34" s="62"/>
      <c r="AF34" s="62"/>
      <c r="AG34" s="62"/>
      <c r="AH34" s="62"/>
      <c r="AI34" s="62"/>
      <c r="AJ34" s="62"/>
      <c r="AK34" s="62"/>
      <c r="AL34" s="62"/>
      <c r="AM34" s="62"/>
      <c r="AN34" s="62"/>
      <c r="AO34" s="62"/>
      <c r="AP34" s="62"/>
      <c r="AQ34" s="62"/>
      <c r="AR34" s="22"/>
      <c r="AS34" s="22"/>
      <c r="AT34" s="22"/>
    </row>
    <row r="35" spans="1:46" s="22" customFormat="1" ht="13" x14ac:dyDescent="0.15">
      <c r="A35" s="45" t="s">
        <v>88</v>
      </c>
      <c r="B35" s="55"/>
      <c r="C35" s="55"/>
      <c r="D35" s="50"/>
      <c r="E35" s="117"/>
      <c r="F35" s="117"/>
      <c r="G35" s="120"/>
      <c r="H35" s="73"/>
      <c r="I35" s="72"/>
      <c r="J35" s="73"/>
      <c r="K35" s="72"/>
      <c r="L35" s="73"/>
      <c r="M35" s="72"/>
      <c r="N35" s="73"/>
      <c r="O35" s="72"/>
      <c r="P35" s="73"/>
      <c r="Q35" s="74"/>
      <c r="R35" s="73"/>
      <c r="S35" s="74"/>
      <c r="T35" s="73"/>
      <c r="U35" s="74"/>
      <c r="V35" s="73"/>
      <c r="W35" s="74"/>
      <c r="X35" s="73"/>
      <c r="Y35" s="74"/>
      <c r="Z35" s="73"/>
      <c r="AA35" s="74"/>
      <c r="AB35" s="75"/>
      <c r="AC35" s="62"/>
      <c r="AD35" s="62"/>
      <c r="AE35" s="62"/>
      <c r="AF35" s="62"/>
      <c r="AG35" s="62"/>
      <c r="AH35" s="62"/>
      <c r="AI35" s="62"/>
      <c r="AJ35" s="62"/>
      <c r="AK35" s="62"/>
      <c r="AL35" s="62"/>
      <c r="AM35" s="62"/>
      <c r="AN35" s="62"/>
      <c r="AO35" s="62"/>
      <c r="AP35" s="62"/>
      <c r="AQ35" s="62"/>
    </row>
    <row r="36" spans="1:46" ht="13" x14ac:dyDescent="0.15">
      <c r="A36" s="46" t="s">
        <v>89</v>
      </c>
      <c r="B36" s="54">
        <f>SUM(G36+I36+K36+M36+O36+Q36+S36+U36+W36+Y36+AA36)</f>
        <v>793</v>
      </c>
      <c r="C36" s="54" t="s">
        <v>19</v>
      </c>
      <c r="D36" s="49">
        <v>0</v>
      </c>
      <c r="E36" s="64">
        <v>4</v>
      </c>
      <c r="F36" s="115">
        <f t="shared" si="0"/>
        <v>0</v>
      </c>
      <c r="G36" s="87"/>
      <c r="H36" s="39">
        <f t="shared" si="1"/>
        <v>0</v>
      </c>
      <c r="I36" s="34"/>
      <c r="J36" s="39">
        <f t="shared" si="2"/>
        <v>0</v>
      </c>
      <c r="K36" s="34"/>
      <c r="L36" s="39">
        <f t="shared" si="3"/>
        <v>0</v>
      </c>
      <c r="M36" s="34"/>
      <c r="N36" s="39">
        <f t="shared" si="4"/>
        <v>0</v>
      </c>
      <c r="O36" s="34"/>
      <c r="P36" s="39">
        <f t="shared" si="5"/>
        <v>0</v>
      </c>
      <c r="Q36" s="52">
        <v>43</v>
      </c>
      <c r="R36" s="39">
        <f t="shared" si="6"/>
        <v>0</v>
      </c>
      <c r="S36" s="52">
        <v>750</v>
      </c>
      <c r="T36" s="39">
        <f t="shared" si="7"/>
        <v>0</v>
      </c>
      <c r="U36" s="52"/>
      <c r="V36" s="39">
        <f t="shared" si="8"/>
        <v>0</v>
      </c>
      <c r="W36" s="52"/>
      <c r="X36" s="39">
        <f t="shared" si="9"/>
        <v>0</v>
      </c>
      <c r="Y36" s="52"/>
      <c r="Z36" s="39">
        <f t="shared" si="10"/>
        <v>0</v>
      </c>
      <c r="AA36" s="52"/>
      <c r="AB36" s="35">
        <f t="shared" si="11"/>
        <v>0</v>
      </c>
      <c r="AC36" s="62"/>
      <c r="AD36" s="62"/>
      <c r="AE36" s="62"/>
      <c r="AF36" s="62"/>
      <c r="AG36" s="62"/>
      <c r="AH36" s="62"/>
      <c r="AI36" s="62"/>
      <c r="AJ36" s="62"/>
      <c r="AK36" s="62"/>
      <c r="AL36" s="62"/>
      <c r="AM36" s="62"/>
      <c r="AN36" s="62"/>
      <c r="AO36" s="62"/>
      <c r="AP36" s="62"/>
      <c r="AQ36" s="62"/>
      <c r="AR36" s="22"/>
      <c r="AS36" s="22"/>
      <c r="AT36" s="22"/>
    </row>
    <row r="37" spans="1:46" ht="13" x14ac:dyDescent="0.15">
      <c r="A37" s="46" t="s">
        <v>90</v>
      </c>
      <c r="B37" s="54">
        <f>SUM(G37+I37+K37+M37+O37+Q37+S37+U37+W37+Y37+AA37)</f>
        <v>793</v>
      </c>
      <c r="C37" s="54" t="s">
        <v>19</v>
      </c>
      <c r="D37" s="49">
        <v>0</v>
      </c>
      <c r="E37" s="64">
        <v>4</v>
      </c>
      <c r="F37" s="115">
        <f t="shared" si="0"/>
        <v>0</v>
      </c>
      <c r="G37" s="87"/>
      <c r="H37" s="39">
        <f t="shared" si="1"/>
        <v>0</v>
      </c>
      <c r="I37" s="34"/>
      <c r="J37" s="39">
        <f t="shared" si="2"/>
        <v>0</v>
      </c>
      <c r="K37" s="34"/>
      <c r="L37" s="39">
        <f t="shared" si="3"/>
        <v>0</v>
      </c>
      <c r="M37" s="34"/>
      <c r="N37" s="39">
        <f t="shared" si="4"/>
        <v>0</v>
      </c>
      <c r="O37" s="34"/>
      <c r="P37" s="39">
        <f t="shared" si="5"/>
        <v>0</v>
      </c>
      <c r="Q37" s="52">
        <v>43</v>
      </c>
      <c r="R37" s="39">
        <f t="shared" si="6"/>
        <v>0</v>
      </c>
      <c r="S37" s="52">
        <v>750</v>
      </c>
      <c r="T37" s="39">
        <f t="shared" si="7"/>
        <v>0</v>
      </c>
      <c r="U37" s="52"/>
      <c r="V37" s="39">
        <f t="shared" si="8"/>
        <v>0</v>
      </c>
      <c r="W37" s="52"/>
      <c r="X37" s="39">
        <f t="shared" si="9"/>
        <v>0</v>
      </c>
      <c r="Y37" s="52"/>
      <c r="Z37" s="39">
        <f t="shared" si="10"/>
        <v>0</v>
      </c>
      <c r="AA37" s="52"/>
      <c r="AB37" s="35">
        <f t="shared" si="11"/>
        <v>0</v>
      </c>
      <c r="AC37" s="62"/>
      <c r="AD37" s="62"/>
      <c r="AE37" s="62"/>
      <c r="AF37" s="62"/>
      <c r="AG37" s="62"/>
      <c r="AH37" s="62"/>
      <c r="AI37" s="62"/>
      <c r="AJ37" s="62"/>
      <c r="AK37" s="62"/>
      <c r="AL37" s="62"/>
      <c r="AM37" s="62"/>
      <c r="AN37" s="62"/>
      <c r="AO37" s="62"/>
      <c r="AP37" s="62"/>
      <c r="AQ37" s="62"/>
      <c r="AR37" s="22"/>
      <c r="AS37" s="22"/>
      <c r="AT37" s="22"/>
    </row>
    <row r="38" spans="1:46" s="22" customFormat="1" ht="13" x14ac:dyDescent="0.15">
      <c r="A38" s="45" t="s">
        <v>91</v>
      </c>
      <c r="B38" s="55"/>
      <c r="C38" s="55"/>
      <c r="D38" s="50"/>
      <c r="E38" s="117"/>
      <c r="F38" s="117"/>
      <c r="G38" s="120"/>
      <c r="H38" s="73"/>
      <c r="I38" s="72"/>
      <c r="J38" s="73"/>
      <c r="K38" s="72"/>
      <c r="L38" s="73"/>
      <c r="M38" s="72"/>
      <c r="N38" s="73"/>
      <c r="O38" s="72"/>
      <c r="P38" s="73"/>
      <c r="Q38" s="74"/>
      <c r="R38" s="73"/>
      <c r="S38" s="74"/>
      <c r="T38" s="73"/>
      <c r="U38" s="74"/>
      <c r="V38" s="73"/>
      <c r="W38" s="74"/>
      <c r="X38" s="73"/>
      <c r="Y38" s="74"/>
      <c r="Z38" s="73"/>
      <c r="AA38" s="74"/>
      <c r="AB38" s="75"/>
      <c r="AC38" s="62"/>
      <c r="AD38" s="62"/>
      <c r="AE38" s="62"/>
      <c r="AF38" s="62"/>
      <c r="AG38" s="62"/>
      <c r="AH38" s="62"/>
      <c r="AI38" s="62"/>
      <c r="AJ38" s="62"/>
      <c r="AK38" s="62"/>
      <c r="AL38" s="62"/>
      <c r="AM38" s="62"/>
      <c r="AN38" s="62"/>
      <c r="AO38" s="62"/>
      <c r="AP38" s="62"/>
      <c r="AQ38" s="62"/>
    </row>
    <row r="39" spans="1:46" ht="13" x14ac:dyDescent="0.15">
      <c r="A39" s="46" t="s">
        <v>92</v>
      </c>
      <c r="B39" s="54">
        <f>SUM(G39+I39+K39+M39+O39+Q39+S39+U39+W39+Y39+AA39)</f>
        <v>228</v>
      </c>
      <c r="C39" s="54" t="s">
        <v>19</v>
      </c>
      <c r="D39" s="49">
        <v>0</v>
      </c>
      <c r="E39" s="64">
        <v>4</v>
      </c>
      <c r="F39" s="115">
        <f t="shared" si="0"/>
        <v>0</v>
      </c>
      <c r="G39" s="87"/>
      <c r="H39" s="39">
        <f t="shared" si="1"/>
        <v>0</v>
      </c>
      <c r="I39" s="34"/>
      <c r="J39" s="39">
        <f t="shared" si="2"/>
        <v>0</v>
      </c>
      <c r="K39" s="34"/>
      <c r="L39" s="39">
        <f t="shared" si="3"/>
        <v>0</v>
      </c>
      <c r="M39" s="34"/>
      <c r="N39" s="39">
        <f t="shared" si="4"/>
        <v>0</v>
      </c>
      <c r="O39" s="34"/>
      <c r="P39" s="39">
        <f t="shared" si="5"/>
        <v>0</v>
      </c>
      <c r="Q39" s="52"/>
      <c r="R39" s="39">
        <f t="shared" si="6"/>
        <v>0</v>
      </c>
      <c r="S39" s="52">
        <v>228</v>
      </c>
      <c r="T39" s="39">
        <f t="shared" si="7"/>
        <v>0</v>
      </c>
      <c r="U39" s="52"/>
      <c r="V39" s="39">
        <f t="shared" si="8"/>
        <v>0</v>
      </c>
      <c r="W39" s="52"/>
      <c r="X39" s="39">
        <f t="shared" si="9"/>
        <v>0</v>
      </c>
      <c r="Y39" s="52"/>
      <c r="Z39" s="39">
        <f t="shared" si="10"/>
        <v>0</v>
      </c>
      <c r="AA39" s="52"/>
      <c r="AB39" s="35">
        <f t="shared" si="11"/>
        <v>0</v>
      </c>
      <c r="AC39" s="62"/>
      <c r="AD39" s="62"/>
      <c r="AE39" s="62"/>
      <c r="AF39" s="62"/>
      <c r="AG39" s="62"/>
      <c r="AH39" s="62"/>
      <c r="AI39" s="62"/>
      <c r="AJ39" s="62"/>
      <c r="AK39" s="62"/>
      <c r="AL39" s="62"/>
      <c r="AM39" s="62"/>
      <c r="AN39" s="62"/>
      <c r="AO39" s="62"/>
      <c r="AP39" s="62"/>
      <c r="AQ39" s="62"/>
      <c r="AR39" s="22"/>
      <c r="AS39" s="22"/>
      <c r="AT39" s="22"/>
    </row>
    <row r="40" spans="1:46" ht="13" x14ac:dyDescent="0.15">
      <c r="A40" s="46" t="s">
        <v>72</v>
      </c>
      <c r="B40" s="54">
        <f>SUM(G40+I40+K40+M40+O40+Q40+S40+U40+W40+Y40+AA40)</f>
        <v>228</v>
      </c>
      <c r="C40" s="54" t="s">
        <v>19</v>
      </c>
      <c r="D40" s="49">
        <v>0</v>
      </c>
      <c r="E40" s="64">
        <v>4</v>
      </c>
      <c r="F40" s="115">
        <f t="shared" si="0"/>
        <v>0</v>
      </c>
      <c r="G40" s="87"/>
      <c r="H40" s="39">
        <f t="shared" si="1"/>
        <v>0</v>
      </c>
      <c r="I40" s="34"/>
      <c r="J40" s="39">
        <f t="shared" si="2"/>
        <v>0</v>
      </c>
      <c r="K40" s="34"/>
      <c r="L40" s="39">
        <f t="shared" si="3"/>
        <v>0</v>
      </c>
      <c r="M40" s="34"/>
      <c r="N40" s="39">
        <f t="shared" si="4"/>
        <v>0</v>
      </c>
      <c r="O40" s="34"/>
      <c r="P40" s="39">
        <f t="shared" si="5"/>
        <v>0</v>
      </c>
      <c r="Q40" s="52"/>
      <c r="R40" s="39">
        <f t="shared" si="6"/>
        <v>0</v>
      </c>
      <c r="S40" s="52">
        <v>228</v>
      </c>
      <c r="T40" s="39">
        <f t="shared" si="7"/>
        <v>0</v>
      </c>
      <c r="U40" s="52"/>
      <c r="V40" s="39">
        <f t="shared" si="8"/>
        <v>0</v>
      </c>
      <c r="W40" s="52"/>
      <c r="X40" s="39">
        <f t="shared" si="9"/>
        <v>0</v>
      </c>
      <c r="Y40" s="52"/>
      <c r="Z40" s="39">
        <f t="shared" si="10"/>
        <v>0</v>
      </c>
      <c r="AA40" s="52"/>
      <c r="AB40" s="35">
        <f t="shared" si="11"/>
        <v>0</v>
      </c>
      <c r="AC40" s="62"/>
      <c r="AD40" s="62"/>
      <c r="AE40" s="62"/>
      <c r="AF40" s="62"/>
      <c r="AG40" s="62"/>
      <c r="AH40" s="62"/>
      <c r="AI40" s="62"/>
      <c r="AJ40" s="62"/>
      <c r="AK40" s="62"/>
      <c r="AL40" s="62"/>
      <c r="AM40" s="62"/>
      <c r="AN40" s="62"/>
      <c r="AO40" s="62"/>
      <c r="AP40" s="62"/>
      <c r="AQ40" s="62"/>
      <c r="AR40" s="22"/>
      <c r="AS40" s="22"/>
      <c r="AT40" s="22"/>
    </row>
    <row r="41" spans="1:46" s="22" customFormat="1" ht="13" x14ac:dyDescent="0.15">
      <c r="A41" s="45" t="s">
        <v>93</v>
      </c>
      <c r="B41" s="55"/>
      <c r="C41" s="55"/>
      <c r="D41" s="50"/>
      <c r="E41" s="117"/>
      <c r="F41" s="117"/>
      <c r="G41" s="120"/>
      <c r="H41" s="73"/>
      <c r="I41" s="72"/>
      <c r="J41" s="73"/>
      <c r="K41" s="72"/>
      <c r="L41" s="73"/>
      <c r="M41" s="72"/>
      <c r="N41" s="73"/>
      <c r="O41" s="72"/>
      <c r="P41" s="73"/>
      <c r="Q41" s="74"/>
      <c r="R41" s="73"/>
      <c r="S41" s="74"/>
      <c r="T41" s="73"/>
      <c r="U41" s="74"/>
      <c r="V41" s="73"/>
      <c r="W41" s="74"/>
      <c r="X41" s="73"/>
      <c r="Y41" s="74"/>
      <c r="Z41" s="73"/>
      <c r="AA41" s="74"/>
      <c r="AB41" s="75"/>
      <c r="AC41" s="62"/>
      <c r="AD41" s="62"/>
      <c r="AE41" s="62"/>
      <c r="AF41" s="62"/>
      <c r="AG41" s="62"/>
      <c r="AH41" s="62"/>
      <c r="AI41" s="62"/>
      <c r="AJ41" s="62"/>
      <c r="AK41" s="62"/>
      <c r="AL41" s="62"/>
      <c r="AM41" s="62"/>
      <c r="AN41" s="62"/>
      <c r="AO41" s="62"/>
      <c r="AP41" s="62"/>
      <c r="AQ41" s="62"/>
    </row>
    <row r="42" spans="1:46" ht="13" x14ac:dyDescent="0.15">
      <c r="A42" s="46" t="s">
        <v>94</v>
      </c>
      <c r="B42" s="54">
        <f>SUM(G42+I42+K42+M42+O42+Q42+S42+U42+W42+Y42+AA42)</f>
        <v>121</v>
      </c>
      <c r="C42" s="54" t="s">
        <v>19</v>
      </c>
      <c r="D42" s="49">
        <v>0</v>
      </c>
      <c r="E42" s="64">
        <v>2</v>
      </c>
      <c r="F42" s="115">
        <f t="shared" si="0"/>
        <v>0</v>
      </c>
      <c r="G42" s="87"/>
      <c r="H42" s="39">
        <f t="shared" si="1"/>
        <v>0</v>
      </c>
      <c r="I42" s="34"/>
      <c r="J42" s="39">
        <f t="shared" si="2"/>
        <v>0</v>
      </c>
      <c r="K42" s="34"/>
      <c r="L42" s="39">
        <f t="shared" si="3"/>
        <v>0</v>
      </c>
      <c r="M42" s="34"/>
      <c r="N42" s="39">
        <f t="shared" si="4"/>
        <v>0</v>
      </c>
      <c r="O42" s="34">
        <v>18</v>
      </c>
      <c r="P42" s="39">
        <f t="shared" si="5"/>
        <v>0</v>
      </c>
      <c r="Q42" s="52">
        <v>6</v>
      </c>
      <c r="R42" s="39">
        <f t="shared" si="6"/>
        <v>0</v>
      </c>
      <c r="S42" s="52"/>
      <c r="T42" s="39">
        <f t="shared" si="7"/>
        <v>0</v>
      </c>
      <c r="U42" s="52"/>
      <c r="V42" s="39">
        <f t="shared" si="8"/>
        <v>0</v>
      </c>
      <c r="W42" s="52"/>
      <c r="X42" s="39">
        <f t="shared" si="9"/>
        <v>0</v>
      </c>
      <c r="Y42" s="52">
        <v>97</v>
      </c>
      <c r="Z42" s="39">
        <f t="shared" si="10"/>
        <v>0</v>
      </c>
      <c r="AA42" s="52"/>
      <c r="AB42" s="35">
        <f t="shared" si="11"/>
        <v>0</v>
      </c>
      <c r="AC42" s="62"/>
      <c r="AD42" s="62"/>
      <c r="AE42" s="62"/>
      <c r="AF42" s="62"/>
      <c r="AG42" s="62"/>
      <c r="AH42" s="62"/>
      <c r="AI42" s="62"/>
      <c r="AJ42" s="62"/>
      <c r="AK42" s="62"/>
      <c r="AL42" s="62"/>
      <c r="AM42" s="62"/>
      <c r="AN42" s="62"/>
      <c r="AO42" s="62"/>
      <c r="AP42" s="62"/>
      <c r="AQ42" s="62"/>
      <c r="AR42" s="22"/>
      <c r="AS42" s="22"/>
      <c r="AT42" s="22"/>
    </row>
    <row r="43" spans="1:46" ht="13" x14ac:dyDescent="0.15">
      <c r="A43" s="46" t="s">
        <v>95</v>
      </c>
      <c r="B43" s="54">
        <f>SUM(G43+I43+K43+M43+O43+Q43+S43+U43+W43+Y43+AA43)</f>
        <v>1809</v>
      </c>
      <c r="C43" s="54" t="s">
        <v>19</v>
      </c>
      <c r="D43" s="49">
        <v>0</v>
      </c>
      <c r="E43" s="64">
        <v>2</v>
      </c>
      <c r="F43" s="115">
        <f t="shared" si="0"/>
        <v>0</v>
      </c>
      <c r="G43" s="87"/>
      <c r="H43" s="39">
        <f t="shared" si="1"/>
        <v>0</v>
      </c>
      <c r="I43" s="34"/>
      <c r="J43" s="39">
        <f t="shared" si="2"/>
        <v>0</v>
      </c>
      <c r="K43" s="34"/>
      <c r="L43" s="39">
        <f t="shared" si="3"/>
        <v>0</v>
      </c>
      <c r="M43" s="34"/>
      <c r="N43" s="39">
        <f t="shared" si="4"/>
        <v>0</v>
      </c>
      <c r="O43" s="34"/>
      <c r="P43" s="39">
        <f t="shared" si="5"/>
        <v>0</v>
      </c>
      <c r="Q43" s="52"/>
      <c r="R43" s="39">
        <f t="shared" si="6"/>
        <v>0</v>
      </c>
      <c r="S43" s="52"/>
      <c r="T43" s="39">
        <f t="shared" si="7"/>
        <v>0</v>
      </c>
      <c r="U43" s="52">
        <v>613</v>
      </c>
      <c r="V43" s="39">
        <f t="shared" si="8"/>
        <v>0</v>
      </c>
      <c r="W43" s="52">
        <v>290</v>
      </c>
      <c r="X43" s="39">
        <f t="shared" si="9"/>
        <v>0</v>
      </c>
      <c r="Y43" s="52">
        <v>906</v>
      </c>
      <c r="Z43" s="39">
        <f t="shared" si="10"/>
        <v>0</v>
      </c>
      <c r="AA43" s="52"/>
      <c r="AB43" s="35">
        <f t="shared" si="11"/>
        <v>0</v>
      </c>
      <c r="AC43" s="62"/>
      <c r="AD43" s="62"/>
      <c r="AE43" s="62"/>
      <c r="AF43" s="62"/>
      <c r="AG43" s="62"/>
      <c r="AH43" s="62"/>
      <c r="AI43" s="62"/>
      <c r="AJ43" s="62"/>
      <c r="AK43" s="62"/>
      <c r="AL43" s="62"/>
      <c r="AM43" s="62"/>
      <c r="AN43" s="62"/>
      <c r="AO43" s="62"/>
      <c r="AP43" s="62"/>
      <c r="AQ43" s="62"/>
      <c r="AR43" s="22"/>
      <c r="AS43" s="22"/>
      <c r="AT43" s="22"/>
    </row>
    <row r="44" spans="1:46" s="76" customFormat="1" ht="13" x14ac:dyDescent="0.15">
      <c r="A44" s="132" t="s">
        <v>41</v>
      </c>
      <c r="B44" s="70"/>
      <c r="C44" s="70"/>
      <c r="D44" s="71"/>
      <c r="E44" s="131"/>
      <c r="F44" s="131"/>
      <c r="G44" s="121"/>
      <c r="H44" s="73"/>
      <c r="I44" s="72"/>
      <c r="J44" s="73"/>
      <c r="K44" s="72"/>
      <c r="L44" s="73"/>
      <c r="M44" s="72"/>
      <c r="N44" s="73"/>
      <c r="O44" s="72"/>
      <c r="P44" s="73"/>
      <c r="Q44" s="74"/>
      <c r="R44" s="73"/>
      <c r="S44" s="74"/>
      <c r="T44" s="73"/>
      <c r="U44" s="74"/>
      <c r="V44" s="73"/>
      <c r="W44" s="74"/>
      <c r="X44" s="73"/>
      <c r="Y44" s="74"/>
      <c r="Z44" s="73"/>
      <c r="AA44" s="74"/>
      <c r="AB44" s="75"/>
      <c r="AC44" s="62"/>
      <c r="AD44" s="62"/>
      <c r="AE44" s="62"/>
      <c r="AF44" s="62"/>
      <c r="AG44" s="62"/>
      <c r="AH44" s="62"/>
      <c r="AI44" s="62"/>
      <c r="AJ44" s="62"/>
      <c r="AK44" s="62"/>
      <c r="AL44" s="62"/>
      <c r="AM44" s="62"/>
      <c r="AN44" s="62"/>
      <c r="AO44" s="62"/>
      <c r="AP44" s="62"/>
      <c r="AQ44" s="62"/>
    </row>
    <row r="45" spans="1:46" ht="13" x14ac:dyDescent="0.15">
      <c r="A45" s="46" t="s">
        <v>42</v>
      </c>
      <c r="B45" s="54">
        <f>SUM(G45+I45+K45+M45+O45+Q45+S45+U45+W45+Y45+AA45)</f>
        <v>89</v>
      </c>
      <c r="C45" s="54" t="s">
        <v>25</v>
      </c>
      <c r="D45" s="49">
        <v>0</v>
      </c>
      <c r="E45" s="64">
        <v>2</v>
      </c>
      <c r="F45" s="115">
        <f t="shared" si="0"/>
        <v>0</v>
      </c>
      <c r="G45" s="87"/>
      <c r="H45" s="39">
        <f t="shared" si="1"/>
        <v>0</v>
      </c>
      <c r="I45" s="34"/>
      <c r="J45" s="39">
        <f t="shared" si="2"/>
        <v>0</v>
      </c>
      <c r="K45" s="34"/>
      <c r="L45" s="39">
        <f t="shared" si="3"/>
        <v>0</v>
      </c>
      <c r="M45" s="34"/>
      <c r="N45" s="39">
        <f t="shared" si="4"/>
        <v>0</v>
      </c>
      <c r="O45" s="34">
        <v>89</v>
      </c>
      <c r="P45" s="39">
        <f t="shared" si="5"/>
        <v>0</v>
      </c>
      <c r="Q45" s="52"/>
      <c r="R45" s="39">
        <f t="shared" si="6"/>
        <v>0</v>
      </c>
      <c r="S45" s="52"/>
      <c r="T45" s="39">
        <f t="shared" si="7"/>
        <v>0</v>
      </c>
      <c r="U45" s="52"/>
      <c r="V45" s="39">
        <f t="shared" si="8"/>
        <v>0</v>
      </c>
      <c r="W45" s="52"/>
      <c r="X45" s="39">
        <f t="shared" si="9"/>
        <v>0</v>
      </c>
      <c r="Y45" s="52"/>
      <c r="Z45" s="39">
        <f t="shared" si="10"/>
        <v>0</v>
      </c>
      <c r="AA45" s="52"/>
      <c r="AB45" s="35">
        <f t="shared" si="11"/>
        <v>0</v>
      </c>
      <c r="AC45" s="62"/>
      <c r="AD45" s="62"/>
      <c r="AE45" s="62"/>
      <c r="AF45" s="62"/>
      <c r="AG45" s="62"/>
      <c r="AH45" s="62"/>
      <c r="AI45" s="62"/>
      <c r="AJ45" s="62"/>
      <c r="AK45" s="62"/>
      <c r="AL45" s="62"/>
      <c r="AM45" s="62"/>
      <c r="AN45" s="62"/>
      <c r="AO45" s="62"/>
      <c r="AP45" s="62"/>
      <c r="AQ45" s="62"/>
      <c r="AR45" s="22"/>
      <c r="AS45" s="22"/>
      <c r="AT45" s="22"/>
    </row>
    <row r="46" spans="1:46" s="76" customFormat="1" ht="13" x14ac:dyDescent="0.15">
      <c r="A46" s="132" t="s">
        <v>43</v>
      </c>
      <c r="B46" s="70"/>
      <c r="C46" s="70"/>
      <c r="D46" s="71"/>
      <c r="E46" s="131"/>
      <c r="F46" s="131"/>
      <c r="G46" s="121"/>
      <c r="H46" s="73"/>
      <c r="I46" s="72"/>
      <c r="J46" s="73"/>
      <c r="K46" s="72"/>
      <c r="L46" s="73"/>
      <c r="M46" s="72"/>
      <c r="N46" s="73"/>
      <c r="O46" s="72"/>
      <c r="P46" s="73"/>
      <c r="Q46" s="74"/>
      <c r="R46" s="73"/>
      <c r="S46" s="74"/>
      <c r="T46" s="73"/>
      <c r="U46" s="74"/>
      <c r="V46" s="73"/>
      <c r="W46" s="74"/>
      <c r="X46" s="73"/>
      <c r="Y46" s="74"/>
      <c r="Z46" s="73"/>
      <c r="AA46" s="74"/>
      <c r="AB46" s="75"/>
      <c r="AC46" s="62"/>
      <c r="AD46" s="62"/>
      <c r="AE46" s="62"/>
      <c r="AF46" s="62"/>
      <c r="AG46" s="62"/>
      <c r="AH46" s="62"/>
      <c r="AI46" s="62"/>
      <c r="AJ46" s="62"/>
      <c r="AK46" s="62"/>
      <c r="AL46" s="62"/>
      <c r="AM46" s="62"/>
      <c r="AN46" s="62"/>
      <c r="AO46" s="62"/>
      <c r="AP46" s="62"/>
      <c r="AQ46" s="62"/>
    </row>
    <row r="47" spans="1:46" ht="13" x14ac:dyDescent="0.15">
      <c r="A47" s="46" t="s">
        <v>44</v>
      </c>
      <c r="B47" s="54">
        <f>SUM(G47+I47+K47+M47+O47+Q47+S47+U47+W47+Y47+AA47)</f>
        <v>35</v>
      </c>
      <c r="C47" s="54" t="s">
        <v>37</v>
      </c>
      <c r="D47" s="49">
        <v>0</v>
      </c>
      <c r="E47" s="64">
        <v>2</v>
      </c>
      <c r="F47" s="115">
        <f t="shared" si="0"/>
        <v>0</v>
      </c>
      <c r="G47" s="87"/>
      <c r="H47" s="39">
        <f t="shared" si="1"/>
        <v>0</v>
      </c>
      <c r="I47" s="34"/>
      <c r="J47" s="39">
        <f t="shared" si="2"/>
        <v>0</v>
      </c>
      <c r="K47" s="34"/>
      <c r="L47" s="39">
        <f t="shared" si="3"/>
        <v>0</v>
      </c>
      <c r="M47" s="34"/>
      <c r="N47" s="39">
        <f t="shared" si="4"/>
        <v>0</v>
      </c>
      <c r="O47" s="34">
        <v>11</v>
      </c>
      <c r="P47" s="39">
        <f t="shared" si="5"/>
        <v>0</v>
      </c>
      <c r="Q47" s="52">
        <v>24</v>
      </c>
      <c r="R47" s="39">
        <f t="shared" si="6"/>
        <v>0</v>
      </c>
      <c r="S47" s="52"/>
      <c r="T47" s="39">
        <f t="shared" si="7"/>
        <v>0</v>
      </c>
      <c r="U47" s="52"/>
      <c r="V47" s="39">
        <f t="shared" si="8"/>
        <v>0</v>
      </c>
      <c r="W47" s="52"/>
      <c r="X47" s="39">
        <f t="shared" si="9"/>
        <v>0</v>
      </c>
      <c r="Y47" s="52"/>
      <c r="Z47" s="39">
        <f t="shared" si="10"/>
        <v>0</v>
      </c>
      <c r="AA47" s="52"/>
      <c r="AB47" s="35">
        <f t="shared" si="11"/>
        <v>0</v>
      </c>
      <c r="AC47" s="62"/>
      <c r="AD47" s="62"/>
      <c r="AE47" s="62"/>
      <c r="AF47" s="62"/>
      <c r="AG47" s="62"/>
      <c r="AH47" s="62"/>
      <c r="AI47" s="62"/>
      <c r="AJ47" s="62"/>
      <c r="AK47" s="62"/>
      <c r="AL47" s="62"/>
      <c r="AM47" s="62"/>
      <c r="AN47" s="62"/>
      <c r="AO47" s="62"/>
      <c r="AP47" s="62"/>
      <c r="AQ47" s="62"/>
      <c r="AR47" s="22"/>
      <c r="AS47" s="22"/>
      <c r="AT47" s="22"/>
    </row>
    <row r="48" spans="1:46" s="76" customFormat="1" ht="13" x14ac:dyDescent="0.15">
      <c r="A48" s="132" t="s">
        <v>96</v>
      </c>
      <c r="B48" s="70"/>
      <c r="C48" s="70"/>
      <c r="D48" s="71"/>
      <c r="E48" s="131"/>
      <c r="F48" s="131"/>
      <c r="G48" s="121"/>
      <c r="H48" s="73"/>
      <c r="I48" s="72"/>
      <c r="J48" s="73"/>
      <c r="K48" s="72"/>
      <c r="L48" s="73"/>
      <c r="M48" s="72"/>
      <c r="N48" s="73"/>
      <c r="O48" s="72"/>
      <c r="P48" s="73"/>
      <c r="Q48" s="74"/>
      <c r="R48" s="73"/>
      <c r="S48" s="74"/>
      <c r="T48" s="73"/>
      <c r="U48" s="74"/>
      <c r="V48" s="73"/>
      <c r="W48" s="74"/>
      <c r="X48" s="73"/>
      <c r="Y48" s="74"/>
      <c r="Z48" s="73"/>
      <c r="AA48" s="74"/>
      <c r="AB48" s="75"/>
      <c r="AC48" s="62"/>
      <c r="AD48" s="62"/>
      <c r="AE48" s="62"/>
      <c r="AF48" s="62"/>
      <c r="AG48" s="62"/>
      <c r="AH48" s="62"/>
      <c r="AI48" s="62"/>
      <c r="AJ48" s="62"/>
      <c r="AK48" s="62"/>
      <c r="AL48" s="62"/>
      <c r="AM48" s="62"/>
      <c r="AN48" s="62"/>
      <c r="AO48" s="62"/>
      <c r="AP48" s="62"/>
      <c r="AQ48" s="62"/>
    </row>
    <row r="49" spans="1:46" ht="13" x14ac:dyDescent="0.15">
      <c r="A49" s="46" t="s">
        <v>97</v>
      </c>
      <c r="B49" s="54">
        <f>SUM(G49+I49+K49+M49+O49+Q49+S49+U49+W49+Y49+AA49)</f>
        <v>90</v>
      </c>
      <c r="C49" s="54" t="s">
        <v>19</v>
      </c>
      <c r="D49" s="49">
        <v>0</v>
      </c>
      <c r="E49" s="64">
        <v>1</v>
      </c>
      <c r="F49" s="115">
        <f t="shared" si="0"/>
        <v>0</v>
      </c>
      <c r="G49" s="87"/>
      <c r="H49" s="39">
        <f t="shared" si="1"/>
        <v>0</v>
      </c>
      <c r="I49" s="34"/>
      <c r="J49" s="39">
        <f t="shared" si="2"/>
        <v>0</v>
      </c>
      <c r="K49" s="34"/>
      <c r="L49" s="39">
        <f t="shared" si="3"/>
        <v>0</v>
      </c>
      <c r="M49" s="34"/>
      <c r="N49" s="39">
        <f t="shared" si="4"/>
        <v>0</v>
      </c>
      <c r="O49" s="34">
        <v>90</v>
      </c>
      <c r="P49" s="39">
        <f t="shared" si="5"/>
        <v>0</v>
      </c>
      <c r="Q49" s="52"/>
      <c r="R49" s="39">
        <f t="shared" si="6"/>
        <v>0</v>
      </c>
      <c r="S49" s="52"/>
      <c r="T49" s="39">
        <f t="shared" si="7"/>
        <v>0</v>
      </c>
      <c r="U49" s="52"/>
      <c r="V49" s="39">
        <f t="shared" si="8"/>
        <v>0</v>
      </c>
      <c r="W49" s="52"/>
      <c r="X49" s="39">
        <f t="shared" si="9"/>
        <v>0</v>
      </c>
      <c r="Y49" s="52"/>
      <c r="Z49" s="39">
        <f t="shared" si="10"/>
        <v>0</v>
      </c>
      <c r="AA49" s="52"/>
      <c r="AB49" s="35">
        <f t="shared" si="11"/>
        <v>0</v>
      </c>
      <c r="AC49" s="62"/>
      <c r="AD49" s="62"/>
      <c r="AE49" s="62"/>
      <c r="AF49" s="62"/>
      <c r="AG49" s="62"/>
      <c r="AH49" s="62"/>
      <c r="AI49" s="62"/>
      <c r="AJ49" s="62"/>
      <c r="AK49" s="62"/>
      <c r="AL49" s="62"/>
      <c r="AM49" s="62"/>
      <c r="AN49" s="62"/>
      <c r="AO49" s="62"/>
      <c r="AP49" s="62"/>
      <c r="AQ49" s="62"/>
      <c r="AR49" s="22"/>
      <c r="AS49" s="22"/>
      <c r="AT49" s="22"/>
    </row>
    <row r="50" spans="1:46" s="76" customFormat="1" ht="13" x14ac:dyDescent="0.15">
      <c r="A50" s="132" t="s">
        <v>98</v>
      </c>
      <c r="B50" s="70"/>
      <c r="C50" s="70"/>
      <c r="D50" s="71"/>
      <c r="E50" s="131"/>
      <c r="F50" s="131"/>
      <c r="G50" s="121"/>
      <c r="H50" s="73"/>
      <c r="I50" s="72"/>
      <c r="J50" s="73"/>
      <c r="K50" s="72"/>
      <c r="L50" s="73"/>
      <c r="M50" s="72"/>
      <c r="N50" s="73"/>
      <c r="O50" s="72"/>
      <c r="P50" s="73"/>
      <c r="Q50" s="74"/>
      <c r="R50" s="73"/>
      <c r="S50" s="74"/>
      <c r="T50" s="73"/>
      <c r="U50" s="74"/>
      <c r="V50" s="73"/>
      <c r="W50" s="74"/>
      <c r="X50" s="73"/>
      <c r="Y50" s="74"/>
      <c r="Z50" s="73"/>
      <c r="AA50" s="74"/>
      <c r="AB50" s="75"/>
      <c r="AC50" s="62"/>
      <c r="AD50" s="62"/>
      <c r="AE50" s="62"/>
      <c r="AF50" s="62"/>
      <c r="AG50" s="62"/>
      <c r="AH50" s="62"/>
      <c r="AI50" s="62"/>
      <c r="AJ50" s="62"/>
      <c r="AK50" s="62"/>
      <c r="AL50" s="62"/>
      <c r="AM50" s="62"/>
      <c r="AN50" s="62"/>
      <c r="AO50" s="62"/>
      <c r="AP50" s="62"/>
      <c r="AQ50" s="62"/>
    </row>
    <row r="51" spans="1:46" ht="13" x14ac:dyDescent="0.15">
      <c r="A51" s="46" t="s">
        <v>99</v>
      </c>
      <c r="B51" s="54">
        <f>SUM(G51+I51+K51+M51+O51+Q51+S51+U51+W51+Y51+AA51)</f>
        <v>1600</v>
      </c>
      <c r="C51" s="54" t="s">
        <v>19</v>
      </c>
      <c r="D51" s="49">
        <v>0</v>
      </c>
      <c r="E51" s="64">
        <v>6</v>
      </c>
      <c r="F51" s="115">
        <f t="shared" si="0"/>
        <v>0</v>
      </c>
      <c r="G51" s="87"/>
      <c r="H51" s="39">
        <f t="shared" si="1"/>
        <v>0</v>
      </c>
      <c r="I51" s="34"/>
      <c r="J51" s="39">
        <f t="shared" si="2"/>
        <v>0</v>
      </c>
      <c r="K51" s="34"/>
      <c r="L51" s="39">
        <f t="shared" si="3"/>
        <v>0</v>
      </c>
      <c r="M51" s="34"/>
      <c r="N51" s="39">
        <f t="shared" si="4"/>
        <v>0</v>
      </c>
      <c r="O51" s="34"/>
      <c r="P51" s="39">
        <f t="shared" si="5"/>
        <v>0</v>
      </c>
      <c r="Q51" s="52">
        <v>1600</v>
      </c>
      <c r="R51" s="39">
        <f t="shared" si="6"/>
        <v>0</v>
      </c>
      <c r="S51" s="52"/>
      <c r="T51" s="39">
        <f t="shared" si="7"/>
        <v>0</v>
      </c>
      <c r="U51" s="52"/>
      <c r="V51" s="39">
        <f t="shared" si="8"/>
        <v>0</v>
      </c>
      <c r="W51" s="52"/>
      <c r="X51" s="39">
        <f t="shared" si="9"/>
        <v>0</v>
      </c>
      <c r="Y51" s="52"/>
      <c r="Z51" s="39">
        <f t="shared" si="10"/>
        <v>0</v>
      </c>
      <c r="AA51" s="52"/>
      <c r="AB51" s="35">
        <f t="shared" si="11"/>
        <v>0</v>
      </c>
      <c r="AC51" s="62"/>
      <c r="AD51" s="62"/>
      <c r="AE51" s="62"/>
      <c r="AF51" s="62"/>
      <c r="AG51" s="62"/>
      <c r="AH51" s="62"/>
      <c r="AI51" s="62"/>
      <c r="AJ51" s="62"/>
      <c r="AK51" s="62"/>
      <c r="AL51" s="62"/>
      <c r="AM51" s="62"/>
      <c r="AN51" s="62"/>
      <c r="AO51" s="62"/>
      <c r="AP51" s="62"/>
      <c r="AQ51" s="62"/>
      <c r="AR51" s="22"/>
      <c r="AS51" s="22"/>
      <c r="AT51" s="22"/>
    </row>
    <row r="52" spans="1:46" s="76" customFormat="1" ht="14" x14ac:dyDescent="0.15">
      <c r="A52" s="130" t="s">
        <v>100</v>
      </c>
      <c r="B52" s="70"/>
      <c r="C52" s="70"/>
      <c r="D52" s="71"/>
      <c r="E52" s="131"/>
      <c r="F52" s="131"/>
      <c r="G52" s="121"/>
      <c r="H52" s="73"/>
      <c r="I52" s="72"/>
      <c r="J52" s="73"/>
      <c r="K52" s="72"/>
      <c r="L52" s="73"/>
      <c r="M52" s="72"/>
      <c r="N52" s="73"/>
      <c r="O52" s="72"/>
      <c r="P52" s="73"/>
      <c r="Q52" s="74"/>
      <c r="R52" s="73"/>
      <c r="S52" s="74"/>
      <c r="T52" s="73"/>
      <c r="U52" s="74"/>
      <c r="V52" s="73"/>
      <c r="W52" s="74"/>
      <c r="X52" s="73"/>
      <c r="Y52" s="74"/>
      <c r="Z52" s="73"/>
      <c r="AA52" s="74"/>
      <c r="AB52" s="75"/>
      <c r="AC52" s="62"/>
      <c r="AD52" s="62"/>
      <c r="AE52" s="62"/>
      <c r="AF52" s="62"/>
      <c r="AG52" s="62"/>
      <c r="AH52" s="62"/>
      <c r="AI52" s="62"/>
      <c r="AJ52" s="62"/>
      <c r="AK52" s="62"/>
      <c r="AL52" s="62"/>
      <c r="AM52" s="62"/>
      <c r="AN52" s="62"/>
      <c r="AO52" s="62"/>
      <c r="AP52" s="62"/>
      <c r="AQ52" s="62"/>
    </row>
    <row r="53" spans="1:46" ht="12.75" customHeight="1" x14ac:dyDescent="0.15">
      <c r="A53" s="47" t="s">
        <v>101</v>
      </c>
      <c r="B53" s="54">
        <f>SUM(G53+I53+K53+M53+O53+Q53+S53+U53+W53+Y53+AA53)</f>
        <v>1</v>
      </c>
      <c r="C53" s="54" t="s">
        <v>37</v>
      </c>
      <c r="D53" s="51">
        <v>0</v>
      </c>
      <c r="E53" s="64">
        <v>2</v>
      </c>
      <c r="F53" s="115">
        <f t="shared" si="0"/>
        <v>0</v>
      </c>
      <c r="G53" s="87"/>
      <c r="H53" s="39">
        <f t="shared" si="1"/>
        <v>0</v>
      </c>
      <c r="I53" s="34"/>
      <c r="J53" s="39">
        <f t="shared" si="2"/>
        <v>0</v>
      </c>
      <c r="K53" s="34"/>
      <c r="L53" s="39">
        <f t="shared" si="3"/>
        <v>0</v>
      </c>
      <c r="M53" s="34"/>
      <c r="N53" s="39">
        <f t="shared" si="4"/>
        <v>0</v>
      </c>
      <c r="O53" s="34"/>
      <c r="P53" s="39">
        <f t="shared" si="5"/>
        <v>0</v>
      </c>
      <c r="Q53" s="52"/>
      <c r="R53" s="39">
        <f t="shared" si="6"/>
        <v>0</v>
      </c>
      <c r="S53" s="52"/>
      <c r="T53" s="39">
        <f t="shared" si="7"/>
        <v>0</v>
      </c>
      <c r="U53" s="52"/>
      <c r="V53" s="39">
        <f t="shared" si="8"/>
        <v>0</v>
      </c>
      <c r="W53" s="52"/>
      <c r="X53" s="39">
        <f t="shared" si="9"/>
        <v>0</v>
      </c>
      <c r="Y53" s="52"/>
      <c r="Z53" s="39">
        <f t="shared" si="10"/>
        <v>0</v>
      </c>
      <c r="AA53" s="53">
        <v>1</v>
      </c>
      <c r="AB53" s="35">
        <f t="shared" si="11"/>
        <v>0</v>
      </c>
      <c r="AC53" s="62"/>
      <c r="AD53" s="62"/>
      <c r="AE53" s="62"/>
      <c r="AF53" s="62"/>
      <c r="AG53" s="62"/>
      <c r="AH53" s="62"/>
      <c r="AI53" s="62"/>
      <c r="AJ53" s="62"/>
      <c r="AK53" s="62"/>
      <c r="AL53" s="62"/>
      <c r="AM53" s="62"/>
      <c r="AN53" s="62"/>
      <c r="AO53" s="62"/>
      <c r="AP53" s="62"/>
      <c r="AQ53" s="62"/>
      <c r="AR53" s="22"/>
      <c r="AS53" s="22"/>
      <c r="AT53" s="22"/>
    </row>
    <row r="54" spans="1:46" ht="12.75" customHeight="1" x14ac:dyDescent="0.15">
      <c r="A54" s="60" t="s">
        <v>102</v>
      </c>
      <c r="B54" s="54">
        <f>SUM(G54+I54+K54+M54+O54+Q54+S54+U54+W54+Y54+AA54)</f>
        <v>40</v>
      </c>
      <c r="C54" s="54" t="s">
        <v>19</v>
      </c>
      <c r="D54" s="51">
        <v>0</v>
      </c>
      <c r="E54" s="64">
        <v>2</v>
      </c>
      <c r="F54" s="115">
        <f t="shared" si="0"/>
        <v>0</v>
      </c>
      <c r="G54" s="87"/>
      <c r="H54" s="39">
        <f t="shared" si="1"/>
        <v>0</v>
      </c>
      <c r="I54" s="34"/>
      <c r="J54" s="39">
        <f t="shared" si="2"/>
        <v>0</v>
      </c>
      <c r="K54" s="34"/>
      <c r="L54" s="39">
        <f t="shared" si="3"/>
        <v>0</v>
      </c>
      <c r="M54" s="34"/>
      <c r="N54" s="39">
        <f t="shared" si="4"/>
        <v>0</v>
      </c>
      <c r="O54" s="34"/>
      <c r="P54" s="39">
        <f t="shared" si="5"/>
        <v>0</v>
      </c>
      <c r="Q54" s="52"/>
      <c r="R54" s="39">
        <f t="shared" si="6"/>
        <v>0</v>
      </c>
      <c r="S54" s="52"/>
      <c r="T54" s="39">
        <f t="shared" si="7"/>
        <v>0</v>
      </c>
      <c r="U54" s="52"/>
      <c r="V54" s="39">
        <f t="shared" si="8"/>
        <v>0</v>
      </c>
      <c r="W54" s="52"/>
      <c r="X54" s="39">
        <f t="shared" si="9"/>
        <v>0</v>
      </c>
      <c r="Y54" s="52"/>
      <c r="Z54" s="39">
        <f t="shared" si="10"/>
        <v>0</v>
      </c>
      <c r="AA54" s="53">
        <v>40</v>
      </c>
      <c r="AB54" s="35">
        <f t="shared" si="11"/>
        <v>0</v>
      </c>
      <c r="AC54" s="62"/>
      <c r="AD54" s="62"/>
      <c r="AE54" s="62"/>
      <c r="AF54" s="62"/>
      <c r="AG54" s="62"/>
      <c r="AH54" s="62"/>
      <c r="AI54" s="62"/>
      <c r="AJ54" s="62"/>
      <c r="AK54" s="62"/>
      <c r="AL54" s="62"/>
      <c r="AM54" s="62"/>
      <c r="AN54" s="62"/>
      <c r="AO54" s="62"/>
      <c r="AP54" s="62"/>
      <c r="AQ54" s="62"/>
      <c r="AR54" s="22"/>
      <c r="AS54" s="22"/>
      <c r="AT54" s="22"/>
    </row>
    <row r="55" spans="1:46" ht="12.75" customHeight="1" x14ac:dyDescent="0.15">
      <c r="A55" s="60" t="s">
        <v>103</v>
      </c>
      <c r="B55" s="54">
        <f t="shared" ref="B55:B61" si="14">SUM(G55+I55+K55+M55+O55+Q55+S55+U55+W55+Y55+AA55)</f>
        <v>220</v>
      </c>
      <c r="C55" s="54" t="s">
        <v>104</v>
      </c>
      <c r="D55" s="51">
        <v>0</v>
      </c>
      <c r="E55" s="64">
        <v>35</v>
      </c>
      <c r="F55" s="115">
        <f t="shared" si="0"/>
        <v>0</v>
      </c>
      <c r="G55" s="122"/>
      <c r="H55" s="39">
        <f t="shared" si="1"/>
        <v>0</v>
      </c>
      <c r="I55" s="66"/>
      <c r="J55" s="39">
        <f t="shared" si="2"/>
        <v>0</v>
      </c>
      <c r="K55" s="66"/>
      <c r="L55" s="39">
        <f t="shared" si="3"/>
        <v>0</v>
      </c>
      <c r="M55" s="66"/>
      <c r="N55" s="39">
        <f t="shared" si="4"/>
        <v>0</v>
      </c>
      <c r="O55" s="66"/>
      <c r="P55" s="39">
        <f t="shared" si="5"/>
        <v>0</v>
      </c>
      <c r="Q55" s="67"/>
      <c r="R55" s="39">
        <f t="shared" si="6"/>
        <v>0</v>
      </c>
      <c r="S55" s="67"/>
      <c r="T55" s="39">
        <f t="shared" si="7"/>
        <v>0</v>
      </c>
      <c r="U55" s="67"/>
      <c r="V55" s="39">
        <f t="shared" si="8"/>
        <v>0</v>
      </c>
      <c r="W55" s="68"/>
      <c r="X55" s="39">
        <f t="shared" si="9"/>
        <v>0</v>
      </c>
      <c r="Y55" s="68"/>
      <c r="Z55" s="39">
        <f t="shared" si="10"/>
        <v>0</v>
      </c>
      <c r="AA55" s="69">
        <v>220</v>
      </c>
      <c r="AB55" s="35">
        <f t="shared" si="11"/>
        <v>0</v>
      </c>
      <c r="AC55" s="62"/>
      <c r="AD55" s="62"/>
      <c r="AE55" s="62"/>
      <c r="AF55" s="62"/>
      <c r="AG55" s="62"/>
      <c r="AH55" s="62"/>
      <c r="AI55" s="62"/>
      <c r="AJ55" s="62"/>
      <c r="AK55" s="62"/>
      <c r="AL55" s="62"/>
      <c r="AM55" s="62"/>
      <c r="AN55" s="62"/>
      <c r="AO55" s="62"/>
      <c r="AP55" s="62"/>
      <c r="AQ55" s="62"/>
      <c r="AR55" s="22"/>
      <c r="AS55" s="22"/>
      <c r="AT55" s="22"/>
    </row>
    <row r="56" spans="1:46" ht="12.75" customHeight="1" x14ac:dyDescent="0.15">
      <c r="A56" s="3" t="s">
        <v>105</v>
      </c>
      <c r="B56" s="54">
        <f t="shared" si="14"/>
        <v>220</v>
      </c>
      <c r="C56" s="54" t="s">
        <v>104</v>
      </c>
      <c r="D56" s="51">
        <v>0</v>
      </c>
      <c r="E56" s="64">
        <v>1</v>
      </c>
      <c r="F56" s="115">
        <f t="shared" si="0"/>
        <v>0</v>
      </c>
      <c r="G56" s="123"/>
      <c r="H56" s="39">
        <f t="shared" si="1"/>
        <v>0</v>
      </c>
      <c r="I56" s="57"/>
      <c r="J56" s="39">
        <f t="shared" si="2"/>
        <v>0</v>
      </c>
      <c r="K56" s="57"/>
      <c r="L56" s="39">
        <f t="shared" si="3"/>
        <v>0</v>
      </c>
      <c r="M56" s="57"/>
      <c r="N56" s="39">
        <f t="shared" si="4"/>
        <v>0</v>
      </c>
      <c r="O56" s="57"/>
      <c r="P56" s="39">
        <f t="shared" si="5"/>
        <v>0</v>
      </c>
      <c r="Q56" s="52"/>
      <c r="R56" s="39">
        <f t="shared" si="6"/>
        <v>0</v>
      </c>
      <c r="S56" s="52"/>
      <c r="T56" s="39">
        <f t="shared" si="7"/>
        <v>0</v>
      </c>
      <c r="U56" s="52"/>
      <c r="V56" s="39">
        <f t="shared" si="8"/>
        <v>0</v>
      </c>
      <c r="W56" s="58"/>
      <c r="X56" s="39">
        <f t="shared" si="9"/>
        <v>0</v>
      </c>
      <c r="Y56" s="58"/>
      <c r="Z56" s="39">
        <f t="shared" si="10"/>
        <v>0</v>
      </c>
      <c r="AA56" s="53">
        <v>220</v>
      </c>
      <c r="AB56" s="35">
        <f t="shared" si="11"/>
        <v>0</v>
      </c>
      <c r="AC56" s="62"/>
      <c r="AD56" s="62"/>
      <c r="AE56" s="62"/>
      <c r="AF56" s="62"/>
      <c r="AG56" s="62"/>
      <c r="AH56" s="62"/>
      <c r="AI56" s="62"/>
      <c r="AJ56" s="62"/>
      <c r="AK56" s="62"/>
      <c r="AL56" s="62"/>
      <c r="AM56" s="62"/>
      <c r="AN56" s="62"/>
      <c r="AO56" s="62"/>
      <c r="AP56" s="62"/>
      <c r="AQ56" s="62"/>
    </row>
    <row r="57" spans="1:46" ht="12.75" customHeight="1" x14ac:dyDescent="0.15">
      <c r="A57" s="47" t="s">
        <v>106</v>
      </c>
      <c r="B57" s="54">
        <f t="shared" si="14"/>
        <v>220</v>
      </c>
      <c r="C57" s="54" t="s">
        <v>104</v>
      </c>
      <c r="D57" s="51">
        <v>0</v>
      </c>
      <c r="E57" s="64">
        <v>2</v>
      </c>
      <c r="F57" s="115">
        <f t="shared" si="0"/>
        <v>0</v>
      </c>
      <c r="G57" s="87"/>
      <c r="H57" s="39">
        <f t="shared" si="1"/>
        <v>0</v>
      </c>
      <c r="I57" s="34"/>
      <c r="J57" s="39">
        <f t="shared" si="2"/>
        <v>0</v>
      </c>
      <c r="K57" s="34"/>
      <c r="L57" s="39">
        <f t="shared" si="3"/>
        <v>0</v>
      </c>
      <c r="M57" s="34"/>
      <c r="N57" s="39">
        <f t="shared" si="4"/>
        <v>0</v>
      </c>
      <c r="O57" s="34"/>
      <c r="P57" s="39">
        <f t="shared" si="5"/>
        <v>0</v>
      </c>
      <c r="Q57" s="52"/>
      <c r="R57" s="39">
        <f t="shared" si="6"/>
        <v>0</v>
      </c>
      <c r="S57" s="52"/>
      <c r="T57" s="39">
        <f t="shared" si="7"/>
        <v>0</v>
      </c>
      <c r="U57" s="52"/>
      <c r="V57" s="39">
        <f t="shared" si="8"/>
        <v>0</v>
      </c>
      <c r="W57" s="52"/>
      <c r="X57" s="39">
        <f t="shared" si="9"/>
        <v>0</v>
      </c>
      <c r="Y57" s="52"/>
      <c r="Z57" s="39">
        <f t="shared" si="10"/>
        <v>0</v>
      </c>
      <c r="AA57" s="53">
        <v>220</v>
      </c>
      <c r="AB57" s="35">
        <f t="shared" si="11"/>
        <v>0</v>
      </c>
      <c r="AC57" s="62"/>
      <c r="AD57" s="62"/>
      <c r="AE57" s="62"/>
      <c r="AF57" s="62"/>
      <c r="AG57" s="62"/>
      <c r="AH57" s="62"/>
      <c r="AI57" s="62"/>
      <c r="AJ57" s="62"/>
      <c r="AK57" s="62"/>
      <c r="AL57" s="62"/>
      <c r="AM57" s="62"/>
      <c r="AN57" s="62"/>
      <c r="AO57" s="62"/>
      <c r="AP57" s="62"/>
      <c r="AQ57" s="62"/>
      <c r="AR57" s="22"/>
      <c r="AS57" s="22"/>
      <c r="AT57" s="22"/>
    </row>
    <row r="58" spans="1:46" ht="12.75" customHeight="1" x14ac:dyDescent="0.15">
      <c r="A58" s="3" t="s">
        <v>107</v>
      </c>
      <c r="B58" s="54">
        <f t="shared" si="14"/>
        <v>220</v>
      </c>
      <c r="C58" s="54" t="s">
        <v>104</v>
      </c>
      <c r="D58" s="51">
        <v>0</v>
      </c>
      <c r="E58" s="64">
        <v>4</v>
      </c>
      <c r="F58" s="115">
        <f t="shared" si="0"/>
        <v>0</v>
      </c>
      <c r="G58" s="123"/>
      <c r="H58" s="39">
        <f t="shared" si="1"/>
        <v>0</v>
      </c>
      <c r="I58" s="57"/>
      <c r="J58" s="39">
        <f t="shared" si="2"/>
        <v>0</v>
      </c>
      <c r="K58" s="57"/>
      <c r="L58" s="39">
        <f t="shared" si="3"/>
        <v>0</v>
      </c>
      <c r="M58" s="57"/>
      <c r="N58" s="39">
        <f t="shared" si="4"/>
        <v>0</v>
      </c>
      <c r="O58" s="57"/>
      <c r="P58" s="39">
        <f t="shared" si="5"/>
        <v>0</v>
      </c>
      <c r="Q58" s="52"/>
      <c r="R58" s="39">
        <f t="shared" si="6"/>
        <v>0</v>
      </c>
      <c r="S58" s="52"/>
      <c r="T58" s="39">
        <f t="shared" si="7"/>
        <v>0</v>
      </c>
      <c r="U58" s="52"/>
      <c r="V58" s="39">
        <f t="shared" si="8"/>
        <v>0</v>
      </c>
      <c r="W58" s="58"/>
      <c r="X58" s="39">
        <f t="shared" si="9"/>
        <v>0</v>
      </c>
      <c r="Y58" s="58"/>
      <c r="Z58" s="39">
        <f t="shared" si="10"/>
        <v>0</v>
      </c>
      <c r="AA58" s="53">
        <v>220</v>
      </c>
      <c r="AB58" s="35">
        <f t="shared" si="11"/>
        <v>0</v>
      </c>
      <c r="AC58" s="62"/>
      <c r="AD58" s="62"/>
      <c r="AE58" s="62"/>
      <c r="AF58" s="62"/>
      <c r="AG58" s="62"/>
      <c r="AH58" s="62"/>
      <c r="AI58" s="62"/>
      <c r="AJ58" s="62"/>
      <c r="AK58" s="62"/>
      <c r="AL58" s="62"/>
      <c r="AM58" s="62"/>
      <c r="AN58" s="62"/>
      <c r="AO58" s="62"/>
      <c r="AP58" s="62"/>
      <c r="AQ58" s="62"/>
    </row>
    <row r="59" spans="1:46" ht="12.75" customHeight="1" x14ac:dyDescent="0.15">
      <c r="A59" s="3" t="s">
        <v>108</v>
      </c>
      <c r="B59" s="54">
        <f t="shared" si="14"/>
        <v>220</v>
      </c>
      <c r="C59" s="54" t="s">
        <v>104</v>
      </c>
      <c r="D59" s="51">
        <v>0</v>
      </c>
      <c r="E59" s="64">
        <v>4</v>
      </c>
      <c r="F59" s="115">
        <f t="shared" si="0"/>
        <v>0</v>
      </c>
      <c r="G59" s="123"/>
      <c r="H59" s="39">
        <f t="shared" si="1"/>
        <v>0</v>
      </c>
      <c r="I59" s="57"/>
      <c r="J59" s="39">
        <f t="shared" si="2"/>
        <v>0</v>
      </c>
      <c r="K59" s="57"/>
      <c r="L59" s="39">
        <f t="shared" si="3"/>
        <v>0</v>
      </c>
      <c r="M59" s="57"/>
      <c r="N59" s="39">
        <f t="shared" si="4"/>
        <v>0</v>
      </c>
      <c r="O59" s="57"/>
      <c r="P59" s="39">
        <f t="shared" si="5"/>
        <v>0</v>
      </c>
      <c r="Q59" s="52"/>
      <c r="R59" s="39">
        <f t="shared" si="6"/>
        <v>0</v>
      </c>
      <c r="S59" s="52"/>
      <c r="T59" s="39">
        <f t="shared" si="7"/>
        <v>0</v>
      </c>
      <c r="U59" s="52"/>
      <c r="V59" s="39">
        <f t="shared" si="8"/>
        <v>0</v>
      </c>
      <c r="W59" s="58"/>
      <c r="X59" s="39">
        <f t="shared" si="9"/>
        <v>0</v>
      </c>
      <c r="Y59" s="58"/>
      <c r="Z59" s="39">
        <f t="shared" si="10"/>
        <v>0</v>
      </c>
      <c r="AA59" s="53">
        <v>220</v>
      </c>
      <c r="AB59" s="35">
        <f t="shared" si="11"/>
        <v>0</v>
      </c>
      <c r="AC59" s="62"/>
      <c r="AD59" s="62"/>
      <c r="AE59" s="62"/>
      <c r="AF59" s="62"/>
      <c r="AG59" s="62"/>
      <c r="AH59" s="62"/>
      <c r="AI59" s="62"/>
      <c r="AJ59" s="62"/>
      <c r="AK59" s="62"/>
      <c r="AL59" s="62"/>
      <c r="AM59" s="62"/>
      <c r="AN59" s="62"/>
      <c r="AO59" s="62"/>
      <c r="AP59" s="62"/>
      <c r="AQ59" s="62"/>
    </row>
    <row r="60" spans="1:46" ht="12.75" customHeight="1" x14ac:dyDescent="0.15">
      <c r="A60" s="4" t="s">
        <v>109</v>
      </c>
      <c r="B60" s="80">
        <f t="shared" si="14"/>
        <v>2</v>
      </c>
      <c r="C60" s="80" t="s">
        <v>37</v>
      </c>
      <c r="D60" s="81">
        <v>0</v>
      </c>
      <c r="E60" s="65">
        <v>6</v>
      </c>
      <c r="F60" s="125">
        <f t="shared" si="0"/>
        <v>0</v>
      </c>
      <c r="G60" s="123"/>
      <c r="H60" s="133">
        <f t="shared" si="1"/>
        <v>0</v>
      </c>
      <c r="I60" s="57"/>
      <c r="J60" s="133">
        <f t="shared" si="2"/>
        <v>0</v>
      </c>
      <c r="K60" s="57"/>
      <c r="L60" s="133">
        <f t="shared" si="3"/>
        <v>0</v>
      </c>
      <c r="M60" s="57"/>
      <c r="N60" s="133">
        <f t="shared" si="4"/>
        <v>0</v>
      </c>
      <c r="O60" s="103"/>
      <c r="P60" s="133">
        <f t="shared" si="5"/>
        <v>0</v>
      </c>
      <c r="Q60" s="58"/>
      <c r="R60" s="133">
        <f t="shared" si="6"/>
        <v>0</v>
      </c>
      <c r="S60" s="58"/>
      <c r="T60" s="133">
        <f t="shared" si="7"/>
        <v>0</v>
      </c>
      <c r="U60" s="58"/>
      <c r="V60" s="133">
        <f t="shared" si="8"/>
        <v>0</v>
      </c>
      <c r="W60" s="58"/>
      <c r="X60" s="133">
        <f t="shared" si="9"/>
        <v>0</v>
      </c>
      <c r="Y60" s="104"/>
      <c r="Z60" s="133">
        <f t="shared" si="10"/>
        <v>0</v>
      </c>
      <c r="AA60" s="105">
        <v>2</v>
      </c>
      <c r="AB60" s="59">
        <f t="shared" si="11"/>
        <v>0</v>
      </c>
      <c r="AC60" s="62"/>
      <c r="AD60" s="62"/>
      <c r="AE60" s="62"/>
      <c r="AF60" s="62"/>
      <c r="AG60" s="62"/>
      <c r="AH60" s="62"/>
      <c r="AI60" s="62"/>
      <c r="AJ60" s="62"/>
      <c r="AK60" s="62"/>
      <c r="AL60" s="62"/>
      <c r="AM60" s="62"/>
      <c r="AN60" s="62"/>
      <c r="AO60" s="62"/>
      <c r="AP60" s="62"/>
      <c r="AQ60" s="62"/>
    </row>
    <row r="61" spans="1:46" ht="12.75" customHeight="1" thickBot="1" x14ac:dyDescent="0.2">
      <c r="A61" s="106" t="s">
        <v>110</v>
      </c>
      <c r="B61" s="107">
        <f t="shared" si="14"/>
        <v>1</v>
      </c>
      <c r="C61" s="107"/>
      <c r="D61" s="108">
        <v>0</v>
      </c>
      <c r="E61" s="119">
        <v>1</v>
      </c>
      <c r="F61" s="116">
        <f t="shared" si="0"/>
        <v>0</v>
      </c>
      <c r="G61" s="124"/>
      <c r="H61" s="110">
        <f t="shared" si="1"/>
        <v>0</v>
      </c>
      <c r="I61" s="109"/>
      <c r="J61" s="110">
        <f t="shared" si="2"/>
        <v>0</v>
      </c>
      <c r="K61" s="109"/>
      <c r="L61" s="110">
        <f t="shared" si="3"/>
        <v>0</v>
      </c>
      <c r="M61" s="109"/>
      <c r="N61" s="110">
        <f t="shared" si="4"/>
        <v>0</v>
      </c>
      <c r="O61" s="109"/>
      <c r="P61" s="110">
        <f t="shared" si="5"/>
        <v>0</v>
      </c>
      <c r="Q61" s="111"/>
      <c r="R61" s="110">
        <f t="shared" si="6"/>
        <v>0</v>
      </c>
      <c r="S61" s="111"/>
      <c r="T61" s="110">
        <f t="shared" si="7"/>
        <v>0</v>
      </c>
      <c r="U61" s="109"/>
      <c r="V61" s="110">
        <f t="shared" si="8"/>
        <v>0</v>
      </c>
      <c r="W61" s="111"/>
      <c r="X61" s="110">
        <f t="shared" si="9"/>
        <v>0</v>
      </c>
      <c r="Y61" s="111"/>
      <c r="Z61" s="110">
        <f t="shared" si="10"/>
        <v>0</v>
      </c>
      <c r="AA61" s="112">
        <v>1</v>
      </c>
      <c r="AB61" s="113">
        <f t="shared" si="11"/>
        <v>0</v>
      </c>
      <c r="AC61" s="62"/>
      <c r="AD61" s="62"/>
      <c r="AE61" s="62"/>
      <c r="AF61" s="62"/>
      <c r="AG61" s="62"/>
      <c r="AH61" s="62"/>
      <c r="AI61" s="62"/>
      <c r="AJ61" s="62"/>
      <c r="AK61" s="62"/>
      <c r="AL61" s="62"/>
      <c r="AM61" s="62"/>
      <c r="AN61" s="62"/>
      <c r="AO61" s="62"/>
      <c r="AP61" s="62"/>
      <c r="AQ61" s="62"/>
    </row>
    <row r="62" spans="1:46" ht="12.75" customHeight="1" x14ac:dyDescent="0.15">
      <c r="AC62" s="79"/>
      <c r="AD62" s="79"/>
      <c r="AE62" s="79"/>
      <c r="AF62" s="79"/>
      <c r="AG62" s="79"/>
      <c r="AH62" s="79"/>
      <c r="AI62" s="79"/>
      <c r="AJ62" s="79"/>
      <c r="AK62" s="79"/>
      <c r="AL62" s="79"/>
      <c r="AM62" s="79"/>
      <c r="AN62" s="79"/>
      <c r="AO62" s="79"/>
    </row>
    <row r="63" spans="1:46" ht="36.75" customHeight="1" x14ac:dyDescent="0.15">
      <c r="A63" s="114" t="s">
        <v>111</v>
      </c>
      <c r="G63" s="5" t="s">
        <v>51</v>
      </c>
      <c r="H63" s="149">
        <f>SUM(H7:H61)</f>
        <v>2300</v>
      </c>
      <c r="I63" s="149"/>
      <c r="J63" s="149">
        <f t="shared" ref="J63:AB63" si="15">SUM(J7:J61)</f>
        <v>635.6</v>
      </c>
      <c r="K63" s="149"/>
      <c r="L63" s="149">
        <f t="shared" si="15"/>
        <v>1409.6000000000001</v>
      </c>
      <c r="M63" s="149"/>
      <c r="N63" s="149">
        <f t="shared" si="15"/>
        <v>802</v>
      </c>
      <c r="O63" s="149"/>
      <c r="P63" s="149">
        <f t="shared" si="15"/>
        <v>1560</v>
      </c>
      <c r="Q63" s="149"/>
      <c r="R63" s="149">
        <f t="shared" si="15"/>
        <v>2336.8000000000002</v>
      </c>
      <c r="S63" s="149"/>
      <c r="T63" s="149">
        <f t="shared" si="15"/>
        <v>0</v>
      </c>
      <c r="U63" s="149"/>
      <c r="V63" s="149">
        <f t="shared" si="15"/>
        <v>1068.4000000000001</v>
      </c>
      <c r="W63" s="149"/>
      <c r="X63" s="149">
        <f t="shared" si="15"/>
        <v>1100</v>
      </c>
      <c r="Y63" s="149"/>
      <c r="Z63" s="149">
        <f t="shared" si="15"/>
        <v>1212</v>
      </c>
      <c r="AA63" s="149"/>
      <c r="AB63" s="149">
        <f t="shared" si="15"/>
        <v>138.80000000000001</v>
      </c>
    </row>
    <row r="64" spans="1:46" ht="12.75" customHeight="1" x14ac:dyDescent="0.15">
      <c r="G64" s="5" t="s">
        <v>112</v>
      </c>
      <c r="H64" s="149">
        <f>H63/100*121</f>
        <v>2783</v>
      </c>
      <c r="I64" s="149"/>
      <c r="J64" s="149">
        <f t="shared" ref="J64:AB64" si="16">J63/100*121</f>
        <v>769.07600000000002</v>
      </c>
      <c r="K64" s="149"/>
      <c r="L64" s="149">
        <f t="shared" si="16"/>
        <v>1705.6160000000002</v>
      </c>
      <c r="M64" s="149"/>
      <c r="N64" s="149">
        <f t="shared" si="16"/>
        <v>970.42</v>
      </c>
      <c r="O64" s="149"/>
      <c r="P64" s="149">
        <f t="shared" si="16"/>
        <v>1887.6</v>
      </c>
      <c r="Q64" s="149"/>
      <c r="R64" s="149">
        <f t="shared" si="16"/>
        <v>2827.5280000000002</v>
      </c>
      <c r="S64" s="149"/>
      <c r="T64" s="149">
        <f t="shared" si="16"/>
        <v>0</v>
      </c>
      <c r="U64" s="149"/>
      <c r="V64" s="149">
        <f t="shared" si="16"/>
        <v>1292.7640000000001</v>
      </c>
      <c r="W64" s="149"/>
      <c r="X64" s="149">
        <f t="shared" si="16"/>
        <v>1331</v>
      </c>
      <c r="Y64" s="149"/>
      <c r="Z64" s="149">
        <f t="shared" si="16"/>
        <v>1466.52</v>
      </c>
      <c r="AA64" s="149"/>
      <c r="AB64" s="149">
        <f t="shared" si="16"/>
        <v>167.94800000000001</v>
      </c>
    </row>
    <row r="67" spans="1:5" ht="66" customHeight="1" x14ac:dyDescent="0.15">
      <c r="A67" s="153" t="s">
        <v>138</v>
      </c>
    </row>
    <row r="70" spans="1:5" s="5" customFormat="1" ht="37" customHeight="1" x14ac:dyDescent="0.15">
      <c r="A70" s="153" t="s">
        <v>134</v>
      </c>
      <c r="E70" s="154"/>
    </row>
    <row r="72" spans="1:5" ht="12.75" customHeight="1" thickBot="1" x14ac:dyDescent="0.2"/>
    <row r="73" spans="1:5" ht="12.75" customHeight="1" x14ac:dyDescent="0.15">
      <c r="A73" s="155" t="s">
        <v>135</v>
      </c>
    </row>
    <row r="74" spans="1:5" ht="12.75" customHeight="1" x14ac:dyDescent="0.15">
      <c r="A74" s="156" t="s">
        <v>136</v>
      </c>
    </row>
    <row r="75" spans="1:5" ht="12.75" customHeight="1" thickBot="1" x14ac:dyDescent="0.2">
      <c r="A75" s="157" t="s">
        <v>137</v>
      </c>
    </row>
  </sheetData>
  <mergeCells count="28">
    <mergeCell ref="AA3:AB4"/>
    <mergeCell ref="A4:A5"/>
    <mergeCell ref="AA2:AB2"/>
    <mergeCell ref="G3:H4"/>
    <mergeCell ref="I3:J4"/>
    <mergeCell ref="K3:L4"/>
    <mergeCell ref="M3:N4"/>
    <mergeCell ref="O3:P4"/>
    <mergeCell ref="Q3:R4"/>
    <mergeCell ref="S3:T4"/>
    <mergeCell ref="U3:V4"/>
    <mergeCell ref="W3:X4"/>
    <mergeCell ref="O2:P2"/>
    <mergeCell ref="Q2:R2"/>
    <mergeCell ref="S2:T2"/>
    <mergeCell ref="U2:V2"/>
    <mergeCell ref="W2:X2"/>
    <mergeCell ref="Y2:Z2"/>
    <mergeCell ref="A2:A3"/>
    <mergeCell ref="D2:D3"/>
    <mergeCell ref="G2:H2"/>
    <mergeCell ref="I2:J2"/>
    <mergeCell ref="K2:L2"/>
    <mergeCell ref="M2:N2"/>
    <mergeCell ref="Y3:Z4"/>
    <mergeCell ref="B1:B4"/>
    <mergeCell ref="C1:C4"/>
    <mergeCell ref="F1:F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AC21D-E9C8-4662-923C-78C558B43E68}">
  <sheetPr>
    <tabColor theme="9" tint="0.79998168889431442"/>
  </sheetPr>
  <dimension ref="A2:E31"/>
  <sheetViews>
    <sheetView tabSelected="1" topLeftCell="A17" workbookViewId="0">
      <selection activeCell="G18" sqref="G18"/>
    </sheetView>
  </sheetViews>
  <sheetFormatPr baseColWidth="10" defaultColWidth="8.83203125" defaultRowHeight="13" x14ac:dyDescent="0.15"/>
  <cols>
    <col min="2" max="2" width="46.1640625" customWidth="1"/>
    <col min="4" max="4" width="12.6640625" customWidth="1"/>
    <col min="5" max="5" width="11.6640625" customWidth="1"/>
  </cols>
  <sheetData>
    <row r="2" spans="1:5" ht="14" x14ac:dyDescent="0.15">
      <c r="B2" s="94" t="s">
        <v>113</v>
      </c>
      <c r="C2" s="89" t="s">
        <v>130</v>
      </c>
      <c r="D2" s="89" t="s">
        <v>131</v>
      </c>
      <c r="E2" s="90" t="s">
        <v>114</v>
      </c>
    </row>
    <row r="3" spans="1:5" ht="15" customHeight="1" x14ac:dyDescent="0.15">
      <c r="B3" s="27" t="s">
        <v>115</v>
      </c>
      <c r="C3" s="8">
        <v>5</v>
      </c>
      <c r="D3" s="9" t="s">
        <v>48</v>
      </c>
      <c r="E3" s="95" t="s">
        <v>116</v>
      </c>
    </row>
    <row r="4" spans="1:5" ht="15" customHeight="1" x14ac:dyDescent="0.15">
      <c r="B4" s="27" t="s">
        <v>117</v>
      </c>
      <c r="C4" s="8">
        <v>10</v>
      </c>
      <c r="D4" s="9" t="s">
        <v>48</v>
      </c>
      <c r="E4" s="95" t="s">
        <v>116</v>
      </c>
    </row>
    <row r="5" spans="1:5" ht="15" customHeight="1" x14ac:dyDescent="0.15">
      <c r="B5" s="27" t="s">
        <v>118</v>
      </c>
      <c r="C5" s="8">
        <v>10</v>
      </c>
      <c r="D5" s="9" t="s">
        <v>19</v>
      </c>
      <c r="E5" s="95" t="s">
        <v>116</v>
      </c>
    </row>
    <row r="6" spans="1:5" ht="15" customHeight="1" x14ac:dyDescent="0.15">
      <c r="B6" s="27" t="s">
        <v>119</v>
      </c>
      <c r="C6" s="8">
        <v>10</v>
      </c>
      <c r="D6" s="9" t="s">
        <v>48</v>
      </c>
      <c r="E6" s="95" t="s">
        <v>116</v>
      </c>
    </row>
    <row r="7" spans="1:5" ht="15" customHeight="1" x14ac:dyDescent="0.15">
      <c r="B7" s="97" t="s">
        <v>120</v>
      </c>
      <c r="C7" s="97">
        <v>50</v>
      </c>
      <c r="D7" s="97" t="s">
        <v>25</v>
      </c>
      <c r="E7" s="95" t="s">
        <v>116</v>
      </c>
    </row>
    <row r="8" spans="1:5" ht="15" customHeight="1" x14ac:dyDescent="0.15">
      <c r="B8" s="98" t="s">
        <v>121</v>
      </c>
      <c r="C8" s="98">
        <v>5000</v>
      </c>
      <c r="D8" s="98" t="s">
        <v>19</v>
      </c>
      <c r="E8" s="95" t="s">
        <v>116</v>
      </c>
    </row>
    <row r="9" spans="1:5" ht="15" customHeight="1" x14ac:dyDescent="0.15">
      <c r="B9" s="98" t="s">
        <v>122</v>
      </c>
      <c r="C9" s="98">
        <v>5000</v>
      </c>
      <c r="D9" s="98" t="s">
        <v>19</v>
      </c>
      <c r="E9" s="95" t="s">
        <v>116</v>
      </c>
    </row>
    <row r="10" spans="1:5" ht="15" customHeight="1" x14ac:dyDescent="0.15">
      <c r="B10" s="98" t="s">
        <v>123</v>
      </c>
      <c r="C10" s="98">
        <v>20</v>
      </c>
      <c r="D10" s="98" t="s">
        <v>19</v>
      </c>
      <c r="E10" s="95" t="s">
        <v>116</v>
      </c>
    </row>
    <row r="11" spans="1:5" ht="15" customHeight="1" x14ac:dyDescent="0.15">
      <c r="B11" s="98" t="s">
        <v>124</v>
      </c>
      <c r="C11" s="98">
        <v>100</v>
      </c>
      <c r="D11" s="98" t="s">
        <v>37</v>
      </c>
      <c r="E11" s="95" t="s">
        <v>116</v>
      </c>
    </row>
    <row r="12" spans="1:5" ht="15" customHeight="1" x14ac:dyDescent="0.15">
      <c r="B12" s="8" t="s">
        <v>125</v>
      </c>
      <c r="C12" s="8">
        <v>100</v>
      </c>
      <c r="D12" s="8" t="s">
        <v>126</v>
      </c>
      <c r="E12" s="95" t="s">
        <v>116</v>
      </c>
    </row>
    <row r="13" spans="1:5" ht="15" customHeight="1" x14ac:dyDescent="0.15">
      <c r="B13" s="8" t="s">
        <v>127</v>
      </c>
      <c r="C13" s="8">
        <v>100</v>
      </c>
      <c r="D13" s="8" t="s">
        <v>126</v>
      </c>
      <c r="E13" s="95" t="s">
        <v>116</v>
      </c>
    </row>
    <row r="15" spans="1:5" x14ac:dyDescent="0.15">
      <c r="A15" t="s">
        <v>128</v>
      </c>
      <c r="B15" t="s">
        <v>129</v>
      </c>
    </row>
    <row r="18" spans="2:2" ht="70" x14ac:dyDescent="0.15">
      <c r="B18" s="150" t="s">
        <v>139</v>
      </c>
    </row>
    <row r="23" spans="2:2" ht="98" x14ac:dyDescent="0.15">
      <c r="B23" s="153" t="s">
        <v>133</v>
      </c>
    </row>
    <row r="26" spans="2:2" ht="70" x14ac:dyDescent="0.15">
      <c r="B26" s="153" t="s">
        <v>134</v>
      </c>
    </row>
    <row r="28" spans="2:2" ht="14" thickBot="1" x14ac:dyDescent="0.2"/>
    <row r="29" spans="2:2" x14ac:dyDescent="0.15">
      <c r="B29" s="155" t="s">
        <v>135</v>
      </c>
    </row>
    <row r="30" spans="2:2" x14ac:dyDescent="0.15">
      <c r="B30" s="156" t="s">
        <v>136</v>
      </c>
    </row>
    <row r="31" spans="2:2" ht="14" thickBot="1" x14ac:dyDescent="0.2">
      <c r="B31" s="157" t="s">
        <v>137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08CD0FDD86A445B786CEE17B766C15" ma:contentTypeVersion="6" ma:contentTypeDescription="Een nieuw document maken." ma:contentTypeScope="" ma:versionID="ce9a48d3bfd4d01562269aed6af26981">
  <xsd:schema xmlns:xsd="http://www.w3.org/2001/XMLSchema" xmlns:xs="http://www.w3.org/2001/XMLSchema" xmlns:p="http://schemas.microsoft.com/office/2006/metadata/properties" xmlns:ns2="91156996-be9b-48b6-9302-baad4a0f05fc" xmlns:ns3="779b01ca-f009-4d0e-a205-bafe7512f201" targetNamespace="http://schemas.microsoft.com/office/2006/metadata/properties" ma:root="true" ma:fieldsID="953ca0746d7c0667ddbe5946b630f11e" ns2:_="" ns3:_="">
    <xsd:import namespace="91156996-be9b-48b6-9302-baad4a0f05fc"/>
    <xsd:import namespace="779b01ca-f009-4d0e-a205-bafe7512f20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156996-be9b-48b6-9302-baad4a0f05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9b01ca-f009-4d0e-a205-bafe7512f20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79b01ca-f009-4d0e-a205-bafe7512f201">
      <UserInfo>
        <DisplayName>J. Huzen</DisplayName>
        <AccountId>35</AccountId>
        <AccountType/>
      </UserInfo>
      <UserInfo>
        <DisplayName>J. Veneman</DisplayName>
        <AccountId>37</AccountId>
        <AccountType/>
      </UserInfo>
      <UserInfo>
        <DisplayName>C. Hagen - Stevens</DisplayName>
        <AccountId>44</AccountId>
        <AccountType/>
      </UserInfo>
      <UserInfo>
        <DisplayName>D. Pot</DisplayName>
        <AccountId>45</AccountId>
        <AccountType/>
      </UserInfo>
      <UserInfo>
        <DisplayName>E. Berns - Velthuis</DisplayName>
        <AccountId>46</AccountId>
        <AccountType/>
      </UserInfo>
      <UserInfo>
        <DisplayName>I. Harleman - van Dijk</DisplayName>
        <AccountId>47</AccountId>
        <AccountType/>
      </UserInfo>
      <UserInfo>
        <DisplayName>J. Baijense</DisplayName>
        <AccountId>48</AccountId>
        <AccountType/>
      </UserInfo>
      <UserInfo>
        <DisplayName>J. Versteeg - Viezee</DisplayName>
        <AccountId>49</AccountId>
        <AccountType/>
      </UserInfo>
      <UserInfo>
        <DisplayName>M. Beekman - Postma</DisplayName>
        <AccountId>50</AccountId>
        <AccountType/>
      </UserInfo>
      <UserInfo>
        <DisplayName>M. Biewenga</DisplayName>
        <AccountId>51</AccountId>
        <AccountType/>
      </UserInfo>
      <UserInfo>
        <DisplayName>M. de Glopper</DisplayName>
        <AccountId>31</AccountId>
        <AccountType/>
      </UserInfo>
      <UserInfo>
        <DisplayName>M. de Leeuw</DisplayName>
        <AccountId>52</AccountId>
        <AccountType/>
      </UserInfo>
      <UserInfo>
        <DisplayName>M. ter Steege</DisplayName>
        <AccountId>53</AccountId>
        <AccountType/>
      </UserInfo>
      <UserInfo>
        <DisplayName>M. van Loosbroek</DisplayName>
        <AccountId>54</AccountId>
        <AccountType/>
      </UserInfo>
      <UserInfo>
        <DisplayName>N. Horstink</DisplayName>
        <AccountId>55</AccountId>
        <AccountType/>
      </UserInfo>
      <UserInfo>
        <DisplayName>O. Bevers</DisplayName>
        <AccountId>56</AccountId>
        <AccountType/>
      </UserInfo>
      <UserInfo>
        <DisplayName>P. Theeuwes</DisplayName>
        <AccountId>57</AccountId>
        <AccountType/>
      </UserInfo>
      <UserInfo>
        <DisplayName>R. Kwak</DisplayName>
        <AccountId>23</AccountId>
        <AccountType/>
      </UserInfo>
      <UserInfo>
        <DisplayName>T. Blijdestein</DisplayName>
        <AccountId>58</AccountId>
        <AccountType/>
      </UserInfo>
      <UserInfo>
        <DisplayName>G. van Dijken</DisplayName>
        <AccountId>59</AccountId>
        <AccountType/>
      </UserInfo>
      <UserInfo>
        <DisplayName>I. Janmaat</DisplayName>
        <AccountId>60</AccountId>
        <AccountType/>
      </UserInfo>
      <UserInfo>
        <DisplayName>J. Podt</DisplayName>
        <AccountId>61</AccountId>
        <AccountType/>
      </UserInfo>
      <UserInfo>
        <DisplayName>O. Nijhof</DisplayName>
        <AccountId>62</AccountId>
        <AccountType/>
      </UserInfo>
      <UserInfo>
        <DisplayName>P. Oosting</DisplayName>
        <AccountId>63</AccountId>
        <AccountType/>
      </UserInfo>
      <UserInfo>
        <DisplayName>R. de Jonge</DisplayName>
        <AccountId>64</AccountId>
        <AccountType/>
      </UserInfo>
      <UserInfo>
        <DisplayName>R. Rikels</DisplayName>
        <AccountId>6</AccountId>
        <AccountType/>
      </UserInfo>
      <UserInfo>
        <DisplayName>J. Houwer</DisplayName>
        <AccountId>30</AccountId>
        <AccountType/>
      </UserInfo>
      <UserInfo>
        <DisplayName>L. Dummer</DisplayName>
        <AccountId>34</AccountId>
        <AccountType/>
      </UserInfo>
      <UserInfo>
        <DisplayName>H. Keijl</DisplayName>
        <AccountId>33</AccountId>
        <AccountType/>
      </UserInfo>
    </SharedWithUsers>
  </documentManagement>
</p:properties>
</file>

<file path=customXml/itemProps1.xml><?xml version="1.0" encoding="utf-8"?>
<ds:datastoreItem xmlns:ds="http://schemas.openxmlformats.org/officeDocument/2006/customXml" ds:itemID="{5C5ECE77-9722-45E9-92AD-DF73F67BDD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156996-be9b-48b6-9302-baad4a0f05fc"/>
    <ds:schemaRef ds:uri="779b01ca-f009-4d0e-a205-bafe7512f2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8F6640-F8F9-4EC2-AFDD-92E15CB719CA}">
  <ds:schemaRefs>
    <ds:schemaRef ds:uri="http://schemas.microsoft.com/sharepoint/v3/contenttype/forms"/>
  </ds:schemaRefs>
</ds:datastoreItem>
</file>

<file path=customXml/itemProps3.xml><?xml version="1.0" encoding="utf-8"?>
<ds:datastoreItem xmlns:ds="http://schemas.openxmlformats.org/officeDocument/2006/customXml" ds:itemID="{E0E544F3-AE55-4919-A9E1-EF261E7F1482}">
  <ds:schemaRefs>
    <ds:schemaRef ds:uri="91156996-be9b-48b6-9302-baad4a0f05fc"/>
    <ds:schemaRef ds:uri="779b01ca-f009-4d0e-a205-bafe7512f201"/>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Groenonderhoud PO </vt:lpstr>
      <vt:lpstr>Groenonderhoud VO</vt:lpstr>
      <vt:lpstr>Aanvullende werkzaamheden</vt:lpstr>
      <vt:lpstr>'Groenonderhoud PO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Hilberink, Arjan</dc:creator>
  <cp:keywords/>
  <dc:description/>
  <cp:lastModifiedBy>Microsoft Office User</cp:lastModifiedBy>
  <cp:revision/>
  <dcterms:created xsi:type="dcterms:W3CDTF">2016-03-07T11:01:14Z</dcterms:created>
  <dcterms:modified xsi:type="dcterms:W3CDTF">2022-11-21T15:59:49Z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0x0101002C08CD0FDD86A445B786CEE17B766C15</vt:lpwstr>
  </property>
  <property fmtid="{D5CDD505-2E9C-101B-9397-08002B2CF9AE}" pid="3" name="AuthorIds_UIVersion_3072">
    <vt:lpwstr>27</vt:lpwstr>
  </property>
  <property fmtid="{D5CDD505-2E9C-101B-9397-08002B2CF9AE}" pid="4" name="AuthorIds_UIVersion_3584">
    <vt:lpwstr>27</vt:lpwstr>
  </property>
  <property fmtid="{D5CDD505-2E9C-101B-9397-08002B2CF9AE}" pid="5" name="AuthorIds_UIVersion_4608">
    <vt:lpwstr>145</vt:lpwstr>
  </property>
  <property fmtid="{D5CDD505-2E9C-101B-9397-08002B2CF9AE}" pid="6" name="AuthorIds_UIVersion_6656">
    <vt:lpwstr>63</vt:lpwstr>
  </property>
  <property fmtid="{D5CDD505-2E9C-101B-9397-08002B2CF9AE}" pid="7" name="MediaServiceImageTags">
    <vt:lpwstr/>
  </property>
  <property fmtid="{D5CDD505-2E9C-101B-9397-08002B2CF9AE}" pid="8" name="Order">
    <vt:r8>1397200</vt:r8>
  </property>
  <property fmtid="{D5CDD505-2E9C-101B-9397-08002B2CF9AE}" pid="9" name="xd_Signature">
    <vt:bool>false</vt:bool>
  </property>
  <property fmtid="{D5CDD505-2E9C-101B-9397-08002B2CF9AE}" pid="10" name="xd_ProgID">
    <vt:lpwstr/>
  </property>
  <property fmtid="{D5CDD505-2E9C-101B-9397-08002B2CF9AE}" pid="11" name="TriggerFlowInfo">
    <vt:lpwstr/>
  </property>
  <property fmtid="{D5CDD505-2E9C-101B-9397-08002B2CF9AE}" pid="12" name="Maker">
    <vt:lpwstr>27;#R. Rikels</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ies>
</file>