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justinehoffman/Desktop/"/>
    </mc:Choice>
  </mc:AlternateContent>
  <xr:revisionPtr revIDLastSave="0" documentId="8_{5BEDFF14-43DA-3046-9AC3-2F644F966E4C}" xr6:coauthVersionLast="47" xr6:coauthVersionMax="47" xr10:uidLastSave="{00000000-0000-0000-0000-000000000000}"/>
  <bookViews>
    <workbookView xWindow="0" yWindow="500" windowWidth="23260" windowHeight="12580" xr2:uid="{00000000-000D-0000-FFFF-FFFF00000000}"/>
  </bookViews>
  <sheets>
    <sheet name="Groenonderhoud PO " sheetId="5" r:id="rId1"/>
    <sheet name="Groenonderhoud VO" sheetId="8" r:id="rId2"/>
    <sheet name="Prijslijst aanvullende werkzaam" sheetId="9" r:id="rId3"/>
  </sheets>
  <definedNames>
    <definedName name="_xlnm.Print_Area" localSheetId="0">'Groenonderhoud PO '!$A$1:$T$38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5" l="1"/>
  <c r="L36" i="5"/>
  <c r="N36" i="5"/>
  <c r="P36" i="5"/>
  <c r="R36" i="5"/>
  <c r="T36" i="5"/>
  <c r="H36" i="5"/>
  <c r="J35" i="5"/>
  <c r="L35" i="5"/>
  <c r="N35" i="5"/>
  <c r="P35" i="5"/>
  <c r="R35" i="5"/>
  <c r="T35" i="5"/>
  <c r="H35" i="5"/>
  <c r="T32" i="5"/>
  <c r="T33" i="5"/>
  <c r="R32" i="5"/>
  <c r="R33" i="5"/>
  <c r="P32" i="5"/>
  <c r="P33" i="5"/>
  <c r="N32" i="5"/>
  <c r="N33" i="5"/>
  <c r="L32" i="5"/>
  <c r="L33" i="5"/>
  <c r="J32" i="5"/>
  <c r="J33" i="5"/>
  <c r="H32" i="5"/>
  <c r="H33" i="5"/>
  <c r="B32" i="5"/>
  <c r="E32" i="5" s="1"/>
  <c r="B33" i="5"/>
  <c r="E33" i="5"/>
  <c r="T8" i="5"/>
  <c r="T9" i="5"/>
  <c r="T11" i="5"/>
  <c r="T12" i="5"/>
  <c r="T14" i="5"/>
  <c r="T15" i="5"/>
  <c r="T16" i="5"/>
  <c r="T17" i="5"/>
  <c r="T19" i="5"/>
  <c r="T20" i="5"/>
  <c r="T21" i="5"/>
  <c r="T23" i="5"/>
  <c r="T24" i="5"/>
  <c r="T25" i="5"/>
  <c r="T27" i="5"/>
  <c r="T29" i="5"/>
  <c r="T31" i="5"/>
  <c r="R8" i="5"/>
  <c r="R9" i="5"/>
  <c r="R11" i="5"/>
  <c r="R12" i="5"/>
  <c r="R14" i="5"/>
  <c r="R15" i="5"/>
  <c r="R16" i="5"/>
  <c r="R17" i="5"/>
  <c r="R19" i="5"/>
  <c r="R20" i="5"/>
  <c r="R21" i="5"/>
  <c r="R23" i="5"/>
  <c r="R24" i="5"/>
  <c r="R25" i="5"/>
  <c r="R27" i="5"/>
  <c r="R29" i="5"/>
  <c r="R31" i="5"/>
  <c r="P8" i="5"/>
  <c r="P9" i="5"/>
  <c r="P11" i="5"/>
  <c r="P12" i="5"/>
  <c r="P14" i="5"/>
  <c r="P15" i="5"/>
  <c r="P16" i="5"/>
  <c r="P17" i="5"/>
  <c r="P19" i="5"/>
  <c r="P20" i="5"/>
  <c r="P21" i="5"/>
  <c r="P23" i="5"/>
  <c r="P24" i="5"/>
  <c r="P25" i="5"/>
  <c r="P27" i="5"/>
  <c r="P29" i="5"/>
  <c r="P31" i="5"/>
  <c r="N8" i="5"/>
  <c r="N9" i="5"/>
  <c r="N11" i="5"/>
  <c r="N12" i="5"/>
  <c r="N14" i="5"/>
  <c r="N15" i="5"/>
  <c r="N16" i="5"/>
  <c r="N17" i="5"/>
  <c r="N19" i="5"/>
  <c r="N20" i="5"/>
  <c r="N21" i="5"/>
  <c r="N23" i="5"/>
  <c r="N24" i="5"/>
  <c r="N25" i="5"/>
  <c r="N27" i="5"/>
  <c r="N29" i="5"/>
  <c r="N31" i="5"/>
  <c r="L8" i="5"/>
  <c r="L9" i="5"/>
  <c r="L11" i="5"/>
  <c r="L12" i="5"/>
  <c r="L14" i="5"/>
  <c r="L15" i="5"/>
  <c r="L16" i="5"/>
  <c r="L17" i="5"/>
  <c r="L19" i="5"/>
  <c r="L20" i="5"/>
  <c r="L21" i="5"/>
  <c r="L23" i="5"/>
  <c r="L24" i="5"/>
  <c r="L25" i="5"/>
  <c r="L27" i="5"/>
  <c r="L29" i="5"/>
  <c r="L31" i="5"/>
  <c r="J8" i="5"/>
  <c r="J9" i="5"/>
  <c r="J11" i="5"/>
  <c r="J12" i="5"/>
  <c r="J14" i="5"/>
  <c r="J15" i="5"/>
  <c r="J16" i="5"/>
  <c r="J17" i="5"/>
  <c r="J19" i="5"/>
  <c r="J20" i="5"/>
  <c r="J21" i="5"/>
  <c r="J23" i="5"/>
  <c r="J24" i="5"/>
  <c r="J25" i="5"/>
  <c r="J27" i="5"/>
  <c r="J29" i="5"/>
  <c r="J31" i="5"/>
  <c r="H8" i="5"/>
  <c r="H9" i="5"/>
  <c r="H11" i="5"/>
  <c r="H12" i="5"/>
  <c r="H14" i="5"/>
  <c r="H15" i="5"/>
  <c r="H16" i="5"/>
  <c r="H17" i="5"/>
  <c r="H19" i="5"/>
  <c r="H20" i="5"/>
  <c r="H21" i="5"/>
  <c r="H23" i="5"/>
  <c r="H24" i="5"/>
  <c r="H25" i="5"/>
  <c r="H27" i="5"/>
  <c r="H29" i="5"/>
  <c r="H31" i="5"/>
  <c r="J38" i="8"/>
  <c r="L38" i="8"/>
  <c r="N38" i="8"/>
  <c r="H38" i="8"/>
  <c r="J37" i="8"/>
  <c r="L37" i="8"/>
  <c r="N37" i="8"/>
  <c r="H37" i="8"/>
  <c r="N8" i="8"/>
  <c r="N9" i="8"/>
  <c r="N10" i="8"/>
  <c r="N12" i="8"/>
  <c r="N13" i="8"/>
  <c r="N14" i="8"/>
  <c r="N15" i="8"/>
  <c r="N16" i="8"/>
  <c r="N17" i="8"/>
  <c r="N19" i="8"/>
  <c r="N20" i="8"/>
  <c r="N21" i="8"/>
  <c r="N22" i="8"/>
  <c r="N23" i="8"/>
  <c r="N24" i="8"/>
  <c r="N25" i="8"/>
  <c r="N26" i="8"/>
  <c r="N28" i="8"/>
  <c r="N29" i="8"/>
  <c r="N30" i="8"/>
  <c r="N31" i="8"/>
  <c r="N33" i="8"/>
  <c r="N35" i="8"/>
  <c r="L8" i="8"/>
  <c r="L9" i="8"/>
  <c r="L10" i="8"/>
  <c r="L12" i="8"/>
  <c r="L13" i="8"/>
  <c r="L14" i="8"/>
  <c r="L15" i="8"/>
  <c r="L16" i="8"/>
  <c r="L17" i="8"/>
  <c r="L19" i="8"/>
  <c r="L20" i="8"/>
  <c r="L21" i="8"/>
  <c r="L22" i="8"/>
  <c r="L23" i="8"/>
  <c r="L24" i="8"/>
  <c r="L25" i="8"/>
  <c r="L26" i="8"/>
  <c r="L29" i="8"/>
  <c r="L30" i="8"/>
  <c r="L31" i="8"/>
  <c r="L33" i="8"/>
  <c r="L35" i="8"/>
  <c r="J8" i="8"/>
  <c r="J9" i="8"/>
  <c r="J10" i="8"/>
  <c r="J12" i="8"/>
  <c r="J13" i="8"/>
  <c r="J14" i="8"/>
  <c r="J15" i="8"/>
  <c r="J16" i="8"/>
  <c r="J17" i="8"/>
  <c r="J19" i="8"/>
  <c r="J20" i="8"/>
  <c r="J21" i="8"/>
  <c r="J22" i="8"/>
  <c r="J23" i="8"/>
  <c r="J24" i="8"/>
  <c r="J25" i="8"/>
  <c r="J26" i="8"/>
  <c r="J28" i="8"/>
  <c r="J29" i="8"/>
  <c r="J30" i="8"/>
  <c r="J31" i="8"/>
  <c r="J33" i="8"/>
  <c r="J35" i="8"/>
  <c r="N7" i="8"/>
  <c r="L7" i="8"/>
  <c r="J7" i="8"/>
  <c r="H8" i="8"/>
  <c r="H9" i="8"/>
  <c r="H10" i="8"/>
  <c r="H12" i="8"/>
  <c r="H13" i="8"/>
  <c r="H14" i="8"/>
  <c r="H15" i="8"/>
  <c r="H16" i="8"/>
  <c r="H17" i="8"/>
  <c r="H19" i="8"/>
  <c r="H20" i="8"/>
  <c r="H21" i="8"/>
  <c r="H22" i="8"/>
  <c r="H23" i="8"/>
  <c r="H24" i="8"/>
  <c r="H25" i="8"/>
  <c r="H26" i="8"/>
  <c r="H28" i="8"/>
  <c r="H29" i="8"/>
  <c r="H30" i="8"/>
  <c r="H31" i="8"/>
  <c r="H33" i="8"/>
  <c r="H35" i="8"/>
  <c r="H7" i="8"/>
  <c r="B8" i="8"/>
  <c r="E8" i="8" s="1"/>
  <c r="B9" i="8"/>
  <c r="E9" i="8" s="1"/>
  <c r="B10" i="8"/>
  <c r="E10" i="8" s="1"/>
  <c r="B12" i="8"/>
  <c r="E12" i="8" s="1"/>
  <c r="B13" i="8"/>
  <c r="E13" i="8" s="1"/>
  <c r="B14" i="8"/>
  <c r="E14" i="8" s="1"/>
  <c r="B15" i="8"/>
  <c r="E15" i="8" s="1"/>
  <c r="B16" i="8"/>
  <c r="E16" i="8" s="1"/>
  <c r="B17" i="8"/>
  <c r="E17" i="8" s="1"/>
  <c r="B19" i="8"/>
  <c r="E19" i="8" s="1"/>
  <c r="B20" i="8"/>
  <c r="E20" i="8" s="1"/>
  <c r="B21" i="8"/>
  <c r="E21" i="8" s="1"/>
  <c r="B23" i="8"/>
  <c r="E23" i="8" s="1"/>
  <c r="B24" i="8"/>
  <c r="E24" i="8" s="1"/>
  <c r="B25" i="8"/>
  <c r="E25" i="8" s="1"/>
  <c r="B26" i="8"/>
  <c r="E26" i="8" s="1"/>
  <c r="B28" i="8"/>
  <c r="E28" i="8" s="1"/>
  <c r="B29" i="8"/>
  <c r="E29" i="8" s="1"/>
  <c r="B30" i="8"/>
  <c r="E30" i="8" s="1"/>
  <c r="B31" i="8"/>
  <c r="E31" i="8" s="1"/>
  <c r="B33" i="8"/>
  <c r="E33" i="8" s="1"/>
  <c r="B35" i="8"/>
  <c r="E35" i="8" s="1"/>
  <c r="B7" i="8"/>
  <c r="E7" i="8" s="1"/>
  <c r="B8" i="5"/>
  <c r="E8" i="5" s="1"/>
  <c r="B9" i="5"/>
  <c r="E9" i="5" s="1"/>
  <c r="B11" i="5"/>
  <c r="E11" i="5" s="1"/>
  <c r="B12" i="5"/>
  <c r="E12" i="5" s="1"/>
  <c r="B14" i="5"/>
  <c r="E14" i="5" s="1"/>
  <c r="B15" i="5"/>
  <c r="E15" i="5" s="1"/>
  <c r="B16" i="5"/>
  <c r="E16" i="5" s="1"/>
  <c r="B17" i="5"/>
  <c r="E17" i="5" s="1"/>
  <c r="B19" i="5"/>
  <c r="E19" i="5" s="1"/>
  <c r="B20" i="5"/>
  <c r="E20" i="5" s="1"/>
  <c r="B21" i="5"/>
  <c r="E21" i="5" s="1"/>
  <c r="B23" i="5"/>
  <c r="E23" i="5" s="1"/>
  <c r="B24" i="5"/>
  <c r="E24" i="5" s="1"/>
  <c r="B25" i="5"/>
  <c r="E25" i="5" s="1"/>
  <c r="B27" i="5"/>
  <c r="E27" i="5" s="1"/>
  <c r="B29" i="5"/>
  <c r="E29" i="5" s="1"/>
  <c r="B31" i="5"/>
  <c r="E31" i="5" s="1"/>
  <c r="B7" i="5"/>
  <c r="E7" i="5" s="1"/>
  <c r="T7" i="5"/>
  <c r="R7" i="5" l="1"/>
  <c r="P7" i="5"/>
  <c r="N7" i="5"/>
  <c r="H7" i="5"/>
  <c r="J7" i="5"/>
  <c r="L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tc={9EFAB687-0C7E-44E4-A9D7-8D675349FB33}</author>
  </authors>
  <commentList>
    <comment ref="K3" authorId="0" shapeId="0" xr:uid="{9EFAB687-0C7E-44E4-A9D7-8D675349FB33}">
      <text>
        <t>[Opmerkingenthread]
U kunt deze opmerkingenthread lezen in uw versie van Excel. Eventuele wijzigingen aan de thread gaan echter verloren als het bestand wordt geopend in een nieuwere versie van Excel. Meer informatie: https://go.microsoft.com/fwlink/?linkid=870924
Opmerking:
    plot net aangelegd, m2 bij benadering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tc={2A6DD4C4-8F2F-48F0-8F53-844C4D2B13BD}</author>
  </authors>
  <commentList>
    <comment ref="K12" authorId="0" shapeId="0" xr:uid="{2A6DD4C4-8F2F-48F0-8F53-844C4D2B13BD}">
      <text>
        <t>[Opmerkingenthread]
U kunt deze opmerkingenthread lezen in uw versie van Excel. Eventuele wijzigingen aan de thread gaan echter verloren als het bestand wordt geopend in een nieuwere versie van Excel. Meer informatie: https://go.microsoft.com/fwlink/?linkid=870924
Opmerking:
    voorkant gazon</t>
      </text>
    </comment>
  </commentList>
</comments>
</file>

<file path=xl/sharedStrings.xml><?xml version="1.0" encoding="utf-8"?>
<sst xmlns="http://schemas.openxmlformats.org/spreadsheetml/2006/main" count="221" uniqueCount="100">
  <si>
    <t>WerkomschrijvingGroenonderhoud Perceel 1 PO</t>
  </si>
  <si>
    <t>Omschrijving</t>
  </si>
  <si>
    <t>Locatie</t>
  </si>
  <si>
    <t>De Vorm, Waleweingaarde 114 Apeldoorn vanaf 2025</t>
  </si>
  <si>
    <t>De Schakel, Rederijkershoeve 21 Apeldoorn</t>
  </si>
  <si>
    <t>De Schakel, Muntersdonk 11 Apeldoorn</t>
  </si>
  <si>
    <t>De Zonnewende, Ravelijn 382 Apeldoorn</t>
  </si>
  <si>
    <t>De Zonnewende, De Zonnewende 14 Apeldoorn</t>
  </si>
  <si>
    <t>Eloy, Klingelbeek 28 Ugchelen vanaf 2025</t>
  </si>
  <si>
    <t>De Korf, Postmeesters - dreef 2 Apeldoorn</t>
  </si>
  <si>
    <t>Locaties PO scholen</t>
  </si>
  <si>
    <t>Eenheids- prijs</t>
  </si>
  <si>
    <t>Hoeveelh.</t>
  </si>
  <si>
    <t>Tot. pr.</t>
  </si>
  <si>
    <t>aantal X Per jaar</t>
  </si>
  <si>
    <t>Aantal m2/ strekkende meters</t>
  </si>
  <si>
    <t>Prijs</t>
  </si>
  <si>
    <t>ONDERHOUD VERHARDINGEN</t>
  </si>
  <si>
    <t>Onkruidbeheersing elementenverharding</t>
  </si>
  <si>
    <t>m2</t>
  </si>
  <si>
    <t>Onderhoud halfverhardingen</t>
  </si>
  <si>
    <t>Verwijderen blad/zwerfafval</t>
  </si>
  <si>
    <t>ONDERHOUD GRASVELD</t>
  </si>
  <si>
    <t>Maaien recreatief grasveld, incl. obstakels en bomen</t>
  </si>
  <si>
    <t>Afsteken graskanten</t>
  </si>
  <si>
    <t>m1</t>
  </si>
  <si>
    <t>ONDERHOUD HEESTERS</t>
  </si>
  <si>
    <t>Onkruidbeheersing in beplantingsvak</t>
  </si>
  <si>
    <t>Snoeien heesters verjongingssnoei</t>
  </si>
  <si>
    <t>Snoeien heesters zomersnoei</t>
  </si>
  <si>
    <t>ONDERHOUD HAGEN</t>
  </si>
  <si>
    <t>Onkruidbeheersing haagvoet</t>
  </si>
  <si>
    <t>Knippen van hagen</t>
  </si>
  <si>
    <t>ONDERHOUD BOMEN</t>
  </si>
  <si>
    <t>Snoei lei- en/of vormbomen (1x/jaar)</t>
  </si>
  <si>
    <t>stuk</t>
  </si>
  <si>
    <t>Knotten bomen (1x/3 jaar)</t>
  </si>
  <si>
    <t>Onkruidbeheersing boomspiegel</t>
  </si>
  <si>
    <t>ONDERHOUD HEKWERKEN</t>
  </si>
  <si>
    <t>Vrijsnoeien hekwerk</t>
  </si>
  <si>
    <t>ONDERHOUD KOLKEN</t>
  </si>
  <si>
    <t>Kolken ontdoen van zand, blad en overig vuil</t>
  </si>
  <si>
    <t>TOEGEVOEGDE WERKZAAMHEDEN</t>
  </si>
  <si>
    <t xml:space="preserve">Reinigen rooster onderliggend vuil (blad, zand etc.) </t>
  </si>
  <si>
    <t>Vervangen zandbakzand**</t>
  </si>
  <si>
    <t>m3</t>
  </si>
  <si>
    <t>aanvullen houtsnippers***</t>
  </si>
  <si>
    <t>** schatting van hoeveelheid zandbak zand</t>
  </si>
  <si>
    <t>Totaal</t>
  </si>
  <si>
    <t>*** schatting van hoeveelheid bijvullen houtsnippers/valbeveiliging</t>
  </si>
  <si>
    <t>incl BTW</t>
  </si>
  <si>
    <t xml:space="preserve">Opdrachtgever heeft getracht een realistisch mogelijke weergave per locatie van onderhoud te tonen waaraan geen rechten aan kunnen worden verleend. Leverancier wordt verzocht middels een nulmeting samen met Opdrachtgever een nieuwe freqeuntie af te spreken voor de beoogde werkzaamheden en deze aanpassingen gedurende de gehele contractperiode bij te houden. </t>
  </si>
  <si>
    <t xml:space="preserve">Leverancier wordt verzocht de prijzen incl. BTW in de gele kolom in te vullen, het prijsblad te ondertekenen en te voorzien van een stempel. Dit blad dient vervolgens te worden aangeboden in de aanbestdeing ter beoordeling. </t>
  </si>
  <si>
    <t>Naam leverancier:</t>
  </si>
  <si>
    <t>Datum:</t>
  </si>
  <si>
    <t xml:space="preserve">Stempel: </t>
  </si>
  <si>
    <t>Werkomschrijving groenonderhoud  Perceel 2 VO</t>
  </si>
  <si>
    <t>Christelijk Lyceum, Blekersweg 30</t>
  </si>
  <si>
    <t>De Heemgaard, Heemradenlaan 125</t>
  </si>
  <si>
    <t>Edisoncollege, Wallenweingaarde 103</t>
  </si>
  <si>
    <t>VO SCHOLEN</t>
  </si>
  <si>
    <t>Hoeveelheid</t>
  </si>
  <si>
    <t>totaal prijs ex btw</t>
  </si>
  <si>
    <t>aantal x per jaar</t>
  </si>
  <si>
    <t>Verwijderen zwerfafval/ blad (verharding en gras)</t>
  </si>
  <si>
    <t>vegen verharding</t>
  </si>
  <si>
    <t>halfverharding onkruidbeheersing + schoffelen en uitharken</t>
  </si>
  <si>
    <t>Maaien gazon extensief</t>
  </si>
  <si>
    <t>Maaien gras extensief</t>
  </si>
  <si>
    <t>Maaien gras langs hekwerk en muur</t>
  </si>
  <si>
    <t>Afsteken gras/plantvakken per strekkende meter</t>
  </si>
  <si>
    <t>Maaien rondom obstakels</t>
  </si>
  <si>
    <t>Verwijderen zwerfafval/ blad</t>
  </si>
  <si>
    <t xml:space="preserve">Snoeien heesters </t>
  </si>
  <si>
    <t>Knippen/snoeien van hagen</t>
  </si>
  <si>
    <t>Knippen/snoeien haag laurier</t>
  </si>
  <si>
    <t> </t>
  </si>
  <si>
    <t xml:space="preserve">Snoei lei- en/of vormbomen </t>
  </si>
  <si>
    <t>Bomen tussentijds controleren</t>
  </si>
  <si>
    <t>Knotten bomen</t>
  </si>
  <si>
    <t xml:space="preserve">Onkruidbeheersing boomspiegel </t>
  </si>
  <si>
    <t xml:space="preserve"> </t>
  </si>
  <si>
    <t>ONDERHOUD KOLKEN EN GOTEN</t>
  </si>
  <si>
    <t>incl btw</t>
  </si>
  <si>
    <t xml:space="preserve">EXTRA WERKZAAMHEDEN </t>
  </si>
  <si>
    <t>PRIJSLIJST</t>
  </si>
  <si>
    <t>Zandbakzand aanvullen</t>
  </si>
  <si>
    <t xml:space="preserve">€ -   </t>
  </si>
  <si>
    <t>Zandbakzand opschonen</t>
  </si>
  <si>
    <t>Zandbak zand verwijderen en hervullen</t>
  </si>
  <si>
    <t xml:space="preserve">Houtsnippers aanvullen </t>
  </si>
  <si>
    <t>(Extra) takken snoei bomen</t>
  </si>
  <si>
    <t>Gladheidsbestrijding strooien</t>
  </si>
  <si>
    <t>Gladheidsbestrijding sneeuwvrij maken</t>
  </si>
  <si>
    <t>Exotenbestrijding</t>
  </si>
  <si>
    <t>VTA keuring per boom 1x3 jaar</t>
  </si>
  <si>
    <t>manuur tarief hovenier</t>
  </si>
  <si>
    <t>uur</t>
  </si>
  <si>
    <t>manuur tarief leerling</t>
  </si>
  <si>
    <t>Bovenstaand is een verzameling werkzaamheden waar geen afnameverplichting geldend is voor Opdrachtgever. Het dient als indicatie voor aanvullende werkzaamheden waarbij Leverancier dit pas mag uitvoerrn na schriftelijk akkoord van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</si>
</sst>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2]\ * #,##0.00_ ;_ [$€-2]\ * \-#,##0.00_ ;_ [$€-2]\ * &quot;-&quot;??_ ;_ @_ "/>
  </numFmts>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10"/>
      <color theme="1"/>
      <name val="Arial"/>
      <family val="2"/>
    </font>
    <font>
      <b/>
      <sz val="10"/>
      <color rgb="FF000000"/>
      <name val="Arial"/>
      <family val="2"/>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3999450666829432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rgb="FFE2EFDA"/>
        <bgColor indexed="64"/>
      </patternFill>
    </fill>
    <fill>
      <patternFill patternType="solid">
        <fgColor rgb="FFD9D9D9"/>
        <bgColor indexed="64"/>
      </patternFill>
    </fill>
    <fill>
      <patternFill patternType="solid">
        <fgColor rgb="FFFF0000"/>
        <bgColor indexed="64"/>
      </patternFill>
    </fill>
    <fill>
      <patternFill patternType="solid">
        <fgColor rgb="FFD9E1F2"/>
        <bgColor indexed="64"/>
      </patternFill>
    </fill>
    <fill>
      <patternFill patternType="solid">
        <fgColor rgb="FFFFFFFF"/>
        <bgColor indexed="64"/>
      </patternFill>
    </fill>
    <fill>
      <patternFill patternType="solid">
        <fgColor rgb="FFFFFF00"/>
        <bgColor rgb="FF000000"/>
      </patternFill>
    </fill>
    <fill>
      <patternFill patternType="solid">
        <fgColor rgb="FFFFFFFF"/>
        <bgColor rgb="FF000000"/>
      </patternFill>
    </fill>
    <fill>
      <patternFill patternType="solid">
        <fgColor rgb="FF92D050"/>
        <bgColor indexed="64"/>
      </patternFill>
    </fill>
    <fill>
      <patternFill patternType="solid">
        <fgColor theme="0" tint="-0.14999847407452621"/>
        <bgColor indexed="64"/>
      </patternFill>
    </fill>
    <fill>
      <patternFill patternType="solid">
        <fgColor rgb="FFF79646"/>
        <bgColor rgb="FF000000"/>
      </patternFill>
    </fill>
    <fill>
      <patternFill patternType="solid">
        <fgColor rgb="FFFFC000"/>
        <bgColor rgb="FF000000"/>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style="thin">
        <color indexed="64"/>
      </right>
      <top style="thin">
        <color indexed="64"/>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cellStyleXfs>
  <cellXfs count="105">
    <xf numFmtId="0" fontId="0" fillId="0" borderId="0" xfId="0"/>
    <xf numFmtId="0" fontId="16" fillId="0" borderId="0" xfId="0" applyFont="1"/>
    <xf numFmtId="0" fontId="0" fillId="0" borderId="0" xfId="0" applyAlignment="1">
      <alignment wrapText="1"/>
    </xf>
    <xf numFmtId="0" fontId="0" fillId="39" borderId="0" xfId="0" applyFill="1"/>
    <xf numFmtId="0" fontId="0" fillId="0" borderId="10" xfId="0" applyBorder="1"/>
    <xf numFmtId="0" fontId="0" fillId="36" borderId="10" xfId="0" applyFill="1" applyBorder="1"/>
    <xf numFmtId="4" fontId="0" fillId="0" borderId="10" xfId="0" applyNumberFormat="1" applyBorder="1"/>
    <xf numFmtId="164" fontId="0" fillId="36" borderId="10" xfId="0" applyNumberFormat="1" applyFill="1" applyBorder="1"/>
    <xf numFmtId="164" fontId="0" fillId="0" borderId="10" xfId="0" applyNumberFormat="1" applyBorder="1"/>
    <xf numFmtId="0" fontId="16" fillId="39" borderId="10" xfId="0" applyFont="1" applyFill="1" applyBorder="1"/>
    <xf numFmtId="4" fontId="0" fillId="39" borderId="10" xfId="0" applyNumberFormat="1" applyFill="1" applyBorder="1"/>
    <xf numFmtId="164" fontId="0" fillId="39" borderId="10" xfId="0" applyNumberFormat="1" applyFill="1" applyBorder="1"/>
    <xf numFmtId="0" fontId="0" fillId="39" borderId="10" xfId="0" applyFill="1" applyBorder="1"/>
    <xf numFmtId="0" fontId="19" fillId="0" borderId="10" xfId="0" applyFont="1" applyBorder="1"/>
    <xf numFmtId="0" fontId="0" fillId="0" borderId="10" xfId="0" applyBorder="1" applyAlignment="1">
      <alignment wrapText="1"/>
    </xf>
    <xf numFmtId="0" fontId="16" fillId="39" borderId="10" xfId="0" applyFont="1" applyFill="1" applyBorder="1" applyAlignment="1">
      <alignment wrapText="1"/>
    </xf>
    <xf numFmtId="0" fontId="16" fillId="40" borderId="10" xfId="0" applyFont="1" applyFill="1" applyBorder="1"/>
    <xf numFmtId="0" fontId="16" fillId="41" borderId="10" xfId="0" applyFont="1" applyFill="1" applyBorder="1"/>
    <xf numFmtId="0" fontId="16" fillId="40" borderId="0" xfId="0" applyFont="1" applyFill="1" applyAlignment="1">
      <alignment wrapText="1"/>
    </xf>
    <xf numFmtId="0" fontId="0" fillId="42" borderId="0" xfId="0" applyFill="1"/>
    <xf numFmtId="0" fontId="0" fillId="0" borderId="14" xfId="0" applyBorder="1"/>
    <xf numFmtId="3" fontId="0" fillId="33" borderId="13" xfId="0" applyNumberFormat="1" applyFill="1" applyBorder="1"/>
    <xf numFmtId="164" fontId="0" fillId="0" borderId="14" xfId="0" applyNumberFormat="1" applyBorder="1"/>
    <xf numFmtId="3" fontId="0" fillId="39" borderId="13" xfId="0" applyNumberFormat="1" applyFill="1" applyBorder="1"/>
    <xf numFmtId="164" fontId="0" fillId="39" borderId="14" xfId="0" applyNumberFormat="1" applyFill="1" applyBorder="1"/>
    <xf numFmtId="0" fontId="0" fillId="0" borderId="17" xfId="0" applyBorder="1"/>
    <xf numFmtId="0" fontId="0" fillId="39" borderId="17" xfId="0" applyFill="1" applyBorder="1"/>
    <xf numFmtId="164" fontId="0" fillId="0" borderId="17" xfId="0" applyNumberFormat="1" applyBorder="1"/>
    <xf numFmtId="164" fontId="0" fillId="39" borderId="17" xfId="0" applyNumberFormat="1" applyFill="1" applyBorder="1"/>
    <xf numFmtId="4" fontId="0" fillId="33" borderId="13" xfId="0" applyNumberFormat="1" applyFill="1" applyBorder="1"/>
    <xf numFmtId="0" fontId="0" fillId="36" borderId="10" xfId="0" applyFill="1" applyBorder="1" applyAlignment="1">
      <alignment wrapText="1"/>
    </xf>
    <xf numFmtId="0" fontId="18" fillId="0" borderId="17" xfId="0" applyFont="1" applyBorder="1"/>
    <xf numFmtId="0" fontId="18" fillId="0" borderId="20" xfId="0" applyFont="1" applyBorder="1"/>
    <xf numFmtId="0" fontId="20" fillId="39" borderId="17" xfId="0" applyFont="1" applyFill="1" applyBorder="1"/>
    <xf numFmtId="0" fontId="0" fillId="0" borderId="21" xfId="0" applyBorder="1"/>
    <xf numFmtId="0" fontId="0" fillId="0" borderId="13" xfId="0" applyBorder="1" applyAlignment="1">
      <alignment wrapText="1"/>
    </xf>
    <xf numFmtId="0" fontId="0" fillId="39" borderId="13" xfId="0" applyFill="1" applyBorder="1"/>
    <xf numFmtId="0" fontId="0" fillId="39" borderId="14" xfId="0" applyFill="1" applyBorder="1"/>
    <xf numFmtId="3" fontId="0" fillId="35" borderId="13" xfId="0" applyNumberFormat="1" applyFill="1" applyBorder="1"/>
    <xf numFmtId="0" fontId="18" fillId="39" borderId="24" xfId="0" applyFont="1" applyFill="1" applyBorder="1"/>
    <xf numFmtId="0" fontId="18" fillId="0" borderId="25" xfId="0" applyFont="1" applyBorder="1"/>
    <xf numFmtId="3" fontId="0" fillId="0" borderId="13" xfId="0" applyNumberFormat="1" applyBorder="1" applyAlignment="1">
      <alignment wrapText="1"/>
    </xf>
    <xf numFmtId="0" fontId="18" fillId="0" borderId="10" xfId="0" applyFont="1" applyBorder="1"/>
    <xf numFmtId="0" fontId="18" fillId="43" borderId="10" xfId="0" applyFont="1" applyFill="1" applyBorder="1"/>
    <xf numFmtId="0" fontId="18" fillId="44" borderId="10" xfId="0" applyFont="1" applyFill="1" applyBorder="1"/>
    <xf numFmtId="0" fontId="0" fillId="0" borderId="17" xfId="0" applyBorder="1" applyAlignment="1">
      <alignment wrapText="1"/>
    </xf>
    <xf numFmtId="0" fontId="0" fillId="0" borderId="28" xfId="0" applyBorder="1"/>
    <xf numFmtId="0" fontId="18" fillId="39" borderId="29" xfId="0" applyFont="1" applyFill="1" applyBorder="1"/>
    <xf numFmtId="4" fontId="0" fillId="0" borderId="17" xfId="0" applyNumberFormat="1" applyBorder="1"/>
    <xf numFmtId="0" fontId="0" fillId="0" borderId="22" xfId="0" applyBorder="1"/>
    <xf numFmtId="0" fontId="18" fillId="0" borderId="0" xfId="0" applyFont="1"/>
    <xf numFmtId="0" fontId="16" fillId="39" borderId="21" xfId="0" applyFont="1" applyFill="1" applyBorder="1" applyAlignment="1">
      <alignment wrapText="1"/>
    </xf>
    <xf numFmtId="4" fontId="0" fillId="39" borderId="21" xfId="0" applyNumberFormat="1" applyFill="1" applyBorder="1"/>
    <xf numFmtId="164" fontId="0" fillId="39" borderId="21" xfId="0" applyNumberFormat="1" applyFill="1" applyBorder="1"/>
    <xf numFmtId="0" fontId="0" fillId="39" borderId="26" xfId="0" applyFill="1" applyBorder="1"/>
    <xf numFmtId="0" fontId="18" fillId="42" borderId="10" xfId="0" applyFont="1" applyFill="1" applyBorder="1"/>
    <xf numFmtId="164" fontId="0" fillId="39" borderId="26" xfId="0" applyNumberFormat="1" applyFill="1" applyBorder="1"/>
    <xf numFmtId="0" fontId="16" fillId="39" borderId="21" xfId="0" applyFont="1" applyFill="1" applyBorder="1"/>
    <xf numFmtId="3" fontId="0" fillId="39" borderId="23" xfId="0" applyNumberFormat="1" applyFill="1" applyBorder="1"/>
    <xf numFmtId="4" fontId="0" fillId="0" borderId="27" xfId="0" applyNumberFormat="1" applyBorder="1"/>
    <xf numFmtId="164" fontId="0" fillId="0" borderId="27" xfId="0" applyNumberFormat="1" applyBorder="1"/>
    <xf numFmtId="0" fontId="0" fillId="0" borderId="19" xfId="0" applyBorder="1"/>
    <xf numFmtId="3" fontId="0" fillId="35" borderId="15" xfId="0" applyNumberFormat="1" applyFill="1" applyBorder="1"/>
    <xf numFmtId="164" fontId="0" fillId="0" borderId="19" xfId="0" applyNumberFormat="1" applyBorder="1"/>
    <xf numFmtId="164" fontId="0" fillId="0" borderId="16" xfId="0" applyNumberFormat="1" applyBorder="1"/>
    <xf numFmtId="4" fontId="0" fillId="0" borderId="31" xfId="0" applyNumberFormat="1" applyBorder="1"/>
    <xf numFmtId="164" fontId="0" fillId="36" borderId="19" xfId="0" applyNumberFormat="1" applyFill="1" applyBorder="1"/>
    <xf numFmtId="0" fontId="0" fillId="0" borderId="30" xfId="0" applyBorder="1"/>
    <xf numFmtId="0" fontId="16" fillId="45" borderId="10" xfId="0" applyFont="1" applyFill="1" applyBorder="1" applyAlignment="1">
      <alignment wrapText="1"/>
    </xf>
    <xf numFmtId="164" fontId="0" fillId="0" borderId="0" xfId="42" applyFont="1"/>
    <xf numFmtId="165" fontId="0" fillId="0" borderId="0" xfId="42" applyNumberFormat="1" applyFont="1"/>
    <xf numFmtId="164" fontId="0" fillId="0" borderId="0" xfId="0" applyNumberFormat="1"/>
    <xf numFmtId="3" fontId="0" fillId="46" borderId="13" xfId="0" applyNumberFormat="1" applyFill="1" applyBorder="1"/>
    <xf numFmtId="164" fontId="0" fillId="46" borderId="17" xfId="0" applyNumberFormat="1" applyFill="1" applyBorder="1"/>
    <xf numFmtId="4" fontId="0" fillId="46" borderId="13" xfId="0" applyNumberFormat="1" applyFill="1" applyBorder="1"/>
    <xf numFmtId="164" fontId="0" fillId="46" borderId="14" xfId="0" applyNumberFormat="1" applyFill="1" applyBorder="1"/>
    <xf numFmtId="0" fontId="16" fillId="46" borderId="10" xfId="0" applyFont="1" applyFill="1" applyBorder="1" applyAlignment="1">
      <alignment wrapText="1"/>
    </xf>
    <xf numFmtId="4" fontId="0" fillId="46" borderId="10" xfId="0" applyNumberFormat="1" applyFill="1" applyBorder="1"/>
    <xf numFmtId="164" fontId="0" fillId="46" borderId="10" xfId="0" applyNumberFormat="1" applyFill="1" applyBorder="1"/>
    <xf numFmtId="0" fontId="0" fillId="46" borderId="17" xfId="0" applyFill="1" applyBorder="1"/>
    <xf numFmtId="0" fontId="18" fillId="0" borderId="0" xfId="0" applyFont="1" applyFill="1" applyBorder="1" applyAlignment="1"/>
    <xf numFmtId="0" fontId="18" fillId="47" borderId="0" xfId="0" applyFont="1" applyFill="1" applyBorder="1" applyAlignment="1">
      <alignment wrapText="1"/>
    </xf>
    <xf numFmtId="0" fontId="20" fillId="0" borderId="32" xfId="0" applyFont="1" applyFill="1" applyBorder="1" applyAlignment="1"/>
    <xf numFmtId="0" fontId="20" fillId="0" borderId="33" xfId="0" applyFont="1" applyFill="1" applyBorder="1" applyAlignment="1"/>
    <xf numFmtId="0" fontId="20" fillId="0" borderId="34" xfId="0" applyFont="1" applyFill="1" applyBorder="1" applyAlignment="1"/>
    <xf numFmtId="0" fontId="18" fillId="48" borderId="0" xfId="0" applyFont="1" applyFill="1" applyBorder="1" applyAlignment="1">
      <alignment wrapText="1"/>
    </xf>
    <xf numFmtId="0" fontId="0" fillId="38" borderId="13" xfId="0" applyFill="1" applyBorder="1" applyAlignment="1">
      <alignment horizontal="center" textRotation="60" wrapText="1"/>
    </xf>
    <xf numFmtId="0" fontId="0" fillId="38" borderId="17" xfId="0" applyFill="1" applyBorder="1" applyAlignment="1">
      <alignment horizontal="center" textRotation="60" wrapText="1"/>
    </xf>
    <xf numFmtId="0" fontId="0" fillId="36" borderId="10" xfId="0" applyFill="1" applyBorder="1" applyAlignment="1">
      <alignment horizontal="left" wrapText="1"/>
    </xf>
    <xf numFmtId="0" fontId="0" fillId="0" borderId="10" xfId="0" applyBorder="1" applyAlignment="1">
      <alignment horizontal="left" vertical="top" wrapText="1"/>
    </xf>
    <xf numFmtId="0" fontId="0" fillId="42" borderId="0" xfId="0" applyFill="1" applyAlignment="1">
      <alignment horizontal="left" vertical="top" wrapText="1"/>
    </xf>
    <xf numFmtId="0" fontId="0" fillId="34" borderId="11" xfId="0" applyFill="1" applyBorder="1" applyAlignment="1">
      <alignment horizontal="center"/>
    </xf>
    <xf numFmtId="0" fontId="0" fillId="34" borderId="12" xfId="0" applyFill="1" applyBorder="1" applyAlignment="1">
      <alignment horizontal="center"/>
    </xf>
    <xf numFmtId="0" fontId="0" fillId="38" borderId="14" xfId="0" applyFill="1" applyBorder="1" applyAlignment="1">
      <alignment horizontal="center" textRotation="60" wrapText="1"/>
    </xf>
    <xf numFmtId="0" fontId="0" fillId="34" borderId="18" xfId="0" applyFill="1" applyBorder="1" applyAlignment="1">
      <alignment horizontal="center"/>
    </xf>
    <xf numFmtId="0" fontId="0" fillId="36" borderId="21" xfId="0" applyFill="1" applyBorder="1" applyAlignment="1">
      <alignment horizontal="left" vertical="top" wrapText="1"/>
    </xf>
    <xf numFmtId="0" fontId="0" fillId="36" borderId="22" xfId="0" applyFill="1"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37" borderId="13" xfId="0" applyFill="1" applyBorder="1" applyAlignment="1">
      <alignment horizontal="center" textRotation="60" wrapText="1"/>
    </xf>
    <xf numFmtId="0" fontId="0" fillId="37" borderId="14" xfId="0" applyFill="1" applyBorder="1" applyAlignment="1">
      <alignment horizontal="center" textRotation="60" wrapText="1"/>
    </xf>
    <xf numFmtId="0" fontId="0" fillId="38" borderId="11" xfId="0" applyFill="1" applyBorder="1" applyAlignment="1">
      <alignment horizontal="center"/>
    </xf>
    <xf numFmtId="0" fontId="0" fillId="38" borderId="18" xfId="0" applyFill="1" applyBorder="1" applyAlignment="1">
      <alignment horizontal="center"/>
    </xf>
    <xf numFmtId="0" fontId="0" fillId="37" borderId="17" xfId="0" applyFill="1" applyBorder="1" applyAlignment="1">
      <alignment horizontal="center" textRotation="60" wrapText="1"/>
    </xf>
    <xf numFmtId="0" fontId="0" fillId="38" borderId="12" xfId="0"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M. Blom - Korthorst" id="{AE382966-78C1-4AE1-B427-6B7109360D1B}" userId="S::m.blom@veluwseonderwijsgroep.nl::4b454413-331a-4f99-a8db-41deeea00f2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3" dT="2022-11-17T10:12:37.44" personId="{AE382966-78C1-4AE1-B427-6B7109360D1B}" id="{9EFAB687-0C7E-44E4-A9D7-8D675349FB33}">
    <text>plot net aangelegd, m2 bij benadering</text>
  </threadedComment>
</ThreadedComments>
</file>

<file path=xl/threadedComments/threadedComment2.xml><?xml version="1.0" encoding="utf-8"?>
<ThreadedComments xmlns="http://schemas.microsoft.com/office/spreadsheetml/2018/threadedcomments" xmlns:x="http://schemas.openxmlformats.org/spreadsheetml/2006/main">
  <threadedComment ref="K12" dT="2022-11-17T10:36:10.80" personId="{AE382966-78C1-4AE1-B427-6B7109360D1B}" id="{2A6DD4C4-8F2F-48F0-8F53-844C4D2B13BD}">
    <text>voorkant gazon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M50"/>
  <sheetViews>
    <sheetView showZeros="0" tabSelected="1" topLeftCell="A10" zoomScaleNormal="100" workbookViewId="0">
      <pane xSplit="6" topLeftCell="G1" activePane="topRight" state="frozen"/>
      <selection pane="topRight" activeCell="A45" sqref="A45:XFD45"/>
    </sheetView>
  </sheetViews>
  <sheetFormatPr baseColWidth="10" defaultColWidth="9.1640625" defaultRowHeight="12.75" customHeight="1" outlineLevelCol="1" x14ac:dyDescent="0.15"/>
  <cols>
    <col min="1" max="1" width="51.83203125" style="2" customWidth="1"/>
    <col min="2" max="2" width="15.33203125" customWidth="1"/>
    <col min="3" max="3" width="6.5" customWidth="1"/>
    <col min="4" max="4" width="10.83203125" customWidth="1"/>
    <col min="5" max="5" width="11.83203125" customWidth="1"/>
    <col min="6" max="6" width="9.1640625" customWidth="1"/>
    <col min="7" max="7" width="11" customWidth="1" outlineLevel="1"/>
    <col min="8" max="8" width="11.1640625" bestFit="1" customWidth="1" outlineLevel="1"/>
    <col min="9" max="9" width="10.83203125" customWidth="1" outlineLevel="1"/>
    <col min="10" max="10" width="11.1640625" bestFit="1" customWidth="1" outlineLevel="1"/>
    <col min="11" max="11" width="10.6640625" customWidth="1" outlineLevel="1"/>
    <col min="12" max="12" width="11.1640625" bestFit="1" customWidth="1" outlineLevel="1"/>
    <col min="13" max="13" width="10.5" customWidth="1" outlineLevel="1"/>
    <col min="14" max="14" width="11.1640625" bestFit="1" customWidth="1" outlineLevel="1"/>
    <col min="15" max="15" width="10.83203125" customWidth="1" outlineLevel="1"/>
    <col min="16" max="16" width="11.1640625" bestFit="1" customWidth="1" outlineLevel="1"/>
    <col min="17" max="17" width="10.33203125" customWidth="1" outlineLevel="1"/>
    <col min="18" max="18" width="11.1640625" bestFit="1" customWidth="1" outlineLevel="1"/>
    <col min="19" max="19" width="10.6640625" customWidth="1" outlineLevel="1"/>
    <col min="20" max="20" width="11.1640625" bestFit="1" customWidth="1" outlineLevel="1"/>
  </cols>
  <sheetData>
    <row r="1" spans="1:65" ht="14" x14ac:dyDescent="0.15">
      <c r="A1" s="18" t="s">
        <v>0</v>
      </c>
      <c r="B1" s="19"/>
      <c r="C1" s="19"/>
      <c r="D1" s="19"/>
      <c r="E1" s="19"/>
      <c r="F1" s="19"/>
    </row>
    <row r="2" spans="1:65" ht="13" customHeight="1" x14ac:dyDescent="0.15">
      <c r="A2" s="89" t="s">
        <v>1</v>
      </c>
      <c r="B2" s="19"/>
      <c r="C2" s="19"/>
      <c r="D2" s="90"/>
      <c r="E2" s="19"/>
      <c r="F2" s="19"/>
      <c r="G2" s="91" t="s">
        <v>2</v>
      </c>
      <c r="H2" s="94"/>
      <c r="I2" s="91" t="s">
        <v>2</v>
      </c>
      <c r="J2" s="94"/>
      <c r="K2" s="91" t="s">
        <v>2</v>
      </c>
      <c r="L2" s="94"/>
      <c r="M2" s="91" t="s">
        <v>2</v>
      </c>
      <c r="N2" s="94"/>
      <c r="O2" s="91" t="s">
        <v>2</v>
      </c>
      <c r="P2" s="94"/>
      <c r="Q2" s="91" t="s">
        <v>2</v>
      </c>
      <c r="R2" s="94"/>
      <c r="S2" s="91" t="s">
        <v>2</v>
      </c>
      <c r="T2" s="92"/>
    </row>
    <row r="3" spans="1:65" ht="13" customHeight="1" x14ac:dyDescent="0.15">
      <c r="A3" s="89"/>
      <c r="B3" s="19"/>
      <c r="C3" s="19"/>
      <c r="D3" s="90"/>
      <c r="E3" s="19"/>
      <c r="F3" s="19"/>
      <c r="G3" s="86" t="s">
        <v>3</v>
      </c>
      <c r="H3" s="87"/>
      <c r="I3" s="86" t="s">
        <v>4</v>
      </c>
      <c r="J3" s="87"/>
      <c r="K3" s="86" t="s">
        <v>5</v>
      </c>
      <c r="L3" s="87"/>
      <c r="M3" s="86" t="s">
        <v>6</v>
      </c>
      <c r="N3" s="87"/>
      <c r="O3" s="86" t="s">
        <v>7</v>
      </c>
      <c r="P3" s="87"/>
      <c r="Q3" s="86" t="s">
        <v>8</v>
      </c>
      <c r="R3" s="87"/>
      <c r="S3" s="86" t="s">
        <v>9</v>
      </c>
      <c r="T3" s="93"/>
    </row>
    <row r="4" spans="1:65" ht="66.75" customHeight="1" x14ac:dyDescent="0.15">
      <c r="A4" s="68" t="s">
        <v>10</v>
      </c>
      <c r="B4" s="4"/>
      <c r="C4" s="4"/>
      <c r="D4" s="88" t="s">
        <v>11</v>
      </c>
      <c r="E4" s="4"/>
      <c r="F4" s="25"/>
      <c r="G4" s="86"/>
      <c r="H4" s="87"/>
      <c r="I4" s="86"/>
      <c r="J4" s="87"/>
      <c r="K4" s="86"/>
      <c r="L4" s="87"/>
      <c r="M4" s="86"/>
      <c r="N4" s="87"/>
      <c r="O4" s="86"/>
      <c r="P4" s="87"/>
      <c r="Q4" s="86"/>
      <c r="R4" s="87"/>
      <c r="S4" s="86"/>
      <c r="T4" s="93"/>
    </row>
    <row r="5" spans="1:65" ht="50.25" customHeight="1" x14ac:dyDescent="0.15">
      <c r="B5" s="4" t="s">
        <v>12</v>
      </c>
      <c r="C5" s="4"/>
      <c r="D5" s="88"/>
      <c r="E5" s="4" t="s">
        <v>13</v>
      </c>
      <c r="F5" s="45" t="s">
        <v>14</v>
      </c>
      <c r="G5" s="35" t="s">
        <v>15</v>
      </c>
      <c r="H5" s="25" t="s">
        <v>16</v>
      </c>
      <c r="I5" s="35" t="s">
        <v>15</v>
      </c>
      <c r="J5" s="25" t="s">
        <v>16</v>
      </c>
      <c r="K5" s="35" t="s">
        <v>15</v>
      </c>
      <c r="L5" s="25" t="s">
        <v>16</v>
      </c>
      <c r="M5" s="35" t="s">
        <v>15</v>
      </c>
      <c r="N5" s="25" t="s">
        <v>16</v>
      </c>
      <c r="O5" s="35" t="s">
        <v>15</v>
      </c>
      <c r="P5" s="25" t="s">
        <v>16</v>
      </c>
      <c r="Q5" s="35" t="s">
        <v>15</v>
      </c>
      <c r="R5" s="25" t="s">
        <v>16</v>
      </c>
      <c r="S5" s="35" t="s">
        <v>15</v>
      </c>
      <c r="T5" s="20" t="s">
        <v>16</v>
      </c>
      <c r="U5" s="19"/>
      <c r="V5" s="19"/>
      <c r="W5" s="19"/>
      <c r="X5" s="19"/>
      <c r="Y5" s="19"/>
      <c r="Z5" s="19"/>
      <c r="AA5" s="19"/>
      <c r="AB5" s="19"/>
      <c r="AC5" s="19"/>
      <c r="AD5" s="19"/>
      <c r="AE5" s="19"/>
      <c r="AF5" s="19"/>
      <c r="AG5" s="19"/>
      <c r="AH5" s="19"/>
      <c r="AI5" s="19"/>
      <c r="AJ5" s="19"/>
      <c r="AK5" s="19"/>
      <c r="AL5" s="19"/>
      <c r="AM5" s="19"/>
      <c r="AN5" s="19"/>
      <c r="AO5" s="19"/>
      <c r="AP5" s="19"/>
      <c r="AQ5" s="19"/>
      <c r="AR5" s="19"/>
      <c r="AS5" s="19"/>
    </row>
    <row r="6" spans="1:65" s="3" customFormat="1" ht="12.75" customHeight="1" x14ac:dyDescent="0.15">
      <c r="A6" s="15" t="s">
        <v>17</v>
      </c>
      <c r="B6" s="12"/>
      <c r="C6" s="12"/>
      <c r="D6" s="12"/>
      <c r="E6" s="12"/>
      <c r="F6" s="26"/>
      <c r="G6" s="36"/>
      <c r="H6" s="26"/>
      <c r="I6" s="36"/>
      <c r="J6" s="26"/>
      <c r="K6" s="36"/>
      <c r="L6" s="26"/>
      <c r="M6" s="36"/>
      <c r="N6" s="26"/>
      <c r="O6" s="36"/>
      <c r="P6" s="26"/>
      <c r="Q6" s="36"/>
      <c r="R6" s="26"/>
      <c r="S6" s="36"/>
      <c r="T6" s="37"/>
      <c r="U6" s="19"/>
      <c r="V6" s="19"/>
      <c r="W6" s="19"/>
      <c r="X6" s="19"/>
      <c r="Y6" s="19"/>
      <c r="Z6" s="19"/>
      <c r="AA6" s="19"/>
      <c r="AB6" s="19"/>
      <c r="AC6" s="19"/>
      <c r="AD6" s="19"/>
      <c r="AE6" s="19"/>
      <c r="AF6" s="19"/>
      <c r="AG6" s="19"/>
      <c r="AH6" s="19"/>
      <c r="AI6" s="19"/>
      <c r="AJ6" s="19"/>
      <c r="AK6" s="19"/>
      <c r="AL6" s="19"/>
      <c r="AM6" s="19"/>
      <c r="AN6" s="19"/>
      <c r="AO6" s="19"/>
      <c r="AP6" s="19"/>
      <c r="AQ6" s="19"/>
      <c r="AR6" s="19"/>
      <c r="AS6" s="19"/>
    </row>
    <row r="7" spans="1:65" ht="14" x14ac:dyDescent="0.15">
      <c r="A7" s="14" t="s">
        <v>18</v>
      </c>
      <c r="B7" s="6">
        <f>SUM(G7+I7+K7+M7+O7+Q7+S7)</f>
        <v>10957</v>
      </c>
      <c r="C7" s="6" t="s">
        <v>19</v>
      </c>
      <c r="D7" s="7">
        <v>0</v>
      </c>
      <c r="E7" s="8">
        <f>IF(B7="","",SUM(B7*D7))*F7</f>
        <v>0</v>
      </c>
      <c r="F7" s="25">
        <v>2</v>
      </c>
      <c r="G7" s="21">
        <v>3070</v>
      </c>
      <c r="H7" s="27">
        <f t="shared" ref="H7:H33" si="0">IF(G7="",0,SUM(G7*$D7))</f>
        <v>0</v>
      </c>
      <c r="I7" s="21">
        <v>1762</v>
      </c>
      <c r="J7" s="27">
        <f t="shared" ref="J7:J33" si="1">IF(I7="",0,SUM(I7*$D7))</f>
        <v>0</v>
      </c>
      <c r="K7" s="21">
        <v>1205</v>
      </c>
      <c r="L7" s="27">
        <f t="shared" ref="L7:L33" si="2">IF(K7="",0,SUM(K7*$D7))</f>
        <v>0</v>
      </c>
      <c r="M7" s="21">
        <v>1660</v>
      </c>
      <c r="N7" s="27">
        <f t="shared" ref="N7:N33" si="3">IF(M7="",0,SUM(M7*$D7))</f>
        <v>0</v>
      </c>
      <c r="O7" s="21">
        <v>2100</v>
      </c>
      <c r="P7" s="27">
        <f t="shared" ref="P7:P33" si="4">IF(O7="",0,SUM(O7*$D7))</f>
        <v>0</v>
      </c>
      <c r="Q7" s="29"/>
      <c r="R7" s="27">
        <f t="shared" ref="R7:R33" si="5">IF(Q7="",0,SUM(Q7*$D7))</f>
        <v>0</v>
      </c>
      <c r="S7" s="21">
        <v>1160</v>
      </c>
      <c r="T7" s="22">
        <f t="shared" ref="T7:T33" si="6">IF(S7="",0,SUM(S7*$D7))</f>
        <v>0</v>
      </c>
      <c r="U7" s="19"/>
      <c r="V7" s="19"/>
      <c r="W7" s="19"/>
      <c r="X7" s="19"/>
      <c r="Y7" s="19"/>
      <c r="Z7" s="19"/>
      <c r="AA7" s="19"/>
      <c r="AB7" s="19"/>
      <c r="AC7" s="19"/>
      <c r="AD7" s="19"/>
      <c r="AE7" s="19"/>
      <c r="AF7" s="19"/>
      <c r="AG7" s="19"/>
      <c r="AH7" s="19"/>
      <c r="AI7" s="19"/>
      <c r="AJ7" s="19"/>
      <c r="AK7" s="19"/>
      <c r="AL7" s="19"/>
      <c r="AM7" s="19"/>
      <c r="AN7" s="19"/>
      <c r="AO7" s="19"/>
      <c r="AP7" s="19"/>
      <c r="AQ7" s="19"/>
      <c r="AR7" s="19"/>
      <c r="AS7" s="19"/>
    </row>
    <row r="8" spans="1:65" ht="14" x14ac:dyDescent="0.15">
      <c r="A8" s="14" t="s">
        <v>20</v>
      </c>
      <c r="B8" s="6">
        <f>SUM(G8+I8+K8+M8+O8+Q8+S8)</f>
        <v>550</v>
      </c>
      <c r="C8" s="6" t="s">
        <v>19</v>
      </c>
      <c r="D8" s="7"/>
      <c r="E8" s="8">
        <f>IF(B8="","",SUM(B8*D8))*F8</f>
        <v>0</v>
      </c>
      <c r="F8" s="25">
        <v>2</v>
      </c>
      <c r="G8" s="21"/>
      <c r="H8" s="27">
        <f t="shared" si="0"/>
        <v>0</v>
      </c>
      <c r="I8" s="21"/>
      <c r="J8" s="27">
        <f t="shared" si="1"/>
        <v>0</v>
      </c>
      <c r="K8" s="21">
        <v>550</v>
      </c>
      <c r="L8" s="27">
        <f t="shared" si="2"/>
        <v>0</v>
      </c>
      <c r="M8" s="21"/>
      <c r="N8" s="27">
        <f t="shared" si="3"/>
        <v>0</v>
      </c>
      <c r="O8" s="21"/>
      <c r="P8" s="27">
        <f t="shared" si="4"/>
        <v>0</v>
      </c>
      <c r="Q8" s="29"/>
      <c r="R8" s="27">
        <f t="shared" si="5"/>
        <v>0</v>
      </c>
      <c r="S8" s="21"/>
      <c r="T8" s="22">
        <f t="shared" si="6"/>
        <v>0</v>
      </c>
      <c r="U8" s="19"/>
      <c r="V8" s="19"/>
      <c r="W8" s="19"/>
      <c r="X8" s="19"/>
      <c r="Y8" s="19"/>
      <c r="Z8" s="19"/>
      <c r="AA8" s="19"/>
      <c r="AB8" s="19"/>
      <c r="AC8" s="19"/>
      <c r="AD8" s="19"/>
      <c r="AE8" s="19"/>
      <c r="AF8" s="19"/>
      <c r="AG8" s="19"/>
      <c r="AH8" s="19"/>
      <c r="AI8" s="19"/>
      <c r="AJ8" s="19"/>
      <c r="AK8" s="19"/>
      <c r="AL8" s="19"/>
      <c r="AM8" s="19"/>
      <c r="AN8" s="19"/>
      <c r="AO8" s="19"/>
      <c r="AP8" s="19"/>
      <c r="AQ8" s="19"/>
      <c r="AR8" s="19"/>
      <c r="AS8" s="19"/>
    </row>
    <row r="9" spans="1:65" ht="14" x14ac:dyDescent="0.15">
      <c r="A9" s="14" t="s">
        <v>21</v>
      </c>
      <c r="B9" s="6">
        <f>SUM(G9+I9+K9+M9+O9+Q9+S9)</f>
        <v>13611</v>
      </c>
      <c r="C9" s="6" t="s">
        <v>19</v>
      </c>
      <c r="D9" s="7"/>
      <c r="E9" s="8">
        <f>IF(B9="","",SUM(B9*D9))*F9</f>
        <v>0</v>
      </c>
      <c r="F9" s="25">
        <v>4</v>
      </c>
      <c r="G9" s="21">
        <v>3082</v>
      </c>
      <c r="H9" s="27">
        <f t="shared" si="0"/>
        <v>0</v>
      </c>
      <c r="I9" s="21">
        <v>2015</v>
      </c>
      <c r="J9" s="27">
        <f t="shared" si="1"/>
        <v>0</v>
      </c>
      <c r="K9" s="21">
        <v>3235</v>
      </c>
      <c r="L9" s="27">
        <f t="shared" si="2"/>
        <v>0</v>
      </c>
      <c r="M9" s="21">
        <v>1766</v>
      </c>
      <c r="N9" s="27">
        <f t="shared" si="3"/>
        <v>0</v>
      </c>
      <c r="O9" s="21">
        <v>2248</v>
      </c>
      <c r="P9" s="27">
        <f t="shared" si="4"/>
        <v>0</v>
      </c>
      <c r="Q9" s="29"/>
      <c r="R9" s="27">
        <f t="shared" si="5"/>
        <v>0</v>
      </c>
      <c r="S9" s="21">
        <v>1265</v>
      </c>
      <c r="T9" s="22">
        <f t="shared" si="6"/>
        <v>0</v>
      </c>
      <c r="U9" s="19"/>
      <c r="V9" s="19"/>
      <c r="W9" s="19"/>
      <c r="X9" s="19"/>
      <c r="Y9" s="19"/>
      <c r="Z9" s="19"/>
      <c r="AA9" s="19"/>
      <c r="AB9" s="19"/>
      <c r="AC9" s="19"/>
      <c r="AD9" s="19"/>
      <c r="AE9" s="19"/>
      <c r="AF9" s="19"/>
      <c r="AG9" s="19"/>
      <c r="AH9" s="19"/>
      <c r="AI9" s="19"/>
      <c r="AJ9" s="19"/>
      <c r="AK9" s="19"/>
      <c r="AL9" s="19"/>
      <c r="AM9" s="19"/>
      <c r="AN9" s="19"/>
      <c r="AO9" s="19"/>
      <c r="AP9" s="19"/>
      <c r="AQ9" s="19"/>
      <c r="AR9" s="19"/>
      <c r="AS9" s="19"/>
    </row>
    <row r="10" spans="1:65" s="3" customFormat="1" ht="14" x14ac:dyDescent="0.15">
      <c r="A10" s="15" t="s">
        <v>22</v>
      </c>
      <c r="B10" s="10"/>
      <c r="C10" s="10"/>
      <c r="D10" s="11"/>
      <c r="E10" s="11"/>
      <c r="F10" s="26"/>
      <c r="G10" s="72"/>
      <c r="H10" s="73"/>
      <c r="I10" s="72"/>
      <c r="J10" s="73"/>
      <c r="K10" s="72"/>
      <c r="L10" s="73"/>
      <c r="M10" s="72"/>
      <c r="N10" s="73"/>
      <c r="O10" s="72"/>
      <c r="P10" s="73"/>
      <c r="Q10" s="74"/>
      <c r="R10" s="73"/>
      <c r="S10" s="72"/>
      <c r="T10" s="75"/>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row>
    <row r="11" spans="1:65" ht="14" x14ac:dyDescent="0.15">
      <c r="A11" s="14" t="s">
        <v>23</v>
      </c>
      <c r="B11" s="6">
        <f>SUM(G11+I11+K11+M11+O11+Q11+S11)</f>
        <v>117</v>
      </c>
      <c r="C11" s="6" t="s">
        <v>19</v>
      </c>
      <c r="D11" s="7"/>
      <c r="E11" s="8">
        <f>IF(B11="","",SUM(B11*D11))*F11</f>
        <v>0</v>
      </c>
      <c r="F11" s="25">
        <v>15</v>
      </c>
      <c r="G11" s="21">
        <v>12</v>
      </c>
      <c r="H11" s="27">
        <f t="shared" si="0"/>
        <v>0</v>
      </c>
      <c r="I11" s="21"/>
      <c r="J11" s="27">
        <f t="shared" si="1"/>
        <v>0</v>
      </c>
      <c r="K11" s="21"/>
      <c r="L11" s="27">
        <f t="shared" si="2"/>
        <v>0</v>
      </c>
      <c r="M11" s="21"/>
      <c r="N11" s="27">
        <f t="shared" si="3"/>
        <v>0</v>
      </c>
      <c r="O11" s="21"/>
      <c r="P11" s="27">
        <f t="shared" si="4"/>
        <v>0</v>
      </c>
      <c r="Q11" s="29"/>
      <c r="R11" s="27">
        <f t="shared" si="5"/>
        <v>0</v>
      </c>
      <c r="S11" s="21">
        <v>105</v>
      </c>
      <c r="T11" s="22">
        <f t="shared" si="6"/>
        <v>0</v>
      </c>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row>
    <row r="12" spans="1:65" ht="14" x14ac:dyDescent="0.15">
      <c r="A12" s="14" t="s">
        <v>24</v>
      </c>
      <c r="B12" s="6">
        <f>SUM(G12+I12+K12+M12+O12+Q12+S12)</f>
        <v>48</v>
      </c>
      <c r="C12" s="6" t="s">
        <v>25</v>
      </c>
      <c r="D12" s="7"/>
      <c r="E12" s="8">
        <f>IF(B12="","",SUM(B12*D12))*F12</f>
        <v>0</v>
      </c>
      <c r="F12" s="25">
        <v>2</v>
      </c>
      <c r="G12" s="21">
        <v>8</v>
      </c>
      <c r="H12" s="27">
        <f t="shared" si="0"/>
        <v>0</v>
      </c>
      <c r="I12" s="21"/>
      <c r="J12" s="27">
        <f t="shared" si="1"/>
        <v>0</v>
      </c>
      <c r="K12" s="21"/>
      <c r="L12" s="27">
        <f t="shared" si="2"/>
        <v>0</v>
      </c>
      <c r="M12" s="21"/>
      <c r="N12" s="27">
        <f t="shared" si="3"/>
        <v>0</v>
      </c>
      <c r="O12" s="21"/>
      <c r="P12" s="27">
        <f t="shared" si="4"/>
        <v>0</v>
      </c>
      <c r="Q12" s="29"/>
      <c r="R12" s="27">
        <f t="shared" si="5"/>
        <v>0</v>
      </c>
      <c r="S12" s="21">
        <v>40</v>
      </c>
      <c r="T12" s="22">
        <f t="shared" si="6"/>
        <v>0</v>
      </c>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row>
    <row r="13" spans="1:65" s="3" customFormat="1" ht="14" x14ac:dyDescent="0.15">
      <c r="A13" s="15" t="s">
        <v>26</v>
      </c>
      <c r="B13" s="10"/>
      <c r="C13" s="10"/>
      <c r="D13" s="11"/>
      <c r="E13" s="11"/>
      <c r="F13" s="26"/>
      <c r="G13" s="72"/>
      <c r="H13" s="73"/>
      <c r="I13" s="72"/>
      <c r="J13" s="73"/>
      <c r="K13" s="72"/>
      <c r="L13" s="73"/>
      <c r="M13" s="72"/>
      <c r="N13" s="73"/>
      <c r="O13" s="72"/>
      <c r="P13" s="73"/>
      <c r="Q13" s="74"/>
      <c r="R13" s="73"/>
      <c r="S13" s="72"/>
      <c r="T13" s="75"/>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row>
    <row r="14" spans="1:65" ht="14" x14ac:dyDescent="0.15">
      <c r="A14" s="14" t="s">
        <v>27</v>
      </c>
      <c r="B14" s="6">
        <f>SUM(G14+I14+K14+M14+O14+Q14+S14)</f>
        <v>1044</v>
      </c>
      <c r="C14" s="6" t="s">
        <v>19</v>
      </c>
      <c r="D14" s="7"/>
      <c r="E14" s="8">
        <f>IF(B14="","",SUM(B14*D14))*F14</f>
        <v>0</v>
      </c>
      <c r="F14" s="25">
        <v>4</v>
      </c>
      <c r="G14" s="21">
        <v>220</v>
      </c>
      <c r="H14" s="27">
        <f t="shared" si="0"/>
        <v>0</v>
      </c>
      <c r="I14" s="21"/>
      <c r="J14" s="27">
        <f t="shared" si="1"/>
        <v>0</v>
      </c>
      <c r="K14" s="21">
        <v>108</v>
      </c>
      <c r="L14" s="27">
        <f t="shared" si="2"/>
        <v>0</v>
      </c>
      <c r="M14" s="21">
        <v>8</v>
      </c>
      <c r="N14" s="27">
        <f t="shared" si="3"/>
        <v>0</v>
      </c>
      <c r="O14" s="21">
        <v>283</v>
      </c>
      <c r="P14" s="27">
        <f t="shared" si="4"/>
        <v>0</v>
      </c>
      <c r="Q14" s="29"/>
      <c r="R14" s="27">
        <f t="shared" si="5"/>
        <v>0</v>
      </c>
      <c r="S14" s="21">
        <v>425</v>
      </c>
      <c r="T14" s="22">
        <f t="shared" si="6"/>
        <v>0</v>
      </c>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row>
    <row r="15" spans="1:65" ht="14" x14ac:dyDescent="0.15">
      <c r="A15" s="14" t="s">
        <v>21</v>
      </c>
      <c r="B15" s="6">
        <f>SUM(G15+I15+K15+M15+O15+Q15+S15)</f>
        <v>1044</v>
      </c>
      <c r="C15" s="6" t="s">
        <v>19</v>
      </c>
      <c r="D15" s="7"/>
      <c r="E15" s="8">
        <f>IF(B15="","",SUM(B15*D15))*F15</f>
        <v>0</v>
      </c>
      <c r="F15" s="25">
        <v>4</v>
      </c>
      <c r="G15" s="21">
        <v>220</v>
      </c>
      <c r="H15" s="27">
        <f t="shared" si="0"/>
        <v>0</v>
      </c>
      <c r="I15" s="21"/>
      <c r="J15" s="27">
        <f t="shared" si="1"/>
        <v>0</v>
      </c>
      <c r="K15" s="21">
        <v>108</v>
      </c>
      <c r="L15" s="27">
        <f t="shared" si="2"/>
        <v>0</v>
      </c>
      <c r="M15" s="21">
        <v>8</v>
      </c>
      <c r="N15" s="27">
        <f t="shared" si="3"/>
        <v>0</v>
      </c>
      <c r="O15" s="21">
        <v>283</v>
      </c>
      <c r="P15" s="27">
        <f t="shared" si="4"/>
        <v>0</v>
      </c>
      <c r="Q15" s="29"/>
      <c r="R15" s="27">
        <f t="shared" si="5"/>
        <v>0</v>
      </c>
      <c r="S15" s="21">
        <v>425</v>
      </c>
      <c r="T15" s="22">
        <f t="shared" si="6"/>
        <v>0</v>
      </c>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row>
    <row r="16" spans="1:65" ht="14" x14ac:dyDescent="0.15">
      <c r="A16" s="14" t="s">
        <v>28</v>
      </c>
      <c r="B16" s="6">
        <f>SUM(G16+I16+K16+M16+O16+Q16+S16)</f>
        <v>1044</v>
      </c>
      <c r="C16" s="6" t="s">
        <v>25</v>
      </c>
      <c r="D16" s="7"/>
      <c r="E16" s="8">
        <f>IF(B16="","",SUM(B16*D16))*F16</f>
        <v>0</v>
      </c>
      <c r="F16" s="25">
        <v>1</v>
      </c>
      <c r="G16" s="21">
        <v>220</v>
      </c>
      <c r="H16" s="27">
        <f t="shared" si="0"/>
        <v>0</v>
      </c>
      <c r="I16" s="21"/>
      <c r="J16" s="27">
        <f t="shared" si="1"/>
        <v>0</v>
      </c>
      <c r="K16" s="21">
        <v>108</v>
      </c>
      <c r="L16" s="27">
        <f t="shared" si="2"/>
        <v>0</v>
      </c>
      <c r="M16" s="21">
        <v>8</v>
      </c>
      <c r="N16" s="27">
        <f t="shared" si="3"/>
        <v>0</v>
      </c>
      <c r="O16" s="21">
        <v>283</v>
      </c>
      <c r="P16" s="27">
        <f t="shared" si="4"/>
        <v>0</v>
      </c>
      <c r="Q16" s="29"/>
      <c r="R16" s="27">
        <f t="shared" si="5"/>
        <v>0</v>
      </c>
      <c r="S16" s="21">
        <v>425</v>
      </c>
      <c r="T16" s="22">
        <f t="shared" si="6"/>
        <v>0</v>
      </c>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row>
    <row r="17" spans="1:65" ht="14" x14ac:dyDescent="0.15">
      <c r="A17" s="14" t="s">
        <v>29</v>
      </c>
      <c r="B17" s="6">
        <f>SUM(G17+I17+K17+M17+O17+Q17+S17)</f>
        <v>1044</v>
      </c>
      <c r="C17" s="6" t="s">
        <v>25</v>
      </c>
      <c r="D17" s="7"/>
      <c r="E17" s="8">
        <f>IF(B17="","",SUM(B17*D17))*F17</f>
        <v>0</v>
      </c>
      <c r="F17" s="25">
        <v>1</v>
      </c>
      <c r="G17" s="21">
        <v>220</v>
      </c>
      <c r="H17" s="27">
        <f t="shared" si="0"/>
        <v>0</v>
      </c>
      <c r="I17" s="21"/>
      <c r="J17" s="27">
        <f t="shared" si="1"/>
        <v>0</v>
      </c>
      <c r="K17" s="21">
        <v>108</v>
      </c>
      <c r="L17" s="27">
        <f t="shared" si="2"/>
        <v>0</v>
      </c>
      <c r="M17" s="21">
        <v>8</v>
      </c>
      <c r="N17" s="27">
        <f t="shared" si="3"/>
        <v>0</v>
      </c>
      <c r="O17" s="21">
        <v>283</v>
      </c>
      <c r="P17" s="27">
        <f t="shared" si="4"/>
        <v>0</v>
      </c>
      <c r="Q17" s="29"/>
      <c r="R17" s="27">
        <f t="shared" si="5"/>
        <v>0</v>
      </c>
      <c r="S17" s="21">
        <v>425</v>
      </c>
      <c r="T17" s="22">
        <f t="shared" si="6"/>
        <v>0</v>
      </c>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row>
    <row r="18" spans="1:65" s="3" customFormat="1" ht="14" x14ac:dyDescent="0.15">
      <c r="A18" s="15" t="s">
        <v>30</v>
      </c>
      <c r="B18" s="10"/>
      <c r="C18" s="10"/>
      <c r="D18" s="11"/>
      <c r="E18" s="11"/>
      <c r="F18" s="26"/>
      <c r="G18" s="72"/>
      <c r="H18" s="73"/>
      <c r="I18" s="72"/>
      <c r="J18" s="73"/>
      <c r="K18" s="72"/>
      <c r="L18" s="73"/>
      <c r="M18" s="72"/>
      <c r="N18" s="73"/>
      <c r="O18" s="72"/>
      <c r="P18" s="73"/>
      <c r="Q18" s="74"/>
      <c r="R18" s="73"/>
      <c r="S18" s="72"/>
      <c r="T18" s="75"/>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row>
    <row r="19" spans="1:65" ht="14" x14ac:dyDescent="0.15">
      <c r="A19" s="14" t="s">
        <v>31</v>
      </c>
      <c r="B19" s="6">
        <f>SUM(G19+I19+K19+M19+O19+Q19+S19)</f>
        <v>609</v>
      </c>
      <c r="C19" s="6" t="s">
        <v>19</v>
      </c>
      <c r="D19" s="7"/>
      <c r="E19" s="8">
        <f>IF(B19="","",SUM(B19*D19))*F19</f>
        <v>0</v>
      </c>
      <c r="F19" s="25">
        <v>4</v>
      </c>
      <c r="G19" s="21">
        <v>60</v>
      </c>
      <c r="H19" s="27">
        <f t="shared" si="0"/>
        <v>0</v>
      </c>
      <c r="I19" s="21">
        <v>114</v>
      </c>
      <c r="J19" s="27">
        <f t="shared" si="1"/>
        <v>0</v>
      </c>
      <c r="K19" s="21">
        <v>160</v>
      </c>
      <c r="L19" s="27">
        <f t="shared" si="2"/>
        <v>0</v>
      </c>
      <c r="M19" s="21">
        <v>75</v>
      </c>
      <c r="N19" s="27">
        <f t="shared" si="3"/>
        <v>0</v>
      </c>
      <c r="O19" s="21">
        <v>200</v>
      </c>
      <c r="P19" s="27">
        <f t="shared" si="4"/>
        <v>0</v>
      </c>
      <c r="Q19" s="29"/>
      <c r="R19" s="27">
        <f t="shared" si="5"/>
        <v>0</v>
      </c>
      <c r="S19" s="21">
        <v>0</v>
      </c>
      <c r="T19" s="22">
        <f t="shared" si="6"/>
        <v>0</v>
      </c>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row>
    <row r="20" spans="1:65" ht="14" x14ac:dyDescent="0.15">
      <c r="A20" s="14" t="s">
        <v>32</v>
      </c>
      <c r="B20" s="6">
        <f>SUM(G20+I20+K20+M20+O20+Q20+S20)</f>
        <v>1867</v>
      </c>
      <c r="C20" s="6" t="s">
        <v>25</v>
      </c>
      <c r="D20" s="7"/>
      <c r="E20" s="8">
        <f>IF(B20="","",SUM(B20*D20))*F20</f>
        <v>0</v>
      </c>
      <c r="F20" s="25">
        <v>2</v>
      </c>
      <c r="G20" s="21">
        <v>310</v>
      </c>
      <c r="H20" s="27">
        <f t="shared" si="0"/>
        <v>0</v>
      </c>
      <c r="I20" s="21">
        <v>250</v>
      </c>
      <c r="J20" s="27">
        <f t="shared" si="1"/>
        <v>0</v>
      </c>
      <c r="K20" s="21">
        <v>100</v>
      </c>
      <c r="L20" s="27">
        <f t="shared" si="2"/>
        <v>0</v>
      </c>
      <c r="M20" s="21">
        <v>307</v>
      </c>
      <c r="N20" s="27">
        <f t="shared" si="3"/>
        <v>0</v>
      </c>
      <c r="O20" s="21">
        <v>900</v>
      </c>
      <c r="P20" s="27">
        <f t="shared" si="4"/>
        <v>0</v>
      </c>
      <c r="Q20" s="29"/>
      <c r="R20" s="27">
        <f t="shared" si="5"/>
        <v>0</v>
      </c>
      <c r="S20" s="21">
        <v>0</v>
      </c>
      <c r="T20" s="22">
        <f t="shared" si="6"/>
        <v>0</v>
      </c>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row>
    <row r="21" spans="1:65" ht="14" x14ac:dyDescent="0.15">
      <c r="A21" s="14" t="s">
        <v>21</v>
      </c>
      <c r="B21" s="6">
        <f>SUM(G21+I21+K21+M21+O21+Q21+S21)</f>
        <v>609</v>
      </c>
      <c r="C21" s="6" t="s">
        <v>19</v>
      </c>
      <c r="D21" s="7"/>
      <c r="E21" s="8">
        <f>IF(B21="","",SUM(B21*D21))*F21</f>
        <v>0</v>
      </c>
      <c r="F21" s="25">
        <v>4</v>
      </c>
      <c r="G21" s="21">
        <v>60</v>
      </c>
      <c r="H21" s="27">
        <f t="shared" si="0"/>
        <v>0</v>
      </c>
      <c r="I21" s="21">
        <v>114</v>
      </c>
      <c r="J21" s="27">
        <f t="shared" si="1"/>
        <v>0</v>
      </c>
      <c r="K21" s="21">
        <v>160</v>
      </c>
      <c r="L21" s="27">
        <f t="shared" si="2"/>
        <v>0</v>
      </c>
      <c r="M21" s="21">
        <v>75</v>
      </c>
      <c r="N21" s="27">
        <f t="shared" si="3"/>
        <v>0</v>
      </c>
      <c r="O21" s="21">
        <v>200</v>
      </c>
      <c r="P21" s="27">
        <f t="shared" si="4"/>
        <v>0</v>
      </c>
      <c r="Q21" s="29"/>
      <c r="R21" s="27">
        <f t="shared" si="5"/>
        <v>0</v>
      </c>
      <c r="S21" s="21">
        <v>0</v>
      </c>
      <c r="T21" s="22">
        <f t="shared" si="6"/>
        <v>0</v>
      </c>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row>
    <row r="22" spans="1:65" s="3" customFormat="1" ht="14" x14ac:dyDescent="0.15">
      <c r="A22" s="76" t="s">
        <v>33</v>
      </c>
      <c r="B22" s="77"/>
      <c r="C22" s="77"/>
      <c r="D22" s="78"/>
      <c r="E22" s="78"/>
      <c r="F22" s="79"/>
      <c r="G22" s="72"/>
      <c r="H22" s="73"/>
      <c r="I22" s="72"/>
      <c r="J22" s="73"/>
      <c r="K22" s="72"/>
      <c r="L22" s="73"/>
      <c r="M22" s="72"/>
      <c r="N22" s="73"/>
      <c r="O22" s="72"/>
      <c r="P22" s="73"/>
      <c r="Q22" s="74"/>
      <c r="R22" s="73"/>
      <c r="S22" s="72"/>
      <c r="T22" s="75"/>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row>
    <row r="23" spans="1:65" ht="14" x14ac:dyDescent="0.15">
      <c r="A23" s="14" t="s">
        <v>34</v>
      </c>
      <c r="B23" s="6">
        <f>SUM(G23+I23+K23+M23+O23+Q23+S23)</f>
        <v>15</v>
      </c>
      <c r="C23" s="6" t="s">
        <v>35</v>
      </c>
      <c r="D23" s="7"/>
      <c r="E23" s="8">
        <f>IF(B23="","",SUM(B23*D23))*F23</f>
        <v>0</v>
      </c>
      <c r="F23" s="25">
        <v>1</v>
      </c>
      <c r="G23" s="21"/>
      <c r="H23" s="27">
        <f t="shared" si="0"/>
        <v>0</v>
      </c>
      <c r="I23" s="21"/>
      <c r="J23" s="27">
        <f t="shared" si="1"/>
        <v>0</v>
      </c>
      <c r="K23" s="21">
        <v>4</v>
      </c>
      <c r="L23" s="27">
        <f t="shared" si="2"/>
        <v>0</v>
      </c>
      <c r="M23" s="21"/>
      <c r="N23" s="27">
        <f t="shared" si="3"/>
        <v>0</v>
      </c>
      <c r="O23" s="21">
        <v>11</v>
      </c>
      <c r="P23" s="27">
        <f t="shared" si="4"/>
        <v>0</v>
      </c>
      <c r="Q23" s="29"/>
      <c r="R23" s="27">
        <f t="shared" si="5"/>
        <v>0</v>
      </c>
      <c r="S23" s="21"/>
      <c r="T23" s="22">
        <f t="shared" si="6"/>
        <v>0</v>
      </c>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row>
    <row r="24" spans="1:65" ht="14" x14ac:dyDescent="0.15">
      <c r="A24" s="14" t="s">
        <v>36</v>
      </c>
      <c r="B24" s="6">
        <f>SUM(G24+I24+K24+M24+O24+Q24+S24)</f>
        <v>8</v>
      </c>
      <c r="C24" s="6" t="s">
        <v>35</v>
      </c>
      <c r="D24" s="7"/>
      <c r="E24" s="8">
        <f>IF(B24="","",SUM(B24*D24))*F24</f>
        <v>0</v>
      </c>
      <c r="F24" s="25">
        <v>1</v>
      </c>
      <c r="G24" s="21"/>
      <c r="H24" s="27">
        <f t="shared" si="0"/>
        <v>0</v>
      </c>
      <c r="I24" s="21"/>
      <c r="J24" s="27">
        <f t="shared" si="1"/>
        <v>0</v>
      </c>
      <c r="K24" s="21"/>
      <c r="L24" s="27">
        <f t="shared" si="2"/>
        <v>0</v>
      </c>
      <c r="M24" s="21">
        <v>8</v>
      </c>
      <c r="N24" s="27">
        <f t="shared" si="3"/>
        <v>0</v>
      </c>
      <c r="O24" s="21"/>
      <c r="P24" s="27">
        <f t="shared" si="4"/>
        <v>0</v>
      </c>
      <c r="Q24" s="29"/>
      <c r="R24" s="27">
        <f t="shared" si="5"/>
        <v>0</v>
      </c>
      <c r="S24" s="21">
        <v>0</v>
      </c>
      <c r="T24" s="22">
        <f t="shared" si="6"/>
        <v>0</v>
      </c>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row>
    <row r="25" spans="1:65" ht="14" x14ac:dyDescent="0.15">
      <c r="A25" s="14" t="s">
        <v>37</v>
      </c>
      <c r="B25" s="6">
        <f>SUM(G25+I25+K25+M25+O25+Q25+S25)</f>
        <v>22</v>
      </c>
      <c r="C25" s="6" t="s">
        <v>35</v>
      </c>
      <c r="D25" s="7"/>
      <c r="E25" s="8">
        <f>IF(B25="","",SUM(B25*D25))*F25</f>
        <v>0</v>
      </c>
      <c r="F25" s="25">
        <v>2</v>
      </c>
      <c r="G25" s="21">
        <v>10</v>
      </c>
      <c r="H25" s="27">
        <f t="shared" si="0"/>
        <v>0</v>
      </c>
      <c r="I25" s="21">
        <v>1</v>
      </c>
      <c r="J25" s="27">
        <f t="shared" si="1"/>
        <v>0</v>
      </c>
      <c r="K25" s="21">
        <v>9</v>
      </c>
      <c r="L25" s="27">
        <f t="shared" si="2"/>
        <v>0</v>
      </c>
      <c r="M25" s="21">
        <v>2</v>
      </c>
      <c r="N25" s="27">
        <f t="shared" si="3"/>
        <v>0</v>
      </c>
      <c r="O25" s="21"/>
      <c r="P25" s="27">
        <f t="shared" si="4"/>
        <v>0</v>
      </c>
      <c r="Q25" s="29"/>
      <c r="R25" s="27">
        <f t="shared" si="5"/>
        <v>0</v>
      </c>
      <c r="S25" s="21">
        <v>0</v>
      </c>
      <c r="T25" s="22">
        <f t="shared" si="6"/>
        <v>0</v>
      </c>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row>
    <row r="26" spans="1:65" s="3" customFormat="1" ht="14" x14ac:dyDescent="0.15">
      <c r="A26" s="76" t="s">
        <v>38</v>
      </c>
      <c r="B26" s="77"/>
      <c r="C26" s="77"/>
      <c r="D26" s="78"/>
      <c r="E26" s="78"/>
      <c r="F26" s="79"/>
      <c r="G26" s="72"/>
      <c r="H26" s="73"/>
      <c r="I26" s="72"/>
      <c r="J26" s="73"/>
      <c r="K26" s="72"/>
      <c r="L26" s="73"/>
      <c r="M26" s="72"/>
      <c r="N26" s="73"/>
      <c r="O26" s="72"/>
      <c r="P26" s="73"/>
      <c r="Q26" s="74"/>
      <c r="R26" s="73"/>
      <c r="S26" s="72"/>
      <c r="T26" s="75"/>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row>
    <row r="27" spans="1:65" ht="14" x14ac:dyDescent="0.15">
      <c r="A27" s="14" t="s">
        <v>39</v>
      </c>
      <c r="B27" s="6">
        <f>SUM(G27+I27+K27+M27+O27+Q27+S27)</f>
        <v>189</v>
      </c>
      <c r="C27" s="6" t="s">
        <v>25</v>
      </c>
      <c r="D27" s="7"/>
      <c r="E27" s="8">
        <f>IF(B27="","",SUM(B27*D27))*F27</f>
        <v>0</v>
      </c>
      <c r="F27" s="25">
        <v>2</v>
      </c>
      <c r="G27" s="21">
        <v>0</v>
      </c>
      <c r="H27" s="27">
        <f t="shared" si="0"/>
        <v>0</v>
      </c>
      <c r="I27" s="21"/>
      <c r="J27" s="27">
        <f t="shared" si="1"/>
        <v>0</v>
      </c>
      <c r="K27" s="21"/>
      <c r="L27" s="27">
        <f t="shared" si="2"/>
        <v>0</v>
      </c>
      <c r="M27" s="21">
        <v>64</v>
      </c>
      <c r="N27" s="27">
        <f t="shared" si="3"/>
        <v>0</v>
      </c>
      <c r="O27" s="21"/>
      <c r="P27" s="27">
        <f t="shared" si="4"/>
        <v>0</v>
      </c>
      <c r="Q27" s="29"/>
      <c r="R27" s="27">
        <f t="shared" si="5"/>
        <v>0</v>
      </c>
      <c r="S27" s="21">
        <v>125</v>
      </c>
      <c r="T27" s="22">
        <f t="shared" si="6"/>
        <v>0</v>
      </c>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row>
    <row r="28" spans="1:65" s="3" customFormat="1" ht="14" x14ac:dyDescent="0.15">
      <c r="A28" s="15" t="s">
        <v>40</v>
      </c>
      <c r="B28" s="10"/>
      <c r="C28" s="10"/>
      <c r="D28" s="11"/>
      <c r="E28" s="11"/>
      <c r="F28" s="26"/>
      <c r="G28" s="72"/>
      <c r="H28" s="73"/>
      <c r="I28" s="72"/>
      <c r="J28" s="73"/>
      <c r="K28" s="72"/>
      <c r="L28" s="73"/>
      <c r="M28" s="72"/>
      <c r="N28" s="73"/>
      <c r="O28" s="72"/>
      <c r="P28" s="73"/>
      <c r="Q28" s="74"/>
      <c r="R28" s="73"/>
      <c r="S28" s="72"/>
      <c r="T28" s="75"/>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row>
    <row r="29" spans="1:65" ht="14" x14ac:dyDescent="0.15">
      <c r="A29" s="14" t="s">
        <v>41</v>
      </c>
      <c r="B29" s="6">
        <f>SUM(G29+I29+K29+M29+O29+Q29+S29)</f>
        <v>30</v>
      </c>
      <c r="C29" s="6" t="s">
        <v>35</v>
      </c>
      <c r="D29" s="7"/>
      <c r="E29" s="8">
        <f>IF(B29="","",SUM(B29*D29))*F29</f>
        <v>0</v>
      </c>
      <c r="F29" s="25">
        <v>1</v>
      </c>
      <c r="G29" s="21">
        <v>13</v>
      </c>
      <c r="H29" s="27">
        <f t="shared" si="0"/>
        <v>0</v>
      </c>
      <c r="I29" s="21">
        <v>5</v>
      </c>
      <c r="J29" s="27">
        <f t="shared" si="1"/>
        <v>0</v>
      </c>
      <c r="K29" s="21">
        <v>0</v>
      </c>
      <c r="L29" s="27">
        <f t="shared" si="2"/>
        <v>0</v>
      </c>
      <c r="M29" s="21">
        <v>3</v>
      </c>
      <c r="N29" s="27">
        <f t="shared" si="3"/>
        <v>0</v>
      </c>
      <c r="O29" s="21">
        <v>6</v>
      </c>
      <c r="P29" s="27">
        <f t="shared" si="4"/>
        <v>0</v>
      </c>
      <c r="Q29" s="29"/>
      <c r="R29" s="27">
        <f t="shared" si="5"/>
        <v>0</v>
      </c>
      <c r="S29" s="21">
        <v>3</v>
      </c>
      <c r="T29" s="22">
        <f t="shared" si="6"/>
        <v>0</v>
      </c>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row>
    <row r="30" spans="1:65" s="3" customFormat="1" ht="14" x14ac:dyDescent="0.15">
      <c r="A30" s="15" t="s">
        <v>42</v>
      </c>
      <c r="B30" s="10"/>
      <c r="C30" s="10"/>
      <c r="D30" s="11"/>
      <c r="E30" s="11"/>
      <c r="F30" s="26"/>
      <c r="G30" s="23"/>
      <c r="H30" s="27"/>
      <c r="I30" s="23"/>
      <c r="J30" s="27"/>
      <c r="K30" s="23"/>
      <c r="L30" s="73"/>
      <c r="M30" s="72"/>
      <c r="N30" s="73"/>
      <c r="O30" s="72"/>
      <c r="P30" s="73"/>
      <c r="Q30" s="74"/>
      <c r="R30" s="73"/>
      <c r="S30" s="72"/>
      <c r="T30" s="75"/>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row>
    <row r="31" spans="1:65" ht="14" x14ac:dyDescent="0.15">
      <c r="A31" s="14" t="s">
        <v>43</v>
      </c>
      <c r="B31" s="6">
        <f>SUM(G31+I31+K31+M31+O31+Q31+S31)</f>
        <v>3</v>
      </c>
      <c r="C31" s="6" t="s">
        <v>35</v>
      </c>
      <c r="D31" s="7"/>
      <c r="E31" s="8">
        <f>IF(B31="","",SUM(B31*D31))*F31</f>
        <v>0</v>
      </c>
      <c r="F31" s="25">
        <v>4</v>
      </c>
      <c r="G31" s="21"/>
      <c r="H31" s="27">
        <f t="shared" si="0"/>
        <v>0</v>
      </c>
      <c r="I31" s="21">
        <v>1</v>
      </c>
      <c r="J31" s="27">
        <f t="shared" si="1"/>
        <v>0</v>
      </c>
      <c r="K31" s="21"/>
      <c r="L31" s="27">
        <f t="shared" si="2"/>
        <v>0</v>
      </c>
      <c r="M31" s="21"/>
      <c r="N31" s="27">
        <f t="shared" si="3"/>
        <v>0</v>
      </c>
      <c r="O31" s="21">
        <v>2</v>
      </c>
      <c r="P31" s="27">
        <f t="shared" si="4"/>
        <v>0</v>
      </c>
      <c r="Q31" s="29"/>
      <c r="R31" s="27">
        <f t="shared" si="5"/>
        <v>0</v>
      </c>
      <c r="S31" s="21"/>
      <c r="T31" s="22">
        <f t="shared" si="6"/>
        <v>0</v>
      </c>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row>
    <row r="32" spans="1:65" ht="12.75" customHeight="1" x14ac:dyDescent="0.15">
      <c r="A32" s="14" t="s">
        <v>44</v>
      </c>
      <c r="B32" s="6">
        <f t="shared" ref="B32:B33" si="7">SUM(G32+I32+K32+M32+O32+Q32+S32)</f>
        <v>60</v>
      </c>
      <c r="C32" s="6" t="s">
        <v>45</v>
      </c>
      <c r="D32" s="7"/>
      <c r="E32" s="8">
        <f t="shared" ref="E32:E33" si="8">IF(B32="","",SUM(B32*D32))*F32</f>
        <v>0</v>
      </c>
      <c r="F32" s="25">
        <v>1</v>
      </c>
      <c r="G32" s="21">
        <v>10</v>
      </c>
      <c r="H32" s="27">
        <f t="shared" si="0"/>
        <v>0</v>
      </c>
      <c r="I32" s="21">
        <v>10</v>
      </c>
      <c r="J32" s="27">
        <f t="shared" si="1"/>
        <v>0</v>
      </c>
      <c r="K32" s="21">
        <v>10</v>
      </c>
      <c r="L32" s="27">
        <f t="shared" si="2"/>
        <v>0</v>
      </c>
      <c r="M32" s="21">
        <v>10</v>
      </c>
      <c r="N32" s="27">
        <f t="shared" si="3"/>
        <v>0</v>
      </c>
      <c r="O32" s="21">
        <v>10</v>
      </c>
      <c r="P32" s="27">
        <f t="shared" si="4"/>
        <v>0</v>
      </c>
      <c r="Q32" s="29">
        <v>0</v>
      </c>
      <c r="R32" s="27">
        <f t="shared" si="5"/>
        <v>0</v>
      </c>
      <c r="S32" s="21">
        <v>10</v>
      </c>
      <c r="T32" s="22">
        <f t="shared" si="6"/>
        <v>0</v>
      </c>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row>
    <row r="33" spans="1:20" ht="12.75" customHeight="1" x14ac:dyDescent="0.15">
      <c r="A33" s="14" t="s">
        <v>46</v>
      </c>
      <c r="B33" s="6">
        <f t="shared" si="7"/>
        <v>32</v>
      </c>
      <c r="C33" s="6" t="s">
        <v>45</v>
      </c>
      <c r="D33" s="7"/>
      <c r="E33" s="8">
        <f t="shared" si="8"/>
        <v>0</v>
      </c>
      <c r="F33" s="25">
        <v>1</v>
      </c>
      <c r="G33" s="21">
        <v>4</v>
      </c>
      <c r="H33" s="27">
        <f t="shared" si="0"/>
        <v>0</v>
      </c>
      <c r="I33" s="21">
        <v>6</v>
      </c>
      <c r="J33" s="27">
        <f t="shared" si="1"/>
        <v>0</v>
      </c>
      <c r="K33" s="21">
        <v>6</v>
      </c>
      <c r="L33" s="27">
        <f t="shared" si="2"/>
        <v>0</v>
      </c>
      <c r="M33" s="21">
        <v>4</v>
      </c>
      <c r="N33" s="27">
        <f t="shared" si="3"/>
        <v>0</v>
      </c>
      <c r="O33" s="21">
        <v>6</v>
      </c>
      <c r="P33" s="27">
        <f t="shared" si="4"/>
        <v>0</v>
      </c>
      <c r="Q33" s="29"/>
      <c r="R33" s="27">
        <f t="shared" si="5"/>
        <v>0</v>
      </c>
      <c r="S33" s="21">
        <v>6</v>
      </c>
      <c r="T33" s="22">
        <f t="shared" si="6"/>
        <v>0</v>
      </c>
    </row>
    <row r="35" spans="1:20" ht="12.75" customHeight="1" x14ac:dyDescent="0.15">
      <c r="A35" s="2" t="s">
        <v>47</v>
      </c>
      <c r="G35" t="s">
        <v>48</v>
      </c>
      <c r="H35" s="71">
        <f>SUM(H7:H33)</f>
        <v>0</v>
      </c>
      <c r="I35" s="71"/>
      <c r="J35" s="71">
        <f t="shared" ref="J35:T35" si="9">SUM(J7:J33)</f>
        <v>0</v>
      </c>
      <c r="K35" s="71"/>
      <c r="L35" s="71">
        <f t="shared" si="9"/>
        <v>0</v>
      </c>
      <c r="M35" s="71"/>
      <c r="N35" s="71">
        <f t="shared" si="9"/>
        <v>0</v>
      </c>
      <c r="O35" s="71"/>
      <c r="P35" s="71">
        <f t="shared" si="9"/>
        <v>0</v>
      </c>
      <c r="Q35" s="71"/>
      <c r="R35" s="71">
        <f t="shared" si="9"/>
        <v>0</v>
      </c>
      <c r="S35" s="71"/>
      <c r="T35" s="71">
        <f t="shared" si="9"/>
        <v>0</v>
      </c>
    </row>
    <row r="36" spans="1:20" ht="28" x14ac:dyDescent="0.15">
      <c r="A36" s="2" t="s">
        <v>49</v>
      </c>
      <c r="G36" t="s">
        <v>50</v>
      </c>
      <c r="H36" s="71">
        <f>SUM(H35/100*121)</f>
        <v>0</v>
      </c>
      <c r="I36" s="71"/>
      <c r="J36" s="71">
        <f t="shared" ref="J36:T36" si="10">SUM(J35/100*121)</f>
        <v>0</v>
      </c>
      <c r="K36" s="71"/>
      <c r="L36" s="71">
        <f t="shared" si="10"/>
        <v>0</v>
      </c>
      <c r="M36" s="71"/>
      <c r="N36" s="71">
        <f t="shared" si="10"/>
        <v>0</v>
      </c>
      <c r="O36" s="71"/>
      <c r="P36" s="71">
        <f t="shared" si="10"/>
        <v>0</v>
      </c>
      <c r="Q36" s="71"/>
      <c r="R36" s="71">
        <f t="shared" si="10"/>
        <v>0</v>
      </c>
      <c r="S36" s="71"/>
      <c r="T36" s="71">
        <f t="shared" si="10"/>
        <v>0</v>
      </c>
    </row>
    <row r="37" spans="1:20" ht="13" x14ac:dyDescent="0.15">
      <c r="B37" s="1"/>
      <c r="C37" s="1"/>
      <c r="D37" s="1"/>
      <c r="E37" s="1"/>
      <c r="F37" s="1"/>
    </row>
    <row r="38" spans="1:20" ht="13" x14ac:dyDescent="0.15"/>
    <row r="40" spans="1:20" ht="13" x14ac:dyDescent="0.15"/>
    <row r="42" spans="1:20" ht="90.75" customHeight="1" x14ac:dyDescent="0.15">
      <c r="A42" s="81" t="s">
        <v>51</v>
      </c>
    </row>
    <row r="43" spans="1:20" ht="12.75" customHeight="1" x14ac:dyDescent="0.15">
      <c r="A43" s="80"/>
    </row>
    <row r="44" spans="1:20" ht="12.75" customHeight="1" x14ac:dyDescent="0.15">
      <c r="A44" s="80"/>
    </row>
    <row r="45" spans="1:20" ht="52.5" customHeight="1" x14ac:dyDescent="0.15">
      <c r="A45" s="81" t="s">
        <v>52</v>
      </c>
    </row>
    <row r="46" spans="1:20" ht="12.75" customHeight="1" x14ac:dyDescent="0.15">
      <c r="A46" s="80"/>
    </row>
    <row r="47" spans="1:20" ht="12.75" customHeight="1" x14ac:dyDescent="0.15">
      <c r="A47" s="80"/>
    </row>
    <row r="48" spans="1:20" ht="12.75" customHeight="1" x14ac:dyDescent="0.15">
      <c r="A48" s="82" t="s">
        <v>53</v>
      </c>
    </row>
    <row r="49" spans="1:1" ht="12.75" customHeight="1" x14ac:dyDescent="0.15">
      <c r="A49" s="83" t="s">
        <v>54</v>
      </c>
    </row>
    <row r="50" spans="1:1" ht="12.75" customHeight="1" x14ac:dyDescent="0.15">
      <c r="A50" s="84" t="s">
        <v>55</v>
      </c>
    </row>
  </sheetData>
  <mergeCells count="17">
    <mergeCell ref="K2:L2"/>
    <mergeCell ref="K3:L4"/>
    <mergeCell ref="S2:T2"/>
    <mergeCell ref="S3:T4"/>
    <mergeCell ref="Q2:R2"/>
    <mergeCell ref="Q3:R4"/>
    <mergeCell ref="M2:N2"/>
    <mergeCell ref="O2:P2"/>
    <mergeCell ref="M3:N4"/>
    <mergeCell ref="O3:P4"/>
    <mergeCell ref="I3:J4"/>
    <mergeCell ref="G3:H4"/>
    <mergeCell ref="D4:D5"/>
    <mergeCell ref="A2:A3"/>
    <mergeCell ref="D2:D3"/>
    <mergeCell ref="G2:H2"/>
    <mergeCell ref="I2:J2"/>
  </mergeCells>
  <pageMargins left="0.25" right="0.25" top="0.75" bottom="0.75" header="0.3" footer="0.3"/>
  <pageSetup paperSize="8" scale="47"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03D7-880C-524F-A90E-F21AB264AFC0}">
  <sheetPr>
    <tabColor rgb="FFB4C6E7"/>
  </sheetPr>
  <dimension ref="A1:BP51"/>
  <sheetViews>
    <sheetView topLeftCell="A12" workbookViewId="0">
      <pane xSplit="6" topLeftCell="G1" activePane="topRight" state="frozen"/>
      <selection activeCell="A2" sqref="A2"/>
      <selection pane="topRight" activeCell="A51" sqref="A43:A51"/>
    </sheetView>
  </sheetViews>
  <sheetFormatPr baseColWidth="10" defaultColWidth="9.1640625" defaultRowHeight="12.75" customHeight="1" outlineLevelCol="1" x14ac:dyDescent="0.15"/>
  <cols>
    <col min="1" max="1" width="72.6640625" customWidth="1"/>
    <col min="2" max="2" width="11.5" customWidth="1"/>
    <col min="3" max="3" width="5.33203125" customWidth="1"/>
    <col min="4" max="4" width="10.83203125" customWidth="1"/>
    <col min="5" max="5" width="11.83203125" customWidth="1"/>
    <col min="6" max="6" width="9.1640625" customWidth="1"/>
    <col min="7" max="7" width="11.33203125" customWidth="1" outlineLevel="1"/>
    <col min="8" max="8" width="12" customWidth="1" outlineLevel="1"/>
    <col min="9" max="9" width="10.6640625" customWidth="1" outlineLevel="1"/>
    <col min="10" max="10" width="11.1640625" customWidth="1" outlineLevel="1"/>
    <col min="11" max="11" width="11.1640625" customWidth="1"/>
    <col min="12" max="12" width="11.83203125" bestFit="1" customWidth="1"/>
    <col min="13" max="13" width="11.5" customWidth="1"/>
    <col min="14" max="14" width="13.5" customWidth="1"/>
  </cols>
  <sheetData>
    <row r="1" spans="1:68" ht="13" x14ac:dyDescent="0.15">
      <c r="A1" s="16" t="s">
        <v>56</v>
      </c>
      <c r="B1" s="4"/>
      <c r="C1" s="4"/>
      <c r="D1" s="4"/>
      <c r="E1" s="4"/>
      <c r="F1" s="4"/>
      <c r="G1" s="34"/>
      <c r="H1" s="34"/>
      <c r="I1" s="34"/>
      <c r="J1" s="34"/>
      <c r="K1" s="34"/>
      <c r="L1" s="34"/>
      <c r="M1" s="34"/>
      <c r="N1" s="34"/>
    </row>
    <row r="2" spans="1:68" ht="13" customHeight="1" x14ac:dyDescent="0.15">
      <c r="A2" s="97" t="s">
        <v>1</v>
      </c>
      <c r="B2" s="4"/>
      <c r="C2" s="34"/>
      <c r="D2" s="95"/>
      <c r="E2" s="4"/>
      <c r="F2" s="25"/>
      <c r="G2" s="101" t="s">
        <v>2</v>
      </c>
      <c r="H2" s="102"/>
      <c r="I2" s="101" t="s">
        <v>2</v>
      </c>
      <c r="J2" s="102"/>
      <c r="K2" s="101" t="s">
        <v>2</v>
      </c>
      <c r="L2" s="102"/>
      <c r="M2" s="101" t="s">
        <v>2</v>
      </c>
      <c r="N2" s="104"/>
    </row>
    <row r="3" spans="1:68" ht="13" customHeight="1" x14ac:dyDescent="0.15">
      <c r="A3" s="98"/>
      <c r="B3" s="4"/>
      <c r="C3" s="49"/>
      <c r="D3" s="96"/>
      <c r="E3" s="4"/>
      <c r="F3" s="25"/>
      <c r="G3" s="99" t="s">
        <v>57</v>
      </c>
      <c r="H3" s="103"/>
      <c r="I3" s="99" t="s">
        <v>58</v>
      </c>
      <c r="J3" s="103"/>
      <c r="K3" s="99" t="s">
        <v>59</v>
      </c>
      <c r="L3" s="103"/>
      <c r="M3" s="99" t="s">
        <v>58</v>
      </c>
      <c r="N3" s="100"/>
    </row>
    <row r="4" spans="1:68" ht="66.75" customHeight="1" x14ac:dyDescent="0.15">
      <c r="B4" s="4"/>
      <c r="C4" s="4"/>
      <c r="D4" s="5"/>
      <c r="E4" s="4"/>
      <c r="F4" s="25"/>
      <c r="G4" s="99"/>
      <c r="H4" s="103"/>
      <c r="I4" s="99"/>
      <c r="J4" s="103"/>
      <c r="K4" s="99"/>
      <c r="L4" s="103"/>
      <c r="M4" s="99"/>
      <c r="N4" s="100"/>
    </row>
    <row r="5" spans="1:68" ht="42" x14ac:dyDescent="0.15">
      <c r="A5" s="17" t="s">
        <v>60</v>
      </c>
      <c r="B5" s="14" t="s">
        <v>61</v>
      </c>
      <c r="C5" s="14"/>
      <c r="D5" s="30" t="s">
        <v>11</v>
      </c>
      <c r="E5" s="14" t="s">
        <v>62</v>
      </c>
      <c r="F5" s="45" t="s">
        <v>63</v>
      </c>
      <c r="G5" s="35" t="s">
        <v>15</v>
      </c>
      <c r="H5" s="25" t="s">
        <v>16</v>
      </c>
      <c r="I5" s="35" t="s">
        <v>15</v>
      </c>
      <c r="J5" s="25" t="s">
        <v>16</v>
      </c>
      <c r="K5" s="35" t="s">
        <v>15</v>
      </c>
      <c r="L5" s="25" t="s">
        <v>16</v>
      </c>
      <c r="M5" s="41" t="s">
        <v>15</v>
      </c>
      <c r="N5" s="20" t="s">
        <v>16</v>
      </c>
    </row>
    <row r="6" spans="1:68" ht="13" x14ac:dyDescent="0.15">
      <c r="A6" s="9" t="s">
        <v>17</v>
      </c>
      <c r="B6" s="12"/>
      <c r="C6" s="12"/>
      <c r="D6" s="12"/>
      <c r="E6" s="12"/>
      <c r="F6" s="26"/>
      <c r="G6" s="36"/>
      <c r="H6" s="26"/>
      <c r="I6" s="36"/>
      <c r="J6" s="26"/>
      <c r="K6" s="36"/>
      <c r="L6" s="26"/>
      <c r="M6" s="23"/>
      <c r="N6" s="37"/>
    </row>
    <row r="7" spans="1:68" ht="13" x14ac:dyDescent="0.15">
      <c r="A7" s="4" t="s">
        <v>18</v>
      </c>
      <c r="B7" s="6">
        <f>SUM(G7+I7+K7+M7)</f>
        <v>11285</v>
      </c>
      <c r="C7" s="6" t="s">
        <v>19</v>
      </c>
      <c r="D7" s="7">
        <v>0</v>
      </c>
      <c r="E7" s="8">
        <f>IF(B7="","",SUM(B7*D7))*F7</f>
        <v>0</v>
      </c>
      <c r="F7" s="25">
        <v>4</v>
      </c>
      <c r="G7" s="38">
        <v>1589</v>
      </c>
      <c r="H7" s="27">
        <f>SUM(G7*D7*F7)</f>
        <v>0</v>
      </c>
      <c r="I7" s="38">
        <v>5707</v>
      </c>
      <c r="J7" s="27">
        <f>SUM(I7*D7*F7)</f>
        <v>0</v>
      </c>
      <c r="K7" s="38">
        <v>3989</v>
      </c>
      <c r="L7" s="27">
        <f>SUM(K7*D7*F6)</f>
        <v>0</v>
      </c>
      <c r="M7" s="38"/>
      <c r="N7" s="22">
        <f>SUM(M7*D7*F7)</f>
        <v>0</v>
      </c>
    </row>
    <row r="8" spans="1:68" ht="12.75" customHeight="1" x14ac:dyDescent="0.15">
      <c r="A8" s="4" t="s">
        <v>64</v>
      </c>
      <c r="B8" s="6">
        <f>SUM(G8+I8+K8+M8)</f>
        <v>18185</v>
      </c>
      <c r="C8" s="4" t="s">
        <v>19</v>
      </c>
      <c r="D8" s="7">
        <v>0</v>
      </c>
      <c r="E8" s="8">
        <f>IF(B8="","",SUM(B8*D8))*F8</f>
        <v>0</v>
      </c>
      <c r="F8" s="25">
        <v>4</v>
      </c>
      <c r="G8" s="38">
        <v>1589</v>
      </c>
      <c r="H8" s="27">
        <f>SUM(G8*D8*F8)</f>
        <v>0</v>
      </c>
      <c r="I8" s="38">
        <v>5707</v>
      </c>
      <c r="J8" s="27">
        <f>SUM(I8*D8*F8)</f>
        <v>0</v>
      </c>
      <c r="K8" s="38">
        <v>10889</v>
      </c>
      <c r="L8" s="27">
        <f>SUM(K8*D8*F7)</f>
        <v>0</v>
      </c>
      <c r="M8" s="38"/>
      <c r="N8" s="22">
        <f>SUM(M8*D8*F8)</f>
        <v>0</v>
      </c>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row>
    <row r="9" spans="1:68" ht="13" x14ac:dyDescent="0.15">
      <c r="A9" s="4" t="s">
        <v>65</v>
      </c>
      <c r="B9" s="6">
        <f>SUM(G9+I9+K9+M9)</f>
        <v>5276</v>
      </c>
      <c r="C9" s="6" t="s">
        <v>19</v>
      </c>
      <c r="D9" s="7">
        <v>0</v>
      </c>
      <c r="E9" s="8">
        <f>IF(B9="","",SUM(B9*D9))*F9</f>
        <v>0</v>
      </c>
      <c r="F9" s="25">
        <v>2</v>
      </c>
      <c r="G9" s="38"/>
      <c r="H9" s="27">
        <f>SUM(G9*D9*F9)</f>
        <v>0</v>
      </c>
      <c r="I9" s="38"/>
      <c r="J9" s="27">
        <f>SUM(I9*D9*F9)</f>
        <v>0</v>
      </c>
      <c r="K9" s="38">
        <v>5276</v>
      </c>
      <c r="L9" s="27">
        <f>SUM(K9*D9*F8)</f>
        <v>0</v>
      </c>
      <c r="M9" s="38"/>
      <c r="N9" s="22">
        <f>SUM(M9*D9*F9)</f>
        <v>0</v>
      </c>
    </row>
    <row r="10" spans="1:68" ht="13" x14ac:dyDescent="0.15">
      <c r="A10" s="4" t="s">
        <v>66</v>
      </c>
      <c r="B10" s="6">
        <f>SUM(G10+I10+K10+M10)</f>
        <v>1238</v>
      </c>
      <c r="C10" s="6" t="s">
        <v>19</v>
      </c>
      <c r="D10" s="7">
        <v>0</v>
      </c>
      <c r="E10" s="8">
        <f>IF(B10="","",SUM(B10*D10))*F10</f>
        <v>0</v>
      </c>
      <c r="F10" s="25">
        <v>6</v>
      </c>
      <c r="G10" s="38"/>
      <c r="H10" s="27">
        <f>SUM(G10*D10*F10)</f>
        <v>0</v>
      </c>
      <c r="I10" s="38"/>
      <c r="J10" s="27">
        <f>SUM(I10*D10*F10)</f>
        <v>0</v>
      </c>
      <c r="K10" s="38">
        <v>1238</v>
      </c>
      <c r="L10" s="27">
        <f>SUM(K10*D10*F9)</f>
        <v>0</v>
      </c>
      <c r="M10" s="38"/>
      <c r="N10" s="22">
        <f>SUM(M10*D10*F10)</f>
        <v>0</v>
      </c>
    </row>
    <row r="11" spans="1:68" s="3" customFormat="1" ht="13" x14ac:dyDescent="0.15">
      <c r="A11" s="9" t="s">
        <v>22</v>
      </c>
      <c r="B11" s="10"/>
      <c r="C11" s="10"/>
      <c r="D11" s="10"/>
      <c r="E11" s="10"/>
      <c r="F11" s="10"/>
      <c r="G11" s="23"/>
      <c r="H11" s="27"/>
      <c r="I11" s="23"/>
      <c r="J11" s="27"/>
      <c r="K11" s="23"/>
      <c r="L11" s="27"/>
      <c r="M11" s="23"/>
      <c r="N11" s="22"/>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row>
    <row r="12" spans="1:68" ht="13" x14ac:dyDescent="0.15">
      <c r="A12" s="4" t="s">
        <v>23</v>
      </c>
      <c r="B12" s="6">
        <f t="shared" ref="B12:B17" si="0">SUM(G12+I12+K12+M12)</f>
        <v>2640</v>
      </c>
      <c r="C12" s="4" t="s">
        <v>19</v>
      </c>
      <c r="D12" s="7">
        <v>0</v>
      </c>
      <c r="E12" s="8">
        <f t="shared" ref="E12:E17" si="1">IF(B12="","",SUM(B12*D12))*F12</f>
        <v>0</v>
      </c>
      <c r="F12" s="25">
        <v>22</v>
      </c>
      <c r="G12" s="38">
        <v>256</v>
      </c>
      <c r="H12" s="27">
        <f t="shared" ref="H12:H17" si="2">SUM(G12*D12*F12)</f>
        <v>0</v>
      </c>
      <c r="I12" s="38"/>
      <c r="J12" s="27">
        <f t="shared" ref="J12:J17" si="3">SUM(I12*D12*F12)</f>
        <v>0</v>
      </c>
      <c r="K12" s="38">
        <v>1374</v>
      </c>
      <c r="L12" s="27">
        <f t="shared" ref="L12:L17" si="4">SUM(K12*D12*F11)</f>
        <v>0</v>
      </c>
      <c r="M12" s="38">
        <v>1010</v>
      </c>
      <c r="N12" s="22">
        <f t="shared" ref="N12:N17" si="5">SUM(M12*D12*F12)</f>
        <v>0</v>
      </c>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row>
    <row r="13" spans="1:68" ht="13" x14ac:dyDescent="0.15">
      <c r="A13" s="4" t="s">
        <v>67</v>
      </c>
      <c r="B13" s="6">
        <f t="shared" si="0"/>
        <v>1997</v>
      </c>
      <c r="C13" s="4" t="s">
        <v>19</v>
      </c>
      <c r="D13" s="7">
        <v>0</v>
      </c>
      <c r="E13" s="8">
        <f t="shared" si="1"/>
        <v>0</v>
      </c>
      <c r="F13" s="25">
        <v>12</v>
      </c>
      <c r="G13" s="38"/>
      <c r="H13" s="27">
        <f t="shared" si="2"/>
        <v>0</v>
      </c>
      <c r="I13" s="38"/>
      <c r="J13" s="27">
        <f t="shared" si="3"/>
        <v>0</v>
      </c>
      <c r="K13" s="38">
        <v>1997</v>
      </c>
      <c r="L13" s="27">
        <f t="shared" si="4"/>
        <v>0</v>
      </c>
      <c r="M13" s="38"/>
      <c r="N13" s="22">
        <f t="shared" si="5"/>
        <v>0</v>
      </c>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row>
    <row r="14" spans="1:68" ht="12.75" customHeight="1" x14ac:dyDescent="0.15">
      <c r="A14" s="13" t="s">
        <v>68</v>
      </c>
      <c r="B14" s="6">
        <f t="shared" si="0"/>
        <v>430</v>
      </c>
      <c r="C14" s="4" t="s">
        <v>19</v>
      </c>
      <c r="D14" s="7">
        <v>0</v>
      </c>
      <c r="E14" s="8">
        <f t="shared" si="1"/>
        <v>0</v>
      </c>
      <c r="F14" s="25">
        <v>5</v>
      </c>
      <c r="G14" s="38"/>
      <c r="H14" s="27">
        <f t="shared" si="2"/>
        <v>0</v>
      </c>
      <c r="I14" s="38"/>
      <c r="J14" s="27">
        <f t="shared" si="3"/>
        <v>0</v>
      </c>
      <c r="K14" s="38">
        <v>250</v>
      </c>
      <c r="L14" s="27">
        <f t="shared" si="4"/>
        <v>0</v>
      </c>
      <c r="M14" s="38">
        <v>180</v>
      </c>
      <c r="N14" s="22">
        <f t="shared" si="5"/>
        <v>0</v>
      </c>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row>
    <row r="15" spans="1:68" ht="13" x14ac:dyDescent="0.15">
      <c r="A15" s="13" t="s">
        <v>69</v>
      </c>
      <c r="B15" s="6">
        <f t="shared" si="0"/>
        <v>90</v>
      </c>
      <c r="C15" s="4" t="s">
        <v>19</v>
      </c>
      <c r="D15" s="7">
        <v>0</v>
      </c>
      <c r="E15" s="8">
        <f t="shared" si="1"/>
        <v>0</v>
      </c>
      <c r="F15" s="25">
        <v>5</v>
      </c>
      <c r="G15" s="38"/>
      <c r="H15" s="27">
        <f t="shared" si="2"/>
        <v>0</v>
      </c>
      <c r="I15" s="38"/>
      <c r="J15" s="27">
        <f t="shared" si="3"/>
        <v>0</v>
      </c>
      <c r="K15" s="38">
        <v>90</v>
      </c>
      <c r="L15" s="27">
        <f t="shared" si="4"/>
        <v>0</v>
      </c>
      <c r="M15" s="38"/>
      <c r="N15" s="22">
        <f t="shared" si="5"/>
        <v>0</v>
      </c>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row>
    <row r="16" spans="1:68" ht="13" x14ac:dyDescent="0.15">
      <c r="A16" s="31" t="s">
        <v>70</v>
      </c>
      <c r="B16" s="6">
        <f t="shared" si="0"/>
        <v>523</v>
      </c>
      <c r="C16" s="4" t="s">
        <v>25</v>
      </c>
      <c r="D16" s="7">
        <v>0</v>
      </c>
      <c r="E16" s="8">
        <f t="shared" si="1"/>
        <v>0</v>
      </c>
      <c r="F16" s="25">
        <v>1</v>
      </c>
      <c r="G16" s="38"/>
      <c r="H16" s="27">
        <f t="shared" si="2"/>
        <v>0</v>
      </c>
      <c r="I16" s="38"/>
      <c r="J16" s="27">
        <f t="shared" si="3"/>
        <v>0</v>
      </c>
      <c r="K16" s="38">
        <v>448</v>
      </c>
      <c r="L16" s="27">
        <f t="shared" si="4"/>
        <v>0</v>
      </c>
      <c r="M16" s="38">
        <v>75</v>
      </c>
      <c r="N16" s="22">
        <f t="shared" si="5"/>
        <v>0</v>
      </c>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row>
    <row r="17" spans="1:68" ht="13" x14ac:dyDescent="0.15">
      <c r="A17" s="13" t="s">
        <v>71</v>
      </c>
      <c r="B17" s="6">
        <f t="shared" si="0"/>
        <v>32</v>
      </c>
      <c r="C17" s="4" t="s">
        <v>25</v>
      </c>
      <c r="D17" s="7">
        <v>0</v>
      </c>
      <c r="E17" s="8">
        <f t="shared" si="1"/>
        <v>0</v>
      </c>
      <c r="F17" s="25">
        <v>2</v>
      </c>
      <c r="G17" s="38"/>
      <c r="H17" s="27">
        <f t="shared" si="2"/>
        <v>0</v>
      </c>
      <c r="I17" s="38"/>
      <c r="J17" s="27">
        <f t="shared" si="3"/>
        <v>0</v>
      </c>
      <c r="K17" s="38">
        <v>32</v>
      </c>
      <c r="L17" s="27">
        <f t="shared" si="4"/>
        <v>0</v>
      </c>
      <c r="M17" s="38"/>
      <c r="N17" s="22">
        <f t="shared" si="5"/>
        <v>0</v>
      </c>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row>
    <row r="18" spans="1:68" s="3" customFormat="1" ht="13" x14ac:dyDescent="0.15">
      <c r="A18" s="9" t="s">
        <v>26</v>
      </c>
      <c r="B18" s="10"/>
      <c r="C18" s="10"/>
      <c r="D18" s="10"/>
      <c r="E18" s="10"/>
      <c r="F18" s="26"/>
      <c r="G18" s="23"/>
      <c r="H18" s="28"/>
      <c r="I18" s="23"/>
      <c r="J18" s="28"/>
      <c r="K18" s="23"/>
      <c r="L18" s="28"/>
      <c r="M18" s="23"/>
      <c r="N18" s="24"/>
    </row>
    <row r="19" spans="1:68" ht="13" x14ac:dyDescent="0.15">
      <c r="A19" s="4" t="s">
        <v>27</v>
      </c>
      <c r="B19" s="6">
        <f>SUM(G19+I19+K19+M19)</f>
        <v>1190</v>
      </c>
      <c r="C19" s="6" t="s">
        <v>19</v>
      </c>
      <c r="D19" s="7">
        <v>0</v>
      </c>
      <c r="E19" s="8">
        <f>IF(B19="","",SUM(B19*D19))*F19</f>
        <v>0</v>
      </c>
      <c r="F19" s="25">
        <v>4</v>
      </c>
      <c r="G19" s="38">
        <v>136</v>
      </c>
      <c r="H19" s="27">
        <f t="shared" ref="H19:H26" si="6">SUM(G19*D19*F19)</f>
        <v>0</v>
      </c>
      <c r="I19" s="38">
        <v>1054</v>
      </c>
      <c r="J19" s="27">
        <f t="shared" ref="J19:J26" si="7">SUM(I19*D19*F19)</f>
        <v>0</v>
      </c>
      <c r="K19" s="38"/>
      <c r="L19" s="27">
        <f t="shared" ref="L19:L26" si="8">SUM(K19*D19*F18)</f>
        <v>0</v>
      </c>
      <c r="M19" s="38"/>
      <c r="N19" s="22">
        <f t="shared" ref="N19:N26" si="9">SUM(M19*D19*F19)</f>
        <v>0</v>
      </c>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row>
    <row r="20" spans="1:68" ht="13" x14ac:dyDescent="0.15">
      <c r="A20" s="4" t="s">
        <v>72</v>
      </c>
      <c r="B20" s="6">
        <f>SUM(G20+I20+K20+M20)</f>
        <v>1190</v>
      </c>
      <c r="C20" s="6" t="s">
        <v>19</v>
      </c>
      <c r="D20" s="7">
        <v>0</v>
      </c>
      <c r="E20" s="8">
        <f>IF(B20="","",SUM(B20*D20))*F20</f>
        <v>0</v>
      </c>
      <c r="F20" s="25">
        <v>4</v>
      </c>
      <c r="G20" s="38">
        <v>136</v>
      </c>
      <c r="H20" s="27">
        <f t="shared" si="6"/>
        <v>0</v>
      </c>
      <c r="I20" s="38">
        <v>1054</v>
      </c>
      <c r="J20" s="27">
        <f t="shared" si="7"/>
        <v>0</v>
      </c>
      <c r="K20" s="38"/>
      <c r="L20" s="27">
        <f t="shared" si="8"/>
        <v>0</v>
      </c>
      <c r="M20" s="38"/>
      <c r="N20" s="22">
        <f t="shared" si="9"/>
        <v>0</v>
      </c>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row>
    <row r="21" spans="1:68" ht="13" x14ac:dyDescent="0.15">
      <c r="A21" s="4" t="s">
        <v>73</v>
      </c>
      <c r="B21" s="6">
        <f>SUM(G21+I21+K21+M21)</f>
        <v>1190</v>
      </c>
      <c r="C21" s="6" t="s">
        <v>25</v>
      </c>
      <c r="D21" s="7">
        <v>0</v>
      </c>
      <c r="E21" s="8">
        <f>IF(B21="","",SUM(B21*D21))*F21</f>
        <v>0</v>
      </c>
      <c r="F21" s="25">
        <v>2</v>
      </c>
      <c r="G21" s="38">
        <v>136</v>
      </c>
      <c r="H21" s="27">
        <f t="shared" si="6"/>
        <v>0</v>
      </c>
      <c r="I21" s="38">
        <v>1054</v>
      </c>
      <c r="J21" s="27">
        <f t="shared" si="7"/>
        <v>0</v>
      </c>
      <c r="K21" s="38"/>
      <c r="L21" s="27">
        <f t="shared" si="8"/>
        <v>0</v>
      </c>
      <c r="M21" s="38"/>
      <c r="N21" s="22">
        <f t="shared" si="9"/>
        <v>0</v>
      </c>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row>
    <row r="22" spans="1:68" s="3" customFormat="1" ht="13" x14ac:dyDescent="0.15">
      <c r="A22" s="9" t="s">
        <v>30</v>
      </c>
      <c r="B22" s="10"/>
      <c r="C22" s="10"/>
      <c r="D22" s="10"/>
      <c r="E22" s="10"/>
      <c r="F22" s="26"/>
      <c r="G22" s="23"/>
      <c r="H22" s="28">
        <f t="shared" si="6"/>
        <v>0</v>
      </c>
      <c r="I22" s="23"/>
      <c r="J22" s="28">
        <f t="shared" si="7"/>
        <v>0</v>
      </c>
      <c r="K22" s="23"/>
      <c r="L22" s="28">
        <f t="shared" si="8"/>
        <v>0</v>
      </c>
      <c r="M22" s="23"/>
      <c r="N22" s="24">
        <f t="shared" si="9"/>
        <v>0</v>
      </c>
    </row>
    <row r="23" spans="1:68" ht="13" x14ac:dyDescent="0.15">
      <c r="A23" s="4" t="s">
        <v>31</v>
      </c>
      <c r="B23" s="6">
        <f>SUM(G23+I23+K23+M23)</f>
        <v>1271</v>
      </c>
      <c r="C23" s="6" t="s">
        <v>19</v>
      </c>
      <c r="D23" s="7">
        <v>0</v>
      </c>
      <c r="E23" s="8">
        <f>IF(B23="","",SUM(B23*D23))*F23</f>
        <v>0</v>
      </c>
      <c r="F23" s="25">
        <v>4</v>
      </c>
      <c r="G23" s="38">
        <v>168</v>
      </c>
      <c r="H23" s="27">
        <f t="shared" si="6"/>
        <v>0</v>
      </c>
      <c r="I23" s="38">
        <v>500</v>
      </c>
      <c r="J23" s="27">
        <f t="shared" si="7"/>
        <v>0</v>
      </c>
      <c r="K23" s="38">
        <v>328</v>
      </c>
      <c r="L23" s="27">
        <f t="shared" si="8"/>
        <v>0</v>
      </c>
      <c r="M23" s="38">
        <v>275</v>
      </c>
      <c r="N23" s="22">
        <f t="shared" si="9"/>
        <v>0</v>
      </c>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row>
    <row r="24" spans="1:68" ht="13" x14ac:dyDescent="0.15">
      <c r="A24" s="4" t="s">
        <v>74</v>
      </c>
      <c r="B24" s="6">
        <f>SUM(G24+I24+K24+M24)</f>
        <v>697</v>
      </c>
      <c r="C24" s="6" t="s">
        <v>25</v>
      </c>
      <c r="D24" s="7">
        <v>0</v>
      </c>
      <c r="E24" s="8">
        <f>IF(B24="","",SUM(B24*D24))*F24</f>
        <v>0</v>
      </c>
      <c r="F24" s="25">
        <v>2</v>
      </c>
      <c r="G24" s="38">
        <v>168</v>
      </c>
      <c r="H24" s="27">
        <f t="shared" si="6"/>
        <v>0</v>
      </c>
      <c r="I24" s="38"/>
      <c r="J24" s="27">
        <f t="shared" si="7"/>
        <v>0</v>
      </c>
      <c r="K24" s="38">
        <v>254</v>
      </c>
      <c r="L24" s="27">
        <f t="shared" si="8"/>
        <v>0</v>
      </c>
      <c r="M24" s="38">
        <v>275</v>
      </c>
      <c r="N24" s="22">
        <f t="shared" si="9"/>
        <v>0</v>
      </c>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row>
    <row r="25" spans="1:68" ht="13.5" customHeight="1" x14ac:dyDescent="0.15">
      <c r="A25" s="13" t="s">
        <v>75</v>
      </c>
      <c r="B25" s="6">
        <f>SUM(G25+I25+K25+M25)</f>
        <v>482</v>
      </c>
      <c r="C25" s="4" t="s">
        <v>25</v>
      </c>
      <c r="D25" s="7">
        <v>0</v>
      </c>
      <c r="E25" s="8">
        <f>IF(B25="","",SUM(B25*D25))*F25</f>
        <v>0</v>
      </c>
      <c r="F25" s="25">
        <v>2</v>
      </c>
      <c r="G25" s="38"/>
      <c r="H25" s="27">
        <f t="shared" si="6"/>
        <v>0</v>
      </c>
      <c r="I25" s="38"/>
      <c r="J25" s="27">
        <f t="shared" si="7"/>
        <v>0</v>
      </c>
      <c r="K25" s="38">
        <v>482</v>
      </c>
      <c r="L25" s="27">
        <f t="shared" si="8"/>
        <v>0</v>
      </c>
      <c r="M25" s="38"/>
      <c r="N25" s="22">
        <f t="shared" si="9"/>
        <v>0</v>
      </c>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row>
    <row r="26" spans="1:68" ht="13" x14ac:dyDescent="0.15">
      <c r="A26" s="4" t="s">
        <v>21</v>
      </c>
      <c r="B26" s="6">
        <f>SUM(G26+I26+K26+M26)</f>
        <v>2993</v>
      </c>
      <c r="C26" s="6" t="s">
        <v>19</v>
      </c>
      <c r="D26" s="7">
        <v>0</v>
      </c>
      <c r="E26" s="8">
        <f>IF(B26="","",SUM(B26*D26))*F26</f>
        <v>0</v>
      </c>
      <c r="F26" s="25">
        <v>4</v>
      </c>
      <c r="G26" s="38">
        <v>168</v>
      </c>
      <c r="H26" s="27">
        <f t="shared" si="6"/>
        <v>0</v>
      </c>
      <c r="I26" s="38">
        <v>500</v>
      </c>
      <c r="J26" s="27">
        <f t="shared" si="7"/>
        <v>0</v>
      </c>
      <c r="K26" s="38"/>
      <c r="L26" s="27">
        <f t="shared" si="8"/>
        <v>0</v>
      </c>
      <c r="M26" s="38">
        <v>2325</v>
      </c>
      <c r="N26" s="22">
        <f t="shared" si="9"/>
        <v>0</v>
      </c>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row>
    <row r="27" spans="1:68" s="3" customFormat="1" ht="13" x14ac:dyDescent="0.15">
      <c r="A27" s="33" t="s">
        <v>33</v>
      </c>
      <c r="B27" s="47"/>
      <c r="C27" s="47"/>
      <c r="D27" s="47"/>
      <c r="E27" s="47"/>
      <c r="F27" s="39" t="s">
        <v>76</v>
      </c>
      <c r="G27" s="23"/>
      <c r="H27" s="28"/>
      <c r="I27" s="23"/>
      <c r="J27" s="28"/>
      <c r="K27" s="23"/>
      <c r="L27" s="28"/>
      <c r="M27" s="23"/>
      <c r="N27" s="24"/>
    </row>
    <row r="28" spans="1:68" ht="13" x14ac:dyDescent="0.15">
      <c r="A28" s="32" t="s">
        <v>77</v>
      </c>
      <c r="B28" s="6">
        <f>SUM(G28+I28+K28+M28)</f>
        <v>0</v>
      </c>
      <c r="C28" s="50" t="s">
        <v>35</v>
      </c>
      <c r="D28" s="7">
        <v>0</v>
      </c>
      <c r="E28" s="8">
        <f>IF(B28="","",SUM(B28*D28))*F28</f>
        <v>0</v>
      </c>
      <c r="F28" s="40">
        <v>1</v>
      </c>
      <c r="G28" s="38"/>
      <c r="H28" s="27">
        <f>SUM(G28*D28*F28)</f>
        <v>0</v>
      </c>
      <c r="I28" s="38"/>
      <c r="J28" s="27">
        <f>SUM(I28*D28*F28)</f>
        <v>0</v>
      </c>
      <c r="K28" s="38"/>
      <c r="L28" s="27"/>
      <c r="M28" s="38"/>
      <c r="N28" s="22">
        <f>SUM(M28*D28*F28)</f>
        <v>0</v>
      </c>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row>
    <row r="29" spans="1:68" ht="13" x14ac:dyDescent="0.15">
      <c r="A29" s="13" t="s">
        <v>78</v>
      </c>
      <c r="B29" s="48">
        <f>SUM(G29+I29+K29+M29)</f>
        <v>19</v>
      </c>
      <c r="C29" s="48" t="s">
        <v>35</v>
      </c>
      <c r="D29" s="7">
        <v>0</v>
      </c>
      <c r="E29" s="8">
        <f>IF(B29="","",SUM(B29*D29))*F29</f>
        <v>0</v>
      </c>
      <c r="F29" s="46">
        <v>1</v>
      </c>
      <c r="G29" s="38"/>
      <c r="H29" s="27">
        <f>SUM(G29*D29*F29)</f>
        <v>0</v>
      </c>
      <c r="I29" s="38"/>
      <c r="J29" s="27">
        <f>SUM(I29*D29*F29)</f>
        <v>0</v>
      </c>
      <c r="K29" s="38">
        <v>19</v>
      </c>
      <c r="L29" s="27">
        <f>SUM(K29*D29*F28)</f>
        <v>0</v>
      </c>
      <c r="M29" s="38"/>
      <c r="N29" s="22">
        <f>SUM(M29*D29*F29)</f>
        <v>0</v>
      </c>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row>
    <row r="30" spans="1:68" ht="13" x14ac:dyDescent="0.15">
      <c r="A30" s="32" t="s">
        <v>79</v>
      </c>
      <c r="B30" s="6">
        <f>SUM(G30+I30+K30+M30)</f>
        <v>0</v>
      </c>
      <c r="C30" s="50" t="s">
        <v>35</v>
      </c>
      <c r="D30" s="7">
        <v>0</v>
      </c>
      <c r="E30" s="8">
        <f>IF(B30="","",SUM(B30*D30))*F30</f>
        <v>0</v>
      </c>
      <c r="F30" s="40">
        <v>1</v>
      </c>
      <c r="G30" s="38"/>
      <c r="H30" s="27">
        <f>SUM(G30*D30*F30)</f>
        <v>0</v>
      </c>
      <c r="I30" s="38"/>
      <c r="J30" s="27">
        <f>SUM(I30*D30*F30)</f>
        <v>0</v>
      </c>
      <c r="K30" s="38"/>
      <c r="L30" s="27">
        <f>SUM(K30*D30*F29)</f>
        <v>0</v>
      </c>
      <c r="M30" s="38"/>
      <c r="N30" s="22">
        <f>SUM(M30*D30*F30)</f>
        <v>0</v>
      </c>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row>
    <row r="31" spans="1:68" ht="13" x14ac:dyDescent="0.15">
      <c r="A31" s="32" t="s">
        <v>80</v>
      </c>
      <c r="B31" s="6">
        <f>SUM(G31+I31+K31+M31)</f>
        <v>0</v>
      </c>
      <c r="C31" s="50" t="s">
        <v>35</v>
      </c>
      <c r="D31" s="7">
        <v>0</v>
      </c>
      <c r="E31" s="8">
        <f>IF(B31="","",SUM(B31*D31))*F31</f>
        <v>0</v>
      </c>
      <c r="F31" s="40">
        <v>2</v>
      </c>
      <c r="G31" s="38"/>
      <c r="H31" s="27">
        <f>SUM(G31*D31*F31)</f>
        <v>0</v>
      </c>
      <c r="I31" s="38"/>
      <c r="J31" s="27">
        <f>SUM(I31*D31*F31)</f>
        <v>0</v>
      </c>
      <c r="K31" s="38"/>
      <c r="L31" s="27">
        <f>SUM(K31*D31*F30)</f>
        <v>0</v>
      </c>
      <c r="M31" s="38"/>
      <c r="N31" s="22">
        <f>SUM(M31*D31*F31)</f>
        <v>0</v>
      </c>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row>
    <row r="32" spans="1:68" s="3" customFormat="1" ht="13" x14ac:dyDescent="0.15">
      <c r="A32" s="9" t="s">
        <v>38</v>
      </c>
      <c r="B32" s="10"/>
      <c r="C32" s="10"/>
      <c r="D32" s="11" t="s">
        <v>81</v>
      </c>
      <c r="E32" s="11" t="s">
        <v>81</v>
      </c>
      <c r="F32" s="26"/>
      <c r="G32" s="23"/>
      <c r="H32" s="28"/>
      <c r="I32" s="23"/>
      <c r="J32" s="28"/>
      <c r="K32" s="23"/>
      <c r="L32" s="28"/>
      <c r="M32" s="23"/>
      <c r="N32" s="24"/>
    </row>
    <row r="33" spans="1:68" ht="13" x14ac:dyDescent="0.15">
      <c r="A33" s="4" t="s">
        <v>39</v>
      </c>
      <c r="B33" s="6">
        <f>SUM(G33+I33+K33+M33)</f>
        <v>120</v>
      </c>
      <c r="C33" s="6" t="s">
        <v>25</v>
      </c>
      <c r="D33" s="7">
        <v>0</v>
      </c>
      <c r="E33" s="8">
        <f>IF(B33="","",SUM(B33*D33))*F33</f>
        <v>0</v>
      </c>
      <c r="F33" s="25">
        <v>2</v>
      </c>
      <c r="G33" s="38"/>
      <c r="H33" s="27">
        <f>SUM(G33*D33*F33)</f>
        <v>0</v>
      </c>
      <c r="I33" s="38">
        <v>120</v>
      </c>
      <c r="J33" s="27">
        <f>SUM(I33*D33*F33)</f>
        <v>0</v>
      </c>
      <c r="K33" s="38"/>
      <c r="L33" s="27">
        <f>SUM(K33*D33*F32)</f>
        <v>0</v>
      </c>
      <c r="M33" s="38"/>
      <c r="N33" s="22">
        <f>SUM(M33*D33*F33)</f>
        <v>0</v>
      </c>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row>
    <row r="34" spans="1:68" s="3" customFormat="1" ht="13" x14ac:dyDescent="0.15">
      <c r="A34" s="57" t="s">
        <v>82</v>
      </c>
      <c r="B34" s="52"/>
      <c r="C34" s="52"/>
      <c r="D34" s="53" t="s">
        <v>81</v>
      </c>
      <c r="E34" s="53" t="s">
        <v>81</v>
      </c>
      <c r="F34" s="54"/>
      <c r="G34" s="58"/>
      <c r="H34" s="28"/>
      <c r="I34" s="58"/>
      <c r="J34" s="28"/>
      <c r="K34" s="58"/>
      <c r="L34" s="28"/>
      <c r="M34" s="58"/>
      <c r="N34" s="24"/>
    </row>
    <row r="35" spans="1:68" ht="14" thickBot="1" x14ac:dyDescent="0.2">
      <c r="A35" s="61" t="s">
        <v>41</v>
      </c>
      <c r="B35" s="59">
        <f>SUM(G35+I35+K35+M35)</f>
        <v>20</v>
      </c>
      <c r="C35" s="65" t="s">
        <v>35</v>
      </c>
      <c r="D35" s="66">
        <v>0</v>
      </c>
      <c r="E35" s="60">
        <f>IF(B35="","",SUM(B35*D35))*F35</f>
        <v>0</v>
      </c>
      <c r="F35" s="67">
        <v>2</v>
      </c>
      <c r="G35" s="62"/>
      <c r="H35" s="63">
        <f>SUM(G35*D35*F35)</f>
        <v>0</v>
      </c>
      <c r="I35" s="62">
        <v>20</v>
      </c>
      <c r="J35" s="63">
        <f>SUM(I35*D35*F35)</f>
        <v>0</v>
      </c>
      <c r="K35" s="62"/>
      <c r="L35" s="63">
        <f>SUM(K35*D35*F34)</f>
        <v>0</v>
      </c>
      <c r="M35" s="62"/>
      <c r="N35" s="64">
        <f>SUM(M35*D35*F35)</f>
        <v>0</v>
      </c>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row>
    <row r="36" spans="1:68" ht="12.75" customHeight="1" x14ac:dyDescent="0.15">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row>
    <row r="37" spans="1:68" ht="12.75" customHeight="1" x14ac:dyDescent="0.15">
      <c r="G37" t="s">
        <v>48</v>
      </c>
      <c r="H37" s="69">
        <f>SUM(H5:H35)</f>
        <v>0</v>
      </c>
      <c r="J37" s="69">
        <f t="shared" ref="J37:N37" si="10">SUM(J5:J35)</f>
        <v>0</v>
      </c>
      <c r="L37" s="69">
        <f t="shared" si="10"/>
        <v>0</v>
      </c>
      <c r="N37" s="70">
        <f t="shared" si="10"/>
        <v>0</v>
      </c>
    </row>
    <row r="38" spans="1:68" ht="12.75" customHeight="1" x14ac:dyDescent="0.15">
      <c r="G38" t="s">
        <v>83</v>
      </c>
      <c r="H38" s="71">
        <f>SUM(H37/100*121)</f>
        <v>0</v>
      </c>
      <c r="I38" s="71"/>
      <c r="J38" s="71">
        <f t="shared" ref="J38:N38" si="11">SUM(J37/100*121)</f>
        <v>0</v>
      </c>
      <c r="K38" s="71"/>
      <c r="L38" s="71">
        <f t="shared" si="11"/>
        <v>0</v>
      </c>
      <c r="M38" s="71"/>
      <c r="N38" s="71">
        <f t="shared" si="11"/>
        <v>0</v>
      </c>
    </row>
    <row r="42" spans="1:68" ht="11.25" customHeight="1" x14ac:dyDescent="0.15">
      <c r="A42" s="80"/>
    </row>
    <row r="43" spans="1:68" ht="68.25" customHeight="1" x14ac:dyDescent="0.15">
      <c r="A43" s="81" t="s">
        <v>51</v>
      </c>
    </row>
    <row r="44" spans="1:68" ht="12.75" customHeight="1" x14ac:dyDescent="0.15">
      <c r="A44" s="80"/>
    </row>
    <row r="45" spans="1:68" ht="12.75" customHeight="1" x14ac:dyDescent="0.15">
      <c r="A45" s="80"/>
    </row>
    <row r="46" spans="1:68" ht="36.75" customHeight="1" x14ac:dyDescent="0.15">
      <c r="A46" s="81" t="s">
        <v>52</v>
      </c>
    </row>
    <row r="47" spans="1:68" ht="12.75" customHeight="1" x14ac:dyDescent="0.15">
      <c r="A47" s="80"/>
    </row>
    <row r="48" spans="1:68" ht="12.75" customHeight="1" x14ac:dyDescent="0.15">
      <c r="A48" s="80"/>
    </row>
    <row r="49" spans="1:1" ht="12.75" customHeight="1" x14ac:dyDescent="0.15">
      <c r="A49" s="82" t="s">
        <v>53</v>
      </c>
    </row>
    <row r="50" spans="1:1" ht="12.75" customHeight="1" x14ac:dyDescent="0.15">
      <c r="A50" s="83" t="s">
        <v>54</v>
      </c>
    </row>
    <row r="51" spans="1:1" ht="12.75" customHeight="1" x14ac:dyDescent="0.15">
      <c r="A51" s="84" t="s">
        <v>55</v>
      </c>
    </row>
  </sheetData>
  <mergeCells count="10">
    <mergeCell ref="D2:D3"/>
    <mergeCell ref="A2:A3"/>
    <mergeCell ref="M3:N4"/>
    <mergeCell ref="K2:L2"/>
    <mergeCell ref="K3:L4"/>
    <mergeCell ref="M2:N2"/>
    <mergeCell ref="I3:J4"/>
    <mergeCell ref="G2:H2"/>
    <mergeCell ref="I2:J2"/>
    <mergeCell ref="G3:H4"/>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7A465-400E-4558-BC1A-F42BE52AFCBB}">
  <sheetPr>
    <tabColor rgb="FFD9E1F2"/>
  </sheetPr>
  <dimension ref="B2:G28"/>
  <sheetViews>
    <sheetView workbookViewId="0">
      <selection activeCell="D19" sqref="D19"/>
    </sheetView>
  </sheetViews>
  <sheetFormatPr baseColWidth="10" defaultColWidth="8.83203125" defaultRowHeight="13" x14ac:dyDescent="0.15"/>
  <cols>
    <col min="2" max="2" width="46.1640625" customWidth="1"/>
    <col min="4" max="4" width="5.6640625" customWidth="1"/>
    <col min="5" max="5" width="11.6640625" customWidth="1"/>
  </cols>
  <sheetData>
    <row r="2" spans="2:7" ht="14" x14ac:dyDescent="0.15">
      <c r="B2" s="51" t="s">
        <v>84</v>
      </c>
      <c r="C2" s="52"/>
      <c r="D2" s="52"/>
      <c r="E2" s="53" t="s">
        <v>85</v>
      </c>
      <c r="F2" s="56"/>
      <c r="G2" s="12"/>
    </row>
    <row r="3" spans="2:7" ht="15" customHeight="1" x14ac:dyDescent="0.15">
      <c r="B3" s="14" t="s">
        <v>86</v>
      </c>
      <c r="C3" s="4">
        <v>5</v>
      </c>
      <c r="D3" s="6" t="s">
        <v>45</v>
      </c>
      <c r="E3" s="43" t="s">
        <v>87</v>
      </c>
      <c r="F3" s="8"/>
      <c r="G3" s="49"/>
    </row>
    <row r="4" spans="2:7" ht="15" customHeight="1" x14ac:dyDescent="0.15">
      <c r="B4" s="14" t="s">
        <v>88</v>
      </c>
      <c r="C4" s="4">
        <v>10</v>
      </c>
      <c r="D4" s="6" t="s">
        <v>45</v>
      </c>
      <c r="E4" s="43" t="s">
        <v>87</v>
      </c>
      <c r="F4" s="8"/>
      <c r="G4" s="4"/>
    </row>
    <row r="5" spans="2:7" ht="15" customHeight="1" x14ac:dyDescent="0.15">
      <c r="B5" s="14" t="s">
        <v>89</v>
      </c>
      <c r="C5" s="4">
        <v>10</v>
      </c>
      <c r="D5" s="6" t="s">
        <v>19</v>
      </c>
      <c r="E5" s="43" t="s">
        <v>87</v>
      </c>
      <c r="F5" s="8"/>
      <c r="G5" s="4"/>
    </row>
    <row r="6" spans="2:7" ht="15" customHeight="1" x14ac:dyDescent="0.15">
      <c r="B6" s="14" t="s">
        <v>90</v>
      </c>
      <c r="C6" s="4">
        <v>1</v>
      </c>
      <c r="D6" s="6" t="s">
        <v>45</v>
      </c>
      <c r="E6" s="43" t="s">
        <v>87</v>
      </c>
      <c r="F6" s="8"/>
      <c r="G6" s="4"/>
    </row>
    <row r="7" spans="2:7" ht="15" customHeight="1" x14ac:dyDescent="0.15">
      <c r="B7" s="55" t="s">
        <v>91</v>
      </c>
      <c r="C7" s="55">
        <v>1</v>
      </c>
      <c r="D7" s="55" t="s">
        <v>25</v>
      </c>
      <c r="E7" s="43" t="s">
        <v>87</v>
      </c>
      <c r="F7" s="55"/>
      <c r="G7" s="55"/>
    </row>
    <row r="8" spans="2:7" ht="15" customHeight="1" x14ac:dyDescent="0.15">
      <c r="B8" s="42" t="s">
        <v>92</v>
      </c>
      <c r="C8" s="42">
        <v>5000</v>
      </c>
      <c r="D8" s="42" t="s">
        <v>19</v>
      </c>
      <c r="E8" s="43" t="s">
        <v>87</v>
      </c>
      <c r="F8" s="44"/>
      <c r="G8" s="42"/>
    </row>
    <row r="9" spans="2:7" ht="15" customHeight="1" x14ac:dyDescent="0.15">
      <c r="B9" s="42" t="s">
        <v>93</v>
      </c>
      <c r="C9" s="42">
        <v>5000</v>
      </c>
      <c r="D9" s="42" t="s">
        <v>19</v>
      </c>
      <c r="E9" s="43" t="s">
        <v>87</v>
      </c>
      <c r="F9" s="44"/>
      <c r="G9" s="42"/>
    </row>
    <row r="10" spans="2:7" ht="15" customHeight="1" x14ac:dyDescent="0.15">
      <c r="B10" s="42" t="s">
        <v>94</v>
      </c>
      <c r="C10" s="42">
        <v>20</v>
      </c>
      <c r="D10" s="42" t="s">
        <v>19</v>
      </c>
      <c r="E10" s="43" t="s">
        <v>87</v>
      </c>
      <c r="F10" s="44"/>
      <c r="G10" s="42"/>
    </row>
    <row r="11" spans="2:7" ht="15" customHeight="1" x14ac:dyDescent="0.15">
      <c r="B11" s="42" t="s">
        <v>95</v>
      </c>
      <c r="C11" s="42">
        <v>100</v>
      </c>
      <c r="D11" s="42" t="s">
        <v>35</v>
      </c>
      <c r="E11" s="43" t="s">
        <v>87</v>
      </c>
      <c r="F11" s="44"/>
      <c r="G11" s="42"/>
    </row>
    <row r="12" spans="2:7" ht="15" customHeight="1" x14ac:dyDescent="0.15">
      <c r="B12" s="4" t="s">
        <v>96</v>
      </c>
      <c r="C12" s="4">
        <v>100</v>
      </c>
      <c r="D12" s="4" t="s">
        <v>97</v>
      </c>
      <c r="E12" s="43" t="s">
        <v>87</v>
      </c>
      <c r="F12" s="4"/>
      <c r="G12" s="4"/>
    </row>
    <row r="13" spans="2:7" ht="15" customHeight="1" x14ac:dyDescent="0.15">
      <c r="B13" s="4" t="s">
        <v>98</v>
      </c>
      <c r="C13" s="4">
        <v>100</v>
      </c>
      <c r="D13" s="4" t="s">
        <v>97</v>
      </c>
      <c r="E13" s="43" t="s">
        <v>87</v>
      </c>
      <c r="F13" s="4"/>
      <c r="G13" s="4"/>
    </row>
    <row r="16" spans="2:7" ht="70" x14ac:dyDescent="0.15">
      <c r="B16" s="85" t="s">
        <v>99</v>
      </c>
    </row>
    <row r="20" spans="2:2" ht="98" x14ac:dyDescent="0.15">
      <c r="B20" s="81" t="s">
        <v>51</v>
      </c>
    </row>
    <row r="21" spans="2:2" x14ac:dyDescent="0.15">
      <c r="B21" s="80"/>
    </row>
    <row r="22" spans="2:2" x14ac:dyDescent="0.15">
      <c r="B22" s="80"/>
    </row>
    <row r="23" spans="2:2" ht="70" x14ac:dyDescent="0.15">
      <c r="B23" s="81" t="s">
        <v>52</v>
      </c>
    </row>
    <row r="24" spans="2:2" x14ac:dyDescent="0.15">
      <c r="B24" s="80"/>
    </row>
    <row r="25" spans="2:2" x14ac:dyDescent="0.15">
      <c r="B25" s="80"/>
    </row>
    <row r="26" spans="2:2" x14ac:dyDescent="0.15">
      <c r="B26" s="82" t="s">
        <v>53</v>
      </c>
    </row>
    <row r="27" spans="2:2" x14ac:dyDescent="0.15">
      <c r="B27" s="83" t="s">
        <v>54</v>
      </c>
    </row>
    <row r="28" spans="2:2" x14ac:dyDescent="0.15">
      <c r="B28" s="84"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08CD0FDD86A445B786CEE17B766C15" ma:contentTypeVersion="6" ma:contentTypeDescription="Een nieuw document maken." ma:contentTypeScope="" ma:versionID="ce9a48d3bfd4d01562269aed6af26981">
  <xsd:schema xmlns:xsd="http://www.w3.org/2001/XMLSchema" xmlns:xs="http://www.w3.org/2001/XMLSchema" xmlns:p="http://schemas.microsoft.com/office/2006/metadata/properties" xmlns:ns2="91156996-be9b-48b6-9302-baad4a0f05fc" xmlns:ns3="779b01ca-f009-4d0e-a205-bafe7512f201" targetNamespace="http://schemas.microsoft.com/office/2006/metadata/properties" ma:root="true" ma:fieldsID="953ca0746d7c0667ddbe5946b630f11e" ns2:_="" ns3:_="">
    <xsd:import namespace="91156996-be9b-48b6-9302-baad4a0f05fc"/>
    <xsd:import namespace="779b01ca-f009-4d0e-a205-bafe7512f2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156996-be9b-48b6-9302-baad4a0f05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9b01ca-f009-4d0e-a205-bafe7512f20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79b01ca-f009-4d0e-a205-bafe7512f201">
      <UserInfo>
        <DisplayName>J. Huzen</DisplayName>
        <AccountId>35</AccountId>
        <AccountType/>
      </UserInfo>
      <UserInfo>
        <DisplayName>J. Veneman</DisplayName>
        <AccountId>37</AccountId>
        <AccountType/>
      </UserInfo>
      <UserInfo>
        <DisplayName>C. Hagen - Stevens</DisplayName>
        <AccountId>44</AccountId>
        <AccountType/>
      </UserInfo>
      <UserInfo>
        <DisplayName>D. Pot</DisplayName>
        <AccountId>45</AccountId>
        <AccountType/>
      </UserInfo>
      <UserInfo>
        <DisplayName>E. Berns - Velthuis</DisplayName>
        <AccountId>46</AccountId>
        <AccountType/>
      </UserInfo>
      <UserInfo>
        <DisplayName>I. Harleman - van Dijk</DisplayName>
        <AccountId>47</AccountId>
        <AccountType/>
      </UserInfo>
      <UserInfo>
        <DisplayName>J. Baijense</DisplayName>
        <AccountId>48</AccountId>
        <AccountType/>
      </UserInfo>
      <UserInfo>
        <DisplayName>J. Versteeg - Viezee</DisplayName>
        <AccountId>49</AccountId>
        <AccountType/>
      </UserInfo>
      <UserInfo>
        <DisplayName>M. Beekman - Postma</DisplayName>
        <AccountId>50</AccountId>
        <AccountType/>
      </UserInfo>
      <UserInfo>
        <DisplayName>M. Biewenga</DisplayName>
        <AccountId>51</AccountId>
        <AccountType/>
      </UserInfo>
      <UserInfo>
        <DisplayName>M. de Glopper</DisplayName>
        <AccountId>31</AccountId>
        <AccountType/>
      </UserInfo>
      <UserInfo>
        <DisplayName>M. de Leeuw</DisplayName>
        <AccountId>52</AccountId>
        <AccountType/>
      </UserInfo>
      <UserInfo>
        <DisplayName>M. ter Steege</DisplayName>
        <AccountId>53</AccountId>
        <AccountType/>
      </UserInfo>
      <UserInfo>
        <DisplayName>M. van Loosbroek</DisplayName>
        <AccountId>54</AccountId>
        <AccountType/>
      </UserInfo>
      <UserInfo>
        <DisplayName>N. Horstink</DisplayName>
        <AccountId>55</AccountId>
        <AccountType/>
      </UserInfo>
      <UserInfo>
        <DisplayName>O. Bevers</DisplayName>
        <AccountId>56</AccountId>
        <AccountType/>
      </UserInfo>
      <UserInfo>
        <DisplayName>P. Theeuwes</DisplayName>
        <AccountId>57</AccountId>
        <AccountType/>
      </UserInfo>
      <UserInfo>
        <DisplayName>R. Kwak</DisplayName>
        <AccountId>23</AccountId>
        <AccountType/>
      </UserInfo>
      <UserInfo>
        <DisplayName>T. Blijdestein</DisplayName>
        <AccountId>58</AccountId>
        <AccountType/>
      </UserInfo>
      <UserInfo>
        <DisplayName>G. van Dijken</DisplayName>
        <AccountId>59</AccountId>
        <AccountType/>
      </UserInfo>
      <UserInfo>
        <DisplayName>I. Janmaat</DisplayName>
        <AccountId>60</AccountId>
        <AccountType/>
      </UserInfo>
      <UserInfo>
        <DisplayName>J. Podt</DisplayName>
        <AccountId>61</AccountId>
        <AccountType/>
      </UserInfo>
      <UserInfo>
        <DisplayName>O. Nijhof</DisplayName>
        <AccountId>62</AccountId>
        <AccountType/>
      </UserInfo>
      <UserInfo>
        <DisplayName>P. Oosting</DisplayName>
        <AccountId>63</AccountId>
        <AccountType/>
      </UserInfo>
      <UserInfo>
        <DisplayName>R. de Jonge</DisplayName>
        <AccountId>64</AccountId>
        <AccountType/>
      </UserInfo>
      <UserInfo>
        <DisplayName>R. Rikels</DisplayName>
        <AccountId>6</AccountId>
        <AccountType/>
      </UserInfo>
      <UserInfo>
        <DisplayName>J. Houwer</DisplayName>
        <AccountId>30</AccountId>
        <AccountType/>
      </UserInfo>
      <UserInfo>
        <DisplayName>L. Dummer</DisplayName>
        <AccountId>34</AccountId>
        <AccountType/>
      </UserInfo>
      <UserInfo>
        <DisplayName>H. Keijl</DisplayName>
        <AccountId>33</AccountId>
        <AccountType/>
      </UserInfo>
    </SharedWithUsers>
  </documentManagement>
</p:properties>
</file>

<file path=customXml/itemProps1.xml><?xml version="1.0" encoding="utf-8"?>
<ds:datastoreItem xmlns:ds="http://schemas.openxmlformats.org/officeDocument/2006/customXml" ds:itemID="{C3DF0F17-E598-4A1D-A6F4-B243218C83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156996-be9b-48b6-9302-baad4a0f05fc"/>
    <ds:schemaRef ds:uri="779b01ca-f009-4d0e-a205-bafe7512f2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8F6640-F8F9-4EC2-AFDD-92E15CB719CA}">
  <ds:schemaRefs>
    <ds:schemaRef ds:uri="http://schemas.microsoft.com/sharepoint/v3/contenttype/forms"/>
  </ds:schemaRefs>
</ds:datastoreItem>
</file>

<file path=customXml/itemProps3.xml><?xml version="1.0" encoding="utf-8"?>
<ds:datastoreItem xmlns:ds="http://schemas.openxmlformats.org/officeDocument/2006/customXml" ds:itemID="{E0E544F3-AE55-4919-A9E1-EF261E7F1482}">
  <ds:schemaRefs>
    <ds:schemaRef ds:uri="http://purl.org/dc/terms/"/>
    <ds:schemaRef ds:uri="http://purl.org/dc/elements/1.1/"/>
    <ds:schemaRef ds:uri="91156996-be9b-48b6-9302-baad4a0f05fc"/>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779b01ca-f009-4d0e-a205-bafe7512f20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Groenonderhoud PO </vt:lpstr>
      <vt:lpstr>Groenonderhoud VO</vt:lpstr>
      <vt:lpstr>Prijslijst aanvullende werkzaam</vt:lpstr>
      <vt:lpstr>'Groenonderhoud PO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Hilberink, Arjan</dc:creator>
  <cp:keywords/>
  <dc:description/>
  <cp:lastModifiedBy>j.hoffman@stichtinginkoop.nl</cp:lastModifiedBy>
  <cp:revision/>
  <dcterms:created xsi:type="dcterms:W3CDTF">2016-03-07T11:01:14Z</dcterms:created>
  <dcterms:modified xsi:type="dcterms:W3CDTF">2022-11-21T16:00:31Z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0x0101002C08CD0FDD86A445B786CEE17B766C15</vt:lpwstr>
  </property>
  <property fmtid="{D5CDD505-2E9C-101B-9397-08002B2CF9AE}" pid="3" name="AuthorIds_UIVersion_3072">
    <vt:lpwstr>27</vt:lpwstr>
  </property>
  <property fmtid="{D5CDD505-2E9C-101B-9397-08002B2CF9AE}" pid="4" name="AuthorIds_UIVersion_3584">
    <vt:lpwstr>27</vt:lpwstr>
  </property>
  <property fmtid="{D5CDD505-2E9C-101B-9397-08002B2CF9AE}" pid="5" name="AuthorIds_UIVersion_4608">
    <vt:lpwstr>145</vt:lpwstr>
  </property>
  <property fmtid="{D5CDD505-2E9C-101B-9397-08002B2CF9AE}" pid="6" name="AuthorIds_UIVersion_6656">
    <vt:lpwstr>63</vt:lpwstr>
  </property>
  <property fmtid="{D5CDD505-2E9C-101B-9397-08002B2CF9AE}" pid="7" name="MediaServiceImageTags">
    <vt:lpwstr/>
  </property>
  <property fmtid="{D5CDD505-2E9C-101B-9397-08002B2CF9AE}" pid="8" name="Order">
    <vt:r8>1397200</vt:r8>
  </property>
  <property fmtid="{D5CDD505-2E9C-101B-9397-08002B2CF9AE}" pid="9" name="xd_Signature">
    <vt:bool>false</vt:bool>
  </property>
  <property fmtid="{D5CDD505-2E9C-101B-9397-08002B2CF9AE}" pid="10" name="xd_ProgID">
    <vt:lpwstr/>
  </property>
  <property fmtid="{D5CDD505-2E9C-101B-9397-08002B2CF9AE}" pid="11" name="TriggerFlowInfo">
    <vt:lpwstr/>
  </property>
  <property fmtid="{D5CDD505-2E9C-101B-9397-08002B2CF9AE}" pid="12" name="Maker">
    <vt:lpwstr>27;#R. Rikels</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ies>
</file>