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k Postmus\Sharpen Your Axe Dropbox\ERA Folders Henk\Klanten\WBL\"/>
    </mc:Choice>
  </mc:AlternateContent>
  <xr:revisionPtr revIDLastSave="0" documentId="8_{43143464-4424-4A86-8B32-2CAEC9CEDA20}" xr6:coauthVersionLast="47" xr6:coauthVersionMax="47" xr10:uidLastSave="{00000000-0000-0000-0000-000000000000}"/>
  <bookViews>
    <workbookView xWindow="-120" yWindow="-120" windowWidth="29040" windowHeight="17640" activeTab="8" xr2:uid="{72B98E8B-C561-4CF2-BC81-B87368E4D619}"/>
  </bookViews>
  <sheets>
    <sheet name="Prijzenblad" sheetId="1" r:id="rId1"/>
    <sheet name="Matrix A" sheetId="2" r:id="rId2"/>
    <sheet name="Matrix B" sheetId="3" r:id="rId3"/>
    <sheet name="Matrix C" sheetId="4" r:id="rId4"/>
    <sheet name="Matrix D" sheetId="5" r:id="rId5"/>
    <sheet name="Matrix E" sheetId="6" r:id="rId6"/>
    <sheet name="Matrix F" sheetId="7" r:id="rId7"/>
    <sheet name="Matrix G" sheetId="8" r:id="rId8"/>
    <sheet name="Matrix H" sheetId="9" r:id="rId9"/>
    <sheet name="Matrix I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9" i="1" l="1"/>
  <c r="E49" i="1"/>
  <c r="F49" i="1"/>
  <c r="G49" i="1"/>
  <c r="H49" i="1"/>
  <c r="I49" i="1"/>
  <c r="J49" i="1"/>
  <c r="K49" i="1"/>
  <c r="Q21" i="10"/>
  <c r="P21" i="10"/>
  <c r="Q20" i="10"/>
  <c r="P20" i="10"/>
  <c r="Q19" i="10"/>
  <c r="P19" i="10"/>
  <c r="Q18" i="10"/>
  <c r="P18" i="10"/>
  <c r="Q17" i="10"/>
  <c r="P17" i="10"/>
  <c r="Q16" i="10"/>
  <c r="P16" i="10"/>
  <c r="Q15" i="10"/>
  <c r="P15" i="10"/>
  <c r="Q14" i="10"/>
  <c r="P14" i="10"/>
  <c r="P13" i="10"/>
  <c r="P12" i="10"/>
  <c r="P11" i="10"/>
  <c r="P10" i="10"/>
  <c r="P9" i="10"/>
  <c r="P8" i="10"/>
  <c r="P7" i="10"/>
  <c r="P6" i="10"/>
  <c r="P5" i="10"/>
  <c r="P23" i="10" s="1"/>
  <c r="P25" i="10" s="1"/>
  <c r="Q21" i="8"/>
  <c r="Q20" i="8"/>
  <c r="Q19" i="8"/>
  <c r="Q18" i="8"/>
  <c r="Q17" i="8"/>
  <c r="Q16" i="8"/>
  <c r="Q15" i="8"/>
  <c r="Q14" i="8"/>
  <c r="Q13" i="8"/>
  <c r="P12" i="8"/>
  <c r="P11" i="8"/>
  <c r="P10" i="8"/>
  <c r="P9" i="8"/>
  <c r="P8" i="8"/>
  <c r="P7" i="8"/>
  <c r="P6" i="8"/>
  <c r="P5" i="8"/>
  <c r="P23" i="8" s="1"/>
  <c r="P25" i="8" s="1"/>
  <c r="Q21" i="7"/>
  <c r="Q20" i="7"/>
  <c r="Q19" i="7"/>
  <c r="Q18" i="7"/>
  <c r="Q17" i="7"/>
  <c r="Q16" i="7"/>
  <c r="Q15" i="7"/>
  <c r="Q14" i="7"/>
  <c r="Q13" i="7"/>
  <c r="P12" i="7"/>
  <c r="P11" i="7"/>
  <c r="P10" i="7"/>
  <c r="P9" i="7"/>
  <c r="P8" i="7"/>
  <c r="P7" i="7"/>
  <c r="P6" i="7"/>
  <c r="P5" i="7"/>
  <c r="P23" i="7" s="1"/>
  <c r="P25" i="7" s="1"/>
  <c r="Q21" i="6"/>
  <c r="Q20" i="6"/>
  <c r="Q19" i="6"/>
  <c r="Q18" i="6"/>
  <c r="Q17" i="6"/>
  <c r="Q16" i="6"/>
  <c r="Q15" i="6"/>
  <c r="Q14" i="6"/>
  <c r="Q13" i="6"/>
  <c r="P12" i="6"/>
  <c r="P11" i="6"/>
  <c r="P10" i="6"/>
  <c r="P9" i="6"/>
  <c r="P8" i="6"/>
  <c r="P7" i="6"/>
  <c r="P6" i="6"/>
  <c r="P5" i="6"/>
  <c r="P23" i="6" s="1"/>
  <c r="P25" i="6" s="1"/>
  <c r="Q21" i="5"/>
  <c r="Q20" i="5"/>
  <c r="Q19" i="5"/>
  <c r="Q18" i="5"/>
  <c r="Q17" i="5"/>
  <c r="Q16" i="5"/>
  <c r="Q15" i="5"/>
  <c r="Q14" i="5"/>
  <c r="Q13" i="5"/>
  <c r="P12" i="5"/>
  <c r="P11" i="5"/>
  <c r="P10" i="5"/>
  <c r="P9" i="5"/>
  <c r="P8" i="5"/>
  <c r="P7" i="5"/>
  <c r="P6" i="5"/>
  <c r="P5" i="5"/>
  <c r="P23" i="5" s="1"/>
  <c r="P25" i="5" s="1"/>
  <c r="Q21" i="4"/>
  <c r="Q20" i="4"/>
  <c r="Q19" i="4"/>
  <c r="Q18" i="4"/>
  <c r="Q17" i="4"/>
  <c r="Q16" i="4"/>
  <c r="Q15" i="4"/>
  <c r="Q14" i="4"/>
  <c r="Q13" i="4"/>
  <c r="P12" i="4"/>
  <c r="P11" i="4"/>
  <c r="P10" i="4"/>
  <c r="P9" i="4"/>
  <c r="P8" i="4"/>
  <c r="P7" i="4"/>
  <c r="P6" i="4"/>
  <c r="P5" i="4"/>
  <c r="P23" i="4" s="1"/>
  <c r="P25" i="4" s="1"/>
  <c r="Q21" i="3"/>
  <c r="Q20" i="3"/>
  <c r="Q19" i="3"/>
  <c r="Q18" i="3"/>
  <c r="Q17" i="3"/>
  <c r="Q16" i="3"/>
  <c r="Q15" i="3"/>
  <c r="Q14" i="3"/>
  <c r="Q13" i="3"/>
  <c r="P12" i="3"/>
  <c r="P11" i="3"/>
  <c r="P10" i="3"/>
  <c r="P9" i="3"/>
  <c r="P8" i="3"/>
  <c r="P7" i="3"/>
  <c r="P6" i="3"/>
  <c r="P5" i="3"/>
  <c r="P11" i="2"/>
  <c r="P12" i="2"/>
  <c r="Q16" i="2"/>
  <c r="Q14" i="2"/>
  <c r="Q13" i="2"/>
  <c r="D45" i="1"/>
  <c r="E45" i="1"/>
  <c r="F45" i="1"/>
  <c r="G45" i="1"/>
  <c r="H45" i="1"/>
  <c r="I45" i="1"/>
  <c r="J45" i="1"/>
  <c r="K45" i="1"/>
  <c r="D19" i="1"/>
  <c r="E19" i="1"/>
  <c r="F19" i="1"/>
  <c r="G19" i="1"/>
  <c r="H19" i="1"/>
  <c r="I19" i="1"/>
  <c r="J19" i="1"/>
  <c r="K19" i="1"/>
  <c r="K15" i="1"/>
  <c r="J15" i="1"/>
  <c r="I15" i="1"/>
  <c r="Q23" i="10" l="1"/>
  <c r="Q25" i="10" s="1"/>
  <c r="Q27" i="10" s="1"/>
  <c r="Q31" i="10" s="1"/>
  <c r="K52" i="1" s="1"/>
  <c r="Q23" i="8"/>
  <c r="Q25" i="8" s="1"/>
  <c r="Q27" i="8" s="1"/>
  <c r="Q31" i="8" s="1"/>
  <c r="I52" i="1" s="1"/>
  <c r="I53" i="1" s="1"/>
  <c r="Q23" i="4"/>
  <c r="Q25" i="4" s="1"/>
  <c r="Q27" i="4" s="1"/>
  <c r="Q31" i="4" s="1"/>
  <c r="E52" i="1" s="1"/>
  <c r="E53" i="1" s="1"/>
  <c r="Q23" i="5"/>
  <c r="Q25" i="5" s="1"/>
  <c r="Q27" i="5" s="1"/>
  <c r="Q31" i="5" s="1"/>
  <c r="F52" i="1" s="1"/>
  <c r="F53" i="1" s="1"/>
  <c r="Q23" i="6"/>
  <c r="Q25" i="6" s="1"/>
  <c r="Q27" i="6" s="1"/>
  <c r="Q31" i="6" s="1"/>
  <c r="G52" i="1" s="1"/>
  <c r="P23" i="3"/>
  <c r="P25" i="3" s="1"/>
  <c r="Q23" i="7"/>
  <c r="Q25" i="7" s="1"/>
  <c r="Q27" i="7" s="1"/>
  <c r="Q31" i="7" s="1"/>
  <c r="H52" i="1" s="1"/>
  <c r="Q23" i="3"/>
  <c r="Q25" i="3" s="1"/>
  <c r="Q27" i="3" l="1"/>
  <c r="Q31" i="3" s="1"/>
  <c r="D52" i="1" s="1"/>
  <c r="D53" i="1" s="1"/>
  <c r="G15" i="1"/>
  <c r="C19" i="1"/>
  <c r="D15" i="1"/>
  <c r="E15" i="1"/>
  <c r="F15" i="1"/>
  <c r="C15" i="1"/>
  <c r="Q21" i="9" l="1"/>
  <c r="P21" i="9"/>
  <c r="Q20" i="9"/>
  <c r="P20" i="9"/>
  <c r="Q19" i="9"/>
  <c r="P19" i="9"/>
  <c r="Q18" i="9"/>
  <c r="P18" i="9"/>
  <c r="Q17" i="9"/>
  <c r="P17" i="9"/>
  <c r="Q16" i="9"/>
  <c r="P16" i="9"/>
  <c r="Q15" i="9"/>
  <c r="P15" i="9"/>
  <c r="Q14" i="9"/>
  <c r="P14" i="9"/>
  <c r="P13" i="9"/>
  <c r="P12" i="9"/>
  <c r="P11" i="9"/>
  <c r="P10" i="9"/>
  <c r="P9" i="9"/>
  <c r="P8" i="9"/>
  <c r="P7" i="9"/>
  <c r="P6" i="9"/>
  <c r="P5" i="9"/>
  <c r="P5" i="2"/>
  <c r="Q21" i="2"/>
  <c r="Q20" i="2"/>
  <c r="Q19" i="2"/>
  <c r="Q18" i="2"/>
  <c r="Q17" i="2"/>
  <c r="Q15" i="2"/>
  <c r="P10" i="2"/>
  <c r="P9" i="2"/>
  <c r="P8" i="2"/>
  <c r="P7" i="2"/>
  <c r="P6" i="2"/>
  <c r="H15" i="1"/>
  <c r="C45" i="1"/>
  <c r="C49" i="1"/>
  <c r="G53" i="1"/>
  <c r="H53" i="1"/>
  <c r="K53" i="1"/>
  <c r="P23" i="9" l="1"/>
  <c r="P25" i="9" s="1"/>
  <c r="P23" i="2"/>
  <c r="P25" i="2" s="1"/>
  <c r="Q23" i="2"/>
  <c r="Q25" i="2" s="1"/>
  <c r="Q23" i="9"/>
  <c r="Q25" i="9" s="1"/>
  <c r="Q27" i="9" l="1"/>
  <c r="Q31" i="9" s="1"/>
  <c r="J52" i="1" s="1"/>
  <c r="J53" i="1" s="1"/>
  <c r="Q27" i="2"/>
  <c r="Q31" i="2" s="1"/>
  <c r="C52" i="1" s="1"/>
  <c r="C53" i="1" l="1"/>
  <c r="N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Willem Gosseling</author>
  </authors>
  <commentList>
    <comment ref="C21" authorId="0" shapeId="0" xr:uid="{E0401C74-1772-43EF-966D-C9D541206C40}">
      <text>
        <r>
          <rPr>
            <b/>
            <sz val="9"/>
            <color indexed="81"/>
            <rFont val="Tahoma"/>
            <family val="2"/>
          </rPr>
          <t>Invulvelden</t>
        </r>
      </text>
    </comment>
  </commentList>
</comments>
</file>

<file path=xl/sharedStrings.xml><?xml version="1.0" encoding="utf-8"?>
<sst xmlns="http://schemas.openxmlformats.org/spreadsheetml/2006/main" count="502" uniqueCount="160">
  <si>
    <t>Voertuig classificaties</t>
  </si>
  <si>
    <t>Calculatiesheet EUA</t>
  </si>
  <si>
    <t xml:space="preserve">A: </t>
  </si>
  <si>
    <t>C:</t>
  </si>
  <si>
    <t xml:space="preserve">H: </t>
  </si>
  <si>
    <t xml:space="preserve">I: </t>
  </si>
  <si>
    <t>Calculatiegegevens</t>
  </si>
  <si>
    <t>Toelichting op invullen calculatiesheet</t>
  </si>
  <si>
    <t>Inzet t.b.v. calculatie in maanden</t>
  </si>
  <si>
    <t xml:space="preserve">Alle bedragen exclusief BTW vermelden tenzij anders gevraagd in Kolom </t>
  </si>
  <si>
    <t>Inzet t.b.v. calculatie in km per jaar</t>
  </si>
  <si>
    <t>Geel kenteken</t>
  </si>
  <si>
    <t>Grijs kenteken</t>
  </si>
  <si>
    <t>Wegingsfactor in beoordeling</t>
  </si>
  <si>
    <t>basisprijs grijs kenteken (t.b.v. bepalen voertuig)</t>
  </si>
  <si>
    <t>1a</t>
  </si>
  <si>
    <t>Grijs kenteken: netto catalogus adviesprijs excl. BPM/BTW</t>
  </si>
  <si>
    <t>basisprijs geel kenteken (t.b.v. bepalen voertuig)</t>
  </si>
  <si>
    <t>1b</t>
  </si>
  <si>
    <t>Geel kenteken: Consumenten Adviesprijs incl. BPM / BTW</t>
  </si>
  <si>
    <t>accessoires voertuig (stelpost)</t>
  </si>
  <si>
    <t>kosten voor gekozen voertuig accessoires af fabriek incl. BPM &amp; BTW</t>
  </si>
  <si>
    <t xml:space="preserve">aandeel BPM </t>
  </si>
  <si>
    <r>
      <t>aandeel BPM voertuig (</t>
    </r>
    <r>
      <rPr>
        <sz val="11"/>
        <color rgb="FFFF0000"/>
        <rFont val="Calibri"/>
        <family val="2"/>
        <scheme val="minor"/>
      </rPr>
      <t>ook voor grijs kenteken</t>
    </r>
    <r>
      <rPr>
        <sz val="11"/>
        <color theme="1"/>
        <rFont val="Calibri"/>
        <family val="2"/>
        <scheme val="minor"/>
      </rPr>
      <t>)</t>
    </r>
  </si>
  <si>
    <t>aandeel BTW</t>
  </si>
  <si>
    <t>aandeel BTW netto prijs</t>
  </si>
  <si>
    <t>netto kosten voertuig</t>
  </si>
  <si>
    <t>netto kosten voertuig incl. accessoires, BPM &amp; BTW</t>
  </si>
  <si>
    <t>opbouw / accessoires niet af fabriek</t>
  </si>
  <si>
    <r>
      <t xml:space="preserve">kosten voor opbouw / accessoires die achteraf gemonteerd worden incl.. BTW </t>
    </r>
    <r>
      <rPr>
        <sz val="11"/>
        <color rgb="FFFF0000"/>
        <rFont val="Calibri"/>
        <family val="2"/>
        <scheme val="minor"/>
      </rPr>
      <t>1</t>
    </r>
  </si>
  <si>
    <t xml:space="preserve">totale netto investeringswaarde </t>
  </si>
  <si>
    <r>
      <t xml:space="preserve">totale netto investeringswaarde van het complete voertuig </t>
    </r>
    <r>
      <rPr>
        <sz val="11"/>
        <color rgb="FFFF0000"/>
        <rFont val="Calibri"/>
        <family val="2"/>
        <scheme val="minor"/>
      </rPr>
      <t>incl. BPM &amp; in</t>
    </r>
    <r>
      <rPr>
        <b/>
        <sz val="11"/>
        <color rgb="FFFF0000"/>
        <rFont val="Calibri"/>
        <family val="2"/>
        <scheme val="minor"/>
      </rPr>
      <t>cl.</t>
    </r>
    <r>
      <rPr>
        <sz val="11"/>
        <color rgb="FFFF0000"/>
        <rFont val="Calibri"/>
        <family val="2"/>
        <scheme val="minor"/>
      </rPr>
      <t xml:space="preserve"> BTW</t>
    </r>
  </si>
  <si>
    <t>A. Risicocomponenten (bedragen excl. BTW)</t>
  </si>
  <si>
    <t>afschrijving voertuig</t>
  </si>
  <si>
    <t>afschrijvingskosten voertuig per maand</t>
  </si>
  <si>
    <t>onderhoud en reparatie voertuig</t>
  </si>
  <si>
    <t>onderhouds- en reparatiekosten voertuig per maand</t>
  </si>
  <si>
    <t xml:space="preserve">bandenkosten </t>
  </si>
  <si>
    <t>kosten banden per maand</t>
  </si>
  <si>
    <t>winterbanden</t>
  </si>
  <si>
    <t>kosten winterbanden per maand</t>
  </si>
  <si>
    <t>vervangend vervoer onderhoud</t>
  </si>
  <si>
    <t>kosten vervangend vervoer voor onderhoud &gt;24h per maand</t>
  </si>
  <si>
    <t>vervangend vervoer schade</t>
  </si>
  <si>
    <t>kosten vervangend vervoer bij schade per maand</t>
  </si>
  <si>
    <t>B. Rente</t>
  </si>
  <si>
    <t>rentekosten voertuig</t>
  </si>
  <si>
    <r>
      <t>berekende rentekosten voertuig per maand</t>
    </r>
    <r>
      <rPr>
        <sz val="11"/>
        <color rgb="FFFF0000"/>
        <rFont val="Calibri"/>
        <family val="2"/>
        <scheme val="minor"/>
      </rPr>
      <t xml:space="preserve"> (berekenmethodiek conform 2)</t>
    </r>
  </si>
  <si>
    <t>C.   Verzekering (incl. eventuele assurantiebelasting, BTW vrij)</t>
  </si>
  <si>
    <t>WA verzekering</t>
  </si>
  <si>
    <t>kosten voor WA premie per maand</t>
  </si>
  <si>
    <t>Casco verzekering</t>
  </si>
  <si>
    <t>kosten voor casco premie per maand</t>
  </si>
  <si>
    <t>SVI verzekering</t>
  </si>
  <si>
    <t>kosten voor SchadeVerzekering Inzittenden per maand</t>
  </si>
  <si>
    <t>D.  Overige kosten (bedragen excl. BTW)</t>
  </si>
  <si>
    <t xml:space="preserve">management fee </t>
  </si>
  <si>
    <t>managementfee per maand</t>
  </si>
  <si>
    <t>administratiekosten</t>
  </si>
  <si>
    <t>administratiekosten per maand</t>
  </si>
  <si>
    <t>kosten brandstofpas</t>
  </si>
  <si>
    <t>kosten voor het gebruik van een universele brandstofpas per maand</t>
  </si>
  <si>
    <t>eventuele overige kosten</t>
  </si>
  <si>
    <t>ruimte om overige kosten te vermelden indien van toepassing (per maand)</t>
  </si>
  <si>
    <t>24-uurs hulpdienst</t>
  </si>
  <si>
    <t>kosten voor 24 uurs hulpdienst per maand</t>
  </si>
  <si>
    <t>kosten voor het volledig turnkey opleveren</t>
  </si>
  <si>
    <t>Kosten opgenomen in het tarief voor het sleutelklaar opleveren van het complete voertuig per maand</t>
  </si>
  <si>
    <t>kosten voor het verwijderen van huisstijlkenmerken einde contract</t>
  </si>
  <si>
    <t>Kosten opgenomen in het tarief voor het verwijderen van bestickering en kenmerken per maand</t>
  </si>
  <si>
    <t>E. Belastingen (wordt niet meegenomen in het prijsvergelijk)</t>
  </si>
  <si>
    <t>houderschapsbelasting voertuig</t>
  </si>
  <si>
    <r>
      <t xml:space="preserve">houderschapsbelasting per maand </t>
    </r>
    <r>
      <rPr>
        <sz val="11"/>
        <color rgb="FFFF0000"/>
        <rFont val="Calibri"/>
        <family val="2"/>
        <scheme val="minor"/>
      </rPr>
      <t>conform 3</t>
    </r>
    <r>
      <rPr>
        <sz val="11"/>
        <color theme="1"/>
        <rFont val="Calibri"/>
        <family val="2"/>
        <scheme val="minor"/>
      </rPr>
      <t xml:space="preserve"> (wordt niet meegenomen in de totaaltelling)</t>
    </r>
  </si>
  <si>
    <t>F. Uitgangspunten calculatie</t>
  </si>
  <si>
    <t>minimaal gegarandeerde restwaarde voertuig in €</t>
  </si>
  <si>
    <t>restwaarde van het voertuig incl. BPM &amp; BTW op basis van de totale netto investeringswaarde</t>
  </si>
  <si>
    <t xml:space="preserve">Procentuele restwaarde </t>
  </si>
  <si>
    <t>procentuele restwaarde</t>
  </si>
  <si>
    <t>basisrente tarief voor de calculatie vestgesteld op -0,303%</t>
  </si>
  <si>
    <t>renteopslag % boven het basisrentetarief</t>
  </si>
  <si>
    <r>
      <t>rentepercentage</t>
    </r>
    <r>
      <rPr>
        <sz val="11"/>
        <color rgb="FFFF0000"/>
        <rFont val="Calibri"/>
        <family val="2"/>
        <scheme val="minor"/>
      </rPr>
      <t xml:space="preserve"> conform 4</t>
    </r>
  </si>
  <si>
    <t>leasetarief per maand (excl. BTW)</t>
  </si>
  <si>
    <r>
      <t xml:space="preserve">som van de verschillende leasecomponenten per maand, </t>
    </r>
    <r>
      <rPr>
        <sz val="11"/>
        <color rgb="FFFF0000"/>
        <rFont val="Calibri"/>
        <family val="2"/>
        <scheme val="minor"/>
      </rPr>
      <t>excl. BTW</t>
    </r>
  </si>
  <si>
    <t>verrekening meer of minder km / looptijd</t>
  </si>
  <si>
    <t>Calculatie matrix</t>
  </si>
  <si>
    <t>verrekening meer of minder km / looptijd alleen via hercalculatiematrix</t>
  </si>
  <si>
    <t>gewogen leasetarief op basis van hercalculatiematix</t>
  </si>
  <si>
    <t>gewogen leasetarief op basis van hercalculatiematix t.b.v. fictieve inschrijfsom per voertuig</t>
  </si>
  <si>
    <t>Totale fictieve inschrijfsom per voertuig</t>
  </si>
  <si>
    <t>Stelpost bestaande uit:</t>
  </si>
  <si>
    <t>Voor grijs kenteken o.a. kastinrichting, WBL belettering, Track&amp;trace, …</t>
  </si>
  <si>
    <t>Berekeningswijze rentekosten:</t>
  </si>
  <si>
    <t>(((netto investering + restwaarde (excl. BTW) + afschrijving BPM + jaarbedrag motorrijtuigenbelasting + jaarbedrag pech-hulpdienst + jaarbedrag verzekering)) / 2) x rentepercentage) / 12</t>
  </si>
  <si>
    <t>Belastingtarief voor grijs kenteken voertuigen op basis van:</t>
  </si>
  <si>
    <t>grijs kenteken particulier</t>
  </si>
  <si>
    <t>Rekenrente:</t>
  </si>
  <si>
    <r>
      <t xml:space="preserve">Basis is IRS </t>
    </r>
    <r>
      <rPr>
        <sz val="11"/>
        <color rgb="FFFF0000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maanden op moment van bestellen</t>
    </r>
  </si>
  <si>
    <t>Totale fictieve inschrijfsom (I)</t>
  </si>
  <si>
    <t>Totaaltelling van de fictieve inschrijfsommen per voertuig</t>
  </si>
  <si>
    <t>Kilometrage per jaar</t>
  </si>
  <si>
    <t>10.000 - 15.000</t>
  </si>
  <si>
    <t>15.001 - 20.000</t>
  </si>
  <si>
    <t xml:space="preserve">20.001 - 25.000 </t>
  </si>
  <si>
    <t>25.001 - 30.000</t>
  </si>
  <si>
    <t>30.001 - 35.000</t>
  </si>
  <si>
    <t>35.001 - 40.000</t>
  </si>
  <si>
    <t>40.001 - 45.000</t>
  </si>
  <si>
    <t>45.001 - 50.000</t>
  </si>
  <si>
    <t>50.001 - 55.000</t>
  </si>
  <si>
    <t>55.001 -60.000</t>
  </si>
  <si>
    <t>60.001 - 65.000</t>
  </si>
  <si>
    <t>65.001 - 70.000</t>
  </si>
  <si>
    <t>Rekenwaarde 1</t>
  </si>
  <si>
    <t>Rekenwaarde 2</t>
  </si>
  <si>
    <t>24 - 26</t>
  </si>
  <si>
    <t>27 - 29</t>
  </si>
  <si>
    <t>30 - 32</t>
  </si>
  <si>
    <t>33 - 35</t>
  </si>
  <si>
    <t>36 - 38</t>
  </si>
  <si>
    <t>39 - 41</t>
  </si>
  <si>
    <t>42 - 44</t>
  </si>
  <si>
    <t>45 - 47</t>
  </si>
  <si>
    <t>48 - 50</t>
  </si>
  <si>
    <t>51 - 53</t>
  </si>
  <si>
    <t>54 - 56</t>
  </si>
  <si>
    <t>57 - 59</t>
  </si>
  <si>
    <t>60 - 62</t>
  </si>
  <si>
    <t>63 - 65</t>
  </si>
  <si>
    <t>66 - 68</t>
  </si>
  <si>
    <t>69 - 71</t>
  </si>
  <si>
    <t>72 - 74</t>
  </si>
  <si>
    <t>Factor</t>
  </si>
  <si>
    <t>X</t>
  </si>
  <si>
    <t>Inzet</t>
  </si>
  <si>
    <t xml:space="preserve">Totaal per rekenwaarde </t>
  </si>
  <si>
    <t>Totaal rekenwaarde 1 + 2</t>
  </si>
  <si>
    <t>Gewogen leasetarief op basis van hercalculatiematix</t>
  </si>
  <si>
    <t>B:</t>
  </si>
  <si>
    <t>D:</t>
  </si>
  <si>
    <t>E:</t>
  </si>
  <si>
    <t>F:</t>
  </si>
  <si>
    <t>G:</t>
  </si>
  <si>
    <t>Voertuigclassificatie 1</t>
  </si>
  <si>
    <t>Voertuigclassificatie 2</t>
  </si>
  <si>
    <t>Voertuigclassificatie 3</t>
  </si>
  <si>
    <r>
      <t>Grijs kenteken &gt;</t>
    </r>
    <r>
      <rPr>
        <b/>
        <sz val="11"/>
        <color rgb="FFFF0000"/>
        <rFont val="Calibri"/>
        <family val="2"/>
        <scheme val="minor"/>
      </rPr>
      <t>3500kg</t>
    </r>
    <r>
      <rPr>
        <b/>
        <sz val="11"/>
        <color theme="1"/>
        <rFont val="Calibri"/>
        <family val="2"/>
        <scheme val="minor"/>
      </rPr>
      <t>.</t>
    </r>
  </si>
  <si>
    <t>A:</t>
  </si>
  <si>
    <t>Merk en Type: Peugeot e-208 Active 50kWh 136 5d</t>
  </si>
  <si>
    <t>Merk en Type: Renault ZOE R110 Life (batterijkoop) 5d</t>
  </si>
  <si>
    <t>Merk en Type: Volkswagen ID.3 58kWh 107kW Pro auto 5d</t>
  </si>
  <si>
    <t>Merk en Type: Citroën ë-C4 EV 50kWh Shine Pack Business 5d</t>
  </si>
  <si>
    <t>Merk en Type: Citroen Berlingo XL BlueHDi 130 S&amp;S EAT8 (automaat)</t>
  </si>
  <si>
    <t>Merk en Type:Citroen Jumper L1 - H1 Control 2.2 BlueHDI 140 S&amp;S (3300kg.)</t>
  </si>
  <si>
    <t>Merk en Type: VW Transporter L1H1 28 7-DSG-4MOTION</t>
  </si>
  <si>
    <t>Merk en Type:IVECO Daily 50C18HA8 V Van MY22 (5 ton L2H2 diesel automaat)</t>
  </si>
  <si>
    <t>Merk en Type:IVECO 70C18HA8 V WX DAILY MY22 4X4 VAN (automaat)</t>
  </si>
  <si>
    <t>Waterschapsbedrijf Limburg</t>
  </si>
  <si>
    <t>basisrente tarief (% IRS 4 jaar) staat in voorbeeld calculatie vast</t>
  </si>
  <si>
    <t>H:</t>
  </si>
  <si>
    <t>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</si>
</sst>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#,##0.00_ ;\-#,##0.00\ "/>
    <numFmt numFmtId="166" formatCode="#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7" fillId="0" borderId="0"/>
  </cellStyleXfs>
  <cellXfs count="151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7" fillId="4" borderId="7" xfId="5" applyFill="1" applyBorder="1" applyAlignment="1">
      <alignment horizontal="center" vertical="top" wrapText="1"/>
    </xf>
    <xf numFmtId="0" fontId="7" fillId="5" borderId="7" xfId="5" applyFill="1" applyBorder="1" applyAlignment="1">
      <alignment horizontal="center" vertical="top" wrapText="1"/>
    </xf>
    <xf numFmtId="0" fontId="7" fillId="6" borderId="7" xfId="5" applyFill="1" applyBorder="1" applyAlignment="1">
      <alignment horizontal="center" vertical="top" wrapText="1"/>
    </xf>
    <xf numFmtId="0" fontId="9" fillId="7" borderId="0" xfId="5" applyFont="1" applyFill="1" applyAlignment="1">
      <alignment vertical="top" wrapText="1"/>
    </xf>
    <xf numFmtId="0" fontId="5" fillId="0" borderId="4" xfId="0" applyFont="1" applyBorder="1" applyAlignment="1">
      <alignment horizontal="center"/>
    </xf>
    <xf numFmtId="0" fontId="10" fillId="0" borderId="6" xfId="5" applyFont="1" applyBorder="1" applyAlignment="1">
      <alignment horizontal="center" vertical="top" wrapText="1"/>
    </xf>
    <xf numFmtId="0" fontId="9" fillId="4" borderId="8" xfId="5" applyFont="1" applyFill="1" applyBorder="1" applyAlignment="1">
      <alignment horizontal="center" vertical="center" wrapText="1"/>
    </xf>
    <xf numFmtId="0" fontId="9" fillId="5" borderId="8" xfId="5" applyFont="1" applyFill="1" applyBorder="1" applyAlignment="1">
      <alignment horizontal="center" vertical="center" wrapText="1"/>
    </xf>
    <xf numFmtId="0" fontId="9" fillId="6" borderId="8" xfId="5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9" fillId="7" borderId="3" xfId="5" applyFont="1" applyFill="1" applyBorder="1" applyAlignment="1">
      <alignment vertical="top" wrapText="1"/>
    </xf>
    <xf numFmtId="0" fontId="0" fillId="7" borderId="10" xfId="0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9" fillId="7" borderId="12" xfId="5" applyFont="1" applyFill="1" applyBorder="1" applyAlignment="1">
      <alignment horizontal="left" vertical="top" wrapText="1"/>
    </xf>
    <xf numFmtId="0" fontId="9" fillId="0" borderId="12" xfId="5" applyFont="1" applyBorder="1" applyAlignment="1">
      <alignment horizontal="center" vertical="center" wrapText="1"/>
    </xf>
    <xf numFmtId="0" fontId="4" fillId="7" borderId="0" xfId="0" applyFont="1" applyFill="1"/>
    <xf numFmtId="0" fontId="0" fillId="7" borderId="11" xfId="0" applyFill="1" applyBorder="1" applyAlignment="1">
      <alignment horizontal="center"/>
    </xf>
    <xf numFmtId="3" fontId="5" fillId="0" borderId="12" xfId="0" applyNumberFormat="1" applyFont="1" applyBorder="1" applyAlignment="1">
      <alignment horizontal="center" vertical="center"/>
    </xf>
    <xf numFmtId="0" fontId="0" fillId="7" borderId="0" xfId="0" applyFill="1"/>
    <xf numFmtId="0" fontId="0" fillId="7" borderId="5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12" fillId="3" borderId="12" xfId="4" applyFont="1" applyBorder="1" applyAlignment="1">
      <alignment horizontal="center"/>
    </xf>
    <xf numFmtId="0" fontId="12" fillId="3" borderId="12" xfId="4" applyFont="1" applyBorder="1" applyAlignment="1">
      <alignment horizontal="left" vertical="top" wrapText="1"/>
    </xf>
    <xf numFmtId="0" fontId="5" fillId="7" borderId="0" xfId="0" applyFont="1" applyFill="1"/>
    <xf numFmtId="0" fontId="5" fillId="7" borderId="0" xfId="0" applyFont="1" applyFill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2" xfId="5" applyBorder="1"/>
    <xf numFmtId="44" fontId="7" fillId="0" borderId="12" xfId="5" applyNumberFormat="1" applyBorder="1"/>
    <xf numFmtId="0" fontId="2" fillId="2" borderId="0" xfId="3"/>
    <xf numFmtId="44" fontId="7" fillId="7" borderId="0" xfId="5" applyNumberFormat="1" applyFill="1"/>
    <xf numFmtId="0" fontId="0" fillId="0" borderId="8" xfId="0" applyBorder="1" applyAlignment="1">
      <alignment horizontal="center"/>
    </xf>
    <xf numFmtId="0" fontId="0" fillId="0" borderId="14" xfId="0" applyBorder="1"/>
    <xf numFmtId="44" fontId="2" fillId="2" borderId="12" xfId="3" applyNumberFormat="1" applyBorder="1"/>
    <xf numFmtId="0" fontId="0" fillId="0" borderId="12" xfId="0" applyBorder="1" applyAlignment="1">
      <alignment horizontal="center"/>
    </xf>
    <xf numFmtId="0" fontId="13" fillId="0" borderId="14" xfId="0" applyFont="1" applyBorder="1"/>
    <xf numFmtId="0" fontId="5" fillId="0" borderId="13" xfId="0" applyFont="1" applyBorder="1" applyAlignment="1">
      <alignment horizontal="center"/>
    </xf>
    <xf numFmtId="0" fontId="9" fillId="0" borderId="12" xfId="5" applyFont="1" applyBorder="1"/>
    <xf numFmtId="44" fontId="9" fillId="0" borderId="12" xfId="5" applyNumberFormat="1" applyFont="1" applyBorder="1"/>
    <xf numFmtId="0" fontId="7" fillId="7" borderId="0" xfId="5" applyFill="1"/>
    <xf numFmtId="0" fontId="9" fillId="7" borderId="0" xfId="5" applyFont="1" applyFill="1"/>
    <xf numFmtId="44" fontId="9" fillId="7" borderId="0" xfId="5" applyNumberFormat="1" applyFont="1" applyFill="1"/>
    <xf numFmtId="44" fontId="7" fillId="9" borderId="12" xfId="5" applyNumberFormat="1" applyFill="1" applyBorder="1"/>
    <xf numFmtId="0" fontId="7" fillId="7" borderId="11" xfId="5" applyFill="1" applyBorder="1"/>
    <xf numFmtId="0" fontId="7" fillId="7" borderId="0" xfId="5" applyFill="1" applyAlignment="1">
      <alignment horizontal="center"/>
    </xf>
    <xf numFmtId="0" fontId="7" fillId="0" borderId="13" xfId="5" applyBorder="1" applyAlignment="1">
      <alignment horizontal="center"/>
    </xf>
    <xf numFmtId="164" fontId="7" fillId="0" borderId="12" xfId="2" applyNumberFormat="1" applyFont="1" applyFill="1" applyBorder="1"/>
    <xf numFmtId="9" fontId="7" fillId="9" borderId="12" xfId="2" applyFont="1" applyFill="1" applyBorder="1"/>
    <xf numFmtId="9" fontId="7" fillId="9" borderId="12" xfId="2" applyFont="1" applyFill="1" applyBorder="1" applyProtection="1"/>
    <xf numFmtId="0" fontId="7" fillId="7" borderId="11" xfId="5" applyFill="1" applyBorder="1" applyAlignment="1">
      <alignment horizontal="center"/>
    </xf>
    <xf numFmtId="0" fontId="9" fillId="0" borderId="13" xfId="5" applyFont="1" applyBorder="1" applyAlignment="1">
      <alignment horizontal="center"/>
    </xf>
    <xf numFmtId="44" fontId="9" fillId="7" borderId="0" xfId="1" applyFont="1" applyFill="1"/>
    <xf numFmtId="0" fontId="13" fillId="7" borderId="0" xfId="0" applyFont="1" applyFill="1"/>
    <xf numFmtId="0" fontId="13" fillId="7" borderId="0" xfId="0" applyFont="1" applyFill="1" applyAlignment="1">
      <alignment horizontal="center"/>
    </xf>
    <xf numFmtId="0" fontId="13" fillId="0" borderId="0" xfId="0" applyFont="1"/>
    <xf numFmtId="44" fontId="7" fillId="0" borderId="12" xfId="5" applyNumberFormat="1" applyBorder="1" applyAlignment="1">
      <alignment horizontal="center" vertical="center"/>
    </xf>
    <xf numFmtId="0" fontId="7" fillId="0" borderId="15" xfId="5" applyBorder="1" applyAlignment="1">
      <alignment horizontal="center"/>
    </xf>
    <xf numFmtId="0" fontId="15" fillId="0" borderId="11" xfId="5" applyFont="1" applyBorder="1" applyAlignment="1">
      <alignment horizontal="center" vertical="center"/>
    </xf>
    <xf numFmtId="0" fontId="16" fillId="0" borderId="12" xfId="5" applyFont="1" applyBorder="1" applyAlignment="1">
      <alignment vertical="center"/>
    </xf>
    <xf numFmtId="165" fontId="15" fillId="0" borderId="12" xfId="5" applyNumberFormat="1" applyFont="1" applyBorder="1" applyAlignment="1">
      <alignment horizontal="center" vertical="center"/>
    </xf>
    <xf numFmtId="0" fontId="17" fillId="7" borderId="0" xfId="0" applyFont="1" applyFill="1"/>
    <xf numFmtId="0" fontId="17" fillId="0" borderId="0" xfId="0" applyFont="1" applyAlignment="1">
      <alignment horizontal="center"/>
    </xf>
    <xf numFmtId="44" fontId="18" fillId="4" borderId="0" xfId="0" applyNumberFormat="1" applyFont="1" applyFill="1" applyAlignment="1">
      <alignment horizontal="center" vertical="center"/>
    </xf>
    <xf numFmtId="0" fontId="17" fillId="0" borderId="0" xfId="0" applyFont="1"/>
    <xf numFmtId="0" fontId="19" fillId="7" borderId="16" xfId="0" applyFont="1" applyFill="1" applyBorder="1" applyAlignment="1">
      <alignment horizontal="center"/>
    </xf>
    <xf numFmtId="0" fontId="19" fillId="7" borderId="17" xfId="0" applyFont="1" applyFill="1" applyBorder="1"/>
    <xf numFmtId="44" fontId="19" fillId="7" borderId="17" xfId="0" applyNumberFormat="1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44" fontId="20" fillId="0" borderId="0" xfId="0" applyNumberFormat="1" applyFont="1" applyAlignment="1">
      <alignment horizontal="center" vertical="center"/>
    </xf>
    <xf numFmtId="4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10" borderId="8" xfId="0" applyFill="1" applyBorder="1" applyAlignment="1">
      <alignment horizontal="center" vertical="center" wrapText="1" shrinkToFit="1"/>
    </xf>
    <xf numFmtId="0" fontId="0" fillId="10" borderId="18" xfId="0" applyFill="1" applyBorder="1" applyAlignment="1">
      <alignment horizontal="center" vertical="center" wrapText="1" shrinkToFit="1"/>
    </xf>
    <xf numFmtId="166" fontId="0" fillId="0" borderId="20" xfId="0" applyNumberFormat="1" applyBorder="1" applyAlignment="1">
      <alignment horizontal="center" wrapText="1"/>
    </xf>
    <xf numFmtId="44" fontId="0" fillId="0" borderId="12" xfId="1" applyFont="1" applyBorder="1" applyAlignment="1" applyProtection="1">
      <alignment horizontal="center" wrapText="1"/>
    </xf>
    <xf numFmtId="44" fontId="0" fillId="0" borderId="0" xfId="1" applyFont="1" applyProtection="1"/>
    <xf numFmtId="44" fontId="0" fillId="11" borderId="12" xfId="1" applyFont="1" applyFill="1" applyBorder="1" applyAlignment="1" applyProtection="1">
      <alignment horizontal="center" wrapText="1"/>
    </xf>
    <xf numFmtId="44" fontId="0" fillId="5" borderId="12" xfId="1" applyFont="1" applyFill="1" applyBorder="1" applyAlignment="1" applyProtection="1">
      <alignment horizontal="center" wrapText="1"/>
    </xf>
    <xf numFmtId="44" fontId="0" fillId="6" borderId="12" xfId="1" applyFont="1" applyFill="1" applyBorder="1" applyAlignment="1" applyProtection="1">
      <alignment horizontal="center" wrapText="1"/>
    </xf>
    <xf numFmtId="44" fontId="0" fillId="0" borderId="0" xfId="1" applyFont="1" applyAlignment="1" applyProtection="1">
      <alignment horizontal="center" vertical="center"/>
    </xf>
    <xf numFmtId="44" fontId="4" fillId="0" borderId="0" xfId="1" applyFont="1" applyProtection="1"/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44" fontId="22" fillId="0" borderId="12" xfId="1" applyFont="1" applyBorder="1" applyAlignment="1" applyProtection="1">
      <alignment horizontal="center" vertical="center"/>
    </xf>
    <xf numFmtId="44" fontId="0" fillId="0" borderId="0" xfId="1" applyFont="1" applyAlignment="1" applyProtection="1">
      <alignment vertical="center"/>
    </xf>
    <xf numFmtId="44" fontId="0" fillId="0" borderId="21" xfId="1" applyFont="1" applyBorder="1" applyAlignment="1" applyProtection="1">
      <alignment vertical="center"/>
    </xf>
    <xf numFmtId="0" fontId="2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2" xfId="0" applyBorder="1" applyAlignment="1">
      <alignment horizontal="center" vertical="center"/>
    </xf>
    <xf numFmtId="44" fontId="0" fillId="0" borderId="0" xfId="0" applyNumberFormat="1" applyAlignment="1">
      <alignment vertical="center"/>
    </xf>
    <xf numFmtId="44" fontId="0" fillId="0" borderId="0" xfId="0" applyNumberFormat="1"/>
    <xf numFmtId="44" fontId="0" fillId="0" borderId="0" xfId="0" applyNumberFormat="1" applyAlignment="1">
      <alignment horizontal="center" vertical="center"/>
    </xf>
    <xf numFmtId="0" fontId="23" fillId="0" borderId="0" xfId="0" applyFont="1"/>
    <xf numFmtId="166" fontId="0" fillId="0" borderId="12" xfId="0" applyNumberFormat="1" applyBorder="1" applyAlignment="1">
      <alignment horizontal="center" wrapText="1"/>
    </xf>
    <xf numFmtId="44" fontId="0" fillId="0" borderId="0" xfId="1" applyFont="1"/>
    <xf numFmtId="166" fontId="0" fillId="11" borderId="12" xfId="0" applyNumberFormat="1" applyFill="1" applyBorder="1" applyAlignment="1">
      <alignment horizontal="center" wrapText="1"/>
    </xf>
    <xf numFmtId="44" fontId="0" fillId="0" borderId="0" xfId="1" applyFont="1" applyAlignment="1">
      <alignment horizontal="center" vertical="center"/>
    </xf>
    <xf numFmtId="44" fontId="4" fillId="0" borderId="0" xfId="1" applyFont="1"/>
    <xf numFmtId="44" fontId="0" fillId="0" borderId="0" xfId="1" applyFont="1" applyAlignment="1">
      <alignment vertical="center"/>
    </xf>
    <xf numFmtId="44" fontId="0" fillId="0" borderId="21" xfId="1" applyFont="1" applyBorder="1" applyAlignment="1">
      <alignment vertical="center"/>
    </xf>
    <xf numFmtId="4" fontId="0" fillId="0" borderId="0" xfId="0" applyNumberFormat="1" applyAlignment="1">
      <alignment horizontal="center" vertical="center"/>
    </xf>
    <xf numFmtId="0" fontId="5" fillId="12" borderId="1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/>
    <xf numFmtId="0" fontId="0" fillId="0" borderId="4" xfId="0" applyBorder="1" applyAlignment="1">
      <alignment horizontal="center"/>
    </xf>
    <xf numFmtId="0" fontId="6" fillId="0" borderId="3" xfId="0" applyFont="1" applyBorder="1" applyAlignment="1">
      <alignment horizontal="center"/>
    </xf>
    <xf numFmtId="166" fontId="0" fillId="0" borderId="12" xfId="0" applyNumberFormat="1" applyBorder="1" applyAlignment="1" applyProtection="1">
      <alignment horizontal="center" wrapText="1"/>
    </xf>
    <xf numFmtId="44" fontId="7" fillId="9" borderId="12" xfId="5" applyNumberFormat="1" applyFill="1" applyBorder="1" applyProtection="1"/>
    <xf numFmtId="44" fontId="7" fillId="0" borderId="12" xfId="5" applyNumberFormat="1" applyFill="1" applyBorder="1"/>
    <xf numFmtId="44" fontId="2" fillId="2" borderId="8" xfId="3" applyNumberFormat="1" applyBorder="1"/>
    <xf numFmtId="0" fontId="8" fillId="6" borderId="1" xfId="5" applyFont="1" applyFill="1" applyBorder="1" applyAlignment="1">
      <alignment horizontal="center" vertical="center" wrapText="1"/>
    </xf>
    <xf numFmtId="0" fontId="8" fillId="6" borderId="3" xfId="5" applyFont="1" applyFill="1" applyBorder="1" applyAlignment="1">
      <alignment horizontal="center" vertical="center" wrapText="1"/>
    </xf>
    <xf numFmtId="0" fontId="8" fillId="6" borderId="4" xfId="5" applyFont="1" applyFill="1" applyBorder="1" applyAlignment="1">
      <alignment horizontal="center" vertical="center" wrapText="1"/>
    </xf>
    <xf numFmtId="0" fontId="8" fillId="6" borderId="6" xfId="5" applyFont="1" applyFill="1" applyBorder="1" applyAlignment="1">
      <alignment horizontal="center" vertical="center" wrapText="1"/>
    </xf>
    <xf numFmtId="0" fontId="8" fillId="4" borderId="1" xfId="5" applyFont="1" applyFill="1" applyBorder="1" applyAlignment="1">
      <alignment horizontal="center" vertical="center" wrapText="1"/>
    </xf>
    <xf numFmtId="0" fontId="8" fillId="4" borderId="2" xfId="5" applyFont="1" applyFill="1" applyBorder="1" applyAlignment="1">
      <alignment horizontal="center" vertical="center" wrapText="1"/>
    </xf>
    <xf numFmtId="0" fontId="8" fillId="4" borderId="3" xfId="5" applyFont="1" applyFill="1" applyBorder="1" applyAlignment="1">
      <alignment horizontal="center" vertical="center" wrapText="1"/>
    </xf>
    <xf numFmtId="0" fontId="8" fillId="4" borderId="4" xfId="5" applyFont="1" applyFill="1" applyBorder="1" applyAlignment="1">
      <alignment horizontal="center" vertical="center" wrapText="1"/>
    </xf>
    <xf numFmtId="0" fontId="8" fillId="4" borderId="5" xfId="5" applyFont="1" applyFill="1" applyBorder="1" applyAlignment="1">
      <alignment horizontal="center" vertical="center" wrapText="1"/>
    </xf>
    <xf numFmtId="0" fontId="8" fillId="4" borderId="6" xfId="5" applyFont="1" applyFill="1" applyBorder="1" applyAlignment="1">
      <alignment horizontal="center" vertical="center" wrapText="1"/>
    </xf>
    <xf numFmtId="0" fontId="8" fillId="5" borderId="1" xfId="5" applyFont="1" applyFill="1" applyBorder="1" applyAlignment="1">
      <alignment horizontal="center" vertical="center" wrapText="1"/>
    </xf>
    <xf numFmtId="0" fontId="8" fillId="5" borderId="2" xfId="5" applyFont="1" applyFill="1" applyBorder="1" applyAlignment="1">
      <alignment horizontal="center" vertical="center" wrapText="1"/>
    </xf>
    <xf numFmtId="0" fontId="8" fillId="5" borderId="3" xfId="5" applyFont="1" applyFill="1" applyBorder="1" applyAlignment="1">
      <alignment horizontal="center" vertical="center" wrapText="1"/>
    </xf>
    <xf numFmtId="0" fontId="8" fillId="5" borderId="4" xfId="5" applyFont="1" applyFill="1" applyBorder="1" applyAlignment="1">
      <alignment horizontal="center" vertical="center" wrapText="1"/>
    </xf>
    <xf numFmtId="0" fontId="8" fillId="5" borderId="5" xfId="5" applyFont="1" applyFill="1" applyBorder="1" applyAlignment="1">
      <alignment horizontal="center" vertical="center" wrapText="1"/>
    </xf>
    <xf numFmtId="0" fontId="8" fillId="5" borderId="6" xfId="5" applyFont="1" applyFill="1" applyBorder="1" applyAlignment="1">
      <alignment horizontal="center" vertical="center" wrapText="1"/>
    </xf>
    <xf numFmtId="0" fontId="9" fillId="4" borderId="18" xfId="5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9" fillId="5" borderId="18" xfId="5" applyFont="1" applyFill="1" applyBorder="1" applyAlignment="1">
      <alignment horizontal="center" vertical="center" wrapText="1"/>
    </xf>
    <xf numFmtId="0" fontId="0" fillId="5" borderId="0" xfId="0" applyFill="1"/>
    <xf numFmtId="0" fontId="9" fillId="6" borderId="18" xfId="5" applyFont="1" applyFill="1" applyBorder="1" applyAlignment="1">
      <alignment horizontal="center" vertical="center" wrapText="1"/>
    </xf>
    <xf numFmtId="0" fontId="0" fillId="6" borderId="0" xfId="0" applyFill="1"/>
  </cellXfs>
  <cellStyles count="6">
    <cellStyle name="Bad" xfId="3" builtinId="27"/>
    <cellStyle name="Currency" xfId="1" builtinId="4"/>
    <cellStyle name="Neutral" xfId="4" builtinId="28"/>
    <cellStyle name="Normal" xfId="0" builtinId="0"/>
    <cellStyle name="Per cent" xfId="2" builtinId="5"/>
    <cellStyle name="Standaard 2" xfId="5" xr:uid="{AFC9C143-A974-4C46-BBA9-4478780CAC91}"/>
  </cellStyles>
  <dxfs count="7"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2BD8-43C2-4895-8314-BCC0F3EDF7D5}">
  <dimension ref="A1:N62"/>
  <sheetViews>
    <sheetView zoomScale="85" zoomScaleNormal="85" workbookViewId="0">
      <selection activeCell="F33" sqref="F33"/>
    </sheetView>
  </sheetViews>
  <sheetFormatPr defaultColWidth="8.85546875" defaultRowHeight="15" x14ac:dyDescent="0.25"/>
  <cols>
    <col min="1" max="1" width="4.28515625" style="3" bestFit="1" customWidth="1"/>
    <col min="2" max="2" width="59.5703125" bestFit="1" customWidth="1"/>
    <col min="3" max="3" width="20.7109375" customWidth="1"/>
    <col min="4" max="6" width="21.85546875" customWidth="1"/>
    <col min="7" max="9" width="20.7109375" customWidth="1"/>
    <col min="10" max="11" width="22.42578125" bestFit="1" customWidth="1"/>
    <col min="12" max="12" width="3.42578125" customWidth="1"/>
    <col min="13" max="13" width="4.42578125" style="3" customWidth="1"/>
    <col min="14" max="14" width="114.5703125" bestFit="1" customWidth="1"/>
    <col min="15" max="15" width="76.140625" bestFit="1" customWidth="1"/>
  </cols>
  <sheetData>
    <row r="1" spans="1:14" s="2" customFormat="1" ht="25.9" customHeight="1" x14ac:dyDescent="0.4">
      <c r="A1" s="115"/>
      <c r="B1" s="119" t="s">
        <v>0</v>
      </c>
      <c r="C1" s="128" t="s">
        <v>142</v>
      </c>
      <c r="D1" s="129"/>
      <c r="E1" s="129"/>
      <c r="F1" s="130"/>
      <c r="G1" s="134" t="s">
        <v>143</v>
      </c>
      <c r="H1" s="135"/>
      <c r="I1" s="136"/>
      <c r="J1" s="124" t="s">
        <v>144</v>
      </c>
      <c r="K1" s="125"/>
      <c r="M1" s="1"/>
    </row>
    <row r="2" spans="1:14" ht="14.45" customHeight="1" x14ac:dyDescent="0.25">
      <c r="A2" s="116"/>
      <c r="B2" s="117"/>
      <c r="C2" s="131"/>
      <c r="D2" s="132"/>
      <c r="E2" s="132"/>
      <c r="F2" s="133"/>
      <c r="G2" s="137"/>
      <c r="H2" s="138"/>
      <c r="I2" s="139"/>
      <c r="J2" s="126"/>
      <c r="K2" s="127"/>
    </row>
    <row r="3" spans="1:14" s="3" customFormat="1" ht="51" x14ac:dyDescent="0.25">
      <c r="A3" s="118"/>
      <c r="B3" s="9" t="s">
        <v>156</v>
      </c>
      <c r="C3" s="4" t="s">
        <v>147</v>
      </c>
      <c r="D3" s="4" t="s">
        <v>148</v>
      </c>
      <c r="E3" s="4" t="s">
        <v>149</v>
      </c>
      <c r="F3" s="4" t="s">
        <v>150</v>
      </c>
      <c r="G3" s="5" t="s">
        <v>151</v>
      </c>
      <c r="H3" s="5" t="s">
        <v>152</v>
      </c>
      <c r="I3" s="5" t="s">
        <v>153</v>
      </c>
      <c r="J3" s="6" t="s">
        <v>154</v>
      </c>
      <c r="K3" s="6" t="s">
        <v>155</v>
      </c>
      <c r="L3" s="7"/>
      <c r="M3" s="7"/>
      <c r="N3" s="7"/>
    </row>
    <row r="4" spans="1:14" s="2" customFormat="1" ht="23.25" x14ac:dyDescent="0.25">
      <c r="A4" s="8"/>
      <c r="B4" s="9" t="s">
        <v>1</v>
      </c>
      <c r="C4" s="10" t="s">
        <v>2</v>
      </c>
      <c r="D4" s="10" t="s">
        <v>137</v>
      </c>
      <c r="E4" s="10" t="s">
        <v>3</v>
      </c>
      <c r="F4" s="10" t="s">
        <v>138</v>
      </c>
      <c r="G4" s="11" t="s">
        <v>139</v>
      </c>
      <c r="H4" s="11" t="s">
        <v>140</v>
      </c>
      <c r="I4" s="11" t="s">
        <v>141</v>
      </c>
      <c r="J4" s="12" t="s">
        <v>4</v>
      </c>
      <c r="K4" s="12" t="s">
        <v>5</v>
      </c>
      <c r="L4" s="7"/>
      <c r="M4" s="7"/>
      <c r="N4" s="7"/>
    </row>
    <row r="5" spans="1:14" ht="21" x14ac:dyDescent="0.35">
      <c r="A5" s="13"/>
      <c r="B5" s="14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7"/>
      <c r="M5" s="16"/>
      <c r="N5" s="14" t="s">
        <v>7</v>
      </c>
    </row>
    <row r="6" spans="1:14" x14ac:dyDescent="0.25">
      <c r="A6" s="17"/>
      <c r="B6" s="18" t="s">
        <v>8</v>
      </c>
      <c r="C6" s="19">
        <v>60</v>
      </c>
      <c r="D6" s="19">
        <v>60</v>
      </c>
      <c r="E6" s="19">
        <v>60</v>
      </c>
      <c r="F6" s="19">
        <v>60</v>
      </c>
      <c r="G6" s="19">
        <v>60</v>
      </c>
      <c r="H6" s="19">
        <v>60</v>
      </c>
      <c r="I6" s="19">
        <v>60</v>
      </c>
      <c r="J6" s="19">
        <v>72</v>
      </c>
      <c r="K6" s="19">
        <v>72</v>
      </c>
      <c r="L6" s="7"/>
      <c r="M6" s="16"/>
      <c r="N6" s="20" t="s">
        <v>9</v>
      </c>
    </row>
    <row r="7" spans="1:14" x14ac:dyDescent="0.25">
      <c r="A7" s="21"/>
      <c r="B7" s="18" t="s">
        <v>10</v>
      </c>
      <c r="C7" s="22">
        <v>25000</v>
      </c>
      <c r="D7" s="22">
        <v>25000</v>
      </c>
      <c r="E7" s="22">
        <v>25000</v>
      </c>
      <c r="F7" s="22">
        <v>25000</v>
      </c>
      <c r="G7" s="22">
        <v>25000</v>
      </c>
      <c r="H7" s="22">
        <v>25000</v>
      </c>
      <c r="I7" s="22">
        <v>25000</v>
      </c>
      <c r="J7" s="22">
        <v>25000</v>
      </c>
      <c r="K7" s="22">
        <v>25000</v>
      </c>
      <c r="L7" s="23"/>
      <c r="M7" s="16"/>
      <c r="N7" s="24"/>
    </row>
    <row r="8" spans="1:14" x14ac:dyDescent="0.25">
      <c r="A8" s="25"/>
      <c r="B8" s="18"/>
      <c r="C8" s="26" t="s">
        <v>11</v>
      </c>
      <c r="D8" s="26" t="s">
        <v>11</v>
      </c>
      <c r="E8" s="26" t="s">
        <v>11</v>
      </c>
      <c r="F8" s="26" t="s">
        <v>11</v>
      </c>
      <c r="G8" s="27" t="s">
        <v>12</v>
      </c>
      <c r="H8" s="27" t="s">
        <v>12</v>
      </c>
      <c r="I8" s="27" t="s">
        <v>12</v>
      </c>
      <c r="J8" s="114" t="s">
        <v>145</v>
      </c>
      <c r="K8" s="114" t="s">
        <v>145</v>
      </c>
      <c r="L8" s="23"/>
      <c r="M8" s="25"/>
      <c r="N8" s="24"/>
    </row>
    <row r="9" spans="1:14" s="2" customFormat="1" x14ac:dyDescent="0.25">
      <c r="A9" s="28"/>
      <c r="B9" s="29" t="s">
        <v>13</v>
      </c>
      <c r="C9" s="28">
        <v>4</v>
      </c>
      <c r="D9" s="28">
        <v>4</v>
      </c>
      <c r="E9" s="28">
        <v>4</v>
      </c>
      <c r="F9" s="28">
        <v>4</v>
      </c>
      <c r="G9" s="28">
        <v>1</v>
      </c>
      <c r="H9" s="28">
        <v>4</v>
      </c>
      <c r="I9" s="28">
        <v>1</v>
      </c>
      <c r="J9" s="28">
        <v>2</v>
      </c>
      <c r="K9" s="28">
        <v>1</v>
      </c>
      <c r="L9" s="30"/>
      <c r="M9" s="31"/>
      <c r="N9" s="32"/>
    </row>
    <row r="10" spans="1:14" x14ac:dyDescent="0.25">
      <c r="A10" s="33">
        <v>1</v>
      </c>
      <c r="B10" s="34" t="s">
        <v>14</v>
      </c>
      <c r="C10" s="40"/>
      <c r="D10" s="40"/>
      <c r="E10" s="40"/>
      <c r="F10" s="40"/>
      <c r="G10" s="35">
        <v>24260</v>
      </c>
      <c r="H10" s="35">
        <v>30350</v>
      </c>
      <c r="I10" s="35">
        <v>34750</v>
      </c>
      <c r="J10" s="35">
        <v>42500</v>
      </c>
      <c r="K10" s="35">
        <v>68500</v>
      </c>
      <c r="L10" s="37"/>
      <c r="M10" s="38" t="s">
        <v>15</v>
      </c>
      <c r="N10" s="39" t="s">
        <v>16</v>
      </c>
    </row>
    <row r="11" spans="1:14" x14ac:dyDescent="0.25">
      <c r="A11" s="33"/>
      <c r="B11" s="34" t="s">
        <v>17</v>
      </c>
      <c r="C11" s="35">
        <v>30050</v>
      </c>
      <c r="D11" s="35">
        <v>32525</v>
      </c>
      <c r="E11" s="35">
        <v>35825</v>
      </c>
      <c r="F11" s="35">
        <v>35000</v>
      </c>
      <c r="G11" s="123"/>
      <c r="H11" s="123"/>
      <c r="I11" s="123"/>
      <c r="J11" s="36"/>
      <c r="K11" s="36"/>
      <c r="L11" s="37"/>
      <c r="M11" s="38" t="s">
        <v>18</v>
      </c>
      <c r="N11" s="39" t="s">
        <v>19</v>
      </c>
    </row>
    <row r="12" spans="1:14" x14ac:dyDescent="0.25">
      <c r="A12" s="33">
        <v>2</v>
      </c>
      <c r="B12" s="34" t="s">
        <v>20</v>
      </c>
      <c r="C12" s="35">
        <v>0</v>
      </c>
      <c r="D12" s="35">
        <v>0</v>
      </c>
      <c r="E12" s="35">
        <v>0</v>
      </c>
      <c r="F12" s="35">
        <v>0</v>
      </c>
      <c r="G12" s="35"/>
      <c r="H12" s="35"/>
      <c r="I12" s="35"/>
      <c r="J12" s="35"/>
      <c r="K12" s="35"/>
      <c r="L12" s="37"/>
      <c r="M12" s="41">
        <v>2</v>
      </c>
      <c r="N12" s="42" t="s">
        <v>21</v>
      </c>
    </row>
    <row r="13" spans="1:14" x14ac:dyDescent="0.25">
      <c r="A13" s="33">
        <v>3</v>
      </c>
      <c r="B13" s="34" t="s">
        <v>22</v>
      </c>
      <c r="C13" s="35">
        <v>0</v>
      </c>
      <c r="D13" s="35">
        <v>0</v>
      </c>
      <c r="E13" s="35">
        <v>0</v>
      </c>
      <c r="F13" s="35">
        <v>0</v>
      </c>
      <c r="G13" s="35">
        <v>9419</v>
      </c>
      <c r="H13" s="35">
        <v>11715</v>
      </c>
      <c r="I13" s="35">
        <v>13373</v>
      </c>
      <c r="J13" s="35">
        <v>0</v>
      </c>
      <c r="K13" s="35">
        <v>0</v>
      </c>
      <c r="L13" s="37"/>
      <c r="M13" s="41">
        <v>3</v>
      </c>
      <c r="N13" s="39" t="s">
        <v>23</v>
      </c>
    </row>
    <row r="14" spans="1:14" x14ac:dyDescent="0.25">
      <c r="A14" s="33">
        <v>4</v>
      </c>
      <c r="B14" s="34" t="s">
        <v>24</v>
      </c>
      <c r="C14" s="35">
        <v>5215</v>
      </c>
      <c r="D14" s="35">
        <v>5645</v>
      </c>
      <c r="E14" s="35">
        <v>6218</v>
      </c>
      <c r="F14" s="35">
        <v>6075</v>
      </c>
      <c r="G14" s="35">
        <v>5095</v>
      </c>
      <c r="H14" s="35">
        <v>6373</v>
      </c>
      <c r="I14" s="35">
        <v>7298</v>
      </c>
      <c r="J14" s="35">
        <v>8925</v>
      </c>
      <c r="K14" s="35">
        <v>14385</v>
      </c>
      <c r="L14" s="37"/>
      <c r="M14" s="41">
        <v>4</v>
      </c>
      <c r="N14" s="39" t="s">
        <v>25</v>
      </c>
    </row>
    <row r="15" spans="1:14" x14ac:dyDescent="0.25">
      <c r="A15" s="43">
        <v>5</v>
      </c>
      <c r="B15" s="44" t="s">
        <v>26</v>
      </c>
      <c r="C15" s="45">
        <f>C11</f>
        <v>30050</v>
      </c>
      <c r="D15" s="45">
        <f t="shared" ref="D15:F15" si="0">D11</f>
        <v>32525</v>
      </c>
      <c r="E15" s="45">
        <f t="shared" si="0"/>
        <v>35825</v>
      </c>
      <c r="F15" s="45">
        <f t="shared" si="0"/>
        <v>35000</v>
      </c>
      <c r="G15" s="45">
        <f>G10+G12+G13+G14</f>
        <v>38774</v>
      </c>
      <c r="H15" s="45">
        <f t="shared" ref="H15:I15" si="1">H10+H12+H13+H14</f>
        <v>48438</v>
      </c>
      <c r="I15" s="45">
        <f t="shared" si="1"/>
        <v>55421</v>
      </c>
      <c r="J15" s="45">
        <f>J10+J14</f>
        <v>51425</v>
      </c>
      <c r="K15" s="45">
        <f>K10+K14</f>
        <v>82885</v>
      </c>
      <c r="L15" s="37"/>
      <c r="M15" s="41">
        <v>5</v>
      </c>
      <c r="N15" s="42" t="s">
        <v>27</v>
      </c>
    </row>
    <row r="16" spans="1:14" x14ac:dyDescent="0.25">
      <c r="A16" s="21"/>
      <c r="B16" s="4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25"/>
      <c r="N16" s="23"/>
    </row>
    <row r="17" spans="1:14" x14ac:dyDescent="0.25">
      <c r="A17" s="33">
        <v>6</v>
      </c>
      <c r="B17" s="44" t="s">
        <v>28</v>
      </c>
      <c r="C17" s="35">
        <v>605</v>
      </c>
      <c r="D17" s="35">
        <v>605</v>
      </c>
      <c r="E17" s="35">
        <v>605</v>
      </c>
      <c r="F17" s="35">
        <v>605</v>
      </c>
      <c r="G17" s="35">
        <v>1815</v>
      </c>
      <c r="H17" s="35">
        <v>1815</v>
      </c>
      <c r="I17" s="35">
        <v>9075</v>
      </c>
      <c r="J17" s="35">
        <v>9075</v>
      </c>
      <c r="K17" s="35">
        <v>9075</v>
      </c>
      <c r="L17" s="46"/>
      <c r="M17" s="41">
        <v>6</v>
      </c>
      <c r="N17" s="39" t="s">
        <v>29</v>
      </c>
    </row>
    <row r="18" spans="1:14" x14ac:dyDescent="0.25">
      <c r="A18" s="21"/>
      <c r="B18" s="46"/>
      <c r="C18" s="37"/>
      <c r="D18" s="37"/>
      <c r="E18" s="37"/>
      <c r="F18" s="37"/>
      <c r="G18" s="37"/>
      <c r="H18" s="37"/>
      <c r="I18" s="37"/>
      <c r="J18" s="37"/>
      <c r="K18" s="37"/>
      <c r="L18" s="46"/>
      <c r="M18" s="25"/>
      <c r="N18" s="23"/>
    </row>
    <row r="19" spans="1:14" x14ac:dyDescent="0.25">
      <c r="A19" s="43">
        <v>7</v>
      </c>
      <c r="B19" s="44" t="s">
        <v>30</v>
      </c>
      <c r="C19" s="35">
        <f>C15+C17</f>
        <v>30655</v>
      </c>
      <c r="D19" s="35">
        <f t="shared" ref="D19:K19" si="2">D15+D17</f>
        <v>33130</v>
      </c>
      <c r="E19" s="35">
        <f t="shared" si="2"/>
        <v>36430</v>
      </c>
      <c r="F19" s="35">
        <f t="shared" si="2"/>
        <v>35605</v>
      </c>
      <c r="G19" s="35">
        <f t="shared" si="2"/>
        <v>40589</v>
      </c>
      <c r="H19" s="35">
        <f t="shared" si="2"/>
        <v>50253</v>
      </c>
      <c r="I19" s="35">
        <f t="shared" si="2"/>
        <v>64496</v>
      </c>
      <c r="J19" s="35">
        <f t="shared" si="2"/>
        <v>60500</v>
      </c>
      <c r="K19" s="35">
        <f t="shared" si="2"/>
        <v>91960</v>
      </c>
      <c r="L19" s="46"/>
      <c r="M19" s="41">
        <v>7</v>
      </c>
      <c r="N19" s="42" t="s">
        <v>31</v>
      </c>
    </row>
    <row r="20" spans="1:14" x14ac:dyDescent="0.25">
      <c r="A20" s="21"/>
      <c r="B20" s="47" t="s">
        <v>32</v>
      </c>
      <c r="C20" s="37"/>
      <c r="D20" s="37"/>
      <c r="E20" s="37"/>
      <c r="F20" s="37"/>
      <c r="G20" s="37"/>
      <c r="H20" s="37"/>
      <c r="I20" s="37"/>
      <c r="J20" s="37"/>
      <c r="K20" s="37"/>
      <c r="L20" s="48"/>
      <c r="M20" s="25"/>
      <c r="N20" s="23"/>
    </row>
    <row r="21" spans="1:14" x14ac:dyDescent="0.25">
      <c r="A21" s="33">
        <v>8</v>
      </c>
      <c r="B21" s="34" t="s">
        <v>33</v>
      </c>
      <c r="C21" s="49"/>
      <c r="D21" s="121"/>
      <c r="E21" s="121"/>
      <c r="F21" s="121"/>
      <c r="G21" s="121"/>
      <c r="H21" s="121"/>
      <c r="I21" s="121"/>
      <c r="J21" s="121"/>
      <c r="K21" s="121"/>
      <c r="L21" s="46"/>
      <c r="M21" s="41">
        <v>8</v>
      </c>
      <c r="N21" s="39" t="s">
        <v>34</v>
      </c>
    </row>
    <row r="22" spans="1:14" x14ac:dyDescent="0.25">
      <c r="A22" s="33">
        <v>9</v>
      </c>
      <c r="B22" s="34" t="s">
        <v>35</v>
      </c>
      <c r="C22" s="121"/>
      <c r="D22" s="121"/>
      <c r="E22" s="121"/>
      <c r="F22" s="121"/>
      <c r="G22" s="121"/>
      <c r="H22" s="121"/>
      <c r="I22" s="121"/>
      <c r="J22" s="121"/>
      <c r="K22" s="121"/>
      <c r="L22" s="46"/>
      <c r="M22" s="41">
        <v>9</v>
      </c>
      <c r="N22" s="39" t="s">
        <v>36</v>
      </c>
    </row>
    <row r="23" spans="1:14" x14ac:dyDescent="0.25">
      <c r="A23" s="33">
        <v>10</v>
      </c>
      <c r="B23" s="34" t="s">
        <v>37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23"/>
      <c r="M23" s="41">
        <v>10</v>
      </c>
      <c r="N23" s="39" t="s">
        <v>38</v>
      </c>
    </row>
    <row r="24" spans="1:14" x14ac:dyDescent="0.25">
      <c r="A24" s="33">
        <v>11</v>
      </c>
      <c r="B24" s="34" t="s">
        <v>39</v>
      </c>
      <c r="C24" s="121"/>
      <c r="D24" s="121"/>
      <c r="E24" s="121"/>
      <c r="F24" s="121"/>
      <c r="G24" s="121"/>
      <c r="H24" s="121"/>
      <c r="I24" s="121"/>
      <c r="J24" s="121"/>
      <c r="K24" s="121"/>
      <c r="L24" s="23"/>
      <c r="M24" s="41">
        <v>11</v>
      </c>
      <c r="N24" s="39" t="s">
        <v>40</v>
      </c>
    </row>
    <row r="25" spans="1:14" x14ac:dyDescent="0.25">
      <c r="A25" s="33">
        <v>12</v>
      </c>
      <c r="B25" s="34" t="s">
        <v>41</v>
      </c>
      <c r="C25" s="121"/>
      <c r="D25" s="121"/>
      <c r="E25" s="121"/>
      <c r="F25" s="121"/>
      <c r="G25" s="121"/>
      <c r="H25" s="121"/>
      <c r="I25" s="121"/>
      <c r="J25" s="121"/>
      <c r="K25" s="121"/>
      <c r="L25" s="46"/>
      <c r="M25" s="41">
        <v>12</v>
      </c>
      <c r="N25" s="39" t="s">
        <v>42</v>
      </c>
    </row>
    <row r="26" spans="1:14" x14ac:dyDescent="0.25">
      <c r="A26" s="33">
        <v>13</v>
      </c>
      <c r="B26" s="34" t="s">
        <v>43</v>
      </c>
      <c r="C26" s="121"/>
      <c r="D26" s="121"/>
      <c r="E26" s="121"/>
      <c r="F26" s="121"/>
      <c r="G26" s="121"/>
      <c r="H26" s="121"/>
      <c r="I26" s="121"/>
      <c r="J26" s="121"/>
      <c r="K26" s="121"/>
      <c r="L26" s="46"/>
      <c r="M26" s="41">
        <v>13</v>
      </c>
      <c r="N26" s="39" t="s">
        <v>44</v>
      </c>
    </row>
    <row r="27" spans="1:14" x14ac:dyDescent="0.25">
      <c r="A27" s="21"/>
      <c r="B27" s="47" t="s">
        <v>45</v>
      </c>
      <c r="C27" s="37"/>
      <c r="D27" s="37"/>
      <c r="E27" s="37"/>
      <c r="F27" s="37"/>
      <c r="G27" s="37"/>
      <c r="H27" s="37"/>
      <c r="I27" s="37"/>
      <c r="J27" s="37"/>
      <c r="K27" s="37"/>
      <c r="L27" s="46"/>
      <c r="M27" s="37"/>
      <c r="N27" s="37"/>
    </row>
    <row r="28" spans="1:14" x14ac:dyDescent="0.25">
      <c r="A28" s="33">
        <v>14</v>
      </c>
      <c r="B28" s="34" t="s">
        <v>46</v>
      </c>
      <c r="C28" s="49"/>
      <c r="D28" s="121"/>
      <c r="E28" s="121"/>
      <c r="F28" s="121"/>
      <c r="G28" s="121"/>
      <c r="H28" s="121"/>
      <c r="I28" s="121"/>
      <c r="J28" s="121"/>
      <c r="K28" s="121"/>
      <c r="L28" s="46"/>
      <c r="M28" s="41">
        <v>14</v>
      </c>
      <c r="N28" s="39" t="s">
        <v>47</v>
      </c>
    </row>
    <row r="29" spans="1:14" x14ac:dyDescent="0.25">
      <c r="A29" s="50"/>
      <c r="B29" s="30" t="s">
        <v>48</v>
      </c>
      <c r="C29" s="23"/>
      <c r="D29" s="23"/>
      <c r="E29" s="23"/>
      <c r="F29" s="23"/>
      <c r="G29" s="23"/>
      <c r="H29" s="23"/>
      <c r="I29" s="23"/>
      <c r="J29" s="23"/>
      <c r="K29" s="23"/>
      <c r="L29" s="51"/>
      <c r="M29" s="25"/>
      <c r="N29" s="23"/>
    </row>
    <row r="30" spans="1:14" x14ac:dyDescent="0.25">
      <c r="A30" s="33">
        <v>15</v>
      </c>
      <c r="B30" s="34" t="s">
        <v>49</v>
      </c>
      <c r="C30" s="49"/>
      <c r="D30" s="121"/>
      <c r="E30" s="121"/>
      <c r="F30" s="121"/>
      <c r="G30" s="121"/>
      <c r="H30" s="121"/>
      <c r="I30" s="121"/>
      <c r="J30" s="121"/>
      <c r="K30" s="121"/>
      <c r="L30" s="46"/>
      <c r="M30" s="41">
        <v>15</v>
      </c>
      <c r="N30" s="39" t="s">
        <v>50</v>
      </c>
    </row>
    <row r="31" spans="1:14" x14ac:dyDescent="0.25">
      <c r="A31" s="33">
        <v>16</v>
      </c>
      <c r="B31" s="34" t="s">
        <v>51</v>
      </c>
      <c r="C31" s="121"/>
      <c r="D31" s="121"/>
      <c r="E31" s="121"/>
      <c r="F31" s="121"/>
      <c r="G31" s="121"/>
      <c r="H31" s="121"/>
      <c r="I31" s="121"/>
      <c r="J31" s="121"/>
      <c r="K31" s="121"/>
      <c r="L31" s="46"/>
      <c r="M31" s="41">
        <v>16</v>
      </c>
      <c r="N31" s="39" t="s">
        <v>52</v>
      </c>
    </row>
    <row r="32" spans="1:14" x14ac:dyDescent="0.25">
      <c r="A32" s="33">
        <v>17</v>
      </c>
      <c r="B32" s="34" t="s">
        <v>53</v>
      </c>
      <c r="C32" s="121"/>
      <c r="D32" s="121"/>
      <c r="E32" s="121"/>
      <c r="F32" s="121"/>
      <c r="G32" s="121"/>
      <c r="H32" s="121"/>
      <c r="I32" s="121"/>
      <c r="J32" s="121"/>
      <c r="K32" s="121"/>
      <c r="L32" s="46"/>
      <c r="M32" s="41">
        <v>17</v>
      </c>
      <c r="N32" s="39" t="s">
        <v>54</v>
      </c>
    </row>
    <row r="33" spans="1:14" x14ac:dyDescent="0.25">
      <c r="A33" s="21"/>
      <c r="B33" s="47" t="s">
        <v>55</v>
      </c>
      <c r="C33" s="37"/>
      <c r="D33" s="37"/>
      <c r="E33" s="37"/>
      <c r="F33" s="37"/>
      <c r="G33" s="37"/>
      <c r="H33" s="37"/>
      <c r="I33" s="37"/>
      <c r="J33" s="37"/>
      <c r="K33" s="37"/>
      <c r="L33" s="46"/>
      <c r="M33" s="37"/>
      <c r="N33" s="37"/>
    </row>
    <row r="34" spans="1:14" x14ac:dyDescent="0.25">
      <c r="A34" s="33">
        <v>18</v>
      </c>
      <c r="B34" s="34" t="s">
        <v>56</v>
      </c>
      <c r="C34" s="49"/>
      <c r="D34" s="121"/>
      <c r="E34" s="121"/>
      <c r="F34" s="121"/>
      <c r="G34" s="121"/>
      <c r="H34" s="121"/>
      <c r="I34" s="121"/>
      <c r="J34" s="121"/>
      <c r="K34" s="121"/>
      <c r="L34" s="46"/>
      <c r="M34" s="41">
        <v>18</v>
      </c>
      <c r="N34" s="39" t="s">
        <v>57</v>
      </c>
    </row>
    <row r="35" spans="1:14" x14ac:dyDescent="0.25">
      <c r="A35" s="33">
        <v>19</v>
      </c>
      <c r="B35" s="34" t="s">
        <v>58</v>
      </c>
      <c r="C35" s="121"/>
      <c r="D35" s="121"/>
      <c r="E35" s="121"/>
      <c r="F35" s="121"/>
      <c r="G35" s="121"/>
      <c r="H35" s="121"/>
      <c r="I35" s="121"/>
      <c r="J35" s="121"/>
      <c r="K35" s="121"/>
      <c r="L35" s="46"/>
      <c r="M35" s="41">
        <v>19</v>
      </c>
      <c r="N35" s="39" t="s">
        <v>59</v>
      </c>
    </row>
    <row r="36" spans="1:14" x14ac:dyDescent="0.25">
      <c r="A36" s="33">
        <v>20</v>
      </c>
      <c r="B36" s="34" t="s">
        <v>60</v>
      </c>
      <c r="C36" s="121"/>
      <c r="D36" s="121"/>
      <c r="E36" s="121"/>
      <c r="F36" s="121"/>
      <c r="G36" s="121"/>
      <c r="H36" s="121"/>
      <c r="I36" s="121"/>
      <c r="J36" s="121"/>
      <c r="K36" s="121"/>
      <c r="L36" s="46"/>
      <c r="M36" s="41">
        <v>20</v>
      </c>
      <c r="N36" s="39" t="s">
        <v>61</v>
      </c>
    </row>
    <row r="37" spans="1:14" x14ac:dyDescent="0.25">
      <c r="A37" s="33">
        <v>21</v>
      </c>
      <c r="B37" s="34" t="s">
        <v>62</v>
      </c>
      <c r="C37" s="121"/>
      <c r="D37" s="121"/>
      <c r="E37" s="121"/>
      <c r="F37" s="121"/>
      <c r="G37" s="121"/>
      <c r="H37" s="121"/>
      <c r="I37" s="121"/>
      <c r="J37" s="121"/>
      <c r="K37" s="121"/>
      <c r="L37" s="46"/>
      <c r="M37" s="41">
        <v>21</v>
      </c>
      <c r="N37" s="39" t="s">
        <v>63</v>
      </c>
    </row>
    <row r="38" spans="1:14" x14ac:dyDescent="0.25">
      <c r="A38" s="33">
        <v>22</v>
      </c>
      <c r="B38" s="34" t="s">
        <v>64</v>
      </c>
      <c r="C38" s="121"/>
      <c r="D38" s="121"/>
      <c r="E38" s="121"/>
      <c r="F38" s="121"/>
      <c r="G38" s="121"/>
      <c r="H38" s="121"/>
      <c r="I38" s="121"/>
      <c r="J38" s="121"/>
      <c r="K38" s="121"/>
      <c r="L38" s="46"/>
      <c r="M38" s="41">
        <v>22</v>
      </c>
      <c r="N38" s="39" t="s">
        <v>65</v>
      </c>
    </row>
    <row r="39" spans="1:14" x14ac:dyDescent="0.25">
      <c r="A39" s="33">
        <v>23</v>
      </c>
      <c r="B39" s="34" t="s">
        <v>66</v>
      </c>
      <c r="C39" s="121"/>
      <c r="D39" s="121"/>
      <c r="E39" s="121"/>
      <c r="F39" s="121"/>
      <c r="G39" s="121"/>
      <c r="H39" s="121"/>
      <c r="I39" s="121"/>
      <c r="J39" s="121"/>
      <c r="K39" s="121"/>
      <c r="L39" s="46"/>
      <c r="M39" s="41">
        <v>23</v>
      </c>
      <c r="N39" s="39" t="s">
        <v>67</v>
      </c>
    </row>
    <row r="40" spans="1:14" x14ac:dyDescent="0.25">
      <c r="A40" s="33">
        <v>24</v>
      </c>
      <c r="B40" s="34" t="s">
        <v>68</v>
      </c>
      <c r="C40" s="121"/>
      <c r="D40" s="121"/>
      <c r="E40" s="121"/>
      <c r="F40" s="121"/>
      <c r="G40" s="121"/>
      <c r="H40" s="121"/>
      <c r="I40" s="121"/>
      <c r="J40" s="121"/>
      <c r="K40" s="121"/>
      <c r="L40" s="46"/>
      <c r="M40" s="41">
        <v>24</v>
      </c>
      <c r="N40" s="39" t="s">
        <v>69</v>
      </c>
    </row>
    <row r="41" spans="1:14" x14ac:dyDescent="0.25">
      <c r="A41" s="50"/>
      <c r="B41" s="30" t="s">
        <v>70</v>
      </c>
      <c r="C41" s="23"/>
      <c r="D41" s="23"/>
      <c r="E41" s="23"/>
      <c r="F41" s="23"/>
      <c r="G41" s="23"/>
      <c r="H41" s="23"/>
      <c r="I41" s="23"/>
      <c r="J41" s="23"/>
      <c r="K41" s="23"/>
      <c r="L41" s="46"/>
      <c r="M41" s="23"/>
      <c r="N41" s="23"/>
    </row>
    <row r="42" spans="1:14" x14ac:dyDescent="0.25">
      <c r="A42" s="33">
        <v>25</v>
      </c>
      <c r="B42" s="34" t="s">
        <v>71</v>
      </c>
      <c r="C42" s="49"/>
      <c r="D42" s="121"/>
      <c r="E42" s="121"/>
      <c r="F42" s="121"/>
      <c r="G42" s="121"/>
      <c r="H42" s="121"/>
      <c r="I42" s="121"/>
      <c r="J42" s="121"/>
      <c r="K42" s="121"/>
      <c r="L42" s="46"/>
      <c r="M42" s="41">
        <v>25</v>
      </c>
      <c r="N42" s="39" t="s">
        <v>72</v>
      </c>
    </row>
    <row r="43" spans="1:14" x14ac:dyDescent="0.25">
      <c r="A43" s="50"/>
      <c r="B43" s="30" t="s">
        <v>73</v>
      </c>
      <c r="C43" s="23"/>
      <c r="D43" s="23"/>
      <c r="E43" s="23"/>
      <c r="F43" s="23"/>
      <c r="G43" s="23"/>
      <c r="H43" s="23"/>
      <c r="I43" s="23"/>
      <c r="J43" s="23"/>
      <c r="K43" s="23"/>
      <c r="L43" s="46"/>
      <c r="M43" s="23"/>
      <c r="N43" s="23"/>
    </row>
    <row r="44" spans="1:14" x14ac:dyDescent="0.25">
      <c r="A44" s="52">
        <v>26</v>
      </c>
      <c r="B44" s="34" t="s">
        <v>74</v>
      </c>
      <c r="C44" s="49"/>
      <c r="D44" s="121"/>
      <c r="E44" s="121"/>
      <c r="F44" s="121"/>
      <c r="G44" s="121"/>
      <c r="H44" s="121"/>
      <c r="I44" s="121"/>
      <c r="J44" s="121"/>
      <c r="K44" s="121"/>
      <c r="L44" s="46"/>
      <c r="M44" s="41">
        <v>26</v>
      </c>
      <c r="N44" s="39" t="s">
        <v>75</v>
      </c>
    </row>
    <row r="45" spans="1:14" x14ac:dyDescent="0.25">
      <c r="A45" s="52">
        <v>27</v>
      </c>
      <c r="B45" s="34" t="s">
        <v>76</v>
      </c>
      <c r="C45" s="53">
        <f>C44/C19</f>
        <v>0</v>
      </c>
      <c r="D45" s="53">
        <f t="shared" ref="D45:K45" si="3">D44/D19</f>
        <v>0</v>
      </c>
      <c r="E45" s="53">
        <f t="shared" si="3"/>
        <v>0</v>
      </c>
      <c r="F45" s="53">
        <f t="shared" si="3"/>
        <v>0</v>
      </c>
      <c r="G45" s="53">
        <f t="shared" si="3"/>
        <v>0</v>
      </c>
      <c r="H45" s="53">
        <f t="shared" si="3"/>
        <v>0</v>
      </c>
      <c r="I45" s="53">
        <f t="shared" si="3"/>
        <v>0</v>
      </c>
      <c r="J45" s="53">
        <f t="shared" si="3"/>
        <v>0</v>
      </c>
      <c r="K45" s="53">
        <f t="shared" si="3"/>
        <v>0</v>
      </c>
      <c r="L45" s="46"/>
      <c r="M45" s="41">
        <v>27</v>
      </c>
      <c r="N45" s="39" t="s">
        <v>77</v>
      </c>
    </row>
    <row r="46" spans="1:14" x14ac:dyDescent="0.25">
      <c r="A46" s="52">
        <v>28</v>
      </c>
      <c r="B46" s="34" t="s">
        <v>157</v>
      </c>
      <c r="C46" s="53"/>
      <c r="D46" s="53"/>
      <c r="E46" s="53"/>
      <c r="F46" s="53"/>
      <c r="G46" s="53"/>
      <c r="H46" s="53"/>
      <c r="I46" s="53"/>
      <c r="J46" s="53"/>
      <c r="K46" s="53"/>
      <c r="L46" s="46"/>
      <c r="M46" s="41">
        <v>28</v>
      </c>
      <c r="N46" s="39" t="s">
        <v>78</v>
      </c>
    </row>
    <row r="47" spans="1:14" x14ac:dyDescent="0.25">
      <c r="A47" s="52">
        <v>29</v>
      </c>
      <c r="B47" s="34" t="s">
        <v>79</v>
      </c>
      <c r="C47" s="54"/>
      <c r="D47" s="55"/>
      <c r="E47" s="55"/>
      <c r="F47" s="55"/>
      <c r="G47" s="55"/>
      <c r="H47" s="55"/>
      <c r="I47" s="55"/>
      <c r="J47" s="55"/>
      <c r="K47" s="55"/>
      <c r="L47" s="46"/>
      <c r="M47" s="41">
        <v>29</v>
      </c>
      <c r="N47" s="39" t="s">
        <v>80</v>
      </c>
    </row>
    <row r="48" spans="1:14" x14ac:dyDescent="0.25">
      <c r="A48" s="5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25"/>
      <c r="N48" s="23"/>
    </row>
    <row r="49" spans="1:14" x14ac:dyDescent="0.25">
      <c r="A49" s="57">
        <v>30</v>
      </c>
      <c r="B49" s="44" t="s">
        <v>81</v>
      </c>
      <c r="C49" s="122">
        <f>SUM(C21:C26)+SUM(C28:C28)+SUM(C30:C32)+SUM(C34:C40)</f>
        <v>0</v>
      </c>
      <c r="D49" s="122">
        <f t="shared" ref="D49:K49" si="4">SUM(D21:D26)+SUM(D28:D28)+SUM(D30:D32)+SUM(D34:D40)</f>
        <v>0</v>
      </c>
      <c r="E49" s="122">
        <f t="shared" si="4"/>
        <v>0</v>
      </c>
      <c r="F49" s="122">
        <f t="shared" si="4"/>
        <v>0</v>
      </c>
      <c r="G49" s="122">
        <f t="shared" si="4"/>
        <v>0</v>
      </c>
      <c r="H49" s="122">
        <f t="shared" si="4"/>
        <v>0</v>
      </c>
      <c r="I49" s="122">
        <f t="shared" si="4"/>
        <v>0</v>
      </c>
      <c r="J49" s="122">
        <f t="shared" si="4"/>
        <v>0</v>
      </c>
      <c r="K49" s="122">
        <f t="shared" si="4"/>
        <v>0</v>
      </c>
      <c r="L49" s="46"/>
      <c r="M49" s="41">
        <v>30</v>
      </c>
      <c r="N49" s="39" t="s">
        <v>82</v>
      </c>
    </row>
    <row r="50" spans="1:14" s="61" customFormat="1" x14ac:dyDescent="0.25">
      <c r="A50" s="46"/>
      <c r="B50" s="46"/>
      <c r="C50" s="58"/>
      <c r="D50" s="58"/>
      <c r="E50" s="58"/>
      <c r="F50" s="58"/>
      <c r="G50" s="58"/>
      <c r="H50" s="58"/>
      <c r="I50" s="58"/>
      <c r="J50" s="58"/>
      <c r="K50" s="58"/>
      <c r="L50" s="59"/>
      <c r="M50" s="60"/>
      <c r="N50" s="59"/>
    </row>
    <row r="51" spans="1:14" x14ac:dyDescent="0.25">
      <c r="A51" s="52">
        <v>31</v>
      </c>
      <c r="B51" s="34" t="s">
        <v>83</v>
      </c>
      <c r="C51" s="62" t="s">
        <v>84</v>
      </c>
      <c r="D51" s="62" t="s">
        <v>84</v>
      </c>
      <c r="E51" s="62" t="s">
        <v>84</v>
      </c>
      <c r="F51" s="62" t="s">
        <v>84</v>
      </c>
      <c r="G51" s="62" t="s">
        <v>84</v>
      </c>
      <c r="H51" s="62" t="s">
        <v>84</v>
      </c>
      <c r="I51" s="62" t="s">
        <v>84</v>
      </c>
      <c r="J51" s="62" t="s">
        <v>84</v>
      </c>
      <c r="K51" s="62" t="s">
        <v>84</v>
      </c>
      <c r="L51" s="23"/>
      <c r="M51" s="41">
        <v>31</v>
      </c>
      <c r="N51" s="39" t="s">
        <v>85</v>
      </c>
    </row>
    <row r="52" spans="1:14" x14ac:dyDescent="0.25">
      <c r="A52" s="63">
        <v>32</v>
      </c>
      <c r="B52" s="34" t="s">
        <v>86</v>
      </c>
      <c r="C52" s="62">
        <f>'Matrix A'!Q31</f>
        <v>0</v>
      </c>
      <c r="D52" s="62">
        <f>'Matrix B'!Q31</f>
        <v>0</v>
      </c>
      <c r="E52" s="62">
        <f>'Matrix C'!Q31</f>
        <v>0</v>
      </c>
      <c r="F52" s="62">
        <f>'Matrix D'!Q31</f>
        <v>0</v>
      </c>
      <c r="G52" s="62">
        <f>'Matrix E'!Q31</f>
        <v>0</v>
      </c>
      <c r="H52" s="62">
        <f>'Matrix F'!Q31</f>
        <v>0</v>
      </c>
      <c r="I52" s="62">
        <f>'Matrix G'!Q31</f>
        <v>0</v>
      </c>
      <c r="J52" s="62">
        <f>'Matrix H'!Q31</f>
        <v>0</v>
      </c>
      <c r="K52" s="62">
        <f>'Matrix I'!Q31</f>
        <v>0</v>
      </c>
      <c r="L52" s="23"/>
      <c r="M52" s="41">
        <v>32</v>
      </c>
      <c r="N52" s="39" t="s">
        <v>87</v>
      </c>
    </row>
    <row r="53" spans="1:14" s="70" customFormat="1" ht="32.25" customHeight="1" x14ac:dyDescent="0.3">
      <c r="A53" s="64">
        <v>33</v>
      </c>
      <c r="B53" s="65" t="s">
        <v>88</v>
      </c>
      <c r="C53" s="66">
        <f>(C49*C9)+(C52*C9)</f>
        <v>0</v>
      </c>
      <c r="D53" s="66">
        <f t="shared" ref="D53:K53" si="5">(D49*D9)+(D52*D9)</f>
        <v>0</v>
      </c>
      <c r="E53" s="66">
        <f t="shared" si="5"/>
        <v>0</v>
      </c>
      <c r="F53" s="66">
        <f t="shared" si="5"/>
        <v>0</v>
      </c>
      <c r="G53" s="66">
        <f t="shared" si="5"/>
        <v>0</v>
      </c>
      <c r="H53" s="66">
        <f t="shared" si="5"/>
        <v>0</v>
      </c>
      <c r="I53" s="66">
        <f t="shared" si="5"/>
        <v>0</v>
      </c>
      <c r="J53" s="66">
        <f t="shared" si="5"/>
        <v>0</v>
      </c>
      <c r="K53" s="66">
        <f t="shared" si="5"/>
        <v>0</v>
      </c>
      <c r="L53" s="67"/>
      <c r="M53" s="68">
        <v>33</v>
      </c>
      <c r="N53" s="69">
        <f>(SUM(C53:K53))</f>
        <v>0</v>
      </c>
    </row>
    <row r="54" spans="1:14" s="75" customFormat="1" ht="15.75" thickBot="1" x14ac:dyDescent="0.3">
      <c r="A54" s="71"/>
      <c r="B54" s="72"/>
      <c r="C54" s="73"/>
      <c r="D54" s="73"/>
      <c r="E54" s="73"/>
      <c r="F54" s="73"/>
      <c r="G54" s="73"/>
      <c r="H54" s="73"/>
      <c r="I54" s="73"/>
      <c r="J54" s="73"/>
      <c r="K54" s="73"/>
      <c r="L54" s="72"/>
      <c r="M54" s="74"/>
      <c r="N54" s="72"/>
    </row>
    <row r="55" spans="1:14" s="77" customFormat="1" ht="36.75" customHeight="1" x14ac:dyDescent="0.25">
      <c r="A55" s="76"/>
      <c r="C55" s="78"/>
      <c r="D55" s="78"/>
      <c r="E55" s="78"/>
      <c r="F55" s="78"/>
      <c r="G55" s="78"/>
      <c r="H55" s="78"/>
      <c r="I55" s="78"/>
      <c r="J55" s="78"/>
      <c r="K55" s="78"/>
      <c r="M55" s="76"/>
      <c r="N55" s="79"/>
    </row>
    <row r="56" spans="1:14" x14ac:dyDescent="0.25">
      <c r="A56" s="80">
        <v>1</v>
      </c>
      <c r="B56" t="s">
        <v>89</v>
      </c>
      <c r="C56" t="s">
        <v>90</v>
      </c>
      <c r="M56"/>
    </row>
    <row r="57" spans="1:14" x14ac:dyDescent="0.25">
      <c r="A57" s="80">
        <v>2</v>
      </c>
      <c r="B57" t="s">
        <v>91</v>
      </c>
      <c r="C57" t="s">
        <v>92</v>
      </c>
      <c r="M57"/>
    </row>
    <row r="58" spans="1:14" x14ac:dyDescent="0.25">
      <c r="A58" s="80">
        <v>3</v>
      </c>
      <c r="B58" t="s">
        <v>93</v>
      </c>
      <c r="C58" t="s">
        <v>94</v>
      </c>
      <c r="M58"/>
    </row>
    <row r="59" spans="1:14" x14ac:dyDescent="0.25">
      <c r="A59" s="80">
        <v>4</v>
      </c>
      <c r="B59" t="s">
        <v>95</v>
      </c>
      <c r="C59" t="s">
        <v>96</v>
      </c>
      <c r="M59"/>
    </row>
    <row r="60" spans="1:14" x14ac:dyDescent="0.25">
      <c r="A60" s="81">
        <v>5</v>
      </c>
      <c r="B60" t="s">
        <v>97</v>
      </c>
      <c r="C60" t="s">
        <v>98</v>
      </c>
    </row>
    <row r="62" spans="1:14" x14ac:dyDescent="0.25">
      <c r="L62" s="3"/>
      <c r="M62"/>
    </row>
  </sheetData>
  <sheetProtection algorithmName="SHA-512" hashValue="T7e7nkhIXH7JiOA+Xt54eU2kfzN8ZFh18+rUgGrIoUzLSfwQuaAvNaGfTHf7b0j+BboJrWIpQ/Qg1OEV1vuWHw==" saltValue="mTDFyPDXhUsH5c03AbF3qA==" spinCount="100000" sheet="1" objects="1" scenarios="1"/>
  <protectedRanges>
    <protectedRange sqref="C44:K44" name="Bereik8"/>
    <protectedRange sqref="C47:K47" name="Bereik3"/>
    <protectedRange sqref="C21:K26" name="Bereik2"/>
    <protectedRange sqref="C28:K28" name="Bereik4"/>
    <protectedRange sqref="C30:K32" name="Bereik5"/>
    <protectedRange sqref="C34:K40" name="Bereik6"/>
    <protectedRange sqref="C42:K42" name="Bereik7"/>
  </protectedRanges>
  <mergeCells count="3">
    <mergeCell ref="J1:K2"/>
    <mergeCell ref="C1:F2"/>
    <mergeCell ref="G1:I2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C0B8-7BDE-422E-B6F9-167B484968B3}">
  <dimension ref="A1:R31"/>
  <sheetViews>
    <sheetView workbookViewId="0">
      <selection activeCell="F24" sqref="F24"/>
    </sheetView>
  </sheetViews>
  <sheetFormatPr defaultColWidth="8.8554687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9" t="s">
        <v>159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/>
      <c r="P5" s="87">
        <f t="shared" ref="P5:P12" si="0">SUM(C5:N5)</f>
        <v>0</v>
      </c>
      <c r="Q5" s="87"/>
    </row>
    <row r="6" spans="1:17" x14ac:dyDescent="0.25">
      <c r="A6" s="145"/>
      <c r="B6" s="85" t="s">
        <v>115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7"/>
      <c r="P6" s="87">
        <f t="shared" si="0"/>
        <v>0</v>
      </c>
      <c r="Q6" s="87"/>
    </row>
    <row r="7" spans="1:17" x14ac:dyDescent="0.25">
      <c r="A7" s="145"/>
      <c r="B7" s="85" t="s">
        <v>116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7"/>
      <c r="P7" s="87">
        <f t="shared" si="0"/>
        <v>0</v>
      </c>
      <c r="Q7" s="87"/>
    </row>
    <row r="8" spans="1:17" x14ac:dyDescent="0.25">
      <c r="A8" s="145"/>
      <c r="B8" s="85" t="s">
        <v>117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7"/>
      <c r="P8" s="87">
        <f t="shared" si="0"/>
        <v>0</v>
      </c>
      <c r="Q8" s="87"/>
    </row>
    <row r="9" spans="1:17" x14ac:dyDescent="0.25">
      <c r="A9" s="145"/>
      <c r="B9" s="85" t="s">
        <v>118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7"/>
      <c r="P9" s="87">
        <f t="shared" si="0"/>
        <v>0</v>
      </c>
      <c r="Q9" s="87"/>
    </row>
    <row r="10" spans="1:17" x14ac:dyDescent="0.25">
      <c r="A10" s="145"/>
      <c r="B10" s="85" t="s">
        <v>119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8"/>
      <c r="O10" s="87"/>
      <c r="P10" s="87">
        <f t="shared" si="0"/>
        <v>0</v>
      </c>
      <c r="Q10" s="87"/>
    </row>
    <row r="11" spans="1:17" x14ac:dyDescent="0.25">
      <c r="A11" s="145"/>
      <c r="B11" s="85" t="s">
        <v>120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8"/>
      <c r="N11" s="88"/>
      <c r="O11" s="87"/>
      <c r="P11" s="87">
        <f t="shared" si="0"/>
        <v>0</v>
      </c>
      <c r="Q11" s="87"/>
    </row>
    <row r="12" spans="1:17" x14ac:dyDescent="0.25">
      <c r="A12" s="145"/>
      <c r="B12" s="85" t="s">
        <v>121</v>
      </c>
      <c r="C12" s="86"/>
      <c r="D12" s="86"/>
      <c r="E12" s="86"/>
      <c r="F12" s="86"/>
      <c r="G12" s="86"/>
      <c r="H12" s="86"/>
      <c r="I12" s="86"/>
      <c r="J12" s="86"/>
      <c r="K12" s="86"/>
      <c r="L12" s="88"/>
      <c r="M12" s="88"/>
      <c r="N12" s="88"/>
      <c r="O12" s="87"/>
      <c r="P12" s="87">
        <f t="shared" si="0"/>
        <v>0</v>
      </c>
      <c r="Q12" s="87"/>
    </row>
    <row r="13" spans="1:17" x14ac:dyDescent="0.25">
      <c r="A13" s="145"/>
      <c r="B13" s="85" t="s">
        <v>122</v>
      </c>
      <c r="C13" s="86"/>
      <c r="D13" s="86"/>
      <c r="E13" s="86"/>
      <c r="F13" s="86"/>
      <c r="G13" s="86"/>
      <c r="H13" s="86"/>
      <c r="I13" s="86"/>
      <c r="J13" s="86"/>
      <c r="K13" s="88"/>
      <c r="L13" s="88"/>
      <c r="M13" s="88"/>
      <c r="N13" s="88"/>
      <c r="O13" s="87"/>
      <c r="P13" s="87">
        <f>SUM(C13:J13)</f>
        <v>0</v>
      </c>
      <c r="Q13" s="87"/>
    </row>
    <row r="14" spans="1:17" x14ac:dyDescent="0.25">
      <c r="A14" s="145"/>
      <c r="B14" s="85" t="s">
        <v>123</v>
      </c>
      <c r="C14" s="86"/>
      <c r="D14" s="89"/>
      <c r="E14" s="89"/>
      <c r="F14" s="89"/>
      <c r="G14" s="89"/>
      <c r="H14" s="89"/>
      <c r="I14" s="89"/>
      <c r="J14" s="89"/>
      <c r="K14" s="88"/>
      <c r="L14" s="88"/>
      <c r="M14" s="88"/>
      <c r="N14" s="88"/>
      <c r="O14" s="87"/>
      <c r="P14" s="87">
        <f t="shared" ref="P14:P21" si="1">SUM(C14)</f>
        <v>0</v>
      </c>
      <c r="Q14" s="87">
        <f>SUM(D14:J14)</f>
        <v>0</v>
      </c>
    </row>
    <row r="15" spans="1:17" x14ac:dyDescent="0.25">
      <c r="A15" s="145"/>
      <c r="B15" s="85" t="s">
        <v>124</v>
      </c>
      <c r="C15" s="86"/>
      <c r="D15" s="89"/>
      <c r="E15" s="89"/>
      <c r="F15" s="89"/>
      <c r="G15" s="89"/>
      <c r="H15" s="89"/>
      <c r="I15" s="89"/>
      <c r="J15" s="88"/>
      <c r="K15" s="88"/>
      <c r="L15" s="88"/>
      <c r="M15" s="88"/>
      <c r="N15" s="88"/>
      <c r="O15" s="87"/>
      <c r="P15" s="87">
        <f>SUM(C15)</f>
        <v>0</v>
      </c>
      <c r="Q15" s="87">
        <f>SUM(D15:I15)</f>
        <v>0</v>
      </c>
    </row>
    <row r="16" spans="1:17" x14ac:dyDescent="0.25">
      <c r="A16" s="145"/>
      <c r="B16" s="85" t="s">
        <v>125</v>
      </c>
      <c r="C16" s="86"/>
      <c r="D16" s="89"/>
      <c r="E16" s="89"/>
      <c r="F16" s="89"/>
      <c r="G16" s="89"/>
      <c r="H16" s="89"/>
      <c r="I16" s="89"/>
      <c r="J16" s="88"/>
      <c r="K16" s="88"/>
      <c r="L16" s="88"/>
      <c r="M16" s="88"/>
      <c r="N16" s="88"/>
      <c r="O16" s="87"/>
      <c r="P16" s="87">
        <f t="shared" si="1"/>
        <v>0</v>
      </c>
      <c r="Q16" s="87">
        <f>SUM(D16:I16)</f>
        <v>0</v>
      </c>
    </row>
    <row r="17" spans="1:18" x14ac:dyDescent="0.25">
      <c r="A17" s="145"/>
      <c r="B17" s="85" t="s">
        <v>126</v>
      </c>
      <c r="C17" s="86"/>
      <c r="D17" s="89"/>
      <c r="E17" s="89"/>
      <c r="F17" s="89"/>
      <c r="G17" s="89"/>
      <c r="H17" s="89"/>
      <c r="I17" s="88"/>
      <c r="J17" s="88"/>
      <c r="K17" s="88"/>
      <c r="L17" s="88"/>
      <c r="M17" s="88"/>
      <c r="N17" s="88"/>
      <c r="O17" s="87"/>
      <c r="P17" s="87">
        <f t="shared" si="1"/>
        <v>0</v>
      </c>
      <c r="Q17" s="87">
        <f>SUM(D17:H17)</f>
        <v>0</v>
      </c>
    </row>
    <row r="18" spans="1:18" x14ac:dyDescent="0.25">
      <c r="A18" s="145"/>
      <c r="B18" s="85" t="s">
        <v>127</v>
      </c>
      <c r="C18" s="86"/>
      <c r="D18" s="89"/>
      <c r="E18" s="89"/>
      <c r="F18" s="89"/>
      <c r="G18" s="89"/>
      <c r="H18" s="89"/>
      <c r="I18" s="88"/>
      <c r="J18" s="88"/>
      <c r="K18" s="88"/>
      <c r="L18" s="88"/>
      <c r="M18" s="88"/>
      <c r="N18" s="88"/>
      <c r="O18" s="87"/>
      <c r="P18" s="87">
        <f t="shared" si="1"/>
        <v>0</v>
      </c>
      <c r="Q18" s="87">
        <f>SUM(D18:H18)</f>
        <v>0</v>
      </c>
    </row>
    <row r="19" spans="1:18" x14ac:dyDescent="0.25">
      <c r="A19" s="145"/>
      <c r="B19" s="85" t="s">
        <v>128</v>
      </c>
      <c r="C19" s="86"/>
      <c r="D19" s="89"/>
      <c r="E19" s="89"/>
      <c r="F19" s="89"/>
      <c r="G19" s="89"/>
      <c r="H19" s="89"/>
      <c r="I19" s="88"/>
      <c r="J19" s="88"/>
      <c r="K19" s="88"/>
      <c r="L19" s="88"/>
      <c r="M19" s="88"/>
      <c r="N19" s="88"/>
      <c r="O19" s="87"/>
      <c r="P19" s="87">
        <f t="shared" si="1"/>
        <v>0</v>
      </c>
      <c r="Q19" s="87">
        <f>SUM(D19:H19)</f>
        <v>0</v>
      </c>
    </row>
    <row r="20" spans="1:18" x14ac:dyDescent="0.25">
      <c r="A20" s="145"/>
      <c r="B20" s="85" t="s">
        <v>129</v>
      </c>
      <c r="C20" s="86"/>
      <c r="D20" s="89"/>
      <c r="E20" s="89"/>
      <c r="F20" s="89"/>
      <c r="G20" s="89"/>
      <c r="H20" s="88"/>
      <c r="I20" s="88"/>
      <c r="J20" s="88"/>
      <c r="K20" s="88"/>
      <c r="L20" s="88"/>
      <c r="M20" s="88"/>
      <c r="N20" s="88"/>
      <c r="O20" s="87"/>
      <c r="P20" s="87">
        <f t="shared" si="1"/>
        <v>0</v>
      </c>
      <c r="Q20" s="87">
        <f>SUM(D20:G20)</f>
        <v>0</v>
      </c>
    </row>
    <row r="21" spans="1:18" x14ac:dyDescent="0.25">
      <c r="A21" s="146"/>
      <c r="B21" s="85" t="s">
        <v>130</v>
      </c>
      <c r="C21" s="86"/>
      <c r="D21" s="89"/>
      <c r="E21" s="90"/>
      <c r="F21" s="89"/>
      <c r="G21" s="89"/>
      <c r="H21" s="88"/>
      <c r="I21" s="88"/>
      <c r="J21" s="88"/>
      <c r="K21" s="88"/>
      <c r="L21" s="88"/>
      <c r="M21" s="88"/>
      <c r="N21" s="88"/>
      <c r="O21" s="87"/>
      <c r="P21" s="87">
        <f t="shared" si="1"/>
        <v>0</v>
      </c>
      <c r="Q21" s="87">
        <f>SUM(D21:G21)</f>
        <v>0</v>
      </c>
    </row>
    <row r="22" spans="1:18" ht="15.75" thickBot="1" x14ac:dyDescent="0.3"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7"/>
      <c r="P22" s="92"/>
      <c r="Q22" s="92"/>
    </row>
    <row r="23" spans="1:18" s="93" customFormat="1" ht="15.75" thickTop="1" x14ac:dyDescent="0.25">
      <c r="B23" s="94"/>
      <c r="C23" s="95" t="s">
        <v>112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6"/>
      <c r="P23" s="97">
        <f>SUM(P5:P22)</f>
        <v>0</v>
      </c>
      <c r="Q23" s="97">
        <f>SUM(Q5:Q22)</f>
        <v>0</v>
      </c>
    </row>
    <row r="24" spans="1:18" s="93" customFormat="1" ht="15.75" thickBot="1" x14ac:dyDescent="0.3">
      <c r="B24" s="89"/>
      <c r="C24" s="98" t="s">
        <v>113</v>
      </c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Z4Sn0OhHbd+xMVmV03F22Beu63/stsOSrWGI+dBjb7KmSxxPJg6tFxjWSp7Bs9Ng20tf4M15RSuGwz++1EQCnA==" saltValue="eC3SrR7F7pLlLq0FZt+XUg==" spinCount="100000" sheet="1" objects="1" scenarios="1"/>
  <protectedRanges>
    <protectedRange sqref="N5:N9" name="Bereik8"/>
    <protectedRange sqref="M5:M10" name="Bereik7"/>
    <protectedRange sqref="L5:L11" name="Bereik6"/>
    <protectedRange sqref="K5:K12" name="Bereik5"/>
    <protectedRange sqref="J5:J14" name="Bereik4"/>
    <protectedRange sqref="I5:I16" name="Bereik3"/>
    <protectedRange sqref="H5:H19" name="Bereik2"/>
    <protectedRange sqref="C5:G21" name="Bereik1"/>
  </protectedRanges>
  <mergeCells count="3">
    <mergeCell ref="A1:Q1"/>
    <mergeCell ref="C3:N3"/>
    <mergeCell ref="A5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C442-8583-4D48-92F1-099A36893185}">
  <dimension ref="A1:R31"/>
  <sheetViews>
    <sheetView workbookViewId="0">
      <selection activeCell="F19" sqref="F19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90"/>
      <c r="F17" s="89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WDrIbD2rLljtM7Mddo6uB5FTnUbUZsYZ2jvZVaF1Y0TI/WYsvn317g52M64z23P+4rs6+pY9SIP3f3leHfIVwQ==" saltValue="HXnh39UhhU6dqFbLIUwMyA==" spinCount="100000" sheet="1" objects="1" scenarios="1"/>
  <protectedRanges>
    <protectedRange sqref="C20:G21" name="Bereik9"/>
    <protectedRange sqref="C18:H19" name="Bereik8"/>
    <protectedRange sqref="C17:H17" name="Bereik7"/>
    <protectedRange sqref="C15:I16" name="Bereik6"/>
    <protectedRange sqref="C13:J14" name="Bereik5"/>
    <protectedRange sqref="C12:K12" name="Bereik4"/>
    <protectedRange sqref="C11:L11" name="Bereik3"/>
    <protectedRange sqref="C5:N9" name="Bereik1"/>
    <protectedRange sqref="C10:M10" name="Bereik2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6" priority="1" stopIfTrue="1" operator="equal">
      <formula>100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6977-A439-447E-B93E-D5CA3679EBCA}">
  <dimension ref="A1:R31"/>
  <sheetViews>
    <sheetView workbookViewId="0">
      <selection activeCell="F19" sqref="F19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0" t="s">
        <v>137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90"/>
      <c r="F17" s="89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DOGSFbQBeSrNKhoCPtd4fIUsKNJVfdpjd1XoruEXQA7juTG8/Vd9nID/w/jLz287kdg0IMIrguY2or+eDgvfRA==" saltValue="fTIjOCmCwU7IEwrlCqwoBA==" spinCount="100000" sheet="1" objects="1" scenarios="1"/>
  <protectedRanges>
    <protectedRange sqref="C20:G21" name="Bereik9"/>
    <protectedRange sqref="C18:H19" name="Bereik8"/>
    <protectedRange sqref="C17:H17" name="Bereik7"/>
    <protectedRange sqref="C15:I16" name="Bereik6"/>
    <protectedRange sqref="C13:J14" name="Bereik5"/>
    <protectedRange sqref="C12:K12" name="Bereik4"/>
    <protectedRange sqref="C11:L11" name="Bereik3"/>
    <protectedRange sqref="C5:N9" name="Bereik1"/>
    <protectedRange sqref="C10:M10" name="Bereik2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5" priority="1" stopIfTrue="1" operator="equal">
      <formula>100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4E8A-0310-456F-8EE6-410DDB057259}">
  <dimension ref="A1:R31"/>
  <sheetViews>
    <sheetView workbookViewId="0">
      <selection activeCell="F19" sqref="F19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0" t="s">
        <v>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90"/>
      <c r="F17" s="89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CxUBMGVlYbAG6ZR/a05vFH0kYMHGM/URAywZ8utoJjOrq27xhhVo9Qn6gesp50/HI0a1MaLWyNA1e2Z7aDlu7Q==" saltValue="suzR1E7/Elm+azlS92xT8Q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4" priority="1" stopIfTrue="1" operator="equal">
      <formula>100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65AD-8874-40ED-8BA9-0D4E33DAD076}">
  <dimension ref="A1:R31"/>
  <sheetViews>
    <sheetView workbookViewId="0">
      <selection activeCell="F19" sqref="F19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0" t="s">
        <v>138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90"/>
      <c r="F17" s="89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SsBTT0Xwnsg4wFOcxJZPqQrqBVyXjlVU8RCZciBdqlpD/B7Mn5NhIoZymrvoVxdpYFsWDLwjP6TnToafSOjfCg==" saltValue="Kjavuw9HLxEEnCEL+RU3VQ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3" priority="1" stopIfTrue="1" operator="equal">
      <formula>100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1C935-6FE6-4B79-A469-A1C2472277F6}">
  <dimension ref="A1:R31"/>
  <sheetViews>
    <sheetView workbookViewId="0">
      <selection activeCell="F19" sqref="F19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7" t="s">
        <v>139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90"/>
      <c r="F17" s="89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hTvWDuz4XFYrg5WM5pZUjCStALgVVSBkazgQu2WD0mSFxKFZu7MGfAn9fvoRV6vBi6xLBOv5AiA58aL5/vJniA==" saltValue="5Uj/3TMGqcXZllWx/a9eUA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2" priority="1" stopIfTrue="1" operator="equal">
      <formula>100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3E547-8B3F-4C80-A4CD-ACEA3AA999BF}">
  <dimension ref="A1:R31"/>
  <sheetViews>
    <sheetView workbookViewId="0">
      <selection activeCell="F19" sqref="F19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7" t="s">
        <v>140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90"/>
      <c r="F17" s="89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7aBmilGr0jOpWhKjGe4uhRq8LHgpUQFj4RwvuaVXXbgtlWOeFBzmnps4zKfIEH7bbEeINsn7lqi7uawqDGexZA==" saltValue="lwiZbn7bNbxyJCBJleHDSg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1" priority="1" stopIfTrue="1" operator="equal">
      <formula>100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C35E-08A5-450D-82AD-30E53204689C}">
  <dimension ref="A1:R31"/>
  <sheetViews>
    <sheetView workbookViewId="0">
      <selection activeCell="F19" sqref="F19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7" t="s">
        <v>141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90"/>
      <c r="F17" s="89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IOCxzFaZBsP7K4VWDkFkRBsaIdMCGmtK5wye3Bt9CjIVLCb6m856JZJfppUSH4Ty9OkarQPqy36nhqAb3nyhCg==" saltValue="JEE2qcHNHv0XdvL5c3JjrA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0" priority="1" stopIfTrue="1" operator="equal">
      <formula>100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1355-D2F1-4CAE-BF3E-068794A3F16E}">
  <dimension ref="A1:R31"/>
  <sheetViews>
    <sheetView tabSelected="1" workbookViewId="0">
      <selection activeCell="G30" sqref="G30"/>
    </sheetView>
  </sheetViews>
  <sheetFormatPr defaultColWidth="8.8554687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9" t="s">
        <v>158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/>
      <c r="P5" s="87">
        <f t="shared" ref="P5:P12" si="0">SUM(C5:N5)</f>
        <v>0</v>
      </c>
      <c r="Q5" s="87"/>
    </row>
    <row r="6" spans="1:17" x14ac:dyDescent="0.25">
      <c r="A6" s="145"/>
      <c r="B6" s="85" t="s">
        <v>115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7"/>
      <c r="P6" s="87">
        <f t="shared" si="0"/>
        <v>0</v>
      </c>
      <c r="Q6" s="87"/>
    </row>
    <row r="7" spans="1:17" x14ac:dyDescent="0.25">
      <c r="A7" s="145"/>
      <c r="B7" s="85" t="s">
        <v>116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7"/>
      <c r="P7" s="87">
        <f t="shared" si="0"/>
        <v>0</v>
      </c>
      <c r="Q7" s="87"/>
    </row>
    <row r="8" spans="1:17" x14ac:dyDescent="0.25">
      <c r="A8" s="145"/>
      <c r="B8" s="85" t="s">
        <v>117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7"/>
      <c r="P8" s="87">
        <f t="shared" si="0"/>
        <v>0</v>
      </c>
      <c r="Q8" s="87"/>
    </row>
    <row r="9" spans="1:17" x14ac:dyDescent="0.25">
      <c r="A9" s="145"/>
      <c r="B9" s="85" t="s">
        <v>118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7"/>
      <c r="P9" s="87">
        <f t="shared" si="0"/>
        <v>0</v>
      </c>
      <c r="Q9" s="87"/>
    </row>
    <row r="10" spans="1:17" x14ac:dyDescent="0.25">
      <c r="A10" s="145"/>
      <c r="B10" s="85" t="s">
        <v>119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8"/>
      <c r="O10" s="87"/>
      <c r="P10" s="87">
        <f t="shared" si="0"/>
        <v>0</v>
      </c>
      <c r="Q10" s="87"/>
    </row>
    <row r="11" spans="1:17" x14ac:dyDescent="0.25">
      <c r="A11" s="145"/>
      <c r="B11" s="85" t="s">
        <v>120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8"/>
      <c r="N11" s="88"/>
      <c r="O11" s="87"/>
      <c r="P11" s="87">
        <f t="shared" si="0"/>
        <v>0</v>
      </c>
      <c r="Q11" s="87"/>
    </row>
    <row r="12" spans="1:17" x14ac:dyDescent="0.25">
      <c r="A12" s="145"/>
      <c r="B12" s="85" t="s">
        <v>121</v>
      </c>
      <c r="C12" s="86"/>
      <c r="D12" s="86"/>
      <c r="E12" s="86"/>
      <c r="F12" s="86"/>
      <c r="G12" s="86"/>
      <c r="H12" s="86"/>
      <c r="I12" s="86"/>
      <c r="J12" s="86"/>
      <c r="K12" s="86"/>
      <c r="L12" s="88"/>
      <c r="M12" s="88"/>
      <c r="N12" s="88"/>
      <c r="O12" s="87"/>
      <c r="P12" s="87">
        <f t="shared" si="0"/>
        <v>0</v>
      </c>
      <c r="Q12" s="87"/>
    </row>
    <row r="13" spans="1:17" x14ac:dyDescent="0.25">
      <c r="A13" s="145"/>
      <c r="B13" s="85" t="s">
        <v>122</v>
      </c>
      <c r="C13" s="86"/>
      <c r="D13" s="86"/>
      <c r="E13" s="86"/>
      <c r="F13" s="86"/>
      <c r="G13" s="86"/>
      <c r="H13" s="86"/>
      <c r="I13" s="86"/>
      <c r="J13" s="86"/>
      <c r="K13" s="88"/>
      <c r="L13" s="88"/>
      <c r="M13" s="88"/>
      <c r="N13" s="88"/>
      <c r="O13" s="87"/>
      <c r="P13" s="87">
        <f>SUM(C13:J13)</f>
        <v>0</v>
      </c>
      <c r="Q13" s="87"/>
    </row>
    <row r="14" spans="1:17" x14ac:dyDescent="0.25">
      <c r="A14" s="145"/>
      <c r="B14" s="85" t="s">
        <v>123</v>
      </c>
      <c r="C14" s="86"/>
      <c r="D14" s="89"/>
      <c r="E14" s="89"/>
      <c r="F14" s="89"/>
      <c r="G14" s="89"/>
      <c r="H14" s="89"/>
      <c r="I14" s="89"/>
      <c r="J14" s="89"/>
      <c r="K14" s="88"/>
      <c r="L14" s="88"/>
      <c r="M14" s="88"/>
      <c r="N14" s="88"/>
      <c r="O14" s="87"/>
      <c r="P14" s="87">
        <f t="shared" ref="P14:P21" si="1">SUM(C14)</f>
        <v>0</v>
      </c>
      <c r="Q14" s="87">
        <f>SUM(D14:J14)</f>
        <v>0</v>
      </c>
    </row>
    <row r="15" spans="1:17" x14ac:dyDescent="0.25">
      <c r="A15" s="145"/>
      <c r="B15" s="85" t="s">
        <v>124</v>
      </c>
      <c r="C15" s="86"/>
      <c r="D15" s="89"/>
      <c r="E15" s="89"/>
      <c r="F15" s="89"/>
      <c r="G15" s="89"/>
      <c r="H15" s="89"/>
      <c r="I15" s="89"/>
      <c r="J15" s="88"/>
      <c r="K15" s="88"/>
      <c r="L15" s="88"/>
      <c r="M15" s="88"/>
      <c r="N15" s="88"/>
      <c r="O15" s="87"/>
      <c r="P15" s="87">
        <f>SUM(C15)</f>
        <v>0</v>
      </c>
      <c r="Q15" s="87">
        <f>SUM(D15:I15)</f>
        <v>0</v>
      </c>
    </row>
    <row r="16" spans="1:17" x14ac:dyDescent="0.25">
      <c r="A16" s="145"/>
      <c r="B16" s="85" t="s">
        <v>125</v>
      </c>
      <c r="C16" s="86"/>
      <c r="D16" s="89"/>
      <c r="E16" s="89"/>
      <c r="F16" s="89"/>
      <c r="G16" s="89"/>
      <c r="H16" s="89"/>
      <c r="I16" s="89"/>
      <c r="J16" s="88"/>
      <c r="K16" s="88"/>
      <c r="L16" s="88"/>
      <c r="M16" s="88"/>
      <c r="N16" s="88"/>
      <c r="O16" s="87"/>
      <c r="P16" s="87">
        <f t="shared" si="1"/>
        <v>0</v>
      </c>
      <c r="Q16" s="87">
        <f>SUM(D16:I16)</f>
        <v>0</v>
      </c>
    </row>
    <row r="17" spans="1:18" x14ac:dyDescent="0.25">
      <c r="A17" s="145"/>
      <c r="B17" s="85" t="s">
        <v>126</v>
      </c>
      <c r="C17" s="86"/>
      <c r="D17" s="89"/>
      <c r="E17" s="89"/>
      <c r="F17" s="89"/>
      <c r="G17" s="89"/>
      <c r="H17" s="89"/>
      <c r="I17" s="88"/>
      <c r="J17" s="88"/>
      <c r="K17" s="88"/>
      <c r="L17" s="88"/>
      <c r="M17" s="88"/>
      <c r="N17" s="88"/>
      <c r="O17" s="87"/>
      <c r="P17" s="87">
        <f t="shared" si="1"/>
        <v>0</v>
      </c>
      <c r="Q17" s="87">
        <f>SUM(D17:H17)</f>
        <v>0</v>
      </c>
    </row>
    <row r="18" spans="1:18" x14ac:dyDescent="0.25">
      <c r="A18" s="145"/>
      <c r="B18" s="85" t="s">
        <v>127</v>
      </c>
      <c r="C18" s="86"/>
      <c r="D18" s="89"/>
      <c r="E18" s="89"/>
      <c r="F18" s="89"/>
      <c r="G18" s="89"/>
      <c r="H18" s="89"/>
      <c r="I18" s="88"/>
      <c r="J18" s="88"/>
      <c r="K18" s="88"/>
      <c r="L18" s="88"/>
      <c r="M18" s="88"/>
      <c r="N18" s="88"/>
      <c r="O18" s="87"/>
      <c r="P18" s="87">
        <f t="shared" si="1"/>
        <v>0</v>
      </c>
      <c r="Q18" s="87">
        <f>SUM(D18:H18)</f>
        <v>0</v>
      </c>
    </row>
    <row r="19" spans="1:18" x14ac:dyDescent="0.25">
      <c r="A19" s="145"/>
      <c r="B19" s="85" t="s">
        <v>128</v>
      </c>
      <c r="C19" s="86"/>
      <c r="D19" s="89"/>
      <c r="E19" s="89"/>
      <c r="F19" s="89"/>
      <c r="G19" s="89"/>
      <c r="H19" s="89"/>
      <c r="I19" s="88"/>
      <c r="J19" s="88"/>
      <c r="K19" s="88"/>
      <c r="L19" s="88"/>
      <c r="M19" s="88"/>
      <c r="N19" s="88"/>
      <c r="O19" s="87"/>
      <c r="P19" s="87">
        <f t="shared" si="1"/>
        <v>0</v>
      </c>
      <c r="Q19" s="87">
        <f>SUM(D19:H19)</f>
        <v>0</v>
      </c>
    </row>
    <row r="20" spans="1:18" x14ac:dyDescent="0.25">
      <c r="A20" s="145"/>
      <c r="B20" s="85" t="s">
        <v>129</v>
      </c>
      <c r="C20" s="86"/>
      <c r="D20" s="89"/>
      <c r="E20" s="89"/>
      <c r="F20" s="89"/>
      <c r="G20" s="89"/>
      <c r="H20" s="88"/>
      <c r="I20" s="88"/>
      <c r="J20" s="88"/>
      <c r="K20" s="88"/>
      <c r="L20" s="88"/>
      <c r="M20" s="88"/>
      <c r="N20" s="88"/>
      <c r="O20" s="87"/>
      <c r="P20" s="87">
        <f t="shared" si="1"/>
        <v>0</v>
      </c>
      <c r="Q20" s="87">
        <f>SUM(D20:G20)</f>
        <v>0</v>
      </c>
    </row>
    <row r="21" spans="1:18" x14ac:dyDescent="0.25">
      <c r="A21" s="146"/>
      <c r="B21" s="85" t="s">
        <v>130</v>
      </c>
      <c r="C21" s="86"/>
      <c r="D21" s="89"/>
      <c r="E21" s="90"/>
      <c r="F21" s="89"/>
      <c r="G21" s="89"/>
      <c r="H21" s="88"/>
      <c r="I21" s="88"/>
      <c r="J21" s="88"/>
      <c r="K21" s="88"/>
      <c r="L21" s="88"/>
      <c r="M21" s="88"/>
      <c r="N21" s="88"/>
      <c r="O21" s="87"/>
      <c r="P21" s="87">
        <f t="shared" si="1"/>
        <v>0</v>
      </c>
      <c r="Q21" s="87">
        <f>SUM(D21:G21)</f>
        <v>0</v>
      </c>
    </row>
    <row r="22" spans="1:18" ht="15.75" thickBot="1" x14ac:dyDescent="0.3"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7"/>
      <c r="P22" s="92"/>
      <c r="Q22" s="92"/>
    </row>
    <row r="23" spans="1:18" s="93" customFormat="1" ht="15.75" thickTop="1" x14ac:dyDescent="0.25">
      <c r="B23" s="94"/>
      <c r="C23" s="95" t="s">
        <v>112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6"/>
      <c r="P23" s="97">
        <f>SUM(P5:P22)</f>
        <v>0</v>
      </c>
      <c r="Q23" s="97">
        <f>SUM(Q5:Q22)</f>
        <v>0</v>
      </c>
    </row>
    <row r="24" spans="1:18" s="93" customFormat="1" ht="15.75" thickBot="1" x14ac:dyDescent="0.3">
      <c r="B24" s="89"/>
      <c r="C24" s="98" t="s">
        <v>113</v>
      </c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qo61hnIW15tLhD0j9ahh3vhYsIpdDo4/t7mW5/34NsFUFrYyiID3e7rLTvOHhItxUu6IKZucNO54UTNyBtvnzg==" saltValue="NvIlioOAwTzOG6g/wCfPCQ==" spinCount="100000" sheet="1" objects="1" scenarios="1"/>
  <protectedRanges>
    <protectedRange sqref="C5:G21" name="Bereik1"/>
    <protectedRange sqref="H5:H19" name="Bereik2"/>
    <protectedRange sqref="I5:I16" name="Bereik3"/>
    <protectedRange sqref="J5:J14" name="Bereik4"/>
    <protectedRange sqref="K5:K12" name="Bereik5"/>
    <protectedRange sqref="L5:L11" name="Bereik6"/>
    <protectedRange sqref="M5:M10" name="Bereik7"/>
    <protectedRange sqref="N5:N9" name="Bereik8"/>
  </protectedRanges>
  <mergeCells count="3">
    <mergeCell ref="A1:Q1"/>
    <mergeCell ref="C3:N3"/>
    <mergeCell ref="A5:A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F29C1C710684DAB99A2D41EC863E9" ma:contentTypeVersion="2" ma:contentTypeDescription="Een nieuw document maken." ma:contentTypeScope="" ma:versionID="897f8c7e815a911da1d839fc1db1f2ff">
  <xsd:schema xmlns:xsd="http://www.w3.org/2001/XMLSchema" xmlns:xs="http://www.w3.org/2001/XMLSchema" xmlns:p="http://schemas.microsoft.com/office/2006/metadata/properties" xmlns:ns2="282f2ebd-b22d-4d32-9791-3aca41974b6b" targetNamespace="http://schemas.microsoft.com/office/2006/metadata/properties" ma:root="true" ma:fieldsID="5be094c17504e346275a8055bda8756f" ns2:_="">
    <xsd:import namespace="282f2ebd-b22d-4d32-9791-3aca41974b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f2ebd-b22d-4d32-9791-3aca41974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501F37-F212-4A0B-90B8-35D61F17A6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8A0038-F297-4DC6-8F3B-BB48AA4B6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5F0C01-FA80-442F-B3E9-D8061979B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2f2ebd-b22d-4d32-9791-3aca41974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Prijzenblad</vt:lpstr>
      <vt:lpstr>Matrix A</vt:lpstr>
      <vt:lpstr>Matrix B</vt:lpstr>
      <vt:lpstr>Matrix C</vt:lpstr>
      <vt:lpstr>Matrix D</vt:lpstr>
      <vt:lpstr>Matrix E</vt:lpstr>
      <vt:lpstr>Matrix F</vt:lpstr>
      <vt:lpstr>Matrix G</vt:lpstr>
      <vt:lpstr>Matrix H</vt:lpstr>
      <vt:lpstr>Matrix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Willem Gosseling</dc:creator>
  <cp:lastModifiedBy>Henk Postmus</cp:lastModifiedBy>
  <dcterms:created xsi:type="dcterms:W3CDTF">2022-06-29T10:11:04Z</dcterms:created>
  <dcterms:modified xsi:type="dcterms:W3CDTF">2022-07-21T13:13:09Z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0x010100F42F29C1C710684DAB99A2D41EC863E9</vt:lpwstr>
  </property>
</Properties>
</file>