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https://gemeentehuizen.sharepoint.com/sites/BeleidAssetmanagementBOR/Gedeelde documenten/Inkoop en CM/5 S&amp;O Vrachtautos etc/Autos/"/>
    </mc:Choice>
  </mc:AlternateContent>
  <xr:revisionPtr revIDLastSave="502" documentId="11_8848A8ECB1F18CF2D4BFAB3D4EF04E709C171840" xr6:coauthVersionLast="41" xr6:coauthVersionMax="47" xr10:uidLastSave="{45F9FB10-B05A-43BB-94B7-ECC27D320504}"/>
  <bookViews>
    <workbookView xWindow="-108" yWindow="-108" windowWidth="23256" windowHeight="12576" xr2:uid="{00000000-000D-0000-FFFF-FFFF00000000}"/>
  </bookViews>
  <sheets>
    <sheet name="Offerteformulier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3" i="1" l="1"/>
  <c r="B60" i="1"/>
  <c r="B64" i="1"/>
  <c r="B62" i="1" l="1"/>
  <c r="B52" i="1"/>
  <c r="B53" i="1"/>
  <c r="A53" i="1"/>
  <c r="A52" i="1"/>
  <c r="B54" i="1" l="1"/>
  <c r="B61" i="1"/>
  <c r="B59" i="1"/>
  <c r="B66" i="1" s="1"/>
</calcChain>
</file>

<file path=xl/sharedStrings.xml><?xml version="1.0" encoding="utf-8"?>
<sst xmlns="http://schemas.openxmlformats.org/spreadsheetml/2006/main" count="67" uniqueCount="67">
  <si>
    <t>Naam bedrijf</t>
  </si>
  <si>
    <t>Ondertekenaar conform KvK</t>
  </si>
  <si>
    <t>KvK nummer</t>
  </si>
  <si>
    <t>BTW nummer</t>
  </si>
  <si>
    <t>Adres (straatnaam en nummer)</t>
  </si>
  <si>
    <t>Postcode en plaatsnaam</t>
  </si>
  <si>
    <t>Naam contactpersoon</t>
  </si>
  <si>
    <t>Email adres contactpersoon</t>
  </si>
  <si>
    <t>Telefonnummer contactpersoon</t>
  </si>
  <si>
    <t>BOVAG bedrijf (of gelijkwaardig)</t>
  </si>
  <si>
    <t>Minimaal 6 foto's meegestuurd</t>
  </si>
  <si>
    <t>Merk</t>
  </si>
  <si>
    <t>Type</t>
  </si>
  <si>
    <t>Uitvoering</t>
  </si>
  <si>
    <t>Kleur</t>
  </si>
  <si>
    <t>Bijzonderheden</t>
  </si>
  <si>
    <t>Budget</t>
  </si>
  <si>
    <t>Bijtelling verbruik</t>
  </si>
  <si>
    <t>Bijtelling levertijd</t>
  </si>
  <si>
    <t>Bijtelling onderhoudskosten</t>
  </si>
  <si>
    <t>Levertijd in kalenderdagen</t>
  </si>
  <si>
    <t>Fictieve bijtelling opgegeven kosten</t>
  </si>
  <si>
    <t>Bijtelling garantie (kan ook negatief zijn)</t>
  </si>
  <si>
    <t>Garantie (in maanden, excl verbruiksonderdelen)</t>
  </si>
  <si>
    <t>Bijtelling gebruikersproef</t>
  </si>
  <si>
    <t>Geluidsniveau (Db bij vol vermogen, op 5 mt afstand)</t>
  </si>
  <si>
    <t>Fictieve inschrijfprijs</t>
  </si>
  <si>
    <t>Bijtelling geluidsniveau</t>
  </si>
  <si>
    <t>Verkoopprijs all-in</t>
  </si>
  <si>
    <t xml:space="preserve">331 Lichte vrachtauto, vervanging in 2023, diesel en HVO100, 
budget € 40.000 ex BTW (bij voorkeur gebruikt, anders nieuw) </t>
  </si>
  <si>
    <t>Kenteken (indien nieuw, vul dan in 'nieuw')</t>
  </si>
  <si>
    <t>Inruilprijs voertuig 331</t>
  </si>
  <si>
    <t>Saldo</t>
  </si>
  <si>
    <r>
      <t>Voertuig voorzien van dubbele cabine (</t>
    </r>
    <r>
      <rPr>
        <b/>
        <sz val="10"/>
        <color rgb="FF000000"/>
        <rFont val="Arial"/>
        <family val="2"/>
        <scheme val="minor"/>
      </rPr>
      <t>wens</t>
    </r>
    <r>
      <rPr>
        <sz val="10"/>
        <color rgb="FF000000"/>
        <rFont val="Arial"/>
        <family val="2"/>
        <scheme val="minor"/>
      </rPr>
      <t>), laadbak (xx cm x xx cm) en trekhaak</t>
    </r>
  </si>
  <si>
    <t>Laadkraan met knijperbak (niet knikkend), eventueel nadien te leveren, in overleg</t>
  </si>
  <si>
    <t>Laadbak met deelbare kleppen en vakverdeling</t>
  </si>
  <si>
    <t>Palenrek achter cabine en dichte verhoogde gereedschapskist met bovenklep en zijdeur</t>
  </si>
  <si>
    <t>Werk en rij verlichting  (werklamp op palenrek , zwaailamp en flitsers, kan allemaal ook later in overleg)</t>
  </si>
  <si>
    <t>Trekvermogen min 2500 kg</t>
  </si>
  <si>
    <t xml:space="preserve">Omvormer 2500 watt  </t>
  </si>
  <si>
    <t>360° camera</t>
  </si>
  <si>
    <t>Diesel en (geschikt te maken voor) HVO100</t>
  </si>
  <si>
    <r>
      <t>Gereedschap inrichting (kasten) (</t>
    </r>
    <r>
      <rPr>
        <b/>
        <sz val="10"/>
        <color rgb="FF000000"/>
        <rFont val="Arial"/>
        <family val="2"/>
        <scheme val="minor"/>
      </rPr>
      <t>bij voorkeur dubbele cabine</t>
    </r>
    <r>
      <rPr>
        <sz val="10"/>
        <color rgb="FF000000"/>
        <rFont val="Arial"/>
        <family val="2"/>
        <scheme val="minor"/>
      </rPr>
      <t>)</t>
    </r>
  </si>
  <si>
    <t>Gaat u akkoord met alle in de uitvraag genoemde eisen en procedure?</t>
  </si>
  <si>
    <t>Aangeboden voertuig</t>
  </si>
  <si>
    <t>Fictieve bijtelling: €100 per Db</t>
  </si>
  <si>
    <t>Foto's van voorzijde, achterzijde, beide zijaanzichten, binnenzijde cabine voor, binnenzijde cabine achter, 
specifieke details.</t>
  </si>
  <si>
    <t>TN 394479</t>
  </si>
  <si>
    <t xml:space="preserve">Offerteformulier 331 </t>
  </si>
  <si>
    <t>voertuigen Gemeente Huizen</t>
  </si>
  <si>
    <t>Let op: Vul alle gele velden in, en stuur deze excel mee bij de offerte!</t>
  </si>
  <si>
    <t>Berekening fictieve (denkbeeldige) inschrijfprijs (alleen bij nieuw)</t>
  </si>
  <si>
    <t>Onderhoudskosten eerste 3 jaren</t>
  </si>
  <si>
    <t>60 maanden is geen bijtelling, iedere maand minder is € 500</t>
  </si>
  <si>
    <t>Uitleg fictieve bijtelling</t>
  </si>
  <si>
    <t>Fictieve bijtelling: € 250 per dag</t>
  </si>
  <si>
    <t>Fictieve bijtelling: € 1000 per liter</t>
  </si>
  <si>
    <t>Verbruik, liter per 100 km, fabrieksopgave (geef de meest gunstige waarde)</t>
  </si>
  <si>
    <t>liter</t>
  </si>
  <si>
    <t>dagen</t>
  </si>
  <si>
    <t>maanden</t>
  </si>
  <si>
    <t>Decibel</t>
  </si>
  <si>
    <t>kosten onderhoud 3 jaar</t>
  </si>
  <si>
    <t>IN TE VULLEN DOOR GEMEENTE</t>
  </si>
  <si>
    <t>Gebruikersproef (in te vullen door gemeente, maximaal 50 punten)</t>
  </si>
  <si>
    <t>50 punten is geen bijtelling, ieder punt minder is € 5.000</t>
  </si>
  <si>
    <t xml:space="preserve">LET OP: de fictieve inschrijfprijs beschouwen wij alleen bij aangeboden nieuwe voertuigen.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</si>
</sst>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8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i/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i/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9" fillId="0" borderId="0" xfId="0" applyFont="1" applyProtection="1"/>
    <xf numFmtId="0" fontId="3" fillId="0" borderId="0" xfId="0" applyFont="1" applyProtection="1"/>
    <xf numFmtId="0" fontId="0" fillId="0" borderId="0" xfId="0" applyProtection="1"/>
    <xf numFmtId="0" fontId="5" fillId="0" borderId="0" xfId="0" applyFont="1" applyProtection="1"/>
    <xf numFmtId="0" fontId="10" fillId="3" borderId="0" xfId="0" applyFont="1" applyFill="1" applyAlignment="1" applyProtection="1">
      <alignment horizontal="center"/>
    </xf>
    <xf numFmtId="0" fontId="7" fillId="0" borderId="0" xfId="0" applyFont="1" applyAlignment="1" applyProtection="1">
      <alignment horizontal="justify" vertical="center" wrapText="1"/>
    </xf>
    <xf numFmtId="0" fontId="1" fillId="0" borderId="0" xfId="0" applyFont="1" applyProtection="1"/>
    <xf numFmtId="0" fontId="6" fillId="0" borderId="0" xfId="0" applyFont="1" applyAlignment="1" applyProtection="1">
      <alignment wrapText="1"/>
    </xf>
    <xf numFmtId="0" fontId="8" fillId="0" borderId="0" xfId="0" applyFont="1" applyProtection="1"/>
    <xf numFmtId="0" fontId="5" fillId="0" borderId="0" xfId="0" applyFont="1" applyFill="1" applyBorder="1" applyAlignment="1" applyProtection="1">
      <alignment horizontal="left" vertical="top"/>
    </xf>
    <xf numFmtId="0" fontId="0" fillId="0" borderId="0" xfId="0" applyFill="1" applyBorder="1" applyProtection="1"/>
    <xf numFmtId="0" fontId="5" fillId="0" borderId="0" xfId="0" applyFont="1" applyFill="1" applyBorder="1" applyProtection="1"/>
    <xf numFmtId="44" fontId="0" fillId="0" borderId="0" xfId="1" applyFont="1" applyProtection="1"/>
    <xf numFmtId="44" fontId="5" fillId="0" borderId="0" xfId="1" applyFont="1" applyProtection="1"/>
    <xf numFmtId="0" fontId="8" fillId="0" borderId="0" xfId="0" applyFont="1" applyAlignment="1" applyProtection="1">
      <alignment horizontal="left" vertical="top" wrapText="1"/>
    </xf>
    <xf numFmtId="44" fontId="8" fillId="0" borderId="0" xfId="1" applyFont="1" applyProtection="1"/>
    <xf numFmtId="0" fontId="0" fillId="3" borderId="1" xfId="0" applyFill="1" applyBorder="1" applyProtection="1">
      <protection locked="0"/>
    </xf>
    <xf numFmtId="44" fontId="0" fillId="3" borderId="1" xfId="1" applyFont="1" applyFill="1" applyBorder="1" applyProtection="1">
      <protection locked="0"/>
    </xf>
    <xf numFmtId="0" fontId="0" fillId="3" borderId="1" xfId="0" applyFill="1" applyBorder="1" applyAlignment="1" applyProtection="1">
      <alignment horizontal="left" vertical="top"/>
      <protection locked="0"/>
    </xf>
    <xf numFmtId="0" fontId="0" fillId="0" borderId="0" xfId="0" applyFont="1" applyFill="1" applyBorder="1" applyProtection="1"/>
  </cellXfs>
  <cellStyles count="2">
    <cellStyle name="Standaard" xfId="0" builtinId="0"/>
    <cellStyle name="Valuta" xfId="1" builtinId="4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C66"/>
  <sheetViews>
    <sheetView tabSelected="1" zoomScaleNormal="100" workbookViewId="0">
      <selection activeCell="B28" sqref="B28"/>
    </sheetView>
  </sheetViews>
  <sheetFormatPr defaultColWidth="12.5546875" defaultRowHeight="13.2" x14ac:dyDescent="0.25"/>
  <cols>
    <col min="1" max="1" width="90.21875" style="5" bestFit="1" customWidth="1"/>
    <col min="2" max="2" width="59.77734375" style="5" customWidth="1"/>
    <col min="3" max="3" width="36" style="5" bestFit="1" customWidth="1"/>
    <col min="4" max="16384" width="12.5546875" style="5"/>
  </cols>
  <sheetData>
    <row r="1" spans="1:2" x14ac:dyDescent="0.25">
      <c r="A1" s="3" t="s">
        <v>48</v>
      </c>
      <c r="B1" s="4" t="s">
        <v>47</v>
      </c>
    </row>
    <row r="2" spans="1:2" x14ac:dyDescent="0.25">
      <c r="A2" s="6" t="s">
        <v>49</v>
      </c>
    </row>
    <row r="3" spans="1:2" ht="26.4" x14ac:dyDescent="0.25">
      <c r="A3" s="8" t="s">
        <v>29</v>
      </c>
      <c r="B3" s="7" t="s">
        <v>50</v>
      </c>
    </row>
    <row r="5" spans="1:2" x14ac:dyDescent="0.25">
      <c r="A5" s="9" t="s">
        <v>0</v>
      </c>
      <c r="B5" s="1"/>
    </row>
    <row r="6" spans="1:2" x14ac:dyDescent="0.25">
      <c r="A6" s="9" t="s">
        <v>1</v>
      </c>
      <c r="B6" s="1"/>
    </row>
    <row r="7" spans="1:2" x14ac:dyDescent="0.25">
      <c r="A7" s="9" t="s">
        <v>2</v>
      </c>
      <c r="B7" s="1"/>
    </row>
    <row r="8" spans="1:2" x14ac:dyDescent="0.25">
      <c r="A8" s="9" t="s">
        <v>3</v>
      </c>
      <c r="B8" s="1"/>
    </row>
    <row r="9" spans="1:2" x14ac:dyDescent="0.25">
      <c r="A9" s="9" t="s">
        <v>4</v>
      </c>
      <c r="B9" s="1"/>
    </row>
    <row r="10" spans="1:2" x14ac:dyDescent="0.25">
      <c r="A10" s="9" t="s">
        <v>5</v>
      </c>
      <c r="B10" s="1"/>
    </row>
    <row r="12" spans="1:2" x14ac:dyDescent="0.25">
      <c r="A12" s="9" t="s">
        <v>6</v>
      </c>
      <c r="B12" s="1"/>
    </row>
    <row r="13" spans="1:2" x14ac:dyDescent="0.25">
      <c r="A13" s="9" t="s">
        <v>7</v>
      </c>
      <c r="B13" s="1"/>
    </row>
    <row r="14" spans="1:2" x14ac:dyDescent="0.25">
      <c r="A14" s="9" t="s">
        <v>8</v>
      </c>
      <c r="B14" s="1"/>
    </row>
    <row r="16" spans="1:2" x14ac:dyDescent="0.25">
      <c r="A16" s="4" t="s">
        <v>43</v>
      </c>
      <c r="B16" s="1"/>
    </row>
    <row r="17" spans="1:2" x14ac:dyDescent="0.25">
      <c r="A17" s="9" t="s">
        <v>9</v>
      </c>
      <c r="B17" s="2"/>
    </row>
    <row r="18" spans="1:2" x14ac:dyDescent="0.25">
      <c r="A18" s="9" t="s">
        <v>10</v>
      </c>
      <c r="B18" s="1"/>
    </row>
    <row r="19" spans="1:2" ht="26.4" x14ac:dyDescent="0.25">
      <c r="A19" s="10" t="s">
        <v>46</v>
      </c>
    </row>
    <row r="21" spans="1:2" x14ac:dyDescent="0.25">
      <c r="A21" s="11" t="s">
        <v>44</v>
      </c>
    </row>
    <row r="22" spans="1:2" x14ac:dyDescent="0.25">
      <c r="A22" s="6" t="s">
        <v>30</v>
      </c>
      <c r="B22" s="19"/>
    </row>
    <row r="23" spans="1:2" x14ac:dyDescent="0.25">
      <c r="A23" s="5" t="s">
        <v>11</v>
      </c>
      <c r="B23" s="19"/>
    </row>
    <row r="24" spans="1:2" x14ac:dyDescent="0.25">
      <c r="A24" s="5" t="s">
        <v>12</v>
      </c>
      <c r="B24" s="19"/>
    </row>
    <row r="25" spans="1:2" x14ac:dyDescent="0.25">
      <c r="A25" s="5" t="s">
        <v>13</v>
      </c>
      <c r="B25" s="19"/>
    </row>
    <row r="26" spans="1:2" x14ac:dyDescent="0.25">
      <c r="A26" s="6" t="s">
        <v>14</v>
      </c>
      <c r="B26" s="19"/>
    </row>
    <row r="27" spans="1:2" x14ac:dyDescent="0.25">
      <c r="A27" s="6" t="s">
        <v>28</v>
      </c>
      <c r="B27" s="20"/>
    </row>
    <row r="28" spans="1:2" x14ac:dyDescent="0.25">
      <c r="A28" s="6" t="s">
        <v>31</v>
      </c>
      <c r="B28" s="20"/>
    </row>
    <row r="29" spans="1:2" ht="65.400000000000006" customHeight="1" x14ac:dyDescent="0.25">
      <c r="A29" s="12" t="s">
        <v>15</v>
      </c>
      <c r="B29" s="21"/>
    </row>
    <row r="30" spans="1:2" x14ac:dyDescent="0.25">
      <c r="A30" s="6" t="s">
        <v>41</v>
      </c>
      <c r="B30" s="1"/>
    </row>
    <row r="31" spans="1:2" x14ac:dyDescent="0.25">
      <c r="A31" s="6" t="s">
        <v>33</v>
      </c>
      <c r="B31" s="1"/>
    </row>
    <row r="32" spans="1:2" x14ac:dyDescent="0.25">
      <c r="A32" s="6" t="s">
        <v>42</v>
      </c>
      <c r="B32" s="1"/>
    </row>
    <row r="33" spans="1:3" x14ac:dyDescent="0.25">
      <c r="A33" s="6" t="s">
        <v>34</v>
      </c>
      <c r="B33" s="1"/>
    </row>
    <row r="34" spans="1:3" x14ac:dyDescent="0.25">
      <c r="A34" s="6" t="s">
        <v>35</v>
      </c>
      <c r="B34" s="1"/>
    </row>
    <row r="35" spans="1:3" x14ac:dyDescent="0.25">
      <c r="A35" s="6" t="s">
        <v>36</v>
      </c>
      <c r="B35" s="1"/>
    </row>
    <row r="36" spans="1:3" x14ac:dyDescent="0.25">
      <c r="A36" s="6" t="s">
        <v>37</v>
      </c>
      <c r="B36" s="1"/>
    </row>
    <row r="37" spans="1:3" x14ac:dyDescent="0.25">
      <c r="A37" s="5" t="s">
        <v>38</v>
      </c>
      <c r="B37" s="1"/>
    </row>
    <row r="38" spans="1:3" x14ac:dyDescent="0.25">
      <c r="A38" s="5" t="s">
        <v>39</v>
      </c>
      <c r="B38" s="1"/>
    </row>
    <row r="39" spans="1:3" x14ac:dyDescent="0.25">
      <c r="A39" s="5" t="s">
        <v>40</v>
      </c>
      <c r="B39" s="1"/>
    </row>
    <row r="41" spans="1:3" x14ac:dyDescent="0.25">
      <c r="A41" s="6" t="s">
        <v>57</v>
      </c>
      <c r="B41" s="19"/>
      <c r="C41" s="6" t="s">
        <v>58</v>
      </c>
    </row>
    <row r="42" spans="1:3" x14ac:dyDescent="0.25">
      <c r="A42" s="6" t="s">
        <v>20</v>
      </c>
      <c r="B42" s="19"/>
      <c r="C42" s="6" t="s">
        <v>59</v>
      </c>
    </row>
    <row r="43" spans="1:3" x14ac:dyDescent="0.25">
      <c r="A43" s="6" t="s">
        <v>52</v>
      </c>
      <c r="B43" s="20"/>
      <c r="C43" s="6" t="s">
        <v>62</v>
      </c>
    </row>
    <row r="44" spans="1:3" x14ac:dyDescent="0.25">
      <c r="A44" s="6" t="s">
        <v>23</v>
      </c>
      <c r="B44" s="19"/>
      <c r="C44" s="6" t="s">
        <v>60</v>
      </c>
    </row>
    <row r="45" spans="1:3" x14ac:dyDescent="0.25">
      <c r="A45" s="6" t="s">
        <v>25</v>
      </c>
      <c r="B45" s="19"/>
      <c r="C45" s="14" t="s">
        <v>61</v>
      </c>
    </row>
    <row r="46" spans="1:3" x14ac:dyDescent="0.25">
      <c r="A46" s="6"/>
      <c r="B46" s="13"/>
    </row>
    <row r="47" spans="1:3" x14ac:dyDescent="0.25">
      <c r="A47" s="14" t="s">
        <v>64</v>
      </c>
      <c r="B47" s="19"/>
      <c r="C47" s="22" t="s">
        <v>63</v>
      </c>
    </row>
    <row r="50" spans="1:3" ht="66.599999999999994" customHeight="1" x14ac:dyDescent="0.25"/>
    <row r="51" spans="1:3" x14ac:dyDescent="0.25">
      <c r="A51" s="6" t="s">
        <v>16</v>
      </c>
      <c r="B51" s="15">
        <v>40000</v>
      </c>
    </row>
    <row r="52" spans="1:3" x14ac:dyDescent="0.25">
      <c r="A52" s="6" t="str">
        <f>A27</f>
        <v>Verkoopprijs all-in</v>
      </c>
      <c r="B52" s="16">
        <f>B27</f>
        <v>0</v>
      </c>
    </row>
    <row r="53" spans="1:3" x14ac:dyDescent="0.25">
      <c r="A53" s="6" t="str">
        <f>A28</f>
        <v>Inruilprijs voertuig 331</v>
      </c>
      <c r="B53" s="16">
        <f>B28</f>
        <v>0</v>
      </c>
    </row>
    <row r="54" spans="1:3" x14ac:dyDescent="0.25">
      <c r="A54" s="6" t="s">
        <v>32</v>
      </c>
      <c r="B54" s="15">
        <f>B51-B52+B53</f>
        <v>40000</v>
      </c>
    </row>
    <row r="55" spans="1:3" x14ac:dyDescent="0.25">
      <c r="A55" s="6"/>
      <c r="B55" s="6"/>
    </row>
    <row r="56" spans="1:3" x14ac:dyDescent="0.25">
      <c r="A56" s="11" t="s">
        <v>51</v>
      </c>
      <c r="B56" s="15"/>
    </row>
    <row r="57" spans="1:3" x14ac:dyDescent="0.25">
      <c r="A57" s="17" t="s">
        <v>66</v>
      </c>
      <c r="B57" s="15"/>
    </row>
    <row r="58" spans="1:3" x14ac:dyDescent="0.25">
      <c r="A58" s="17"/>
      <c r="B58" s="15"/>
      <c r="C58" s="11" t="s">
        <v>54</v>
      </c>
    </row>
    <row r="59" spans="1:3" x14ac:dyDescent="0.25">
      <c r="A59" s="6" t="s">
        <v>17</v>
      </c>
      <c r="B59" s="15">
        <f>B41*1000</f>
        <v>0</v>
      </c>
      <c r="C59" s="6" t="s">
        <v>56</v>
      </c>
    </row>
    <row r="60" spans="1:3" x14ac:dyDescent="0.25">
      <c r="A60" s="14" t="s">
        <v>18</v>
      </c>
      <c r="B60" s="15">
        <f>B42*250</f>
        <v>0</v>
      </c>
      <c r="C60" s="6" t="s">
        <v>55</v>
      </c>
    </row>
    <row r="61" spans="1:3" x14ac:dyDescent="0.25">
      <c r="A61" s="14" t="s">
        <v>19</v>
      </c>
      <c r="B61" s="15">
        <f>B43</f>
        <v>0</v>
      </c>
      <c r="C61" s="5" t="s">
        <v>21</v>
      </c>
    </row>
    <row r="62" spans="1:3" x14ac:dyDescent="0.25">
      <c r="A62" s="14" t="s">
        <v>22</v>
      </c>
      <c r="B62" s="15">
        <f>(B44-60)*-500</f>
        <v>30000</v>
      </c>
      <c r="C62" s="6" t="s">
        <v>53</v>
      </c>
    </row>
    <row r="63" spans="1:3" x14ac:dyDescent="0.25">
      <c r="A63" s="14" t="s">
        <v>24</v>
      </c>
      <c r="B63" s="15">
        <f>(50-B47)*5000</f>
        <v>250000</v>
      </c>
      <c r="C63" s="6" t="s">
        <v>65</v>
      </c>
    </row>
    <row r="64" spans="1:3" x14ac:dyDescent="0.25">
      <c r="A64" s="14" t="s">
        <v>27</v>
      </c>
      <c r="B64" s="15">
        <f>B45*500</f>
        <v>0</v>
      </c>
      <c r="C64" s="5" t="s">
        <v>45</v>
      </c>
    </row>
    <row r="66" spans="1:2" x14ac:dyDescent="0.25">
      <c r="A66" s="11" t="s">
        <v>26</v>
      </c>
      <c r="B66" s="18">
        <f>SUM(B59:B64)+B52-B53</f>
        <v>280000</v>
      </c>
    </row>
  </sheetData>
  <sheetProtection password="CF3F" sheet="1" selectLockedCells="1"/>
  <phoneticPr fontId="2" type="noConversion"/>
  <conditionalFormatting sqref="B16:B18">
    <cfRule type="containsText" dxfId="2" priority="5" operator="containsText" text="nee">
      <formula>NOT(ISERROR(SEARCH("nee",B16)))</formula>
    </cfRule>
  </conditionalFormatting>
  <conditionalFormatting sqref="B30:B39">
    <cfRule type="containsText" dxfId="1" priority="2" operator="containsText" text="nee">
      <formula>NOT(ISERROR(SEARCH("nee",B30)))</formula>
    </cfRule>
  </conditionalFormatting>
  <conditionalFormatting sqref="B54 B56">
    <cfRule type="cellIs" dxfId="0" priority="1" operator="lessThan">
      <formula>0</formula>
    </cfRule>
  </conditionalFormatting>
  <dataValidations count="1">
    <dataValidation type="list" allowBlank="1" showInputMessage="1" showErrorMessage="1" sqref="B16:B18 B30:B39" xr:uid="{4F1648F4-9278-4E1E-9052-F502310FDF2C}">
      <formula1>"ja,nee"</formula1>
    </dataValidation>
  </dataValidations>
  <pageMargins left="0" right="0" top="0" bottom="0" header="0" footer="0"/>
  <pageSetup paperSize="9" scale="6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B2AD9F96DC61468FD43964FE980419" ma:contentTypeVersion="14" ma:contentTypeDescription="Een nieuw document maken." ma:contentTypeScope="" ma:versionID="1d76687c3e1a42b252c83c6faf641017">
  <xsd:schema xmlns:xsd="http://www.w3.org/2001/XMLSchema" xmlns:xs="http://www.w3.org/2001/XMLSchema" xmlns:p="http://schemas.microsoft.com/office/2006/metadata/properties" xmlns:ns2="b1263174-ab05-4d36-977e-fd70c7cf2b26" xmlns:ns3="8790fc19-0c10-487c-9c40-9082c9ba2848" targetNamespace="http://schemas.microsoft.com/office/2006/metadata/properties" ma:root="true" ma:fieldsID="d7a67b1f992ece7300c8f8dbb2610b85" ns2:_="" ns3:_="">
    <xsd:import namespace="b1263174-ab05-4d36-977e-fd70c7cf2b26"/>
    <xsd:import namespace="8790fc19-0c10-487c-9c40-9082c9ba28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263174-ab05-4d36-977e-fd70c7cf2b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fd4cc37e-1259-4b87-9cf0-7c40760909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90fc19-0c10-487c-9c40-9082c9ba284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efcffa1-9273-42f3-8981-c675121898af}" ma:internalName="TaxCatchAll" ma:showField="CatchAllData" ma:web="8790fc19-0c10-487c-9c40-9082c9ba28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90fc19-0c10-487c-9c40-9082c9ba2848" xsi:nil="true"/>
    <lcf76f155ced4ddcb4097134ff3c332f xmlns="b1263174-ab05-4d36-977e-fd70c7cf2b2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128AD25-A151-4AEC-96B1-76E114E12E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166D9D-1304-4527-B0E8-61109512AB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263174-ab05-4d36-977e-fd70c7cf2b26"/>
    <ds:schemaRef ds:uri="8790fc19-0c10-487c-9c40-9082c9ba28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9BF2DB-E8AB-4043-ACFD-14D7EB08D36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b1263174-ab05-4d36-977e-fd70c7cf2b26"/>
    <ds:schemaRef ds:uri="8790fc19-0c10-487c-9c40-9082c9ba2848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Offerteformulier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Karres, Menno</cp:lastModifiedBy>
  <cp:revision/>
  <cp:lastPrinted>2022-11-17T09:45:29Z</cp:lastPrinted>
  <dcterms:created xsi:type="dcterms:W3CDTF">2022-10-13T14:59:37Z</dcterms:created>
  <dcterms:modified xsi:type="dcterms:W3CDTF">2023-01-13T16:16:48Z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0x01010005B2AD9F96DC61468FD43964FE980419</vt:lpwstr>
  </property>
  <property fmtid="{D5CDD505-2E9C-101B-9397-08002B2CF9AE}" pid="3" name="MediaServiceImageTags">
    <vt:lpwstr/>
  </property>
</Properties>
</file>