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kragten-my.sharepoint.com/personal/hvh_kragten_nl/Documents/Documenten/D/HHD021-0001   HHD000-0043 Commandeurspolder/SPvE/Werkmap Objecteisenlijst vismigratieleiding/"/>
    </mc:Choice>
  </mc:AlternateContent>
  <xr:revisionPtr revIDLastSave="358" documentId="8_{6C069C11-B198-492C-A3EC-47D7CFDBB94D}" xr6:coauthVersionLast="47" xr6:coauthVersionMax="47" xr10:uidLastSave="{4C0CC767-275D-4AC6-8ED5-B8436D335460}"/>
  <bookViews>
    <workbookView xWindow="28680" yWindow="-120" windowWidth="29040" windowHeight="15840" tabRatio="709" firstSheet="4" activeTab="5" xr2:uid="{33473ABA-8F1F-4CB3-8565-621E2E86C9F0}"/>
  </bookViews>
  <sheets>
    <sheet name="Selectievelden" sheetId="1" r:id="rId1"/>
    <sheet name="Objectenboom" sheetId="2" r:id="rId2"/>
    <sheet name="Controleblad" sheetId="3" r:id="rId3"/>
    <sheet name="Validatie-Verificatie" sheetId="4" r:id="rId4"/>
    <sheet name="Documenten" sheetId="5" r:id="rId5"/>
    <sheet name=" Vispassage Algemene Eisen" sheetId="6" r:id="rId6"/>
    <sheet name="Boezemwatergang" sheetId="12" r:id="rId7"/>
    <sheet name="Instroom Boezemzijde" sheetId="11" r:id="rId8"/>
    <sheet name="Leiding vispassage" sheetId="10" r:id="rId9"/>
    <sheet name="Uitstroom Polderzijde" sheetId="8" r:id="rId10"/>
    <sheet name="Polderwatergang" sheetId="7" r:id="rId11"/>
    <sheet name="Terrein" sheetId="13" r:id="rId12"/>
    <sheet name="Afsluiters vispassage" sheetId="14" r:id="rId13"/>
    <sheet name="Lokpomp" sheetId="15" r:id="rId14"/>
    <sheet name="Bedieningskast" sheetId="16" r:id="rId15"/>
    <sheet name="Verbruikers" sheetId="17" r:id="rId16"/>
    <sheet name="Bekabeling" sheetId="18" r:id="rId17"/>
    <sheet name="Aarding" sheetId="19" r:id="rId18"/>
  </sheets>
  <externalReferences>
    <externalReference r:id="rId19"/>
  </externalReferences>
  <definedNames>
    <definedName name="_6._Molengang">Objectenboom!$D$18</definedName>
    <definedName name="_xlnm._FilterDatabase" localSheetId="5" hidden="1">' Vispassage Algemene Eisen'!$A$10:$AC$379</definedName>
    <definedName name="_xlnm._FilterDatabase" localSheetId="17" hidden="1">Aarding!$A$10:$AD$368</definedName>
    <definedName name="_xlnm._FilterDatabase" localSheetId="12" hidden="1">'Afsluiters vispassage'!$A$10:$AC$372</definedName>
    <definedName name="_xlnm._FilterDatabase" localSheetId="14" hidden="1">Bedieningskast!$A$11:$AC$369</definedName>
    <definedName name="_xlnm._FilterDatabase" localSheetId="16" hidden="1">Bekabeling!$A$10:$AC$41</definedName>
    <definedName name="_xlnm._FilterDatabase" localSheetId="6" hidden="1">Boezemwatergang!$A$10:$AC$371</definedName>
    <definedName name="_xlnm._FilterDatabase" localSheetId="7" hidden="1">'Instroom Boezemzijde'!$A$10:$AC$373</definedName>
    <definedName name="_xlnm._FilterDatabase" localSheetId="8" hidden="1">'Leiding vispassage'!$A$10:$AC$369</definedName>
    <definedName name="_xlnm._FilterDatabase" localSheetId="13" hidden="1">Lokpomp!$A$10:$AC$371</definedName>
    <definedName name="_xlnm._FilterDatabase" localSheetId="10" hidden="1">Polderwatergang!$A$10:$AC$10</definedName>
    <definedName name="_xlnm._FilterDatabase" localSheetId="11" hidden="1">Terrein!$A$10:$AC$365</definedName>
    <definedName name="_xlnm._FilterDatabase" localSheetId="9" hidden="1">'Uitstroom Polderzijde'!$A$10:$AC$374</definedName>
    <definedName name="_xlnm._FilterDatabase" localSheetId="15" hidden="1">Verbruikers!$A$10:$AC$368</definedName>
    <definedName name="_xlnm.Print_Area" localSheetId="5">' Vispassage Algemene Eisen'!$A$7:$S$51</definedName>
    <definedName name="_xlnm.Print_Area" localSheetId="17">Aarding!$A$7:$S$13</definedName>
    <definedName name="_xlnm.Print_Area" localSheetId="12">'Afsluiters vispassage'!$A$7:$S$34</definedName>
    <definedName name="_xlnm.Print_Area" localSheetId="14">Bedieningskast!$A$8:$S$16</definedName>
    <definedName name="_xlnm.Print_Area" localSheetId="16">Bekabeling!$A$7:$S$41</definedName>
    <definedName name="_xlnm.Print_Area" localSheetId="6">Boezemwatergang!$A$7:$S$18</definedName>
    <definedName name="_xlnm.Print_Area" localSheetId="7">'Instroom Boezemzijde'!$A$7:$S$41</definedName>
    <definedName name="_xlnm.Print_Area" localSheetId="8">'Leiding vispassage'!$A$7:$S$29</definedName>
    <definedName name="_xlnm.Print_Area" localSheetId="13">Lokpomp!$A$7:$S$29</definedName>
    <definedName name="_xlnm.Print_Area" localSheetId="1">Objectenboom!$A$2:$AF$49</definedName>
    <definedName name="_xlnm.Print_Area" localSheetId="10">Polderwatergang!$A$7:$S$18</definedName>
    <definedName name="_xlnm.Print_Area" localSheetId="11">Terrein!$A$7:$S$24</definedName>
    <definedName name="_xlnm.Print_Area" localSheetId="9">'Uitstroom Polderzijde'!$A$7:$S$42</definedName>
    <definedName name="_xlnm.Print_Area" localSheetId="15">Verbruikers!$A$7:$S$24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 i="11" l="1"/>
  <c r="A20" i="11"/>
  <c r="A15" i="11"/>
  <c r="A40" i="11"/>
  <c r="A35" i="11" l="1"/>
  <c r="A32" i="11"/>
  <c r="A16" i="11"/>
  <c r="A18" i="7"/>
  <c r="A17" i="7"/>
  <c r="A16" i="7"/>
  <c r="A15" i="7"/>
  <c r="A14" i="7"/>
  <c r="A13" i="7"/>
  <c r="A12" i="7"/>
  <c r="A11" i="7"/>
  <c r="A17" i="12"/>
  <c r="A14" i="12"/>
  <c r="A16" i="12" l="1"/>
  <c r="A15" i="12"/>
  <c r="A18" i="14" l="1"/>
  <c r="A13" i="13"/>
  <c r="A13" i="12" l="1"/>
  <c r="A13" i="15"/>
  <c r="A24" i="11" l="1"/>
  <c r="A30" i="14"/>
  <c r="A19" i="17" l="1"/>
  <c r="A21" i="13" l="1"/>
  <c r="A31" i="11" l="1"/>
  <c r="B45" i="11" l="1"/>
  <c r="A45" i="11" s="1"/>
  <c r="B44" i="11"/>
  <c r="A44" i="11" s="1"/>
  <c r="B43" i="11"/>
  <c r="A43" i="11" s="1"/>
  <c r="B42" i="11"/>
  <c r="A42" i="11" s="1"/>
  <c r="A27" i="11"/>
  <c r="A26" i="11"/>
  <c r="A25" i="11"/>
  <c r="A41" i="11"/>
  <c r="A39" i="11"/>
  <c r="A38" i="11"/>
  <c r="A37" i="11"/>
  <c r="A36" i="11"/>
  <c r="A34" i="11"/>
  <c r="A33" i="11"/>
  <c r="A30" i="11"/>
  <c r="A29" i="11"/>
  <c r="A28" i="11"/>
  <c r="A15" i="17" l="1"/>
  <c r="B30" i="10" l="1"/>
  <c r="B31" i="10"/>
  <c r="B32" i="10"/>
  <c r="B33" i="10"/>
  <c r="B34" i="10"/>
  <c r="B35" i="10"/>
  <c r="B36" i="10"/>
  <c r="B37" i="10"/>
  <c r="B38" i="10"/>
  <c r="B39" i="10"/>
  <c r="B40" i="10"/>
  <c r="B41" i="10"/>
  <c r="B42" i="10"/>
  <c r="B43" i="10"/>
  <c r="B44" i="10"/>
  <c r="B45" i="10"/>
  <c r="B46" i="10"/>
  <c r="B47" i="10"/>
  <c r="B4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68" i="19" l="1"/>
  <c r="A368" i="19" s="1"/>
  <c r="B367" i="19"/>
  <c r="A367" i="19" s="1"/>
  <c r="B366" i="19"/>
  <c r="A366" i="19" s="1"/>
  <c r="B365" i="19"/>
  <c r="A365" i="19" s="1"/>
  <c r="B364" i="19"/>
  <c r="A364" i="19" s="1"/>
  <c r="B363" i="19"/>
  <c r="A363" i="19" s="1"/>
  <c r="B362" i="19"/>
  <c r="A362" i="19" s="1"/>
  <c r="B361" i="19"/>
  <c r="A361" i="19" s="1"/>
  <c r="B360" i="19"/>
  <c r="A360" i="19" s="1"/>
  <c r="B359" i="19"/>
  <c r="A359" i="19" s="1"/>
  <c r="B358" i="19"/>
  <c r="A358" i="19" s="1"/>
  <c r="B357" i="19"/>
  <c r="A357" i="19" s="1"/>
  <c r="B356" i="19"/>
  <c r="A356" i="19" s="1"/>
  <c r="B355" i="19"/>
  <c r="A355" i="19" s="1"/>
  <c r="B354" i="19"/>
  <c r="A354" i="19" s="1"/>
  <c r="B353" i="19"/>
  <c r="A353" i="19" s="1"/>
  <c r="B352" i="19"/>
  <c r="A352" i="19" s="1"/>
  <c r="B351" i="19"/>
  <c r="A351" i="19" s="1"/>
  <c r="B350" i="19"/>
  <c r="A350" i="19" s="1"/>
  <c r="B349" i="19"/>
  <c r="A349" i="19" s="1"/>
  <c r="B348" i="19"/>
  <c r="A348" i="19" s="1"/>
  <c r="B347" i="19"/>
  <c r="A347" i="19" s="1"/>
  <c r="B346" i="19"/>
  <c r="A346" i="19" s="1"/>
  <c r="B345" i="19"/>
  <c r="A345" i="19" s="1"/>
  <c r="B344" i="19"/>
  <c r="A344" i="19" s="1"/>
  <c r="B343" i="19"/>
  <c r="A343" i="19" s="1"/>
  <c r="B342" i="19"/>
  <c r="A342" i="19" s="1"/>
  <c r="B341" i="19"/>
  <c r="A341" i="19" s="1"/>
  <c r="B340" i="19"/>
  <c r="A340" i="19" s="1"/>
  <c r="B339" i="19"/>
  <c r="A339" i="19" s="1"/>
  <c r="B338" i="19"/>
  <c r="A338" i="19" s="1"/>
  <c r="B337" i="19"/>
  <c r="A337" i="19" s="1"/>
  <c r="B336" i="19"/>
  <c r="A336" i="19" s="1"/>
  <c r="B335" i="19"/>
  <c r="A335" i="19" s="1"/>
  <c r="B334" i="19"/>
  <c r="A334" i="19" s="1"/>
  <c r="B333" i="19"/>
  <c r="A333" i="19" s="1"/>
  <c r="B332" i="19"/>
  <c r="A332" i="19" s="1"/>
  <c r="B331" i="19"/>
  <c r="A331" i="19" s="1"/>
  <c r="B330" i="19"/>
  <c r="A330" i="19" s="1"/>
  <c r="B329" i="19"/>
  <c r="A329" i="19" s="1"/>
  <c r="B328" i="19"/>
  <c r="A328" i="19" s="1"/>
  <c r="B327" i="19"/>
  <c r="A327" i="19" s="1"/>
  <c r="B326" i="19"/>
  <c r="A326" i="19" s="1"/>
  <c r="B325" i="19"/>
  <c r="A325" i="19" s="1"/>
  <c r="B324" i="19"/>
  <c r="A324" i="19" s="1"/>
  <c r="B323" i="19"/>
  <c r="A323" i="19" s="1"/>
  <c r="B322" i="19"/>
  <c r="A322" i="19" s="1"/>
  <c r="B321" i="19"/>
  <c r="A321" i="19" s="1"/>
  <c r="B320" i="19"/>
  <c r="A320" i="19" s="1"/>
  <c r="B319" i="19"/>
  <c r="A319" i="19" s="1"/>
  <c r="B318" i="19"/>
  <c r="A318" i="19" s="1"/>
  <c r="B317" i="19"/>
  <c r="A317" i="19" s="1"/>
  <c r="B316" i="19"/>
  <c r="A316" i="19" s="1"/>
  <c r="B315" i="19"/>
  <c r="A315" i="19" s="1"/>
  <c r="B314" i="19"/>
  <c r="A314" i="19" s="1"/>
  <c r="B313" i="19"/>
  <c r="A313" i="19" s="1"/>
  <c r="B312" i="19"/>
  <c r="A312" i="19" s="1"/>
  <c r="B311" i="19"/>
  <c r="A311" i="19" s="1"/>
  <c r="B310" i="19"/>
  <c r="A310" i="19" s="1"/>
  <c r="B309" i="19"/>
  <c r="A309" i="19" s="1"/>
  <c r="B308" i="19"/>
  <c r="A308" i="19" s="1"/>
  <c r="B307" i="19"/>
  <c r="A307" i="19" s="1"/>
  <c r="B306" i="19"/>
  <c r="A306" i="19" s="1"/>
  <c r="B305" i="19"/>
  <c r="A305" i="19" s="1"/>
  <c r="B304" i="19"/>
  <c r="A304" i="19" s="1"/>
  <c r="B303" i="19"/>
  <c r="A303" i="19" s="1"/>
  <c r="B302" i="19"/>
  <c r="A302" i="19" s="1"/>
  <c r="B301" i="19"/>
  <c r="A301" i="19" s="1"/>
  <c r="B300" i="19"/>
  <c r="A300" i="19" s="1"/>
  <c r="B299" i="19"/>
  <c r="A299" i="19" s="1"/>
  <c r="B298" i="19"/>
  <c r="A298" i="19" s="1"/>
  <c r="B297" i="19"/>
  <c r="A297" i="19" s="1"/>
  <c r="B296" i="19"/>
  <c r="A296" i="19" s="1"/>
  <c r="B295" i="19"/>
  <c r="A295" i="19" s="1"/>
  <c r="B294" i="19"/>
  <c r="A294" i="19" s="1"/>
  <c r="B293" i="19"/>
  <c r="A293" i="19" s="1"/>
  <c r="B292" i="19"/>
  <c r="A292" i="19" s="1"/>
  <c r="B291" i="19"/>
  <c r="A291" i="19" s="1"/>
  <c r="B290" i="19"/>
  <c r="A290" i="19" s="1"/>
  <c r="B289" i="19"/>
  <c r="A289" i="19" s="1"/>
  <c r="B288" i="19"/>
  <c r="A288" i="19" s="1"/>
  <c r="B287" i="19"/>
  <c r="A287" i="19" s="1"/>
  <c r="B286" i="19"/>
  <c r="A286" i="19" s="1"/>
  <c r="B285" i="19"/>
  <c r="A285" i="19" s="1"/>
  <c r="B284" i="19"/>
  <c r="A284" i="19" s="1"/>
  <c r="B283" i="19"/>
  <c r="A283" i="19" s="1"/>
  <c r="B282" i="19"/>
  <c r="A282" i="19" s="1"/>
  <c r="B281" i="19"/>
  <c r="A281" i="19" s="1"/>
  <c r="B280" i="19"/>
  <c r="A280" i="19" s="1"/>
  <c r="B279" i="19"/>
  <c r="A279" i="19" s="1"/>
  <c r="B278" i="19"/>
  <c r="A278" i="19" s="1"/>
  <c r="B277" i="19"/>
  <c r="A277" i="19" s="1"/>
  <c r="B276" i="19"/>
  <c r="A276" i="19" s="1"/>
  <c r="B275" i="19"/>
  <c r="A275" i="19" s="1"/>
  <c r="B274" i="19"/>
  <c r="A274" i="19" s="1"/>
  <c r="B273" i="19"/>
  <c r="A273" i="19" s="1"/>
  <c r="B272" i="19"/>
  <c r="A272" i="19" s="1"/>
  <c r="B271" i="19"/>
  <c r="A271" i="19" s="1"/>
  <c r="B270" i="19"/>
  <c r="A270" i="19" s="1"/>
  <c r="B269" i="19"/>
  <c r="A269" i="19" s="1"/>
  <c r="B268" i="19"/>
  <c r="A268" i="19" s="1"/>
  <c r="B267" i="19"/>
  <c r="A267" i="19" s="1"/>
  <c r="B266" i="19"/>
  <c r="A266" i="19" s="1"/>
  <c r="B265" i="19"/>
  <c r="A265" i="19" s="1"/>
  <c r="B264" i="19"/>
  <c r="A264" i="19" s="1"/>
  <c r="B263" i="19"/>
  <c r="A263" i="19" s="1"/>
  <c r="B262" i="19"/>
  <c r="A262" i="19" s="1"/>
  <c r="B261" i="19"/>
  <c r="A261" i="19" s="1"/>
  <c r="B260" i="19"/>
  <c r="A260" i="19" s="1"/>
  <c r="B259" i="19"/>
  <c r="A259" i="19" s="1"/>
  <c r="B258" i="19"/>
  <c r="A258" i="19" s="1"/>
  <c r="B257" i="19"/>
  <c r="A257" i="19" s="1"/>
  <c r="B256" i="19"/>
  <c r="A256" i="19" s="1"/>
  <c r="B255" i="19"/>
  <c r="A255" i="19" s="1"/>
  <c r="B254" i="19"/>
  <c r="A254" i="19" s="1"/>
  <c r="B253" i="19"/>
  <c r="A253" i="19" s="1"/>
  <c r="B252" i="19"/>
  <c r="A252" i="19" s="1"/>
  <c r="B251" i="19"/>
  <c r="A251" i="19" s="1"/>
  <c r="B250" i="19"/>
  <c r="A250" i="19" s="1"/>
  <c r="B249" i="19"/>
  <c r="A249" i="19" s="1"/>
  <c r="B248" i="19"/>
  <c r="A248" i="19" s="1"/>
  <c r="B247" i="19"/>
  <c r="A247" i="19" s="1"/>
  <c r="B246" i="19"/>
  <c r="A246" i="19" s="1"/>
  <c r="B245" i="19"/>
  <c r="A245" i="19" s="1"/>
  <c r="B244" i="19"/>
  <c r="A244" i="19" s="1"/>
  <c r="B243" i="19"/>
  <c r="A243" i="19" s="1"/>
  <c r="B242" i="19"/>
  <c r="A242" i="19" s="1"/>
  <c r="B241" i="19"/>
  <c r="A241" i="19" s="1"/>
  <c r="B240" i="19"/>
  <c r="A240" i="19" s="1"/>
  <c r="B239" i="19"/>
  <c r="A239" i="19" s="1"/>
  <c r="B238" i="19"/>
  <c r="A238" i="19" s="1"/>
  <c r="B237" i="19"/>
  <c r="A237" i="19" s="1"/>
  <c r="B236" i="19"/>
  <c r="A236" i="19" s="1"/>
  <c r="B235" i="19"/>
  <c r="A235" i="19" s="1"/>
  <c r="B234" i="19"/>
  <c r="A234" i="19" s="1"/>
  <c r="B233" i="19"/>
  <c r="A233" i="19" s="1"/>
  <c r="B232" i="19"/>
  <c r="A232" i="19" s="1"/>
  <c r="B231" i="19"/>
  <c r="A231" i="19" s="1"/>
  <c r="B230" i="19"/>
  <c r="A230" i="19" s="1"/>
  <c r="B229" i="19"/>
  <c r="A229" i="19" s="1"/>
  <c r="B228" i="19"/>
  <c r="A228" i="19" s="1"/>
  <c r="B227" i="19"/>
  <c r="A227" i="19" s="1"/>
  <c r="B226" i="19"/>
  <c r="A226" i="19" s="1"/>
  <c r="B225" i="19"/>
  <c r="A225" i="19" s="1"/>
  <c r="B224" i="19"/>
  <c r="A224" i="19" s="1"/>
  <c r="B223" i="19"/>
  <c r="A223" i="19" s="1"/>
  <c r="B222" i="19"/>
  <c r="A222" i="19" s="1"/>
  <c r="B221" i="19"/>
  <c r="A221" i="19" s="1"/>
  <c r="B220" i="19"/>
  <c r="A220" i="19" s="1"/>
  <c r="B219" i="19"/>
  <c r="A219" i="19" s="1"/>
  <c r="B218" i="19"/>
  <c r="A218" i="19" s="1"/>
  <c r="B217" i="19"/>
  <c r="A217" i="19" s="1"/>
  <c r="B216" i="19"/>
  <c r="A216" i="19" s="1"/>
  <c r="B215" i="19"/>
  <c r="A215" i="19" s="1"/>
  <c r="B214" i="19"/>
  <c r="A214" i="19" s="1"/>
  <c r="B213" i="19"/>
  <c r="A213" i="19" s="1"/>
  <c r="B212" i="19"/>
  <c r="A212" i="19" s="1"/>
  <c r="B211" i="19"/>
  <c r="A211" i="19" s="1"/>
  <c r="B210" i="19"/>
  <c r="A210" i="19" s="1"/>
  <c r="B209" i="19"/>
  <c r="A209" i="19" s="1"/>
  <c r="B208" i="19"/>
  <c r="A208" i="19" s="1"/>
  <c r="B207" i="19"/>
  <c r="A207" i="19" s="1"/>
  <c r="B206" i="19"/>
  <c r="A206" i="19" s="1"/>
  <c r="B205" i="19"/>
  <c r="A205" i="19" s="1"/>
  <c r="B204" i="19"/>
  <c r="A204" i="19" s="1"/>
  <c r="B203" i="19"/>
  <c r="A203" i="19" s="1"/>
  <c r="B202" i="19"/>
  <c r="A202" i="19" s="1"/>
  <c r="B201" i="19"/>
  <c r="A201" i="19" s="1"/>
  <c r="B200" i="19"/>
  <c r="A200" i="19" s="1"/>
  <c r="B199" i="19"/>
  <c r="A199" i="19" s="1"/>
  <c r="B198" i="19"/>
  <c r="A198" i="19" s="1"/>
  <c r="B197" i="19"/>
  <c r="A197" i="19" s="1"/>
  <c r="B196" i="19"/>
  <c r="A196" i="19" s="1"/>
  <c r="B195" i="19"/>
  <c r="A195" i="19" s="1"/>
  <c r="B194" i="19"/>
  <c r="A194" i="19" s="1"/>
  <c r="B193" i="19"/>
  <c r="A193" i="19" s="1"/>
  <c r="B192" i="19"/>
  <c r="A192" i="19" s="1"/>
  <c r="B191" i="19"/>
  <c r="A191" i="19" s="1"/>
  <c r="B190" i="19"/>
  <c r="A190" i="19" s="1"/>
  <c r="B189" i="19"/>
  <c r="A189" i="19" s="1"/>
  <c r="B188" i="19"/>
  <c r="A188" i="19" s="1"/>
  <c r="B187" i="19"/>
  <c r="A187" i="19" s="1"/>
  <c r="B186" i="19"/>
  <c r="A186" i="19" s="1"/>
  <c r="B185" i="19"/>
  <c r="A185" i="19" s="1"/>
  <c r="B184" i="19"/>
  <c r="A184" i="19" s="1"/>
  <c r="B183" i="19"/>
  <c r="A183" i="19" s="1"/>
  <c r="B182" i="19"/>
  <c r="A182" i="19" s="1"/>
  <c r="B181" i="19"/>
  <c r="A181" i="19" s="1"/>
  <c r="B180" i="19"/>
  <c r="A180" i="19" s="1"/>
  <c r="B179" i="19"/>
  <c r="A179" i="19" s="1"/>
  <c r="B178" i="19"/>
  <c r="A178" i="19" s="1"/>
  <c r="B177" i="19"/>
  <c r="A177" i="19" s="1"/>
  <c r="B176" i="19"/>
  <c r="A176" i="19" s="1"/>
  <c r="B175" i="19"/>
  <c r="A175" i="19" s="1"/>
  <c r="B174" i="19"/>
  <c r="A174" i="19" s="1"/>
  <c r="B173" i="19"/>
  <c r="A173" i="19" s="1"/>
  <c r="B172" i="19"/>
  <c r="A172" i="19" s="1"/>
  <c r="B171" i="19"/>
  <c r="A171" i="19" s="1"/>
  <c r="B170" i="19"/>
  <c r="A170" i="19" s="1"/>
  <c r="B169" i="19"/>
  <c r="A169" i="19" s="1"/>
  <c r="B168" i="19"/>
  <c r="A168" i="19" s="1"/>
  <c r="B167" i="19"/>
  <c r="A167" i="19" s="1"/>
  <c r="B166" i="19"/>
  <c r="A166" i="19" s="1"/>
  <c r="B165" i="19"/>
  <c r="A165" i="19" s="1"/>
  <c r="B164" i="19"/>
  <c r="A164" i="19" s="1"/>
  <c r="B163" i="19"/>
  <c r="A163" i="19" s="1"/>
  <c r="B162" i="19"/>
  <c r="A162" i="19" s="1"/>
  <c r="B161" i="19"/>
  <c r="A161" i="19" s="1"/>
  <c r="B160" i="19"/>
  <c r="A160" i="19" s="1"/>
  <c r="B159" i="19"/>
  <c r="A159" i="19" s="1"/>
  <c r="B158" i="19"/>
  <c r="A158" i="19" s="1"/>
  <c r="B157" i="19"/>
  <c r="A157" i="19" s="1"/>
  <c r="B156" i="19"/>
  <c r="A156" i="19" s="1"/>
  <c r="B155" i="19"/>
  <c r="A155" i="19" s="1"/>
  <c r="B154" i="19"/>
  <c r="A154" i="19" s="1"/>
  <c r="B153" i="19"/>
  <c r="A153" i="19" s="1"/>
  <c r="B152" i="19"/>
  <c r="A152" i="19" s="1"/>
  <c r="B151" i="19"/>
  <c r="A151" i="19" s="1"/>
  <c r="B150" i="19"/>
  <c r="A150" i="19" s="1"/>
  <c r="B149" i="19"/>
  <c r="A149" i="19" s="1"/>
  <c r="B148" i="19"/>
  <c r="A148" i="19" s="1"/>
  <c r="B147" i="19"/>
  <c r="A147" i="19" s="1"/>
  <c r="B146" i="19"/>
  <c r="A146" i="19" s="1"/>
  <c r="B145" i="19"/>
  <c r="A145" i="19" s="1"/>
  <c r="B144" i="19"/>
  <c r="A144" i="19" s="1"/>
  <c r="B143" i="19"/>
  <c r="A143" i="19" s="1"/>
  <c r="B142" i="19"/>
  <c r="A142" i="19" s="1"/>
  <c r="B141" i="19"/>
  <c r="A141" i="19" s="1"/>
  <c r="B140" i="19"/>
  <c r="A140" i="19" s="1"/>
  <c r="B139" i="19"/>
  <c r="A139" i="19" s="1"/>
  <c r="B138" i="19"/>
  <c r="A138" i="19" s="1"/>
  <c r="B137" i="19"/>
  <c r="A137" i="19" s="1"/>
  <c r="B136" i="19"/>
  <c r="A136" i="19" s="1"/>
  <c r="B135" i="19"/>
  <c r="A135" i="19" s="1"/>
  <c r="B134" i="19"/>
  <c r="A134" i="19" s="1"/>
  <c r="B133" i="19"/>
  <c r="A133" i="19" s="1"/>
  <c r="B132" i="19"/>
  <c r="A132" i="19" s="1"/>
  <c r="B131" i="19"/>
  <c r="A131" i="19" s="1"/>
  <c r="B130" i="19"/>
  <c r="A130" i="19" s="1"/>
  <c r="B129" i="19"/>
  <c r="A129" i="19" s="1"/>
  <c r="B128" i="19"/>
  <c r="A128" i="19" s="1"/>
  <c r="B127" i="19"/>
  <c r="A127" i="19" s="1"/>
  <c r="B126" i="19"/>
  <c r="A126" i="19" s="1"/>
  <c r="B125" i="19"/>
  <c r="A125" i="19" s="1"/>
  <c r="B124" i="19"/>
  <c r="A124" i="19" s="1"/>
  <c r="B123" i="19"/>
  <c r="A123" i="19" s="1"/>
  <c r="B122" i="19"/>
  <c r="A122" i="19" s="1"/>
  <c r="B121" i="19"/>
  <c r="A121" i="19" s="1"/>
  <c r="B120" i="19"/>
  <c r="A120" i="19" s="1"/>
  <c r="B119" i="19"/>
  <c r="A119" i="19" s="1"/>
  <c r="B118" i="19"/>
  <c r="A118" i="19" s="1"/>
  <c r="B117" i="19"/>
  <c r="A117" i="19" s="1"/>
  <c r="B116" i="19"/>
  <c r="A116" i="19" s="1"/>
  <c r="B115" i="19"/>
  <c r="A115" i="19" s="1"/>
  <c r="B114" i="19"/>
  <c r="A114" i="19" s="1"/>
  <c r="B113" i="19"/>
  <c r="A113" i="19" s="1"/>
  <c r="B112" i="19"/>
  <c r="A112" i="19" s="1"/>
  <c r="B111" i="19"/>
  <c r="A111" i="19" s="1"/>
  <c r="B110" i="19"/>
  <c r="A110" i="19" s="1"/>
  <c r="B109" i="19"/>
  <c r="A109" i="19" s="1"/>
  <c r="B108" i="19"/>
  <c r="A108" i="19" s="1"/>
  <c r="B107" i="19"/>
  <c r="A107" i="19" s="1"/>
  <c r="B106" i="19"/>
  <c r="A106" i="19" s="1"/>
  <c r="B105" i="19"/>
  <c r="A105" i="19" s="1"/>
  <c r="B104" i="19"/>
  <c r="A104" i="19" s="1"/>
  <c r="B103" i="19"/>
  <c r="A103" i="19" s="1"/>
  <c r="B102" i="19"/>
  <c r="A102" i="19" s="1"/>
  <c r="B101" i="19"/>
  <c r="A101" i="19" s="1"/>
  <c r="B100" i="19"/>
  <c r="A100" i="19" s="1"/>
  <c r="B99" i="19"/>
  <c r="A99" i="19" s="1"/>
  <c r="B98" i="19"/>
  <c r="A98" i="19" s="1"/>
  <c r="B97" i="19"/>
  <c r="A97" i="19" s="1"/>
  <c r="B96" i="19"/>
  <c r="A96" i="19" s="1"/>
  <c r="B95" i="19"/>
  <c r="A95" i="19" s="1"/>
  <c r="B94" i="19"/>
  <c r="A94" i="19" s="1"/>
  <c r="B93" i="19"/>
  <c r="A93" i="19" s="1"/>
  <c r="B92" i="19"/>
  <c r="A92" i="19" s="1"/>
  <c r="B91" i="19"/>
  <c r="A91" i="19" s="1"/>
  <c r="B90" i="19"/>
  <c r="A90" i="19" s="1"/>
  <c r="B89" i="19"/>
  <c r="A89" i="19" s="1"/>
  <c r="B88" i="19"/>
  <c r="A88" i="19" s="1"/>
  <c r="B87" i="19"/>
  <c r="A87" i="19" s="1"/>
  <c r="B86" i="19"/>
  <c r="A86" i="19" s="1"/>
  <c r="B85" i="19"/>
  <c r="A85" i="19" s="1"/>
  <c r="B84" i="19"/>
  <c r="A84" i="19" s="1"/>
  <c r="B83" i="19"/>
  <c r="A83" i="19" s="1"/>
  <c r="B82" i="19"/>
  <c r="A82" i="19" s="1"/>
  <c r="B81" i="19"/>
  <c r="A81" i="19" s="1"/>
  <c r="B80" i="19"/>
  <c r="A80" i="19" s="1"/>
  <c r="B79" i="19"/>
  <c r="A79" i="19" s="1"/>
  <c r="B78" i="19"/>
  <c r="A78" i="19" s="1"/>
  <c r="B77" i="19"/>
  <c r="A77" i="19" s="1"/>
  <c r="B76" i="19"/>
  <c r="A76" i="19" s="1"/>
  <c r="B75" i="19"/>
  <c r="A75" i="19" s="1"/>
  <c r="B74" i="19"/>
  <c r="A74" i="19" s="1"/>
  <c r="B73" i="19"/>
  <c r="A73" i="19" s="1"/>
  <c r="B72" i="19"/>
  <c r="A72" i="19" s="1"/>
  <c r="B71" i="19"/>
  <c r="A71" i="19" s="1"/>
  <c r="B70" i="19"/>
  <c r="A70" i="19" s="1"/>
  <c r="B69" i="19"/>
  <c r="A69" i="19" s="1"/>
  <c r="B68" i="19"/>
  <c r="A68" i="19" s="1"/>
  <c r="B67" i="19"/>
  <c r="A67" i="19" s="1"/>
  <c r="B66" i="19"/>
  <c r="A66" i="19" s="1"/>
  <c r="B65" i="19"/>
  <c r="A65" i="19" s="1"/>
  <c r="B64" i="19"/>
  <c r="A64" i="19" s="1"/>
  <c r="B63" i="19"/>
  <c r="A63" i="19" s="1"/>
  <c r="B62" i="19"/>
  <c r="A62" i="19" s="1"/>
  <c r="B61" i="19"/>
  <c r="A61" i="19" s="1"/>
  <c r="B60" i="19"/>
  <c r="A60" i="19" s="1"/>
  <c r="B59" i="19"/>
  <c r="A59" i="19" s="1"/>
  <c r="B58" i="19"/>
  <c r="A58" i="19" s="1"/>
  <c r="B57" i="19"/>
  <c r="A57" i="19" s="1"/>
  <c r="B56" i="19"/>
  <c r="A56" i="19" s="1"/>
  <c r="B55" i="19"/>
  <c r="A55" i="19" s="1"/>
  <c r="B54" i="19"/>
  <c r="A54" i="19" s="1"/>
  <c r="B53" i="19"/>
  <c r="A53" i="19" s="1"/>
  <c r="B52" i="19"/>
  <c r="A52" i="19" s="1"/>
  <c r="B51" i="19"/>
  <c r="A51" i="19" s="1"/>
  <c r="B50" i="19"/>
  <c r="A50" i="19" s="1"/>
  <c r="B49" i="19"/>
  <c r="A49" i="19" s="1"/>
  <c r="B48" i="19"/>
  <c r="A48" i="19" s="1"/>
  <c r="B47" i="19"/>
  <c r="A47" i="19" s="1"/>
  <c r="B46" i="19"/>
  <c r="A46" i="19" s="1"/>
  <c r="B45" i="19"/>
  <c r="A45" i="19" s="1"/>
  <c r="B44" i="19"/>
  <c r="A44" i="19" s="1"/>
  <c r="B43" i="19"/>
  <c r="A43" i="19" s="1"/>
  <c r="B42" i="19"/>
  <c r="A42" i="19" s="1"/>
  <c r="B41" i="19"/>
  <c r="A41" i="19" s="1"/>
  <c r="B40" i="19"/>
  <c r="A40" i="19" s="1"/>
  <c r="B39" i="19"/>
  <c r="A39" i="19" s="1"/>
  <c r="B38" i="19"/>
  <c r="A38" i="19" s="1"/>
  <c r="B37" i="19"/>
  <c r="A37" i="19" s="1"/>
  <c r="B36" i="19"/>
  <c r="A36" i="19" s="1"/>
  <c r="B35" i="19"/>
  <c r="A35" i="19" s="1"/>
  <c r="B34" i="19"/>
  <c r="A34" i="19" s="1"/>
  <c r="B33" i="19"/>
  <c r="A33" i="19" s="1"/>
  <c r="B32" i="19"/>
  <c r="A32" i="19" s="1"/>
  <c r="B31" i="19"/>
  <c r="A31" i="19" s="1"/>
  <c r="B30" i="19"/>
  <c r="A30" i="19" s="1"/>
  <c r="B29" i="19"/>
  <c r="A29" i="19" s="1"/>
  <c r="B28" i="19"/>
  <c r="A28" i="19" s="1"/>
  <c r="B27" i="19"/>
  <c r="A27" i="19" s="1"/>
  <c r="B26" i="19"/>
  <c r="A26" i="19" s="1"/>
  <c r="B25" i="19"/>
  <c r="A25" i="19" s="1"/>
  <c r="B24" i="19"/>
  <c r="A24" i="19" s="1"/>
  <c r="B23" i="19"/>
  <c r="A23" i="19" s="1"/>
  <c r="B22" i="19"/>
  <c r="A22" i="19" s="1"/>
  <c r="B21" i="19"/>
  <c r="A21" i="19" s="1"/>
  <c r="B20" i="19"/>
  <c r="A20" i="19" s="1"/>
  <c r="B19" i="19"/>
  <c r="A19" i="19" s="1"/>
  <c r="B18" i="19"/>
  <c r="A18" i="19" s="1"/>
  <c r="B17" i="19"/>
  <c r="A17" i="19" s="1"/>
  <c r="B368" i="18"/>
  <c r="A368" i="18" s="1"/>
  <c r="B367" i="18"/>
  <c r="A367" i="18" s="1"/>
  <c r="B366" i="18"/>
  <c r="A366" i="18" s="1"/>
  <c r="B365" i="18"/>
  <c r="A365" i="18" s="1"/>
  <c r="B364" i="18"/>
  <c r="A364" i="18" s="1"/>
  <c r="B363" i="18"/>
  <c r="A363" i="18" s="1"/>
  <c r="B362" i="18"/>
  <c r="A362" i="18" s="1"/>
  <c r="B361" i="18"/>
  <c r="A361" i="18" s="1"/>
  <c r="B360" i="18"/>
  <c r="A360" i="18" s="1"/>
  <c r="B359" i="18"/>
  <c r="A359" i="18" s="1"/>
  <c r="B358" i="18"/>
  <c r="A358" i="18" s="1"/>
  <c r="B357" i="18"/>
  <c r="A357" i="18" s="1"/>
  <c r="B356" i="18"/>
  <c r="A356" i="18" s="1"/>
  <c r="B355" i="18"/>
  <c r="A355" i="18" s="1"/>
  <c r="B354" i="18"/>
  <c r="A354" i="18" s="1"/>
  <c r="B353" i="18"/>
  <c r="A353" i="18" s="1"/>
  <c r="B352" i="18"/>
  <c r="A352" i="18" s="1"/>
  <c r="B351" i="18"/>
  <c r="A351" i="18" s="1"/>
  <c r="B350" i="18"/>
  <c r="A350" i="18" s="1"/>
  <c r="B349" i="18"/>
  <c r="A349" i="18" s="1"/>
  <c r="B348" i="18"/>
  <c r="A348" i="18" s="1"/>
  <c r="B347" i="18"/>
  <c r="A347" i="18" s="1"/>
  <c r="B346" i="18"/>
  <c r="A346" i="18" s="1"/>
  <c r="B345" i="18"/>
  <c r="A345" i="18" s="1"/>
  <c r="B344" i="18"/>
  <c r="A344" i="18" s="1"/>
  <c r="B343" i="18"/>
  <c r="A343" i="18" s="1"/>
  <c r="B342" i="18"/>
  <c r="A342" i="18" s="1"/>
  <c r="B341" i="18"/>
  <c r="A341" i="18" s="1"/>
  <c r="B340" i="18"/>
  <c r="A340" i="18" s="1"/>
  <c r="B339" i="18"/>
  <c r="A339" i="18" s="1"/>
  <c r="B338" i="18"/>
  <c r="A338" i="18" s="1"/>
  <c r="B337" i="18"/>
  <c r="A337" i="18" s="1"/>
  <c r="B336" i="18"/>
  <c r="A336" i="18" s="1"/>
  <c r="B335" i="18"/>
  <c r="A335" i="18" s="1"/>
  <c r="B334" i="18"/>
  <c r="A334" i="18" s="1"/>
  <c r="B333" i="18"/>
  <c r="A333" i="18" s="1"/>
  <c r="B332" i="18"/>
  <c r="A332" i="18" s="1"/>
  <c r="B331" i="18"/>
  <c r="A331" i="18" s="1"/>
  <c r="B330" i="18"/>
  <c r="A330" i="18" s="1"/>
  <c r="B329" i="18"/>
  <c r="A329" i="18" s="1"/>
  <c r="B328" i="18"/>
  <c r="A328" i="18" s="1"/>
  <c r="B327" i="18"/>
  <c r="A327" i="18" s="1"/>
  <c r="B326" i="18"/>
  <c r="A326" i="18" s="1"/>
  <c r="B325" i="18"/>
  <c r="A325" i="18" s="1"/>
  <c r="B324" i="18"/>
  <c r="A324" i="18" s="1"/>
  <c r="B323" i="18"/>
  <c r="A323" i="18" s="1"/>
  <c r="B322" i="18"/>
  <c r="A322" i="18" s="1"/>
  <c r="B321" i="18"/>
  <c r="A321" i="18" s="1"/>
  <c r="B320" i="18"/>
  <c r="A320" i="18" s="1"/>
  <c r="B319" i="18"/>
  <c r="A319" i="18" s="1"/>
  <c r="B318" i="18"/>
  <c r="A318" i="18" s="1"/>
  <c r="B317" i="18"/>
  <c r="A317" i="18" s="1"/>
  <c r="B316" i="18"/>
  <c r="A316" i="18" s="1"/>
  <c r="B315" i="18"/>
  <c r="A315" i="18" s="1"/>
  <c r="B314" i="18"/>
  <c r="A314" i="18" s="1"/>
  <c r="B313" i="18"/>
  <c r="A313" i="18" s="1"/>
  <c r="B312" i="18"/>
  <c r="A312" i="18" s="1"/>
  <c r="B311" i="18"/>
  <c r="A311" i="18" s="1"/>
  <c r="B310" i="18"/>
  <c r="A310" i="18" s="1"/>
  <c r="B309" i="18"/>
  <c r="A309" i="18" s="1"/>
  <c r="B308" i="18"/>
  <c r="A308" i="18" s="1"/>
  <c r="B307" i="18"/>
  <c r="A307" i="18" s="1"/>
  <c r="B306" i="18"/>
  <c r="A306" i="18" s="1"/>
  <c r="B305" i="18"/>
  <c r="A305" i="18" s="1"/>
  <c r="B304" i="18"/>
  <c r="A304" i="18" s="1"/>
  <c r="B303" i="18"/>
  <c r="A303" i="18" s="1"/>
  <c r="B302" i="18"/>
  <c r="A302" i="18" s="1"/>
  <c r="B301" i="18"/>
  <c r="A301" i="18" s="1"/>
  <c r="B300" i="18"/>
  <c r="A300" i="18" s="1"/>
  <c r="B299" i="18"/>
  <c r="A299" i="18" s="1"/>
  <c r="B298" i="18"/>
  <c r="A298" i="18" s="1"/>
  <c r="B297" i="18"/>
  <c r="A297" i="18" s="1"/>
  <c r="B296" i="18"/>
  <c r="A296" i="18" s="1"/>
  <c r="B295" i="18"/>
  <c r="A295" i="18" s="1"/>
  <c r="B294" i="18"/>
  <c r="A294" i="18" s="1"/>
  <c r="B293" i="18"/>
  <c r="A293" i="18" s="1"/>
  <c r="B292" i="18"/>
  <c r="A292" i="18" s="1"/>
  <c r="B291" i="18"/>
  <c r="A291" i="18" s="1"/>
  <c r="B290" i="18"/>
  <c r="A290" i="18" s="1"/>
  <c r="B289" i="18"/>
  <c r="A289" i="18" s="1"/>
  <c r="B288" i="18"/>
  <c r="A288" i="18" s="1"/>
  <c r="B287" i="18"/>
  <c r="A287" i="18" s="1"/>
  <c r="B286" i="18"/>
  <c r="A286" i="18" s="1"/>
  <c r="B285" i="18"/>
  <c r="A285" i="18" s="1"/>
  <c r="B284" i="18"/>
  <c r="A284" i="18" s="1"/>
  <c r="B283" i="18"/>
  <c r="A283" i="18" s="1"/>
  <c r="B282" i="18"/>
  <c r="A282" i="18" s="1"/>
  <c r="B281" i="18"/>
  <c r="A281" i="18" s="1"/>
  <c r="B280" i="18"/>
  <c r="A280" i="18" s="1"/>
  <c r="B279" i="18"/>
  <c r="A279" i="18" s="1"/>
  <c r="B278" i="18"/>
  <c r="A278" i="18" s="1"/>
  <c r="B277" i="18"/>
  <c r="A277" i="18" s="1"/>
  <c r="B276" i="18"/>
  <c r="A276" i="18" s="1"/>
  <c r="B275" i="18"/>
  <c r="A275" i="18" s="1"/>
  <c r="B274" i="18"/>
  <c r="A274" i="18" s="1"/>
  <c r="B273" i="18"/>
  <c r="A273" i="18" s="1"/>
  <c r="B272" i="18"/>
  <c r="A272" i="18" s="1"/>
  <c r="B271" i="18"/>
  <c r="A271" i="18" s="1"/>
  <c r="B270" i="18"/>
  <c r="A270" i="18" s="1"/>
  <c r="B269" i="18"/>
  <c r="A269" i="18" s="1"/>
  <c r="B268" i="18"/>
  <c r="A268" i="18" s="1"/>
  <c r="B267" i="18"/>
  <c r="A267" i="18" s="1"/>
  <c r="B266" i="18"/>
  <c r="A266" i="18" s="1"/>
  <c r="B265" i="18"/>
  <c r="A265" i="18" s="1"/>
  <c r="B264" i="18"/>
  <c r="A264" i="18" s="1"/>
  <c r="B263" i="18"/>
  <c r="A263" i="18" s="1"/>
  <c r="B262" i="18"/>
  <c r="A262" i="18" s="1"/>
  <c r="B261" i="18"/>
  <c r="A261" i="18" s="1"/>
  <c r="B260" i="18"/>
  <c r="A260" i="18" s="1"/>
  <c r="B259" i="18"/>
  <c r="A259" i="18" s="1"/>
  <c r="B258" i="18"/>
  <c r="A258" i="18" s="1"/>
  <c r="B257" i="18"/>
  <c r="A257" i="18" s="1"/>
  <c r="B256" i="18"/>
  <c r="A256" i="18" s="1"/>
  <c r="B255" i="18"/>
  <c r="A255" i="18" s="1"/>
  <c r="B254" i="18"/>
  <c r="A254" i="18" s="1"/>
  <c r="B253" i="18"/>
  <c r="A253" i="18" s="1"/>
  <c r="B252" i="18"/>
  <c r="A252" i="18" s="1"/>
  <c r="B251" i="18"/>
  <c r="A251" i="18" s="1"/>
  <c r="B250" i="18"/>
  <c r="A250" i="18" s="1"/>
  <c r="B249" i="18"/>
  <c r="A249" i="18" s="1"/>
  <c r="B248" i="18"/>
  <c r="A248" i="18" s="1"/>
  <c r="B247" i="18"/>
  <c r="A247" i="18" s="1"/>
  <c r="B246" i="18"/>
  <c r="A246" i="18" s="1"/>
  <c r="B245" i="18"/>
  <c r="A245" i="18" s="1"/>
  <c r="B244" i="18"/>
  <c r="A244" i="18" s="1"/>
  <c r="B243" i="18"/>
  <c r="A243" i="18" s="1"/>
  <c r="B242" i="18"/>
  <c r="A242" i="18" s="1"/>
  <c r="B241" i="18"/>
  <c r="A241" i="18" s="1"/>
  <c r="B240" i="18"/>
  <c r="A240" i="18" s="1"/>
  <c r="B239" i="18"/>
  <c r="A239" i="18" s="1"/>
  <c r="B238" i="18"/>
  <c r="A238" i="18" s="1"/>
  <c r="B237" i="18"/>
  <c r="A237" i="18" s="1"/>
  <c r="B236" i="18"/>
  <c r="A236" i="18" s="1"/>
  <c r="B235" i="18"/>
  <c r="A235" i="18" s="1"/>
  <c r="B234" i="18"/>
  <c r="A234" i="18" s="1"/>
  <c r="B233" i="18"/>
  <c r="A233" i="18" s="1"/>
  <c r="B232" i="18"/>
  <c r="A232" i="18" s="1"/>
  <c r="B231" i="18"/>
  <c r="A231" i="18" s="1"/>
  <c r="B230" i="18"/>
  <c r="A230" i="18" s="1"/>
  <c r="B229" i="18"/>
  <c r="A229" i="18" s="1"/>
  <c r="B228" i="18"/>
  <c r="A228" i="18" s="1"/>
  <c r="B227" i="18"/>
  <c r="A227" i="18" s="1"/>
  <c r="B226" i="18"/>
  <c r="A226" i="18" s="1"/>
  <c r="B225" i="18"/>
  <c r="A225" i="18" s="1"/>
  <c r="B224" i="18"/>
  <c r="A224" i="18" s="1"/>
  <c r="B223" i="18"/>
  <c r="A223" i="18" s="1"/>
  <c r="B222" i="18"/>
  <c r="A222" i="18" s="1"/>
  <c r="B221" i="18"/>
  <c r="A221" i="18" s="1"/>
  <c r="B220" i="18"/>
  <c r="A220" i="18" s="1"/>
  <c r="B219" i="18"/>
  <c r="A219" i="18" s="1"/>
  <c r="B218" i="18"/>
  <c r="A218" i="18" s="1"/>
  <c r="B217" i="18"/>
  <c r="A217" i="18" s="1"/>
  <c r="B216" i="18"/>
  <c r="A216" i="18" s="1"/>
  <c r="B215" i="18"/>
  <c r="A215" i="18" s="1"/>
  <c r="B214" i="18"/>
  <c r="A214" i="18" s="1"/>
  <c r="B213" i="18"/>
  <c r="A213" i="18" s="1"/>
  <c r="B212" i="18"/>
  <c r="A212" i="18" s="1"/>
  <c r="B211" i="18"/>
  <c r="A211" i="18" s="1"/>
  <c r="B210" i="18"/>
  <c r="A210" i="18" s="1"/>
  <c r="B209" i="18"/>
  <c r="A209" i="18" s="1"/>
  <c r="B208" i="18"/>
  <c r="A208" i="18" s="1"/>
  <c r="B207" i="18"/>
  <c r="A207" i="18" s="1"/>
  <c r="B206" i="18"/>
  <c r="A206" i="18" s="1"/>
  <c r="B205" i="18"/>
  <c r="A205" i="18" s="1"/>
  <c r="B204" i="18"/>
  <c r="A204" i="18" s="1"/>
  <c r="B203" i="18"/>
  <c r="A203" i="18" s="1"/>
  <c r="B202" i="18"/>
  <c r="A202" i="18" s="1"/>
  <c r="B201" i="18"/>
  <c r="A201" i="18" s="1"/>
  <c r="B200" i="18"/>
  <c r="A200" i="18" s="1"/>
  <c r="B199" i="18"/>
  <c r="A199" i="18" s="1"/>
  <c r="B198" i="18"/>
  <c r="A198" i="18" s="1"/>
  <c r="B197" i="18"/>
  <c r="A197" i="18" s="1"/>
  <c r="B196" i="18"/>
  <c r="A196" i="18" s="1"/>
  <c r="B195" i="18"/>
  <c r="A195" i="18" s="1"/>
  <c r="B194" i="18"/>
  <c r="A194" i="18" s="1"/>
  <c r="B193" i="18"/>
  <c r="A193" i="18" s="1"/>
  <c r="B192" i="18"/>
  <c r="A192" i="18" s="1"/>
  <c r="B191" i="18"/>
  <c r="A191" i="18" s="1"/>
  <c r="B190" i="18"/>
  <c r="A190" i="18" s="1"/>
  <c r="B189" i="18"/>
  <c r="A189" i="18" s="1"/>
  <c r="B188" i="18"/>
  <c r="A188" i="18" s="1"/>
  <c r="B187" i="18"/>
  <c r="A187" i="18" s="1"/>
  <c r="B186" i="18"/>
  <c r="A186" i="18" s="1"/>
  <c r="B185" i="18"/>
  <c r="A185" i="18" s="1"/>
  <c r="B184" i="18"/>
  <c r="A184" i="18" s="1"/>
  <c r="B183" i="18"/>
  <c r="A183" i="18" s="1"/>
  <c r="B182" i="18"/>
  <c r="A182" i="18" s="1"/>
  <c r="B181" i="18"/>
  <c r="A181" i="18" s="1"/>
  <c r="B180" i="18"/>
  <c r="A180" i="18" s="1"/>
  <c r="B179" i="18"/>
  <c r="A179" i="18" s="1"/>
  <c r="B178" i="18"/>
  <c r="A178" i="18" s="1"/>
  <c r="B177" i="18"/>
  <c r="A177" i="18" s="1"/>
  <c r="B176" i="18"/>
  <c r="A176" i="18" s="1"/>
  <c r="B175" i="18"/>
  <c r="A175" i="18" s="1"/>
  <c r="B174" i="18"/>
  <c r="A174" i="18" s="1"/>
  <c r="B173" i="18"/>
  <c r="A173" i="18" s="1"/>
  <c r="B172" i="18"/>
  <c r="A172" i="18" s="1"/>
  <c r="B171" i="18"/>
  <c r="A171" i="18" s="1"/>
  <c r="B170" i="18"/>
  <c r="A170" i="18" s="1"/>
  <c r="B169" i="18"/>
  <c r="A169" i="18" s="1"/>
  <c r="B168" i="18"/>
  <c r="A168" i="18" s="1"/>
  <c r="B167" i="18"/>
  <c r="A167" i="18" s="1"/>
  <c r="B166" i="18"/>
  <c r="A166" i="18" s="1"/>
  <c r="B165" i="18"/>
  <c r="A165" i="18" s="1"/>
  <c r="B164" i="18"/>
  <c r="A164" i="18" s="1"/>
  <c r="B163" i="18"/>
  <c r="A163" i="18" s="1"/>
  <c r="B162" i="18"/>
  <c r="A162" i="18" s="1"/>
  <c r="B161" i="18"/>
  <c r="A161" i="18" s="1"/>
  <c r="B160" i="18"/>
  <c r="A160" i="18" s="1"/>
  <c r="B159" i="18"/>
  <c r="A159" i="18" s="1"/>
  <c r="B158" i="18"/>
  <c r="A158" i="18" s="1"/>
  <c r="B157" i="18"/>
  <c r="A157" i="18" s="1"/>
  <c r="B156" i="18"/>
  <c r="A156" i="18" s="1"/>
  <c r="B155" i="18"/>
  <c r="A155" i="18" s="1"/>
  <c r="B154" i="18"/>
  <c r="A154" i="18" s="1"/>
  <c r="B153" i="18"/>
  <c r="A153" i="18" s="1"/>
  <c r="B152" i="18"/>
  <c r="A152" i="18" s="1"/>
  <c r="B151" i="18"/>
  <c r="A151" i="18" s="1"/>
  <c r="B150" i="18"/>
  <c r="A150" i="18" s="1"/>
  <c r="B149" i="18"/>
  <c r="A149" i="18" s="1"/>
  <c r="B148" i="18"/>
  <c r="A148" i="18" s="1"/>
  <c r="B147" i="18"/>
  <c r="A147" i="18" s="1"/>
  <c r="B146" i="18"/>
  <c r="A146" i="18" s="1"/>
  <c r="B145" i="18"/>
  <c r="A145" i="18" s="1"/>
  <c r="B144" i="18"/>
  <c r="A144" i="18" s="1"/>
  <c r="B143" i="18"/>
  <c r="A143" i="18" s="1"/>
  <c r="B142" i="18"/>
  <c r="A142" i="18" s="1"/>
  <c r="B141" i="18"/>
  <c r="A141" i="18" s="1"/>
  <c r="B140" i="18"/>
  <c r="A140" i="18" s="1"/>
  <c r="B139" i="18"/>
  <c r="A139" i="18" s="1"/>
  <c r="B138" i="18"/>
  <c r="A138" i="18" s="1"/>
  <c r="B137" i="18"/>
  <c r="A137" i="18" s="1"/>
  <c r="B136" i="18"/>
  <c r="A136" i="18" s="1"/>
  <c r="B135" i="18"/>
  <c r="A135" i="18" s="1"/>
  <c r="B134" i="18"/>
  <c r="A134" i="18" s="1"/>
  <c r="B133" i="18"/>
  <c r="A133" i="18" s="1"/>
  <c r="B132" i="18"/>
  <c r="A132" i="18" s="1"/>
  <c r="B131" i="18"/>
  <c r="A131" i="18" s="1"/>
  <c r="B130" i="18"/>
  <c r="A130" i="18" s="1"/>
  <c r="B129" i="18"/>
  <c r="A129" i="18" s="1"/>
  <c r="B128" i="18"/>
  <c r="A128" i="18" s="1"/>
  <c r="B127" i="18"/>
  <c r="A127" i="18" s="1"/>
  <c r="B126" i="18"/>
  <c r="A126" i="18" s="1"/>
  <c r="B125" i="18"/>
  <c r="A125" i="18" s="1"/>
  <c r="B124" i="18"/>
  <c r="A124" i="18" s="1"/>
  <c r="B123" i="18"/>
  <c r="A123" i="18" s="1"/>
  <c r="B122" i="18"/>
  <c r="A122" i="18" s="1"/>
  <c r="B121" i="18"/>
  <c r="A121" i="18" s="1"/>
  <c r="B120" i="18"/>
  <c r="A120" i="18" s="1"/>
  <c r="B119" i="18"/>
  <c r="A119" i="18" s="1"/>
  <c r="B118" i="18"/>
  <c r="A118" i="18" s="1"/>
  <c r="B117" i="18"/>
  <c r="A117" i="18" s="1"/>
  <c r="B116" i="18"/>
  <c r="A116" i="18" s="1"/>
  <c r="B115" i="18"/>
  <c r="A115" i="18" s="1"/>
  <c r="B114" i="18"/>
  <c r="A114" i="18" s="1"/>
  <c r="B113" i="18"/>
  <c r="A113" i="18" s="1"/>
  <c r="B112" i="18"/>
  <c r="A112" i="18" s="1"/>
  <c r="B111" i="18"/>
  <c r="A111" i="18" s="1"/>
  <c r="B110" i="18"/>
  <c r="A110" i="18" s="1"/>
  <c r="B109" i="18"/>
  <c r="A109" i="18" s="1"/>
  <c r="B108" i="18"/>
  <c r="A108" i="18" s="1"/>
  <c r="B107" i="18"/>
  <c r="A107" i="18" s="1"/>
  <c r="B106" i="18"/>
  <c r="A106" i="18" s="1"/>
  <c r="B105" i="18"/>
  <c r="A105" i="18" s="1"/>
  <c r="B104" i="18"/>
  <c r="A104" i="18" s="1"/>
  <c r="B103" i="18"/>
  <c r="A103" i="18" s="1"/>
  <c r="B102" i="18"/>
  <c r="A102" i="18" s="1"/>
  <c r="B101" i="18"/>
  <c r="A101" i="18" s="1"/>
  <c r="B100" i="18"/>
  <c r="A100" i="18" s="1"/>
  <c r="B99" i="18"/>
  <c r="A99" i="18" s="1"/>
  <c r="B98" i="18"/>
  <c r="A98" i="18" s="1"/>
  <c r="B97" i="18"/>
  <c r="A97" i="18" s="1"/>
  <c r="B96" i="18"/>
  <c r="A96" i="18" s="1"/>
  <c r="B95" i="18"/>
  <c r="A95" i="18" s="1"/>
  <c r="B94" i="18"/>
  <c r="A94" i="18" s="1"/>
  <c r="B93" i="18"/>
  <c r="A93" i="18" s="1"/>
  <c r="B92" i="18"/>
  <c r="A92" i="18" s="1"/>
  <c r="B91" i="18"/>
  <c r="A91" i="18" s="1"/>
  <c r="B90" i="18"/>
  <c r="A90" i="18" s="1"/>
  <c r="B89" i="18"/>
  <c r="A89" i="18" s="1"/>
  <c r="B88" i="18"/>
  <c r="A88" i="18" s="1"/>
  <c r="B87" i="18"/>
  <c r="A87" i="18" s="1"/>
  <c r="B86" i="18"/>
  <c r="A86" i="18" s="1"/>
  <c r="B85" i="18"/>
  <c r="A85" i="18" s="1"/>
  <c r="B84" i="18"/>
  <c r="A84" i="18" s="1"/>
  <c r="B83" i="18"/>
  <c r="A83" i="18" s="1"/>
  <c r="B82" i="18"/>
  <c r="A82" i="18" s="1"/>
  <c r="B81" i="18"/>
  <c r="A81" i="18" s="1"/>
  <c r="B80" i="18"/>
  <c r="A80" i="18" s="1"/>
  <c r="B79" i="18"/>
  <c r="A79" i="18" s="1"/>
  <c r="B78" i="18"/>
  <c r="A78" i="18" s="1"/>
  <c r="B77" i="18"/>
  <c r="A77" i="18" s="1"/>
  <c r="B76" i="18"/>
  <c r="A76" i="18" s="1"/>
  <c r="B75" i="18"/>
  <c r="A75" i="18" s="1"/>
  <c r="B74" i="18"/>
  <c r="A74" i="18" s="1"/>
  <c r="B73" i="18"/>
  <c r="A73" i="18" s="1"/>
  <c r="B72" i="18"/>
  <c r="A72" i="18" s="1"/>
  <c r="B71" i="18"/>
  <c r="A71" i="18" s="1"/>
  <c r="B70" i="18"/>
  <c r="A70" i="18" s="1"/>
  <c r="B69" i="18"/>
  <c r="A69" i="18" s="1"/>
  <c r="B68" i="18"/>
  <c r="A68" i="18" s="1"/>
  <c r="B67" i="18"/>
  <c r="A67" i="18" s="1"/>
  <c r="B66" i="18"/>
  <c r="A66" i="18" s="1"/>
  <c r="B65" i="18"/>
  <c r="A65" i="18" s="1"/>
  <c r="B64" i="18"/>
  <c r="A64" i="18" s="1"/>
  <c r="B63" i="18"/>
  <c r="A63" i="18" s="1"/>
  <c r="B62" i="18"/>
  <c r="A62" i="18" s="1"/>
  <c r="B61" i="18"/>
  <c r="A61" i="18" s="1"/>
  <c r="B60" i="18"/>
  <c r="A60" i="18" s="1"/>
  <c r="B59" i="18"/>
  <c r="A59" i="18" s="1"/>
  <c r="B58" i="18"/>
  <c r="A58" i="18" s="1"/>
  <c r="B57" i="18"/>
  <c r="A57" i="18" s="1"/>
  <c r="B56" i="18"/>
  <c r="A56" i="18" s="1"/>
  <c r="B55" i="18"/>
  <c r="A55" i="18" s="1"/>
  <c r="B54" i="18"/>
  <c r="A54" i="18" s="1"/>
  <c r="B53" i="18"/>
  <c r="A53" i="18" s="1"/>
  <c r="B52" i="18"/>
  <c r="A52" i="18" s="1"/>
  <c r="B51" i="18"/>
  <c r="A51" i="18" s="1"/>
  <c r="B50" i="18"/>
  <c r="A50" i="18" s="1"/>
  <c r="B49" i="18"/>
  <c r="A49" i="18" s="1"/>
  <c r="B48" i="18"/>
  <c r="A48" i="18" s="1"/>
  <c r="B47" i="18"/>
  <c r="A47" i="18" s="1"/>
  <c r="B43" i="18"/>
  <c r="A43" i="18" s="1"/>
  <c r="A16" i="18"/>
  <c r="B368" i="17"/>
  <c r="A368" i="17" s="1"/>
  <c r="B367" i="17"/>
  <c r="A367" i="17" s="1"/>
  <c r="B366" i="17"/>
  <c r="A366" i="17" s="1"/>
  <c r="B365" i="17"/>
  <c r="A365" i="17" s="1"/>
  <c r="B364" i="17"/>
  <c r="A364" i="17" s="1"/>
  <c r="B363" i="17"/>
  <c r="A363" i="17" s="1"/>
  <c r="B362" i="17"/>
  <c r="A362" i="17" s="1"/>
  <c r="B361" i="17"/>
  <c r="A361" i="17" s="1"/>
  <c r="B360" i="17"/>
  <c r="A360" i="17" s="1"/>
  <c r="B359" i="17"/>
  <c r="A359" i="17" s="1"/>
  <c r="B358" i="17"/>
  <c r="A358" i="17" s="1"/>
  <c r="B357" i="17"/>
  <c r="A357" i="17" s="1"/>
  <c r="B356" i="17"/>
  <c r="A356" i="17" s="1"/>
  <c r="B355" i="17"/>
  <c r="A355" i="17" s="1"/>
  <c r="B354" i="17"/>
  <c r="A354" i="17" s="1"/>
  <c r="B353" i="17"/>
  <c r="A353" i="17" s="1"/>
  <c r="B352" i="17"/>
  <c r="A352" i="17" s="1"/>
  <c r="B351" i="17"/>
  <c r="A351" i="17" s="1"/>
  <c r="B350" i="17"/>
  <c r="A350" i="17" s="1"/>
  <c r="B349" i="17"/>
  <c r="A349" i="17" s="1"/>
  <c r="B348" i="17"/>
  <c r="A348" i="17" s="1"/>
  <c r="B347" i="17"/>
  <c r="A347" i="17" s="1"/>
  <c r="B346" i="17"/>
  <c r="A346" i="17" s="1"/>
  <c r="B345" i="17"/>
  <c r="A345" i="17" s="1"/>
  <c r="B344" i="17"/>
  <c r="A344" i="17" s="1"/>
  <c r="B343" i="17"/>
  <c r="A343" i="17" s="1"/>
  <c r="B342" i="17"/>
  <c r="A342" i="17" s="1"/>
  <c r="B341" i="17"/>
  <c r="A341" i="17" s="1"/>
  <c r="B340" i="17"/>
  <c r="A340" i="17" s="1"/>
  <c r="B339" i="17"/>
  <c r="A339" i="17" s="1"/>
  <c r="B338" i="17"/>
  <c r="A338" i="17" s="1"/>
  <c r="B337" i="17"/>
  <c r="A337" i="17" s="1"/>
  <c r="B336" i="17"/>
  <c r="A336" i="17" s="1"/>
  <c r="B335" i="17"/>
  <c r="A335" i="17" s="1"/>
  <c r="B334" i="17"/>
  <c r="A334" i="17" s="1"/>
  <c r="B333" i="17"/>
  <c r="A333" i="17" s="1"/>
  <c r="B332" i="17"/>
  <c r="A332" i="17" s="1"/>
  <c r="B331" i="17"/>
  <c r="A331" i="17" s="1"/>
  <c r="B330" i="17"/>
  <c r="A330" i="17" s="1"/>
  <c r="B329" i="17"/>
  <c r="A329" i="17" s="1"/>
  <c r="B328" i="17"/>
  <c r="A328" i="17" s="1"/>
  <c r="B327" i="17"/>
  <c r="A327" i="17" s="1"/>
  <c r="B326" i="17"/>
  <c r="A326" i="17" s="1"/>
  <c r="B325" i="17"/>
  <c r="A325" i="17" s="1"/>
  <c r="B324" i="17"/>
  <c r="A324" i="17" s="1"/>
  <c r="B323" i="17"/>
  <c r="A323" i="17" s="1"/>
  <c r="B322" i="17"/>
  <c r="A322" i="17" s="1"/>
  <c r="B321" i="17"/>
  <c r="A321" i="17" s="1"/>
  <c r="B320" i="17"/>
  <c r="A320" i="17" s="1"/>
  <c r="B319" i="17"/>
  <c r="A319" i="17" s="1"/>
  <c r="B318" i="17"/>
  <c r="A318" i="17" s="1"/>
  <c r="B317" i="17"/>
  <c r="A317" i="17" s="1"/>
  <c r="B316" i="17"/>
  <c r="A316" i="17" s="1"/>
  <c r="B315" i="17"/>
  <c r="A315" i="17" s="1"/>
  <c r="B314" i="17"/>
  <c r="A314" i="17" s="1"/>
  <c r="B313" i="17"/>
  <c r="A313" i="17" s="1"/>
  <c r="B312" i="17"/>
  <c r="A312" i="17" s="1"/>
  <c r="B311" i="17"/>
  <c r="A311" i="17" s="1"/>
  <c r="B310" i="17"/>
  <c r="A310" i="17" s="1"/>
  <c r="B309" i="17"/>
  <c r="A309" i="17" s="1"/>
  <c r="B308" i="17"/>
  <c r="A308" i="17" s="1"/>
  <c r="B307" i="17"/>
  <c r="A307" i="17" s="1"/>
  <c r="B306" i="17"/>
  <c r="A306" i="17" s="1"/>
  <c r="B305" i="17"/>
  <c r="A305" i="17" s="1"/>
  <c r="B304" i="17"/>
  <c r="A304" i="17" s="1"/>
  <c r="B303" i="17"/>
  <c r="A303" i="17" s="1"/>
  <c r="B302" i="17"/>
  <c r="A302" i="17" s="1"/>
  <c r="B301" i="17"/>
  <c r="A301" i="17" s="1"/>
  <c r="B300" i="17"/>
  <c r="A300" i="17" s="1"/>
  <c r="B299" i="17"/>
  <c r="A299" i="17" s="1"/>
  <c r="B298" i="17"/>
  <c r="A298" i="17" s="1"/>
  <c r="B297" i="17"/>
  <c r="A297" i="17" s="1"/>
  <c r="B296" i="17"/>
  <c r="A296" i="17" s="1"/>
  <c r="B295" i="17"/>
  <c r="A295" i="17" s="1"/>
  <c r="B294" i="17"/>
  <c r="A294" i="17" s="1"/>
  <c r="B293" i="17"/>
  <c r="A293" i="17" s="1"/>
  <c r="B292" i="17"/>
  <c r="A292" i="17" s="1"/>
  <c r="B291" i="17"/>
  <c r="A291" i="17" s="1"/>
  <c r="B290" i="17"/>
  <c r="A290" i="17" s="1"/>
  <c r="B289" i="17"/>
  <c r="A289" i="17" s="1"/>
  <c r="B288" i="17"/>
  <c r="A288" i="17" s="1"/>
  <c r="B287" i="17"/>
  <c r="A287" i="17" s="1"/>
  <c r="B286" i="17"/>
  <c r="A286" i="17" s="1"/>
  <c r="B285" i="17"/>
  <c r="A285" i="17" s="1"/>
  <c r="B284" i="17"/>
  <c r="A284" i="17" s="1"/>
  <c r="B283" i="17"/>
  <c r="A283" i="17" s="1"/>
  <c r="B282" i="17"/>
  <c r="A282" i="17" s="1"/>
  <c r="B281" i="17"/>
  <c r="A281" i="17" s="1"/>
  <c r="B280" i="17"/>
  <c r="A280" i="17" s="1"/>
  <c r="B279" i="17"/>
  <c r="A279" i="17" s="1"/>
  <c r="B278" i="17"/>
  <c r="A278" i="17" s="1"/>
  <c r="B277" i="17"/>
  <c r="A277" i="17" s="1"/>
  <c r="B276" i="17"/>
  <c r="A276" i="17" s="1"/>
  <c r="B275" i="17"/>
  <c r="A275" i="17" s="1"/>
  <c r="B274" i="17"/>
  <c r="A274" i="17" s="1"/>
  <c r="B273" i="17"/>
  <c r="A273" i="17" s="1"/>
  <c r="B272" i="17"/>
  <c r="A272" i="17" s="1"/>
  <c r="B271" i="17"/>
  <c r="A271" i="17" s="1"/>
  <c r="B270" i="17"/>
  <c r="A270" i="17" s="1"/>
  <c r="B269" i="17"/>
  <c r="A269" i="17" s="1"/>
  <c r="B268" i="17"/>
  <c r="A268" i="17" s="1"/>
  <c r="B267" i="17"/>
  <c r="A267" i="17" s="1"/>
  <c r="B266" i="17"/>
  <c r="A266" i="17" s="1"/>
  <c r="B265" i="17"/>
  <c r="A265" i="17" s="1"/>
  <c r="B264" i="17"/>
  <c r="A264" i="17" s="1"/>
  <c r="B263" i="17"/>
  <c r="A263" i="17" s="1"/>
  <c r="B262" i="17"/>
  <c r="A262" i="17" s="1"/>
  <c r="B261" i="17"/>
  <c r="A261" i="17" s="1"/>
  <c r="B260" i="17"/>
  <c r="A260" i="17" s="1"/>
  <c r="B259" i="17"/>
  <c r="A259" i="17" s="1"/>
  <c r="B258" i="17"/>
  <c r="A258" i="17" s="1"/>
  <c r="B257" i="17"/>
  <c r="A257" i="17" s="1"/>
  <c r="B256" i="17"/>
  <c r="A256" i="17" s="1"/>
  <c r="B255" i="17"/>
  <c r="A255" i="17" s="1"/>
  <c r="B254" i="17"/>
  <c r="A254" i="17" s="1"/>
  <c r="B253" i="17"/>
  <c r="A253" i="17" s="1"/>
  <c r="B252" i="17"/>
  <c r="A252" i="17" s="1"/>
  <c r="B251" i="17"/>
  <c r="A251" i="17" s="1"/>
  <c r="B250" i="17"/>
  <c r="A250" i="17" s="1"/>
  <c r="B249" i="17"/>
  <c r="A249" i="17" s="1"/>
  <c r="B248" i="17"/>
  <c r="A248" i="17" s="1"/>
  <c r="B247" i="17"/>
  <c r="A247" i="17" s="1"/>
  <c r="B246" i="17"/>
  <c r="A246" i="17" s="1"/>
  <c r="B245" i="17"/>
  <c r="A245" i="17" s="1"/>
  <c r="B244" i="17"/>
  <c r="A244" i="17" s="1"/>
  <c r="B243" i="17"/>
  <c r="A243" i="17" s="1"/>
  <c r="B242" i="17"/>
  <c r="A242" i="17" s="1"/>
  <c r="B241" i="17"/>
  <c r="A241" i="17" s="1"/>
  <c r="B240" i="17"/>
  <c r="A240" i="17" s="1"/>
  <c r="B239" i="17"/>
  <c r="A239" i="17" s="1"/>
  <c r="B238" i="17"/>
  <c r="A238" i="17" s="1"/>
  <c r="B237" i="17"/>
  <c r="A237" i="17" s="1"/>
  <c r="B236" i="17"/>
  <c r="A236" i="17" s="1"/>
  <c r="B235" i="17"/>
  <c r="A235" i="17" s="1"/>
  <c r="B234" i="17"/>
  <c r="A234" i="17" s="1"/>
  <c r="B233" i="17"/>
  <c r="A233" i="17" s="1"/>
  <c r="B232" i="17"/>
  <c r="A232" i="17" s="1"/>
  <c r="B231" i="17"/>
  <c r="A231" i="17" s="1"/>
  <c r="B230" i="17"/>
  <c r="A230" i="17" s="1"/>
  <c r="B229" i="17"/>
  <c r="A229" i="17" s="1"/>
  <c r="B228" i="17"/>
  <c r="A228" i="17" s="1"/>
  <c r="B227" i="17"/>
  <c r="A227" i="17" s="1"/>
  <c r="B226" i="17"/>
  <c r="A226" i="17" s="1"/>
  <c r="B225" i="17"/>
  <c r="A225" i="17" s="1"/>
  <c r="B224" i="17"/>
  <c r="A224" i="17" s="1"/>
  <c r="B223" i="17"/>
  <c r="A223" i="17" s="1"/>
  <c r="B222" i="17"/>
  <c r="A222" i="17" s="1"/>
  <c r="B221" i="17"/>
  <c r="A221" i="17" s="1"/>
  <c r="B220" i="17"/>
  <c r="A220" i="17" s="1"/>
  <c r="B219" i="17"/>
  <c r="A219" i="17" s="1"/>
  <c r="B218" i="17"/>
  <c r="A218" i="17" s="1"/>
  <c r="B217" i="17"/>
  <c r="A217" i="17" s="1"/>
  <c r="B216" i="17"/>
  <c r="A216" i="17" s="1"/>
  <c r="B215" i="17"/>
  <c r="A215" i="17" s="1"/>
  <c r="B214" i="17"/>
  <c r="A214" i="17" s="1"/>
  <c r="B213" i="17"/>
  <c r="A213" i="17" s="1"/>
  <c r="B212" i="17"/>
  <c r="A212" i="17" s="1"/>
  <c r="B211" i="17"/>
  <c r="A211" i="17" s="1"/>
  <c r="B210" i="17"/>
  <c r="A210" i="17" s="1"/>
  <c r="B209" i="17"/>
  <c r="A209" i="17" s="1"/>
  <c r="B208" i="17"/>
  <c r="A208" i="17" s="1"/>
  <c r="B207" i="17"/>
  <c r="A207" i="17" s="1"/>
  <c r="B206" i="17"/>
  <c r="A206" i="17" s="1"/>
  <c r="B205" i="17"/>
  <c r="A205" i="17" s="1"/>
  <c r="B204" i="17"/>
  <c r="A204" i="17" s="1"/>
  <c r="B203" i="17"/>
  <c r="A203" i="17" s="1"/>
  <c r="B202" i="17"/>
  <c r="A202" i="17" s="1"/>
  <c r="B201" i="17"/>
  <c r="A201" i="17" s="1"/>
  <c r="B200" i="17"/>
  <c r="A200" i="17" s="1"/>
  <c r="B199" i="17"/>
  <c r="A199" i="17" s="1"/>
  <c r="B198" i="17"/>
  <c r="A198" i="17" s="1"/>
  <c r="B197" i="17"/>
  <c r="A197" i="17" s="1"/>
  <c r="B196" i="17"/>
  <c r="A196" i="17" s="1"/>
  <c r="B195" i="17"/>
  <c r="A195" i="17" s="1"/>
  <c r="B194" i="17"/>
  <c r="A194" i="17" s="1"/>
  <c r="B193" i="17"/>
  <c r="A193" i="17" s="1"/>
  <c r="B192" i="17"/>
  <c r="A192" i="17" s="1"/>
  <c r="B191" i="17"/>
  <c r="A191" i="17" s="1"/>
  <c r="B190" i="17"/>
  <c r="A190" i="17" s="1"/>
  <c r="B189" i="17"/>
  <c r="A189" i="17" s="1"/>
  <c r="B188" i="17"/>
  <c r="A188" i="17" s="1"/>
  <c r="B187" i="17"/>
  <c r="A187" i="17" s="1"/>
  <c r="B186" i="17"/>
  <c r="A186" i="17" s="1"/>
  <c r="B185" i="17"/>
  <c r="A185" i="17" s="1"/>
  <c r="B184" i="17"/>
  <c r="A184" i="17" s="1"/>
  <c r="B183" i="17"/>
  <c r="A183" i="17" s="1"/>
  <c r="B182" i="17"/>
  <c r="A182" i="17" s="1"/>
  <c r="B181" i="17"/>
  <c r="A181" i="17" s="1"/>
  <c r="B180" i="17"/>
  <c r="A180" i="17" s="1"/>
  <c r="B179" i="17"/>
  <c r="A179" i="17" s="1"/>
  <c r="B178" i="17"/>
  <c r="A178" i="17" s="1"/>
  <c r="B177" i="17"/>
  <c r="A177" i="17" s="1"/>
  <c r="B176" i="17"/>
  <c r="A176" i="17" s="1"/>
  <c r="B175" i="17"/>
  <c r="A175" i="17" s="1"/>
  <c r="B174" i="17"/>
  <c r="A174" i="17" s="1"/>
  <c r="B173" i="17"/>
  <c r="A173" i="17" s="1"/>
  <c r="B172" i="17"/>
  <c r="A172" i="17" s="1"/>
  <c r="B171" i="17"/>
  <c r="A171" i="17" s="1"/>
  <c r="B170" i="17"/>
  <c r="A170" i="17" s="1"/>
  <c r="B169" i="17"/>
  <c r="A169" i="17" s="1"/>
  <c r="B168" i="17"/>
  <c r="A168" i="17" s="1"/>
  <c r="B167" i="17"/>
  <c r="A167" i="17" s="1"/>
  <c r="B166" i="17"/>
  <c r="A166" i="17" s="1"/>
  <c r="B165" i="17"/>
  <c r="A165" i="17" s="1"/>
  <c r="B164" i="17"/>
  <c r="A164" i="17" s="1"/>
  <c r="B163" i="17"/>
  <c r="A163" i="17" s="1"/>
  <c r="B162" i="17"/>
  <c r="A162" i="17" s="1"/>
  <c r="B161" i="17"/>
  <c r="A161" i="17" s="1"/>
  <c r="B160" i="17"/>
  <c r="A160" i="17" s="1"/>
  <c r="B159" i="17"/>
  <c r="A159" i="17" s="1"/>
  <c r="B158" i="17"/>
  <c r="A158" i="17" s="1"/>
  <c r="B157" i="17"/>
  <c r="A157" i="17" s="1"/>
  <c r="B156" i="17"/>
  <c r="A156" i="17" s="1"/>
  <c r="B155" i="17"/>
  <c r="A155" i="17" s="1"/>
  <c r="B154" i="17"/>
  <c r="A154" i="17" s="1"/>
  <c r="B153" i="17"/>
  <c r="A153" i="17" s="1"/>
  <c r="B152" i="17"/>
  <c r="A152" i="17" s="1"/>
  <c r="B151" i="17"/>
  <c r="A151" i="17" s="1"/>
  <c r="B150" i="17"/>
  <c r="A150" i="17" s="1"/>
  <c r="B149" i="17"/>
  <c r="A149" i="17" s="1"/>
  <c r="B148" i="17"/>
  <c r="A148" i="17" s="1"/>
  <c r="B147" i="17"/>
  <c r="A147" i="17" s="1"/>
  <c r="B146" i="17"/>
  <c r="A146" i="17" s="1"/>
  <c r="B145" i="17"/>
  <c r="A145" i="17" s="1"/>
  <c r="B144" i="17"/>
  <c r="A144" i="17" s="1"/>
  <c r="B143" i="17"/>
  <c r="A143" i="17" s="1"/>
  <c r="B142" i="17"/>
  <c r="A142" i="17" s="1"/>
  <c r="B141" i="17"/>
  <c r="A141" i="17" s="1"/>
  <c r="B140" i="17"/>
  <c r="A140" i="17" s="1"/>
  <c r="B139" i="17"/>
  <c r="A139" i="17" s="1"/>
  <c r="B138" i="17"/>
  <c r="A138" i="17" s="1"/>
  <c r="B137" i="17"/>
  <c r="A137" i="17" s="1"/>
  <c r="B136" i="17"/>
  <c r="A136" i="17" s="1"/>
  <c r="B135" i="17"/>
  <c r="A135" i="17" s="1"/>
  <c r="B134" i="17"/>
  <c r="A134" i="17" s="1"/>
  <c r="B133" i="17"/>
  <c r="A133" i="17" s="1"/>
  <c r="B132" i="17"/>
  <c r="A132" i="17" s="1"/>
  <c r="B131" i="17"/>
  <c r="A131" i="17" s="1"/>
  <c r="B130" i="17"/>
  <c r="A130" i="17" s="1"/>
  <c r="B129" i="17"/>
  <c r="A129" i="17" s="1"/>
  <c r="B128" i="17"/>
  <c r="A128" i="17" s="1"/>
  <c r="B127" i="17"/>
  <c r="A127" i="17" s="1"/>
  <c r="B126" i="17"/>
  <c r="A126" i="17" s="1"/>
  <c r="B125" i="17"/>
  <c r="A125" i="17" s="1"/>
  <c r="B124" i="17"/>
  <c r="A124" i="17" s="1"/>
  <c r="B123" i="17"/>
  <c r="A123" i="17" s="1"/>
  <c r="B122" i="17"/>
  <c r="A122" i="17" s="1"/>
  <c r="B121" i="17"/>
  <c r="A121" i="17" s="1"/>
  <c r="B120" i="17"/>
  <c r="A120" i="17" s="1"/>
  <c r="B119" i="17"/>
  <c r="A119" i="17" s="1"/>
  <c r="B118" i="17"/>
  <c r="A118" i="17" s="1"/>
  <c r="B117" i="17"/>
  <c r="A117" i="17" s="1"/>
  <c r="B116" i="17"/>
  <c r="A116" i="17" s="1"/>
  <c r="B115" i="17"/>
  <c r="A115" i="17" s="1"/>
  <c r="B114" i="17"/>
  <c r="A114" i="17" s="1"/>
  <c r="B113" i="17"/>
  <c r="A113" i="17" s="1"/>
  <c r="B112" i="17"/>
  <c r="A112" i="17" s="1"/>
  <c r="B111" i="17"/>
  <c r="A111" i="17" s="1"/>
  <c r="B110" i="17"/>
  <c r="A110" i="17" s="1"/>
  <c r="B109" i="17"/>
  <c r="A109" i="17" s="1"/>
  <c r="B108" i="17"/>
  <c r="A108" i="17" s="1"/>
  <c r="B107" i="17"/>
  <c r="A107" i="17" s="1"/>
  <c r="B106" i="17"/>
  <c r="A106" i="17" s="1"/>
  <c r="B105" i="17"/>
  <c r="A105" i="17" s="1"/>
  <c r="B104" i="17"/>
  <c r="A104" i="17" s="1"/>
  <c r="B103" i="17"/>
  <c r="A103" i="17" s="1"/>
  <c r="B102" i="17"/>
  <c r="A102" i="17" s="1"/>
  <c r="B101" i="17"/>
  <c r="A101" i="17" s="1"/>
  <c r="B100" i="17"/>
  <c r="A100" i="17" s="1"/>
  <c r="B99" i="17"/>
  <c r="A99" i="17" s="1"/>
  <c r="B98" i="17"/>
  <c r="A98" i="17" s="1"/>
  <c r="B97" i="17"/>
  <c r="A97" i="17" s="1"/>
  <c r="B96" i="17"/>
  <c r="A96" i="17" s="1"/>
  <c r="B95" i="17"/>
  <c r="A95" i="17" s="1"/>
  <c r="B94" i="17"/>
  <c r="A94" i="17" s="1"/>
  <c r="B93" i="17"/>
  <c r="A93" i="17" s="1"/>
  <c r="B92" i="17"/>
  <c r="A92" i="17" s="1"/>
  <c r="B91" i="17"/>
  <c r="A91" i="17" s="1"/>
  <c r="B90" i="17"/>
  <c r="A90" i="17" s="1"/>
  <c r="B89" i="17"/>
  <c r="A89" i="17" s="1"/>
  <c r="B88" i="17"/>
  <c r="A88" i="17" s="1"/>
  <c r="B87" i="17"/>
  <c r="A87" i="17" s="1"/>
  <c r="B86" i="17"/>
  <c r="A86" i="17" s="1"/>
  <c r="B85" i="17"/>
  <c r="A85" i="17" s="1"/>
  <c r="B84" i="17"/>
  <c r="A84" i="17" s="1"/>
  <c r="B83" i="17"/>
  <c r="A83" i="17" s="1"/>
  <c r="B82" i="17"/>
  <c r="A82" i="17" s="1"/>
  <c r="B81" i="17"/>
  <c r="A81" i="17" s="1"/>
  <c r="B80" i="17"/>
  <c r="A80" i="17" s="1"/>
  <c r="B79" i="17"/>
  <c r="A79" i="17" s="1"/>
  <c r="B78" i="17"/>
  <c r="A78" i="17" s="1"/>
  <c r="B77" i="17"/>
  <c r="A77" i="17" s="1"/>
  <c r="B76" i="17"/>
  <c r="A76" i="17" s="1"/>
  <c r="B75" i="17"/>
  <c r="A75" i="17" s="1"/>
  <c r="B74" i="17"/>
  <c r="A74" i="17" s="1"/>
  <c r="B73" i="17"/>
  <c r="A73" i="17" s="1"/>
  <c r="B72" i="17"/>
  <c r="A72" i="17" s="1"/>
  <c r="B71" i="17"/>
  <c r="A71" i="17" s="1"/>
  <c r="B70" i="17"/>
  <c r="A70" i="17" s="1"/>
  <c r="B69" i="17"/>
  <c r="A69" i="17" s="1"/>
  <c r="B68" i="17"/>
  <c r="A68" i="17" s="1"/>
  <c r="B67" i="17"/>
  <c r="A67" i="17" s="1"/>
  <c r="B66" i="17"/>
  <c r="A66" i="17" s="1"/>
  <c r="B65" i="17"/>
  <c r="A65" i="17" s="1"/>
  <c r="B64" i="17"/>
  <c r="A64" i="17" s="1"/>
  <c r="B63" i="17"/>
  <c r="A63" i="17" s="1"/>
  <c r="B62" i="17"/>
  <c r="A62" i="17" s="1"/>
  <c r="B61" i="17"/>
  <c r="A61" i="17" s="1"/>
  <c r="B60" i="17"/>
  <c r="A60" i="17" s="1"/>
  <c r="B59" i="17"/>
  <c r="A59" i="17" s="1"/>
  <c r="B58" i="17"/>
  <c r="A58" i="17" s="1"/>
  <c r="B57" i="17"/>
  <c r="A57" i="17" s="1"/>
  <c r="B56" i="17"/>
  <c r="A56" i="17" s="1"/>
  <c r="B55" i="17"/>
  <c r="A55" i="17" s="1"/>
  <c r="B54" i="17"/>
  <c r="A54" i="17" s="1"/>
  <c r="B53" i="17"/>
  <c r="A53" i="17" s="1"/>
  <c r="B52" i="17"/>
  <c r="A52" i="17" s="1"/>
  <c r="B51" i="17"/>
  <c r="A51" i="17" s="1"/>
  <c r="B50" i="17"/>
  <c r="A50" i="17" s="1"/>
  <c r="B49" i="17"/>
  <c r="A49" i="17" s="1"/>
  <c r="B48" i="17"/>
  <c r="A48" i="17" s="1"/>
  <c r="B47" i="17"/>
  <c r="A47" i="17" s="1"/>
  <c r="B46" i="17"/>
  <c r="A46" i="17" s="1"/>
  <c r="B45" i="17"/>
  <c r="A45" i="17" s="1"/>
  <c r="B44" i="17"/>
  <c r="A44" i="17" s="1"/>
  <c r="B43" i="17"/>
  <c r="A43" i="17" s="1"/>
  <c r="B42" i="17"/>
  <c r="A42" i="17" s="1"/>
  <c r="B41" i="17"/>
  <c r="A41" i="17" s="1"/>
  <c r="B40" i="17"/>
  <c r="A40" i="17" s="1"/>
  <c r="B39" i="17"/>
  <c r="A39" i="17" s="1"/>
  <c r="B38" i="17"/>
  <c r="A38" i="17" s="1"/>
  <c r="B37" i="17"/>
  <c r="A37" i="17" s="1"/>
  <c r="B36" i="17"/>
  <c r="A36" i="17" s="1"/>
  <c r="B35" i="17"/>
  <c r="A35" i="17" s="1"/>
  <c r="B34" i="17"/>
  <c r="A34" i="17" s="1"/>
  <c r="B33" i="17"/>
  <c r="A33" i="17" s="1"/>
  <c r="B32" i="17"/>
  <c r="A32" i="17" s="1"/>
  <c r="B31" i="17"/>
  <c r="A31" i="17" s="1"/>
  <c r="B30" i="17"/>
  <c r="A30" i="17" s="1"/>
  <c r="B29" i="17"/>
  <c r="A29" i="17" s="1"/>
  <c r="B28" i="17"/>
  <c r="A28" i="17" s="1"/>
  <c r="B27" i="17"/>
  <c r="A27" i="17" s="1"/>
  <c r="B26" i="17"/>
  <c r="A26" i="17" s="1"/>
  <c r="B25" i="17"/>
  <c r="A25" i="17" s="1"/>
  <c r="B24" i="17"/>
  <c r="A24" i="17" s="1"/>
  <c r="B23" i="17"/>
  <c r="A23" i="17" s="1"/>
  <c r="B22" i="17"/>
  <c r="A22" i="17" s="1"/>
  <c r="A21" i="17"/>
  <c r="A20" i="17"/>
  <c r="A18" i="17"/>
  <c r="A17" i="17"/>
  <c r="B369" i="16"/>
  <c r="A369" i="16" s="1"/>
  <c r="B368" i="16"/>
  <c r="A368" i="16" s="1"/>
  <c r="B367" i="16"/>
  <c r="A367" i="16" s="1"/>
  <c r="B366" i="16"/>
  <c r="A366" i="16" s="1"/>
  <c r="B365" i="16"/>
  <c r="A365" i="16" s="1"/>
  <c r="B364" i="16"/>
  <c r="A364" i="16" s="1"/>
  <c r="B363" i="16"/>
  <c r="A363" i="16" s="1"/>
  <c r="B362" i="16"/>
  <c r="A362" i="16" s="1"/>
  <c r="B361" i="16"/>
  <c r="A361" i="16" s="1"/>
  <c r="B360" i="16"/>
  <c r="A360" i="16" s="1"/>
  <c r="B359" i="16"/>
  <c r="A359" i="16" s="1"/>
  <c r="B358" i="16"/>
  <c r="A358" i="16" s="1"/>
  <c r="B357" i="16"/>
  <c r="A357" i="16" s="1"/>
  <c r="B356" i="16"/>
  <c r="A356" i="16" s="1"/>
  <c r="B355" i="16"/>
  <c r="A355" i="16" s="1"/>
  <c r="B354" i="16"/>
  <c r="A354" i="16" s="1"/>
  <c r="B353" i="16"/>
  <c r="A353" i="16" s="1"/>
  <c r="B352" i="16"/>
  <c r="A352" i="16" s="1"/>
  <c r="B351" i="16"/>
  <c r="A351" i="16" s="1"/>
  <c r="B350" i="16"/>
  <c r="A350" i="16" s="1"/>
  <c r="B349" i="16"/>
  <c r="A349" i="16" s="1"/>
  <c r="B348" i="16"/>
  <c r="A348" i="16" s="1"/>
  <c r="B347" i="16"/>
  <c r="A347" i="16" s="1"/>
  <c r="B346" i="16"/>
  <c r="A346" i="16" s="1"/>
  <c r="B345" i="16"/>
  <c r="A345" i="16" s="1"/>
  <c r="B344" i="16"/>
  <c r="A344" i="16" s="1"/>
  <c r="B343" i="16"/>
  <c r="A343" i="16" s="1"/>
  <c r="B342" i="16"/>
  <c r="A342" i="16" s="1"/>
  <c r="B341" i="16"/>
  <c r="A341" i="16" s="1"/>
  <c r="B340" i="16"/>
  <c r="A340" i="16" s="1"/>
  <c r="B339" i="16"/>
  <c r="A339" i="16" s="1"/>
  <c r="B338" i="16"/>
  <c r="A338" i="16" s="1"/>
  <c r="B337" i="16"/>
  <c r="A337" i="16" s="1"/>
  <c r="B336" i="16"/>
  <c r="A336" i="16" s="1"/>
  <c r="B335" i="16"/>
  <c r="A335" i="16" s="1"/>
  <c r="B334" i="16"/>
  <c r="A334" i="16" s="1"/>
  <c r="B333" i="16"/>
  <c r="A333" i="16" s="1"/>
  <c r="B332" i="16"/>
  <c r="A332" i="16" s="1"/>
  <c r="B331" i="16"/>
  <c r="A331" i="16" s="1"/>
  <c r="B330" i="16"/>
  <c r="A330" i="16" s="1"/>
  <c r="B329" i="16"/>
  <c r="A329" i="16" s="1"/>
  <c r="B328" i="16"/>
  <c r="A328" i="16" s="1"/>
  <c r="B327" i="16"/>
  <c r="A327" i="16" s="1"/>
  <c r="B326" i="16"/>
  <c r="A326" i="16" s="1"/>
  <c r="B325" i="16"/>
  <c r="A325" i="16" s="1"/>
  <c r="B324" i="16"/>
  <c r="A324" i="16" s="1"/>
  <c r="B323" i="16"/>
  <c r="A323" i="16" s="1"/>
  <c r="B322" i="16"/>
  <c r="A322" i="16" s="1"/>
  <c r="B321" i="16"/>
  <c r="A321" i="16" s="1"/>
  <c r="B320" i="16"/>
  <c r="A320" i="16" s="1"/>
  <c r="B319" i="16"/>
  <c r="A319" i="16" s="1"/>
  <c r="B318" i="16"/>
  <c r="A318" i="16" s="1"/>
  <c r="B317" i="16"/>
  <c r="A317" i="16" s="1"/>
  <c r="B316" i="16"/>
  <c r="A316" i="16" s="1"/>
  <c r="B315" i="16"/>
  <c r="A315" i="16" s="1"/>
  <c r="B314" i="16"/>
  <c r="A314" i="16" s="1"/>
  <c r="B313" i="16"/>
  <c r="A313" i="16" s="1"/>
  <c r="B312" i="16"/>
  <c r="A312" i="16" s="1"/>
  <c r="B311" i="16"/>
  <c r="A311" i="16" s="1"/>
  <c r="B310" i="16"/>
  <c r="A310" i="16" s="1"/>
  <c r="B309" i="16"/>
  <c r="A309" i="16" s="1"/>
  <c r="B308" i="16"/>
  <c r="A308" i="16" s="1"/>
  <c r="B307" i="16"/>
  <c r="A307" i="16" s="1"/>
  <c r="B306" i="16"/>
  <c r="A306" i="16" s="1"/>
  <c r="B305" i="16"/>
  <c r="A305" i="16" s="1"/>
  <c r="B304" i="16"/>
  <c r="A304" i="16" s="1"/>
  <c r="B303" i="16"/>
  <c r="A303" i="16" s="1"/>
  <c r="B302" i="16"/>
  <c r="A302" i="16" s="1"/>
  <c r="B301" i="16"/>
  <c r="A301" i="16" s="1"/>
  <c r="B300" i="16"/>
  <c r="A300" i="16" s="1"/>
  <c r="B299" i="16"/>
  <c r="A299" i="16" s="1"/>
  <c r="B298" i="16"/>
  <c r="A298" i="16" s="1"/>
  <c r="B297" i="16"/>
  <c r="A297" i="16" s="1"/>
  <c r="B296" i="16"/>
  <c r="A296" i="16" s="1"/>
  <c r="B295" i="16"/>
  <c r="A295" i="16" s="1"/>
  <c r="B294" i="16"/>
  <c r="A294" i="16" s="1"/>
  <c r="B293" i="16"/>
  <c r="A293" i="16" s="1"/>
  <c r="B292" i="16"/>
  <c r="A292" i="16" s="1"/>
  <c r="B291" i="16"/>
  <c r="A291" i="16" s="1"/>
  <c r="B290" i="16"/>
  <c r="A290" i="16" s="1"/>
  <c r="B289" i="16"/>
  <c r="A289" i="16" s="1"/>
  <c r="B288" i="16"/>
  <c r="A288" i="16" s="1"/>
  <c r="B287" i="16"/>
  <c r="A287" i="16" s="1"/>
  <c r="B286" i="16"/>
  <c r="A286" i="16" s="1"/>
  <c r="B285" i="16"/>
  <c r="A285" i="16" s="1"/>
  <c r="B284" i="16"/>
  <c r="A284" i="16" s="1"/>
  <c r="B283" i="16"/>
  <c r="A283" i="16" s="1"/>
  <c r="B282" i="16"/>
  <c r="A282" i="16" s="1"/>
  <c r="B281" i="16"/>
  <c r="A281" i="16" s="1"/>
  <c r="B280" i="16"/>
  <c r="A280" i="16" s="1"/>
  <c r="B279" i="16"/>
  <c r="A279" i="16" s="1"/>
  <c r="B278" i="16"/>
  <c r="A278" i="16" s="1"/>
  <c r="B277" i="16"/>
  <c r="A277" i="16" s="1"/>
  <c r="B276" i="16"/>
  <c r="A276" i="16" s="1"/>
  <c r="B275" i="16"/>
  <c r="A275" i="16" s="1"/>
  <c r="B274" i="16"/>
  <c r="A274" i="16" s="1"/>
  <c r="B273" i="16"/>
  <c r="A273" i="16" s="1"/>
  <c r="B272" i="16"/>
  <c r="A272" i="16" s="1"/>
  <c r="B271" i="16"/>
  <c r="A271" i="16" s="1"/>
  <c r="B270" i="16"/>
  <c r="A270" i="16" s="1"/>
  <c r="B269" i="16"/>
  <c r="A269" i="16" s="1"/>
  <c r="B268" i="16"/>
  <c r="A268" i="16" s="1"/>
  <c r="B267" i="16"/>
  <c r="A267" i="16" s="1"/>
  <c r="B266" i="16"/>
  <c r="A266" i="16" s="1"/>
  <c r="B265" i="16"/>
  <c r="A265" i="16" s="1"/>
  <c r="B264" i="16"/>
  <c r="A264" i="16" s="1"/>
  <c r="B263" i="16"/>
  <c r="A263" i="16" s="1"/>
  <c r="B262" i="16"/>
  <c r="A262" i="16" s="1"/>
  <c r="B261" i="16"/>
  <c r="A261" i="16" s="1"/>
  <c r="B260" i="16"/>
  <c r="A260" i="16" s="1"/>
  <c r="B259" i="16"/>
  <c r="A259" i="16" s="1"/>
  <c r="B258" i="16"/>
  <c r="A258" i="16" s="1"/>
  <c r="B257" i="16"/>
  <c r="A257" i="16" s="1"/>
  <c r="B256" i="16"/>
  <c r="A256" i="16" s="1"/>
  <c r="B255" i="16"/>
  <c r="A255" i="16" s="1"/>
  <c r="B254" i="16"/>
  <c r="A254" i="16" s="1"/>
  <c r="B253" i="16"/>
  <c r="A253" i="16" s="1"/>
  <c r="B252" i="16"/>
  <c r="A252" i="16" s="1"/>
  <c r="B251" i="16"/>
  <c r="A251" i="16" s="1"/>
  <c r="B250" i="16"/>
  <c r="A250" i="16" s="1"/>
  <c r="B249" i="16"/>
  <c r="A249" i="16" s="1"/>
  <c r="B248" i="16"/>
  <c r="A248" i="16" s="1"/>
  <c r="B247" i="16"/>
  <c r="A247" i="16" s="1"/>
  <c r="B246" i="16"/>
  <c r="A246" i="16" s="1"/>
  <c r="B245" i="16"/>
  <c r="A245" i="16" s="1"/>
  <c r="B244" i="16"/>
  <c r="A244" i="16" s="1"/>
  <c r="B243" i="16"/>
  <c r="A243" i="16" s="1"/>
  <c r="B242" i="16"/>
  <c r="A242" i="16" s="1"/>
  <c r="B241" i="16"/>
  <c r="A241" i="16" s="1"/>
  <c r="B240" i="16"/>
  <c r="A240" i="16" s="1"/>
  <c r="B239" i="16"/>
  <c r="A239" i="16" s="1"/>
  <c r="B238" i="16"/>
  <c r="A238" i="16" s="1"/>
  <c r="B237" i="16"/>
  <c r="A237" i="16" s="1"/>
  <c r="B236" i="16"/>
  <c r="A236" i="16" s="1"/>
  <c r="B235" i="16"/>
  <c r="A235" i="16" s="1"/>
  <c r="B234" i="16"/>
  <c r="A234" i="16" s="1"/>
  <c r="B233" i="16"/>
  <c r="A233" i="16" s="1"/>
  <c r="B232" i="16"/>
  <c r="A232" i="16" s="1"/>
  <c r="B231" i="16"/>
  <c r="A231" i="16" s="1"/>
  <c r="B230" i="16"/>
  <c r="A230" i="16" s="1"/>
  <c r="B229" i="16"/>
  <c r="A229" i="16" s="1"/>
  <c r="B228" i="16"/>
  <c r="A228" i="16" s="1"/>
  <c r="B227" i="16"/>
  <c r="A227" i="16" s="1"/>
  <c r="B226" i="16"/>
  <c r="A226" i="16" s="1"/>
  <c r="B225" i="16"/>
  <c r="A225" i="16" s="1"/>
  <c r="B224" i="16"/>
  <c r="A224" i="16" s="1"/>
  <c r="B223" i="16"/>
  <c r="A223" i="16" s="1"/>
  <c r="B222" i="16"/>
  <c r="A222" i="16" s="1"/>
  <c r="B221" i="16"/>
  <c r="A221" i="16" s="1"/>
  <c r="B220" i="16"/>
  <c r="A220" i="16" s="1"/>
  <c r="B219" i="16"/>
  <c r="A219" i="16" s="1"/>
  <c r="B218" i="16"/>
  <c r="A218" i="16" s="1"/>
  <c r="B217" i="16"/>
  <c r="A217" i="16" s="1"/>
  <c r="B216" i="16"/>
  <c r="A216" i="16" s="1"/>
  <c r="B215" i="16"/>
  <c r="A215" i="16" s="1"/>
  <c r="B214" i="16"/>
  <c r="A214" i="16" s="1"/>
  <c r="B213" i="16"/>
  <c r="A213" i="16" s="1"/>
  <c r="B212" i="16"/>
  <c r="A212" i="16" s="1"/>
  <c r="B211" i="16"/>
  <c r="A211" i="16" s="1"/>
  <c r="B210" i="16"/>
  <c r="A210" i="16" s="1"/>
  <c r="B209" i="16"/>
  <c r="A209" i="16" s="1"/>
  <c r="B208" i="16"/>
  <c r="A208" i="16" s="1"/>
  <c r="B207" i="16"/>
  <c r="A207" i="16" s="1"/>
  <c r="B206" i="16"/>
  <c r="A206" i="16" s="1"/>
  <c r="B205" i="16"/>
  <c r="A205" i="16" s="1"/>
  <c r="B204" i="16"/>
  <c r="A204" i="16" s="1"/>
  <c r="B203" i="16"/>
  <c r="A203" i="16" s="1"/>
  <c r="B202" i="16"/>
  <c r="A202" i="16" s="1"/>
  <c r="B201" i="16"/>
  <c r="A201" i="16" s="1"/>
  <c r="B200" i="16"/>
  <c r="A200" i="16" s="1"/>
  <c r="B199" i="16"/>
  <c r="A199" i="16" s="1"/>
  <c r="B198" i="16"/>
  <c r="A198" i="16" s="1"/>
  <c r="B197" i="16"/>
  <c r="A197" i="16" s="1"/>
  <c r="B196" i="16"/>
  <c r="A196" i="16" s="1"/>
  <c r="B195" i="16"/>
  <c r="A195" i="16" s="1"/>
  <c r="B194" i="16"/>
  <c r="A194" i="16" s="1"/>
  <c r="B193" i="16"/>
  <c r="A193" i="16" s="1"/>
  <c r="B192" i="16"/>
  <c r="A192" i="16" s="1"/>
  <c r="B191" i="16"/>
  <c r="A191" i="16" s="1"/>
  <c r="B190" i="16"/>
  <c r="A190" i="16" s="1"/>
  <c r="B189" i="16"/>
  <c r="A189" i="16" s="1"/>
  <c r="B188" i="16"/>
  <c r="A188" i="16" s="1"/>
  <c r="B187" i="16"/>
  <c r="A187" i="16" s="1"/>
  <c r="B186" i="16"/>
  <c r="A186" i="16" s="1"/>
  <c r="B185" i="16"/>
  <c r="A185" i="16" s="1"/>
  <c r="B184" i="16"/>
  <c r="A184" i="16" s="1"/>
  <c r="B183" i="16"/>
  <c r="A183" i="16" s="1"/>
  <c r="B182" i="16"/>
  <c r="A182" i="16" s="1"/>
  <c r="B181" i="16"/>
  <c r="A181" i="16" s="1"/>
  <c r="B180" i="16"/>
  <c r="A180" i="16" s="1"/>
  <c r="B179" i="16"/>
  <c r="A179" i="16" s="1"/>
  <c r="B178" i="16"/>
  <c r="A178" i="16" s="1"/>
  <c r="B177" i="16"/>
  <c r="A177" i="16" s="1"/>
  <c r="B176" i="16"/>
  <c r="A176" i="16" s="1"/>
  <c r="B175" i="16"/>
  <c r="A175" i="16" s="1"/>
  <c r="B174" i="16"/>
  <c r="A174" i="16" s="1"/>
  <c r="B173" i="16"/>
  <c r="A173" i="16" s="1"/>
  <c r="B172" i="16"/>
  <c r="A172" i="16" s="1"/>
  <c r="B171" i="16"/>
  <c r="A171" i="16" s="1"/>
  <c r="B170" i="16"/>
  <c r="A170" i="16" s="1"/>
  <c r="B169" i="16"/>
  <c r="A169" i="16" s="1"/>
  <c r="B168" i="16"/>
  <c r="A168" i="16" s="1"/>
  <c r="B167" i="16"/>
  <c r="A167" i="16" s="1"/>
  <c r="B166" i="16"/>
  <c r="A166" i="16" s="1"/>
  <c r="B165" i="16"/>
  <c r="A165" i="16" s="1"/>
  <c r="B164" i="16"/>
  <c r="A164" i="16" s="1"/>
  <c r="B163" i="16"/>
  <c r="A163" i="16" s="1"/>
  <c r="B162" i="16"/>
  <c r="A162" i="16" s="1"/>
  <c r="B161" i="16"/>
  <c r="A161" i="16" s="1"/>
  <c r="B160" i="16"/>
  <c r="A160" i="16" s="1"/>
  <c r="B159" i="16"/>
  <c r="A159" i="16" s="1"/>
  <c r="B158" i="16"/>
  <c r="A158" i="16" s="1"/>
  <c r="B157" i="16"/>
  <c r="A157" i="16" s="1"/>
  <c r="B156" i="16"/>
  <c r="A156" i="16" s="1"/>
  <c r="B155" i="16"/>
  <c r="A155" i="16" s="1"/>
  <c r="B154" i="16"/>
  <c r="A154" i="16" s="1"/>
  <c r="B153" i="16"/>
  <c r="A153" i="16" s="1"/>
  <c r="B152" i="16"/>
  <c r="A152" i="16" s="1"/>
  <c r="B151" i="16"/>
  <c r="A151" i="16" s="1"/>
  <c r="B150" i="16"/>
  <c r="A150" i="16" s="1"/>
  <c r="B149" i="16"/>
  <c r="A149" i="16" s="1"/>
  <c r="B148" i="16"/>
  <c r="A148" i="16" s="1"/>
  <c r="B147" i="16"/>
  <c r="A147" i="16" s="1"/>
  <c r="B146" i="16"/>
  <c r="A146" i="16" s="1"/>
  <c r="B145" i="16"/>
  <c r="A145" i="16" s="1"/>
  <c r="B144" i="16"/>
  <c r="A144" i="16" s="1"/>
  <c r="B143" i="16"/>
  <c r="A143" i="16" s="1"/>
  <c r="B142" i="16"/>
  <c r="A142" i="16" s="1"/>
  <c r="B141" i="16"/>
  <c r="A141" i="16" s="1"/>
  <c r="B140" i="16"/>
  <c r="A140" i="16" s="1"/>
  <c r="B139" i="16"/>
  <c r="A139" i="16" s="1"/>
  <c r="B138" i="16"/>
  <c r="A138" i="16" s="1"/>
  <c r="B137" i="16"/>
  <c r="A137" i="16" s="1"/>
  <c r="B136" i="16"/>
  <c r="A136" i="16" s="1"/>
  <c r="B135" i="16"/>
  <c r="A135" i="16" s="1"/>
  <c r="B134" i="16"/>
  <c r="A134" i="16" s="1"/>
  <c r="B133" i="16"/>
  <c r="A133" i="16" s="1"/>
  <c r="B132" i="16"/>
  <c r="A132" i="16" s="1"/>
  <c r="B131" i="16"/>
  <c r="A131" i="16" s="1"/>
  <c r="B130" i="16"/>
  <c r="A130" i="16" s="1"/>
  <c r="B129" i="16"/>
  <c r="A129" i="16" s="1"/>
  <c r="B128" i="16"/>
  <c r="A128" i="16" s="1"/>
  <c r="B127" i="16"/>
  <c r="A127" i="16" s="1"/>
  <c r="B126" i="16"/>
  <c r="A126" i="16" s="1"/>
  <c r="B125" i="16"/>
  <c r="A125" i="16" s="1"/>
  <c r="B124" i="16"/>
  <c r="A124" i="16" s="1"/>
  <c r="B123" i="16"/>
  <c r="A123" i="16" s="1"/>
  <c r="B122" i="16"/>
  <c r="A122" i="16" s="1"/>
  <c r="B121" i="16"/>
  <c r="A121" i="16" s="1"/>
  <c r="B120" i="16"/>
  <c r="A120" i="16" s="1"/>
  <c r="B119" i="16"/>
  <c r="A119" i="16" s="1"/>
  <c r="B118" i="16"/>
  <c r="A118" i="16" s="1"/>
  <c r="B117" i="16"/>
  <c r="A117" i="16" s="1"/>
  <c r="B116" i="16"/>
  <c r="A116" i="16" s="1"/>
  <c r="B115" i="16"/>
  <c r="A115" i="16" s="1"/>
  <c r="B114" i="16"/>
  <c r="A114" i="16" s="1"/>
  <c r="B113" i="16"/>
  <c r="A113" i="16" s="1"/>
  <c r="B112" i="16"/>
  <c r="A112" i="16" s="1"/>
  <c r="B111" i="16"/>
  <c r="A111" i="16" s="1"/>
  <c r="B110" i="16"/>
  <c r="A110" i="16" s="1"/>
  <c r="B109" i="16"/>
  <c r="A109" i="16" s="1"/>
  <c r="B108" i="16"/>
  <c r="A108" i="16" s="1"/>
  <c r="B107" i="16"/>
  <c r="A107" i="16" s="1"/>
  <c r="B106" i="16"/>
  <c r="A106" i="16" s="1"/>
  <c r="B105" i="16"/>
  <c r="A105" i="16" s="1"/>
  <c r="B104" i="16"/>
  <c r="A104" i="16" s="1"/>
  <c r="B103" i="16"/>
  <c r="A103" i="16" s="1"/>
  <c r="B102" i="16"/>
  <c r="A102" i="16" s="1"/>
  <c r="B101" i="16"/>
  <c r="A101" i="16" s="1"/>
  <c r="B100" i="16"/>
  <c r="A100" i="16" s="1"/>
  <c r="B99" i="16"/>
  <c r="A99" i="16" s="1"/>
  <c r="B98" i="16"/>
  <c r="A98" i="16" s="1"/>
  <c r="B97" i="16"/>
  <c r="A97" i="16" s="1"/>
  <c r="B96" i="16"/>
  <c r="A96" i="16" s="1"/>
  <c r="B95" i="16"/>
  <c r="A95" i="16" s="1"/>
  <c r="B94" i="16"/>
  <c r="A94" i="16" s="1"/>
  <c r="B93" i="16"/>
  <c r="A93" i="16" s="1"/>
  <c r="B92" i="16"/>
  <c r="A92" i="16" s="1"/>
  <c r="B91" i="16"/>
  <c r="A91" i="16" s="1"/>
  <c r="B90" i="16"/>
  <c r="A90" i="16" s="1"/>
  <c r="B89" i="16"/>
  <c r="A89" i="16" s="1"/>
  <c r="B88" i="16"/>
  <c r="A88" i="16" s="1"/>
  <c r="B87" i="16"/>
  <c r="A87" i="16" s="1"/>
  <c r="B86" i="16"/>
  <c r="A86" i="16" s="1"/>
  <c r="B85" i="16"/>
  <c r="A85" i="16" s="1"/>
  <c r="B84" i="16"/>
  <c r="A84" i="16" s="1"/>
  <c r="B83" i="16"/>
  <c r="A83" i="16" s="1"/>
  <c r="B82" i="16"/>
  <c r="A82" i="16" s="1"/>
  <c r="B81" i="16"/>
  <c r="A81" i="16" s="1"/>
  <c r="B80" i="16"/>
  <c r="A80" i="16" s="1"/>
  <c r="B79" i="16"/>
  <c r="A79" i="16" s="1"/>
  <c r="B78" i="16"/>
  <c r="A78" i="16" s="1"/>
  <c r="B77" i="16"/>
  <c r="A77" i="16" s="1"/>
  <c r="B76" i="16"/>
  <c r="A76" i="16" s="1"/>
  <c r="B75" i="16"/>
  <c r="A75" i="16" s="1"/>
  <c r="B74" i="16"/>
  <c r="A74" i="16" s="1"/>
  <c r="B73" i="16"/>
  <c r="A73" i="16" s="1"/>
  <c r="B72" i="16"/>
  <c r="A72" i="16" s="1"/>
  <c r="B71" i="16"/>
  <c r="A71" i="16" s="1"/>
  <c r="B70" i="16"/>
  <c r="A70" i="16" s="1"/>
  <c r="B69" i="16"/>
  <c r="A69" i="16" s="1"/>
  <c r="B68" i="16"/>
  <c r="A68" i="16" s="1"/>
  <c r="B67" i="16"/>
  <c r="A67" i="16" s="1"/>
  <c r="B66" i="16"/>
  <c r="A66" i="16" s="1"/>
  <c r="B65" i="16"/>
  <c r="A65" i="16" s="1"/>
  <c r="B64" i="16"/>
  <c r="A64" i="16" s="1"/>
  <c r="B63" i="16"/>
  <c r="A63" i="16" s="1"/>
  <c r="B62" i="16"/>
  <c r="A62" i="16" s="1"/>
  <c r="B61" i="16"/>
  <c r="A61" i="16" s="1"/>
  <c r="B60" i="16"/>
  <c r="A60" i="16" s="1"/>
  <c r="B59" i="16"/>
  <c r="A59" i="16" s="1"/>
  <c r="B58" i="16"/>
  <c r="A58" i="16" s="1"/>
  <c r="B57" i="16"/>
  <c r="A57" i="16" s="1"/>
  <c r="B56" i="16"/>
  <c r="A56" i="16" s="1"/>
  <c r="B55" i="16"/>
  <c r="A55" i="16" s="1"/>
  <c r="B54" i="16"/>
  <c r="A54" i="16" s="1"/>
  <c r="B53" i="16"/>
  <c r="A53" i="16" s="1"/>
  <c r="B52" i="16"/>
  <c r="A52" i="16" s="1"/>
  <c r="B51" i="16"/>
  <c r="A51" i="16" s="1"/>
  <c r="B50" i="16"/>
  <c r="A50" i="16" s="1"/>
  <c r="B49" i="16"/>
  <c r="A49" i="16" s="1"/>
  <c r="B48" i="16"/>
  <c r="A48" i="16" s="1"/>
  <c r="B47" i="16"/>
  <c r="A47" i="16" s="1"/>
  <c r="B46" i="16"/>
  <c r="A46" i="16" s="1"/>
  <c r="B45" i="16"/>
  <c r="A45" i="16" s="1"/>
  <c r="B44" i="16"/>
  <c r="A44" i="16" s="1"/>
  <c r="B43" i="16"/>
  <c r="A43" i="16" s="1"/>
  <c r="B42" i="16"/>
  <c r="A42" i="16" s="1"/>
  <c r="B41" i="16"/>
  <c r="A41" i="16" s="1"/>
  <c r="B40" i="16"/>
  <c r="A40" i="16" s="1"/>
  <c r="B39" i="16"/>
  <c r="A39" i="16" s="1"/>
  <c r="B38" i="16"/>
  <c r="A38" i="16" s="1"/>
  <c r="B37" i="16"/>
  <c r="A37" i="16" s="1"/>
  <c r="B36" i="16"/>
  <c r="A36" i="16" s="1"/>
  <c r="B35" i="16"/>
  <c r="A35" i="16" s="1"/>
  <c r="B34" i="16"/>
  <c r="A34" i="16" s="1"/>
  <c r="B33" i="16"/>
  <c r="A33" i="16" s="1"/>
  <c r="B32" i="16"/>
  <c r="A32" i="16" s="1"/>
  <c r="B31" i="16"/>
  <c r="A31" i="16" s="1"/>
  <c r="B30" i="16"/>
  <c r="A30" i="16" s="1"/>
  <c r="B29" i="16"/>
  <c r="A29" i="16" s="1"/>
  <c r="B28" i="16"/>
  <c r="A28" i="16" s="1"/>
  <c r="B27" i="16"/>
  <c r="A27" i="16" s="1"/>
  <c r="B26" i="16"/>
  <c r="A26" i="16" s="1"/>
  <c r="B25" i="16"/>
  <c r="A25" i="16" s="1"/>
  <c r="B24" i="16"/>
  <c r="A24" i="16" s="1"/>
  <c r="B23" i="16"/>
  <c r="A23" i="16" s="1"/>
  <c r="B22" i="16"/>
  <c r="A22" i="16" s="1"/>
  <c r="B21" i="16"/>
  <c r="A21" i="16" s="1"/>
  <c r="B20" i="16"/>
  <c r="A20" i="16" s="1"/>
  <c r="B19" i="16"/>
  <c r="A19" i="16" s="1"/>
  <c r="B18" i="16"/>
  <c r="A18" i="16" s="1"/>
  <c r="B17" i="16"/>
  <c r="A17" i="16" s="1"/>
  <c r="B371" i="15"/>
  <c r="A371" i="15" s="1"/>
  <c r="B370" i="15"/>
  <c r="A370" i="15" s="1"/>
  <c r="B369" i="15"/>
  <c r="A369" i="15" s="1"/>
  <c r="B368" i="15"/>
  <c r="A368" i="15" s="1"/>
  <c r="B367" i="15"/>
  <c r="A367" i="15" s="1"/>
  <c r="B366" i="15"/>
  <c r="A366" i="15" s="1"/>
  <c r="B365" i="15"/>
  <c r="A365" i="15" s="1"/>
  <c r="B364" i="15"/>
  <c r="A364" i="15" s="1"/>
  <c r="B363" i="15"/>
  <c r="A363" i="15" s="1"/>
  <c r="B362" i="15"/>
  <c r="A362" i="15" s="1"/>
  <c r="B361" i="15"/>
  <c r="A361" i="15" s="1"/>
  <c r="B360" i="15"/>
  <c r="A360" i="15" s="1"/>
  <c r="B359" i="15"/>
  <c r="A359" i="15" s="1"/>
  <c r="B358" i="15"/>
  <c r="A358" i="15" s="1"/>
  <c r="B357" i="15"/>
  <c r="A357" i="15" s="1"/>
  <c r="B356" i="15"/>
  <c r="A356" i="15" s="1"/>
  <c r="B355" i="15"/>
  <c r="A355" i="15" s="1"/>
  <c r="B354" i="15"/>
  <c r="A354" i="15" s="1"/>
  <c r="B353" i="15"/>
  <c r="A353" i="15" s="1"/>
  <c r="B352" i="15"/>
  <c r="A352" i="15" s="1"/>
  <c r="B351" i="15"/>
  <c r="A351" i="15" s="1"/>
  <c r="B350" i="15"/>
  <c r="A350" i="15" s="1"/>
  <c r="B349" i="15"/>
  <c r="A349" i="15" s="1"/>
  <c r="B348" i="15"/>
  <c r="A348" i="15" s="1"/>
  <c r="B347" i="15"/>
  <c r="A347" i="15" s="1"/>
  <c r="B346" i="15"/>
  <c r="A346" i="15" s="1"/>
  <c r="B345" i="15"/>
  <c r="A345" i="15" s="1"/>
  <c r="B344" i="15"/>
  <c r="A344" i="15" s="1"/>
  <c r="B343" i="15"/>
  <c r="A343" i="15" s="1"/>
  <c r="B342" i="15"/>
  <c r="A342" i="15" s="1"/>
  <c r="B341" i="15"/>
  <c r="A341" i="15" s="1"/>
  <c r="B340" i="15"/>
  <c r="A340" i="15" s="1"/>
  <c r="B339" i="15"/>
  <c r="A339" i="15" s="1"/>
  <c r="B338" i="15"/>
  <c r="A338" i="15" s="1"/>
  <c r="B337" i="15"/>
  <c r="A337" i="15" s="1"/>
  <c r="B336" i="15"/>
  <c r="A336" i="15" s="1"/>
  <c r="B335" i="15"/>
  <c r="A335" i="15" s="1"/>
  <c r="B334" i="15"/>
  <c r="A334" i="15" s="1"/>
  <c r="B333" i="15"/>
  <c r="A333" i="15" s="1"/>
  <c r="B332" i="15"/>
  <c r="A332" i="15" s="1"/>
  <c r="B331" i="15"/>
  <c r="A331" i="15" s="1"/>
  <c r="B330" i="15"/>
  <c r="A330" i="15" s="1"/>
  <c r="B329" i="15"/>
  <c r="A329" i="15" s="1"/>
  <c r="B328" i="15"/>
  <c r="A328" i="15" s="1"/>
  <c r="B327" i="15"/>
  <c r="A327" i="15" s="1"/>
  <c r="B326" i="15"/>
  <c r="A326" i="15" s="1"/>
  <c r="B325" i="15"/>
  <c r="A325" i="15" s="1"/>
  <c r="B324" i="15"/>
  <c r="A324" i="15" s="1"/>
  <c r="B323" i="15"/>
  <c r="A323" i="15" s="1"/>
  <c r="B322" i="15"/>
  <c r="A322" i="15" s="1"/>
  <c r="B321" i="15"/>
  <c r="A321" i="15" s="1"/>
  <c r="B320" i="15"/>
  <c r="A320" i="15" s="1"/>
  <c r="B319" i="15"/>
  <c r="A319" i="15" s="1"/>
  <c r="B318" i="15"/>
  <c r="A318" i="15" s="1"/>
  <c r="B317" i="15"/>
  <c r="A317" i="15" s="1"/>
  <c r="B316" i="15"/>
  <c r="A316" i="15" s="1"/>
  <c r="B315" i="15"/>
  <c r="A315" i="15" s="1"/>
  <c r="B314" i="15"/>
  <c r="A314" i="15" s="1"/>
  <c r="B313" i="15"/>
  <c r="A313" i="15" s="1"/>
  <c r="B312" i="15"/>
  <c r="A312" i="15" s="1"/>
  <c r="B311" i="15"/>
  <c r="A311" i="15" s="1"/>
  <c r="B310" i="15"/>
  <c r="A310" i="15" s="1"/>
  <c r="B309" i="15"/>
  <c r="A309" i="15" s="1"/>
  <c r="B308" i="15"/>
  <c r="A308" i="15" s="1"/>
  <c r="B307" i="15"/>
  <c r="A307" i="15" s="1"/>
  <c r="B306" i="15"/>
  <c r="A306" i="15" s="1"/>
  <c r="B305" i="15"/>
  <c r="A305" i="15" s="1"/>
  <c r="B304" i="15"/>
  <c r="A304" i="15" s="1"/>
  <c r="B303" i="15"/>
  <c r="A303" i="15" s="1"/>
  <c r="B302" i="15"/>
  <c r="A302" i="15" s="1"/>
  <c r="B301" i="15"/>
  <c r="A301" i="15" s="1"/>
  <c r="B300" i="15"/>
  <c r="A300" i="15" s="1"/>
  <c r="B299" i="15"/>
  <c r="A299" i="15" s="1"/>
  <c r="B298" i="15"/>
  <c r="A298" i="15" s="1"/>
  <c r="B297" i="15"/>
  <c r="A297" i="15" s="1"/>
  <c r="B296" i="15"/>
  <c r="A296" i="15" s="1"/>
  <c r="B295" i="15"/>
  <c r="A295" i="15" s="1"/>
  <c r="B294" i="15"/>
  <c r="A294" i="15" s="1"/>
  <c r="B293" i="15"/>
  <c r="A293" i="15" s="1"/>
  <c r="B292" i="15"/>
  <c r="A292" i="15" s="1"/>
  <c r="B291" i="15"/>
  <c r="A291" i="15" s="1"/>
  <c r="B290" i="15"/>
  <c r="A290" i="15" s="1"/>
  <c r="B289" i="15"/>
  <c r="A289" i="15" s="1"/>
  <c r="B288" i="15"/>
  <c r="A288" i="15" s="1"/>
  <c r="B287" i="15"/>
  <c r="A287" i="15" s="1"/>
  <c r="B286" i="15"/>
  <c r="A286" i="15" s="1"/>
  <c r="B285" i="15"/>
  <c r="A285" i="15" s="1"/>
  <c r="B284" i="15"/>
  <c r="A284" i="15" s="1"/>
  <c r="B283" i="15"/>
  <c r="A283" i="15" s="1"/>
  <c r="B282" i="15"/>
  <c r="A282" i="15" s="1"/>
  <c r="B281" i="15"/>
  <c r="A281" i="15" s="1"/>
  <c r="B280" i="15"/>
  <c r="A280" i="15" s="1"/>
  <c r="B279" i="15"/>
  <c r="A279" i="15" s="1"/>
  <c r="B278" i="15"/>
  <c r="A278" i="15" s="1"/>
  <c r="B277" i="15"/>
  <c r="A277" i="15" s="1"/>
  <c r="B276" i="15"/>
  <c r="A276" i="15" s="1"/>
  <c r="B275" i="15"/>
  <c r="A275" i="15" s="1"/>
  <c r="B274" i="15"/>
  <c r="A274" i="15" s="1"/>
  <c r="B273" i="15"/>
  <c r="A273" i="15" s="1"/>
  <c r="B272" i="15"/>
  <c r="A272" i="15" s="1"/>
  <c r="B271" i="15"/>
  <c r="A271" i="15" s="1"/>
  <c r="B270" i="15"/>
  <c r="A270" i="15" s="1"/>
  <c r="B269" i="15"/>
  <c r="A269" i="15" s="1"/>
  <c r="B268" i="15"/>
  <c r="A268" i="15" s="1"/>
  <c r="B267" i="15"/>
  <c r="A267" i="15" s="1"/>
  <c r="B266" i="15"/>
  <c r="A266" i="15" s="1"/>
  <c r="B265" i="15"/>
  <c r="A265" i="15" s="1"/>
  <c r="B264" i="15"/>
  <c r="A264" i="15" s="1"/>
  <c r="B263" i="15"/>
  <c r="A263" i="15" s="1"/>
  <c r="B262" i="15"/>
  <c r="A262" i="15" s="1"/>
  <c r="B261" i="15"/>
  <c r="A261" i="15" s="1"/>
  <c r="B260" i="15"/>
  <c r="A260" i="15" s="1"/>
  <c r="B259" i="15"/>
  <c r="A259" i="15" s="1"/>
  <c r="B258" i="15"/>
  <c r="A258" i="15" s="1"/>
  <c r="B257" i="15"/>
  <c r="A257" i="15" s="1"/>
  <c r="B256" i="15"/>
  <c r="A256" i="15" s="1"/>
  <c r="B255" i="15"/>
  <c r="A255" i="15" s="1"/>
  <c r="B254" i="15"/>
  <c r="A254" i="15" s="1"/>
  <c r="B253" i="15"/>
  <c r="A253" i="15" s="1"/>
  <c r="B252" i="15"/>
  <c r="A252" i="15" s="1"/>
  <c r="B251" i="15"/>
  <c r="A251" i="15" s="1"/>
  <c r="B250" i="15"/>
  <c r="A250" i="15" s="1"/>
  <c r="B249" i="15"/>
  <c r="A249" i="15" s="1"/>
  <c r="B248" i="15"/>
  <c r="A248" i="15" s="1"/>
  <c r="B247" i="15"/>
  <c r="A247" i="15" s="1"/>
  <c r="B246" i="15"/>
  <c r="A246" i="15" s="1"/>
  <c r="B245" i="15"/>
  <c r="A245" i="15" s="1"/>
  <c r="B244" i="15"/>
  <c r="A244" i="15" s="1"/>
  <c r="B243" i="15"/>
  <c r="A243" i="15" s="1"/>
  <c r="B242" i="15"/>
  <c r="A242" i="15" s="1"/>
  <c r="B241" i="15"/>
  <c r="A241" i="15" s="1"/>
  <c r="B240" i="15"/>
  <c r="A240" i="15" s="1"/>
  <c r="B239" i="15"/>
  <c r="A239" i="15" s="1"/>
  <c r="B238" i="15"/>
  <c r="A238" i="15" s="1"/>
  <c r="B237" i="15"/>
  <c r="A237" i="15" s="1"/>
  <c r="B236" i="15"/>
  <c r="A236" i="15" s="1"/>
  <c r="B235" i="15"/>
  <c r="A235" i="15" s="1"/>
  <c r="B234" i="15"/>
  <c r="A234" i="15" s="1"/>
  <c r="B233" i="15"/>
  <c r="A233" i="15" s="1"/>
  <c r="B232" i="15"/>
  <c r="A232" i="15" s="1"/>
  <c r="B231" i="15"/>
  <c r="A231" i="15" s="1"/>
  <c r="B230" i="15"/>
  <c r="A230" i="15" s="1"/>
  <c r="B229" i="15"/>
  <c r="A229" i="15" s="1"/>
  <c r="B228" i="15"/>
  <c r="A228" i="15" s="1"/>
  <c r="B227" i="15"/>
  <c r="A227" i="15" s="1"/>
  <c r="B226" i="15"/>
  <c r="A226" i="15" s="1"/>
  <c r="B225" i="15"/>
  <c r="A225" i="15" s="1"/>
  <c r="B224" i="15"/>
  <c r="A224" i="15" s="1"/>
  <c r="B223" i="15"/>
  <c r="A223" i="15" s="1"/>
  <c r="B222" i="15"/>
  <c r="A222" i="15" s="1"/>
  <c r="B221" i="15"/>
  <c r="A221" i="15" s="1"/>
  <c r="B220" i="15"/>
  <c r="A220" i="15" s="1"/>
  <c r="B219" i="15"/>
  <c r="A219" i="15" s="1"/>
  <c r="B218" i="15"/>
  <c r="A218" i="15" s="1"/>
  <c r="B217" i="15"/>
  <c r="A217" i="15" s="1"/>
  <c r="B216" i="15"/>
  <c r="A216" i="15" s="1"/>
  <c r="B215" i="15"/>
  <c r="A215" i="15" s="1"/>
  <c r="B214" i="15"/>
  <c r="A214" i="15" s="1"/>
  <c r="B213" i="15"/>
  <c r="A213" i="15" s="1"/>
  <c r="B212" i="15"/>
  <c r="A212" i="15" s="1"/>
  <c r="B211" i="15"/>
  <c r="A211" i="15" s="1"/>
  <c r="B210" i="15"/>
  <c r="A210" i="15" s="1"/>
  <c r="B209" i="15"/>
  <c r="A209" i="15" s="1"/>
  <c r="B208" i="15"/>
  <c r="A208" i="15" s="1"/>
  <c r="B207" i="15"/>
  <c r="A207" i="15" s="1"/>
  <c r="B206" i="15"/>
  <c r="A206" i="15" s="1"/>
  <c r="B205" i="15"/>
  <c r="A205" i="15" s="1"/>
  <c r="B204" i="15"/>
  <c r="A204" i="15" s="1"/>
  <c r="B203" i="15"/>
  <c r="A203" i="15" s="1"/>
  <c r="B202" i="15"/>
  <c r="A202" i="15" s="1"/>
  <c r="B201" i="15"/>
  <c r="A201" i="15" s="1"/>
  <c r="B200" i="15"/>
  <c r="A200" i="15" s="1"/>
  <c r="B199" i="15"/>
  <c r="A199" i="15" s="1"/>
  <c r="B198" i="15"/>
  <c r="A198" i="15" s="1"/>
  <c r="B197" i="15"/>
  <c r="A197" i="15" s="1"/>
  <c r="B196" i="15"/>
  <c r="A196" i="15" s="1"/>
  <c r="B195" i="15"/>
  <c r="A195" i="15" s="1"/>
  <c r="B194" i="15"/>
  <c r="A194" i="15" s="1"/>
  <c r="B193" i="15"/>
  <c r="A193" i="15" s="1"/>
  <c r="B192" i="15"/>
  <c r="A192" i="15" s="1"/>
  <c r="B191" i="15"/>
  <c r="A191" i="15" s="1"/>
  <c r="B190" i="15"/>
  <c r="A190" i="15" s="1"/>
  <c r="B189" i="15"/>
  <c r="A189" i="15" s="1"/>
  <c r="B188" i="15"/>
  <c r="A188" i="15" s="1"/>
  <c r="B187" i="15"/>
  <c r="A187" i="15" s="1"/>
  <c r="B186" i="15"/>
  <c r="A186" i="15" s="1"/>
  <c r="B185" i="15"/>
  <c r="A185" i="15" s="1"/>
  <c r="B184" i="15"/>
  <c r="A184" i="15" s="1"/>
  <c r="B183" i="15"/>
  <c r="A183" i="15" s="1"/>
  <c r="B182" i="15"/>
  <c r="A182" i="15" s="1"/>
  <c r="B181" i="15"/>
  <c r="A181" i="15" s="1"/>
  <c r="B180" i="15"/>
  <c r="A180" i="15" s="1"/>
  <c r="B179" i="15"/>
  <c r="A179" i="15" s="1"/>
  <c r="B178" i="15"/>
  <c r="A178" i="15" s="1"/>
  <c r="B177" i="15"/>
  <c r="A177" i="15" s="1"/>
  <c r="B176" i="15"/>
  <c r="A176" i="15" s="1"/>
  <c r="B175" i="15"/>
  <c r="A175" i="15" s="1"/>
  <c r="B174" i="15"/>
  <c r="A174" i="15" s="1"/>
  <c r="B173" i="15"/>
  <c r="A173" i="15" s="1"/>
  <c r="B172" i="15"/>
  <c r="A172" i="15" s="1"/>
  <c r="B171" i="15"/>
  <c r="A171" i="15" s="1"/>
  <c r="B170" i="15"/>
  <c r="A170" i="15" s="1"/>
  <c r="B169" i="15"/>
  <c r="A169" i="15" s="1"/>
  <c r="B168" i="15"/>
  <c r="A168" i="15" s="1"/>
  <c r="B167" i="15"/>
  <c r="A167" i="15" s="1"/>
  <c r="B166" i="15"/>
  <c r="A166" i="15" s="1"/>
  <c r="B165" i="15"/>
  <c r="A165" i="15" s="1"/>
  <c r="B164" i="15"/>
  <c r="A164" i="15" s="1"/>
  <c r="B163" i="15"/>
  <c r="A163" i="15" s="1"/>
  <c r="B162" i="15"/>
  <c r="A162" i="15" s="1"/>
  <c r="B161" i="15"/>
  <c r="A161" i="15" s="1"/>
  <c r="B160" i="15"/>
  <c r="A160" i="15" s="1"/>
  <c r="B159" i="15"/>
  <c r="A159" i="15" s="1"/>
  <c r="B158" i="15"/>
  <c r="A158" i="15" s="1"/>
  <c r="B157" i="15"/>
  <c r="A157" i="15" s="1"/>
  <c r="B156" i="15"/>
  <c r="A156" i="15" s="1"/>
  <c r="B155" i="15"/>
  <c r="A155" i="15" s="1"/>
  <c r="B154" i="15"/>
  <c r="A154" i="15" s="1"/>
  <c r="B153" i="15"/>
  <c r="A153" i="15" s="1"/>
  <c r="B152" i="15"/>
  <c r="A152" i="15" s="1"/>
  <c r="B151" i="15"/>
  <c r="A151" i="15" s="1"/>
  <c r="B150" i="15"/>
  <c r="A150" i="15" s="1"/>
  <c r="B149" i="15"/>
  <c r="A149" i="15" s="1"/>
  <c r="B148" i="15"/>
  <c r="A148" i="15" s="1"/>
  <c r="B147" i="15"/>
  <c r="A147" i="15" s="1"/>
  <c r="B146" i="15"/>
  <c r="A146" i="15" s="1"/>
  <c r="B145" i="15"/>
  <c r="A145" i="15" s="1"/>
  <c r="B144" i="15"/>
  <c r="A144" i="15" s="1"/>
  <c r="B143" i="15"/>
  <c r="A143" i="15" s="1"/>
  <c r="B142" i="15"/>
  <c r="A142" i="15" s="1"/>
  <c r="B141" i="15"/>
  <c r="A141" i="15" s="1"/>
  <c r="B140" i="15"/>
  <c r="A140" i="15" s="1"/>
  <c r="B139" i="15"/>
  <c r="A139" i="15" s="1"/>
  <c r="B138" i="15"/>
  <c r="A138" i="15" s="1"/>
  <c r="B137" i="15"/>
  <c r="A137" i="15" s="1"/>
  <c r="B136" i="15"/>
  <c r="A136" i="15" s="1"/>
  <c r="B135" i="15"/>
  <c r="A135" i="15" s="1"/>
  <c r="B134" i="15"/>
  <c r="A134" i="15" s="1"/>
  <c r="B133" i="15"/>
  <c r="A133" i="15" s="1"/>
  <c r="B132" i="15"/>
  <c r="A132" i="15" s="1"/>
  <c r="B131" i="15"/>
  <c r="A131" i="15" s="1"/>
  <c r="B130" i="15"/>
  <c r="A130" i="15" s="1"/>
  <c r="B129" i="15"/>
  <c r="A129" i="15" s="1"/>
  <c r="B128" i="15"/>
  <c r="A128" i="15" s="1"/>
  <c r="B127" i="15"/>
  <c r="A127" i="15" s="1"/>
  <c r="B126" i="15"/>
  <c r="A126" i="15" s="1"/>
  <c r="B125" i="15"/>
  <c r="A125" i="15" s="1"/>
  <c r="B124" i="15"/>
  <c r="A124" i="15" s="1"/>
  <c r="B123" i="15"/>
  <c r="A123" i="15" s="1"/>
  <c r="B122" i="15"/>
  <c r="A122" i="15" s="1"/>
  <c r="B121" i="15"/>
  <c r="A121" i="15" s="1"/>
  <c r="B120" i="15"/>
  <c r="A120" i="15" s="1"/>
  <c r="B119" i="15"/>
  <c r="A119" i="15" s="1"/>
  <c r="B118" i="15"/>
  <c r="A118" i="15" s="1"/>
  <c r="B117" i="15"/>
  <c r="A117" i="15" s="1"/>
  <c r="B116" i="15"/>
  <c r="A116" i="15" s="1"/>
  <c r="B115" i="15"/>
  <c r="A115" i="15" s="1"/>
  <c r="B114" i="15"/>
  <c r="A114" i="15" s="1"/>
  <c r="B113" i="15"/>
  <c r="A113" i="15" s="1"/>
  <c r="B112" i="15"/>
  <c r="A112" i="15" s="1"/>
  <c r="B111" i="15"/>
  <c r="A111" i="15" s="1"/>
  <c r="B110" i="15"/>
  <c r="A110" i="15" s="1"/>
  <c r="B109" i="15"/>
  <c r="A109" i="15" s="1"/>
  <c r="B108" i="15"/>
  <c r="A108" i="15" s="1"/>
  <c r="B107" i="15"/>
  <c r="A107" i="15" s="1"/>
  <c r="B106" i="15"/>
  <c r="A106" i="15" s="1"/>
  <c r="B105" i="15"/>
  <c r="A105" i="15" s="1"/>
  <c r="B104" i="15"/>
  <c r="A104" i="15" s="1"/>
  <c r="B103" i="15"/>
  <c r="A103" i="15" s="1"/>
  <c r="B102" i="15"/>
  <c r="A102" i="15" s="1"/>
  <c r="B101" i="15"/>
  <c r="A101" i="15" s="1"/>
  <c r="B100" i="15"/>
  <c r="A100" i="15" s="1"/>
  <c r="B99" i="15"/>
  <c r="A99" i="15" s="1"/>
  <c r="B98" i="15"/>
  <c r="A98" i="15" s="1"/>
  <c r="B97" i="15"/>
  <c r="A97" i="15" s="1"/>
  <c r="B96" i="15"/>
  <c r="A96" i="15" s="1"/>
  <c r="B95" i="15"/>
  <c r="A95" i="15" s="1"/>
  <c r="B94" i="15"/>
  <c r="A94" i="15" s="1"/>
  <c r="B93" i="15"/>
  <c r="A93" i="15" s="1"/>
  <c r="B92" i="15"/>
  <c r="A92" i="15" s="1"/>
  <c r="B91" i="15"/>
  <c r="A91" i="15" s="1"/>
  <c r="B90" i="15"/>
  <c r="A90" i="15" s="1"/>
  <c r="B89" i="15"/>
  <c r="A89" i="15" s="1"/>
  <c r="B88" i="15"/>
  <c r="A88" i="15" s="1"/>
  <c r="B87" i="15"/>
  <c r="A87" i="15" s="1"/>
  <c r="B86" i="15"/>
  <c r="A86" i="15" s="1"/>
  <c r="B85" i="15"/>
  <c r="A85" i="15" s="1"/>
  <c r="B84" i="15"/>
  <c r="A84" i="15" s="1"/>
  <c r="B83" i="15"/>
  <c r="A83" i="15" s="1"/>
  <c r="B82" i="15"/>
  <c r="A82" i="15" s="1"/>
  <c r="B81" i="15"/>
  <c r="A81" i="15" s="1"/>
  <c r="B80" i="15"/>
  <c r="A80" i="15" s="1"/>
  <c r="B79" i="15"/>
  <c r="A79" i="15" s="1"/>
  <c r="B78" i="15"/>
  <c r="A78" i="15" s="1"/>
  <c r="B77" i="15"/>
  <c r="A77" i="15" s="1"/>
  <c r="B76" i="15"/>
  <c r="A76" i="15" s="1"/>
  <c r="B75" i="15"/>
  <c r="A75" i="15" s="1"/>
  <c r="B74" i="15"/>
  <c r="A74" i="15" s="1"/>
  <c r="B73" i="15"/>
  <c r="A73" i="15" s="1"/>
  <c r="B72" i="15"/>
  <c r="A72" i="15" s="1"/>
  <c r="B71" i="15"/>
  <c r="A71" i="15" s="1"/>
  <c r="B70" i="15"/>
  <c r="A70" i="15" s="1"/>
  <c r="B69" i="15"/>
  <c r="A69" i="15" s="1"/>
  <c r="B68" i="15"/>
  <c r="A68" i="15" s="1"/>
  <c r="B67" i="15"/>
  <c r="A67" i="15" s="1"/>
  <c r="B66" i="15"/>
  <c r="A66" i="15" s="1"/>
  <c r="B65" i="15"/>
  <c r="A65" i="15" s="1"/>
  <c r="B64" i="15"/>
  <c r="A64" i="15" s="1"/>
  <c r="B63" i="15"/>
  <c r="A63" i="15" s="1"/>
  <c r="B62" i="15"/>
  <c r="A62" i="15" s="1"/>
  <c r="B61" i="15"/>
  <c r="A61" i="15" s="1"/>
  <c r="B60" i="15"/>
  <c r="A60" i="15" s="1"/>
  <c r="B59" i="15"/>
  <c r="A59" i="15" s="1"/>
  <c r="B58" i="15"/>
  <c r="A58" i="15" s="1"/>
  <c r="B57" i="15"/>
  <c r="A57" i="15" s="1"/>
  <c r="B56" i="15"/>
  <c r="A56" i="15" s="1"/>
  <c r="B55" i="15"/>
  <c r="A55" i="15" s="1"/>
  <c r="B54" i="15"/>
  <c r="A54" i="15" s="1"/>
  <c r="B53" i="15"/>
  <c r="A53" i="15" s="1"/>
  <c r="B52" i="15"/>
  <c r="A52" i="15" s="1"/>
  <c r="B51" i="15"/>
  <c r="A51" i="15" s="1"/>
  <c r="B50" i="15"/>
  <c r="A50" i="15" s="1"/>
  <c r="B49" i="15"/>
  <c r="A49" i="15" s="1"/>
  <c r="B48" i="15"/>
  <c r="A48" i="15" s="1"/>
  <c r="B47" i="15"/>
  <c r="A47" i="15" s="1"/>
  <c r="B46" i="15"/>
  <c r="A46" i="15" s="1"/>
  <c r="B45" i="15"/>
  <c r="A45" i="15" s="1"/>
  <c r="B44" i="15"/>
  <c r="A44" i="15" s="1"/>
  <c r="B43" i="15"/>
  <c r="A43" i="15" s="1"/>
  <c r="B42" i="15"/>
  <c r="A42" i="15" s="1"/>
  <c r="B41" i="15"/>
  <c r="A41" i="15" s="1"/>
  <c r="B40" i="15"/>
  <c r="A40" i="15" s="1"/>
  <c r="B39" i="15"/>
  <c r="A39" i="15" s="1"/>
  <c r="B38" i="15"/>
  <c r="A38" i="15" s="1"/>
  <c r="B37" i="15"/>
  <c r="A37" i="15" s="1"/>
  <c r="B36" i="15"/>
  <c r="A36" i="15" s="1"/>
  <c r="B35" i="15"/>
  <c r="A35" i="15" s="1"/>
  <c r="B34" i="15"/>
  <c r="A34" i="15" s="1"/>
  <c r="B33" i="15"/>
  <c r="A33" i="15" s="1"/>
  <c r="B32" i="15"/>
  <c r="A32" i="15" s="1"/>
  <c r="B31" i="15"/>
  <c r="A31" i="15" s="1"/>
  <c r="B30" i="15"/>
  <c r="A30" i="15" s="1"/>
  <c r="A29" i="15"/>
  <c r="A27" i="15"/>
  <c r="B372" i="14"/>
  <c r="A372" i="14" s="1"/>
  <c r="B371" i="14"/>
  <c r="A371" i="14" s="1"/>
  <c r="B370" i="14"/>
  <c r="A370" i="14" s="1"/>
  <c r="B369" i="14"/>
  <c r="A369" i="14" s="1"/>
  <c r="B368" i="14"/>
  <c r="A368" i="14" s="1"/>
  <c r="B367" i="14"/>
  <c r="A367" i="14" s="1"/>
  <c r="B366" i="14"/>
  <c r="A366" i="14" s="1"/>
  <c r="B365" i="14"/>
  <c r="A365" i="14" s="1"/>
  <c r="B364" i="14"/>
  <c r="A364" i="14" s="1"/>
  <c r="B363" i="14"/>
  <c r="A363" i="14" s="1"/>
  <c r="B362" i="14"/>
  <c r="A362" i="14" s="1"/>
  <c r="B361" i="14"/>
  <c r="A361" i="14" s="1"/>
  <c r="B360" i="14"/>
  <c r="A360" i="14" s="1"/>
  <c r="B359" i="14"/>
  <c r="A359" i="14" s="1"/>
  <c r="B358" i="14"/>
  <c r="A358" i="14" s="1"/>
  <c r="B357" i="14"/>
  <c r="A357" i="14" s="1"/>
  <c r="B356" i="14"/>
  <c r="A356" i="14" s="1"/>
  <c r="B355" i="14"/>
  <c r="A355" i="14" s="1"/>
  <c r="B354" i="14"/>
  <c r="A354" i="14" s="1"/>
  <c r="B353" i="14"/>
  <c r="A353" i="14" s="1"/>
  <c r="B352" i="14"/>
  <c r="A352" i="14" s="1"/>
  <c r="B351" i="14"/>
  <c r="A351" i="14" s="1"/>
  <c r="B350" i="14"/>
  <c r="A350" i="14" s="1"/>
  <c r="B349" i="14"/>
  <c r="A349" i="14" s="1"/>
  <c r="B348" i="14"/>
  <c r="A348" i="14" s="1"/>
  <c r="B347" i="14"/>
  <c r="A347" i="14" s="1"/>
  <c r="B346" i="14"/>
  <c r="A346" i="14" s="1"/>
  <c r="B345" i="14"/>
  <c r="A345" i="14" s="1"/>
  <c r="B344" i="14"/>
  <c r="A344" i="14" s="1"/>
  <c r="B343" i="14"/>
  <c r="A343" i="14" s="1"/>
  <c r="B342" i="14"/>
  <c r="A342" i="14" s="1"/>
  <c r="B341" i="14"/>
  <c r="A341" i="14" s="1"/>
  <c r="B340" i="14"/>
  <c r="A340" i="14" s="1"/>
  <c r="B339" i="14"/>
  <c r="A339" i="14" s="1"/>
  <c r="B338" i="14"/>
  <c r="A338" i="14" s="1"/>
  <c r="B337" i="14"/>
  <c r="A337" i="14" s="1"/>
  <c r="B336" i="14"/>
  <c r="A336" i="14" s="1"/>
  <c r="B335" i="14"/>
  <c r="A335" i="14" s="1"/>
  <c r="B334" i="14"/>
  <c r="A334" i="14" s="1"/>
  <c r="B333" i="14"/>
  <c r="A333" i="14" s="1"/>
  <c r="B332" i="14"/>
  <c r="A332" i="14" s="1"/>
  <c r="B331" i="14"/>
  <c r="A331" i="14" s="1"/>
  <c r="B330" i="14"/>
  <c r="A330" i="14" s="1"/>
  <c r="B329" i="14"/>
  <c r="A329" i="14" s="1"/>
  <c r="B328" i="14"/>
  <c r="A328" i="14" s="1"/>
  <c r="B327" i="14"/>
  <c r="A327" i="14" s="1"/>
  <c r="B326" i="14"/>
  <c r="A326" i="14" s="1"/>
  <c r="B325" i="14"/>
  <c r="A325" i="14" s="1"/>
  <c r="B324" i="14"/>
  <c r="A324" i="14" s="1"/>
  <c r="B323" i="14"/>
  <c r="A323" i="14" s="1"/>
  <c r="B322" i="14"/>
  <c r="A322" i="14" s="1"/>
  <c r="B321" i="14"/>
  <c r="A321" i="14" s="1"/>
  <c r="B320" i="14"/>
  <c r="A320" i="14" s="1"/>
  <c r="B319" i="14"/>
  <c r="A319" i="14" s="1"/>
  <c r="B318" i="14"/>
  <c r="A318" i="14" s="1"/>
  <c r="B317" i="14"/>
  <c r="A317" i="14" s="1"/>
  <c r="B316" i="14"/>
  <c r="A316" i="14" s="1"/>
  <c r="B315" i="14"/>
  <c r="A315" i="14" s="1"/>
  <c r="B314" i="14"/>
  <c r="A314" i="14" s="1"/>
  <c r="B313" i="14"/>
  <c r="A313" i="14" s="1"/>
  <c r="B312" i="14"/>
  <c r="A312" i="14" s="1"/>
  <c r="B311" i="14"/>
  <c r="A311" i="14" s="1"/>
  <c r="B310" i="14"/>
  <c r="A310" i="14" s="1"/>
  <c r="B309" i="14"/>
  <c r="A309" i="14" s="1"/>
  <c r="B308" i="14"/>
  <c r="A308" i="14" s="1"/>
  <c r="B307" i="14"/>
  <c r="A307" i="14" s="1"/>
  <c r="B306" i="14"/>
  <c r="A306" i="14" s="1"/>
  <c r="B305" i="14"/>
  <c r="A305" i="14" s="1"/>
  <c r="B304" i="14"/>
  <c r="A304" i="14" s="1"/>
  <c r="B303" i="14"/>
  <c r="A303" i="14" s="1"/>
  <c r="B302" i="14"/>
  <c r="A302" i="14" s="1"/>
  <c r="B301" i="14"/>
  <c r="A301" i="14" s="1"/>
  <c r="B300" i="14"/>
  <c r="A300" i="14" s="1"/>
  <c r="B299" i="14"/>
  <c r="A299" i="14" s="1"/>
  <c r="B298" i="14"/>
  <c r="A298" i="14" s="1"/>
  <c r="B297" i="14"/>
  <c r="A297" i="14" s="1"/>
  <c r="B296" i="14"/>
  <c r="A296" i="14" s="1"/>
  <c r="B295" i="14"/>
  <c r="A295" i="14" s="1"/>
  <c r="B294" i="14"/>
  <c r="A294" i="14" s="1"/>
  <c r="B293" i="14"/>
  <c r="A293" i="14" s="1"/>
  <c r="B292" i="14"/>
  <c r="A292" i="14" s="1"/>
  <c r="B291" i="14"/>
  <c r="A291" i="14" s="1"/>
  <c r="B290" i="14"/>
  <c r="A290" i="14" s="1"/>
  <c r="B289" i="14"/>
  <c r="A289" i="14" s="1"/>
  <c r="B288" i="14"/>
  <c r="A288" i="14" s="1"/>
  <c r="B287" i="14"/>
  <c r="A287" i="14" s="1"/>
  <c r="B286" i="14"/>
  <c r="A286" i="14" s="1"/>
  <c r="B285" i="14"/>
  <c r="A285" i="14" s="1"/>
  <c r="B284" i="14"/>
  <c r="A284" i="14" s="1"/>
  <c r="B283" i="14"/>
  <c r="A283" i="14" s="1"/>
  <c r="B282" i="14"/>
  <c r="A282" i="14" s="1"/>
  <c r="B281" i="14"/>
  <c r="A281" i="14" s="1"/>
  <c r="B280" i="14"/>
  <c r="A280" i="14" s="1"/>
  <c r="B279" i="14"/>
  <c r="A279" i="14" s="1"/>
  <c r="B278" i="14"/>
  <c r="A278" i="14" s="1"/>
  <c r="B277" i="14"/>
  <c r="A277" i="14" s="1"/>
  <c r="B276" i="14"/>
  <c r="A276" i="14" s="1"/>
  <c r="B275" i="14"/>
  <c r="A275" i="14" s="1"/>
  <c r="B274" i="14"/>
  <c r="A274" i="14" s="1"/>
  <c r="B273" i="14"/>
  <c r="A273" i="14" s="1"/>
  <c r="B272" i="14"/>
  <c r="A272" i="14" s="1"/>
  <c r="B271" i="14"/>
  <c r="A271" i="14" s="1"/>
  <c r="B270" i="14"/>
  <c r="A270" i="14" s="1"/>
  <c r="B269" i="14"/>
  <c r="A269" i="14" s="1"/>
  <c r="B268" i="14"/>
  <c r="A268" i="14" s="1"/>
  <c r="B267" i="14"/>
  <c r="A267" i="14" s="1"/>
  <c r="B266" i="14"/>
  <c r="A266" i="14" s="1"/>
  <c r="B265" i="14"/>
  <c r="A265" i="14" s="1"/>
  <c r="B264" i="14"/>
  <c r="A264" i="14" s="1"/>
  <c r="B263" i="14"/>
  <c r="A263" i="14" s="1"/>
  <c r="B262" i="14"/>
  <c r="A262" i="14" s="1"/>
  <c r="B261" i="14"/>
  <c r="A261" i="14" s="1"/>
  <c r="B260" i="14"/>
  <c r="A260" i="14" s="1"/>
  <c r="B259" i="14"/>
  <c r="A259" i="14" s="1"/>
  <c r="B258" i="14"/>
  <c r="A258" i="14" s="1"/>
  <c r="B257" i="14"/>
  <c r="A257" i="14" s="1"/>
  <c r="B256" i="14"/>
  <c r="A256" i="14" s="1"/>
  <c r="B255" i="14"/>
  <c r="A255" i="14" s="1"/>
  <c r="B254" i="14"/>
  <c r="A254" i="14" s="1"/>
  <c r="B253" i="14"/>
  <c r="A253" i="14" s="1"/>
  <c r="B252" i="14"/>
  <c r="A252" i="14" s="1"/>
  <c r="B251" i="14"/>
  <c r="A251" i="14" s="1"/>
  <c r="B250" i="14"/>
  <c r="A250" i="14" s="1"/>
  <c r="B249" i="14"/>
  <c r="A249" i="14" s="1"/>
  <c r="B248" i="14"/>
  <c r="A248" i="14" s="1"/>
  <c r="B247" i="14"/>
  <c r="A247" i="14" s="1"/>
  <c r="B246" i="14"/>
  <c r="A246" i="14" s="1"/>
  <c r="B245" i="14"/>
  <c r="A245" i="14" s="1"/>
  <c r="B244" i="14"/>
  <c r="A244" i="14" s="1"/>
  <c r="B243" i="14"/>
  <c r="A243" i="14" s="1"/>
  <c r="B242" i="14"/>
  <c r="A242" i="14" s="1"/>
  <c r="B241" i="14"/>
  <c r="A241" i="14" s="1"/>
  <c r="B240" i="14"/>
  <c r="A240" i="14" s="1"/>
  <c r="B239" i="14"/>
  <c r="A239" i="14" s="1"/>
  <c r="B238" i="14"/>
  <c r="A238" i="14" s="1"/>
  <c r="B237" i="14"/>
  <c r="A237" i="14" s="1"/>
  <c r="B236" i="14"/>
  <c r="A236" i="14" s="1"/>
  <c r="B235" i="14"/>
  <c r="A235" i="14" s="1"/>
  <c r="B234" i="14"/>
  <c r="A234" i="14" s="1"/>
  <c r="B233" i="14"/>
  <c r="A233" i="14" s="1"/>
  <c r="B232" i="14"/>
  <c r="A232" i="14" s="1"/>
  <c r="B231" i="14"/>
  <c r="A231" i="14" s="1"/>
  <c r="B230" i="14"/>
  <c r="A230" i="14" s="1"/>
  <c r="B229" i="14"/>
  <c r="A229" i="14" s="1"/>
  <c r="B228" i="14"/>
  <c r="A228" i="14" s="1"/>
  <c r="B227" i="14"/>
  <c r="A227" i="14" s="1"/>
  <c r="B226" i="14"/>
  <c r="A226" i="14" s="1"/>
  <c r="B225" i="14"/>
  <c r="A225" i="14" s="1"/>
  <c r="B224" i="14"/>
  <c r="A224" i="14" s="1"/>
  <c r="B223" i="14"/>
  <c r="A223" i="14" s="1"/>
  <c r="B222" i="14"/>
  <c r="A222" i="14" s="1"/>
  <c r="B221" i="14"/>
  <c r="A221" i="14" s="1"/>
  <c r="B220" i="14"/>
  <c r="A220" i="14" s="1"/>
  <c r="B219" i="14"/>
  <c r="A219" i="14" s="1"/>
  <c r="B218" i="14"/>
  <c r="A218" i="14" s="1"/>
  <c r="B217" i="14"/>
  <c r="A217" i="14" s="1"/>
  <c r="B216" i="14"/>
  <c r="A216" i="14" s="1"/>
  <c r="B215" i="14"/>
  <c r="A215" i="14" s="1"/>
  <c r="B214" i="14"/>
  <c r="A214" i="14" s="1"/>
  <c r="B213" i="14"/>
  <c r="A213" i="14" s="1"/>
  <c r="B212" i="14"/>
  <c r="A212" i="14" s="1"/>
  <c r="B211" i="14"/>
  <c r="A211" i="14" s="1"/>
  <c r="B210" i="14"/>
  <c r="A210" i="14" s="1"/>
  <c r="B209" i="14"/>
  <c r="A209" i="14" s="1"/>
  <c r="B208" i="14"/>
  <c r="A208" i="14" s="1"/>
  <c r="B207" i="14"/>
  <c r="A207" i="14" s="1"/>
  <c r="B206" i="14"/>
  <c r="A206" i="14" s="1"/>
  <c r="B205" i="14"/>
  <c r="A205" i="14" s="1"/>
  <c r="B204" i="14"/>
  <c r="A204" i="14" s="1"/>
  <c r="B203" i="14"/>
  <c r="A203" i="14" s="1"/>
  <c r="B202" i="14"/>
  <c r="A202" i="14" s="1"/>
  <c r="B201" i="14"/>
  <c r="A201" i="14" s="1"/>
  <c r="B200" i="14"/>
  <c r="A200" i="14" s="1"/>
  <c r="B199" i="14"/>
  <c r="A199" i="14" s="1"/>
  <c r="B198" i="14"/>
  <c r="A198" i="14" s="1"/>
  <c r="B197" i="14"/>
  <c r="A197" i="14" s="1"/>
  <c r="B196" i="14"/>
  <c r="A196" i="14" s="1"/>
  <c r="B195" i="14"/>
  <c r="A195" i="14" s="1"/>
  <c r="B194" i="14"/>
  <c r="A194" i="14" s="1"/>
  <c r="B193" i="14"/>
  <c r="A193" i="14" s="1"/>
  <c r="B192" i="14"/>
  <c r="A192" i="14" s="1"/>
  <c r="B191" i="14"/>
  <c r="A191" i="14" s="1"/>
  <c r="B190" i="14"/>
  <c r="A190" i="14" s="1"/>
  <c r="B189" i="14"/>
  <c r="A189" i="14" s="1"/>
  <c r="B188" i="14"/>
  <c r="A188" i="14" s="1"/>
  <c r="B187" i="14"/>
  <c r="A187" i="14" s="1"/>
  <c r="B186" i="14"/>
  <c r="A186" i="14" s="1"/>
  <c r="B185" i="14"/>
  <c r="A185" i="14" s="1"/>
  <c r="B184" i="14"/>
  <c r="A184" i="14" s="1"/>
  <c r="B183" i="14"/>
  <c r="A183" i="14" s="1"/>
  <c r="B182" i="14"/>
  <c r="A182" i="14" s="1"/>
  <c r="B181" i="14"/>
  <c r="A181" i="14" s="1"/>
  <c r="B180" i="14"/>
  <c r="A180" i="14" s="1"/>
  <c r="B179" i="14"/>
  <c r="A179" i="14" s="1"/>
  <c r="B178" i="14"/>
  <c r="A178" i="14" s="1"/>
  <c r="B177" i="14"/>
  <c r="A177" i="14" s="1"/>
  <c r="B176" i="14"/>
  <c r="A176" i="14" s="1"/>
  <c r="B175" i="14"/>
  <c r="A175" i="14" s="1"/>
  <c r="B174" i="14"/>
  <c r="A174" i="14" s="1"/>
  <c r="B173" i="14"/>
  <c r="A173" i="14" s="1"/>
  <c r="B172" i="14"/>
  <c r="A172" i="14" s="1"/>
  <c r="B171" i="14"/>
  <c r="A171" i="14" s="1"/>
  <c r="B170" i="14"/>
  <c r="A170" i="14" s="1"/>
  <c r="B169" i="14"/>
  <c r="A169" i="14" s="1"/>
  <c r="B168" i="14"/>
  <c r="A168" i="14" s="1"/>
  <c r="B167" i="14"/>
  <c r="A167" i="14" s="1"/>
  <c r="B166" i="14"/>
  <c r="A166" i="14" s="1"/>
  <c r="B165" i="14"/>
  <c r="A165" i="14" s="1"/>
  <c r="B164" i="14"/>
  <c r="A164" i="14" s="1"/>
  <c r="B163" i="14"/>
  <c r="A163" i="14" s="1"/>
  <c r="B162" i="14"/>
  <c r="A162" i="14" s="1"/>
  <c r="B161" i="14"/>
  <c r="A161" i="14" s="1"/>
  <c r="B160" i="14"/>
  <c r="A160" i="14" s="1"/>
  <c r="B159" i="14"/>
  <c r="A159" i="14" s="1"/>
  <c r="B158" i="14"/>
  <c r="A158" i="14" s="1"/>
  <c r="B157" i="14"/>
  <c r="A157" i="14" s="1"/>
  <c r="B156" i="14"/>
  <c r="A156" i="14" s="1"/>
  <c r="B155" i="14"/>
  <c r="A155" i="14" s="1"/>
  <c r="B154" i="14"/>
  <c r="A154" i="14" s="1"/>
  <c r="B153" i="14"/>
  <c r="A153" i="14" s="1"/>
  <c r="B152" i="14"/>
  <c r="A152" i="14" s="1"/>
  <c r="B151" i="14"/>
  <c r="A151" i="14" s="1"/>
  <c r="B150" i="14"/>
  <c r="A150" i="14" s="1"/>
  <c r="B149" i="14"/>
  <c r="A149" i="14" s="1"/>
  <c r="B148" i="14"/>
  <c r="A148" i="14" s="1"/>
  <c r="B147" i="14"/>
  <c r="A147" i="14" s="1"/>
  <c r="B146" i="14"/>
  <c r="A146" i="14" s="1"/>
  <c r="B145" i="14"/>
  <c r="A145" i="14" s="1"/>
  <c r="B144" i="14"/>
  <c r="A144" i="14" s="1"/>
  <c r="B143" i="14"/>
  <c r="A143" i="14" s="1"/>
  <c r="B142" i="14"/>
  <c r="A142" i="14" s="1"/>
  <c r="B141" i="14"/>
  <c r="A141" i="14" s="1"/>
  <c r="B140" i="14"/>
  <c r="A140" i="14" s="1"/>
  <c r="B139" i="14"/>
  <c r="A139" i="14" s="1"/>
  <c r="B138" i="14"/>
  <c r="A138" i="14" s="1"/>
  <c r="B137" i="14"/>
  <c r="A137" i="14" s="1"/>
  <c r="B136" i="14"/>
  <c r="A136" i="14" s="1"/>
  <c r="B135" i="14"/>
  <c r="A135" i="14" s="1"/>
  <c r="B134" i="14"/>
  <c r="A134" i="14" s="1"/>
  <c r="B133" i="14"/>
  <c r="A133" i="14" s="1"/>
  <c r="B132" i="14"/>
  <c r="A132" i="14" s="1"/>
  <c r="B131" i="14"/>
  <c r="A131" i="14" s="1"/>
  <c r="B130" i="14"/>
  <c r="A130" i="14" s="1"/>
  <c r="B129" i="14"/>
  <c r="A129" i="14" s="1"/>
  <c r="B128" i="14"/>
  <c r="A128" i="14" s="1"/>
  <c r="B127" i="14"/>
  <c r="A127" i="14" s="1"/>
  <c r="B126" i="14"/>
  <c r="A126" i="14" s="1"/>
  <c r="B125" i="14"/>
  <c r="A125" i="14" s="1"/>
  <c r="B124" i="14"/>
  <c r="A124" i="14" s="1"/>
  <c r="B123" i="14"/>
  <c r="A123" i="14" s="1"/>
  <c r="B122" i="14"/>
  <c r="A122" i="14" s="1"/>
  <c r="B121" i="14"/>
  <c r="A121" i="14" s="1"/>
  <c r="B120" i="14"/>
  <c r="A120" i="14" s="1"/>
  <c r="B119" i="14"/>
  <c r="A119" i="14" s="1"/>
  <c r="B118" i="14"/>
  <c r="A118" i="14" s="1"/>
  <c r="B117" i="14"/>
  <c r="A117" i="14" s="1"/>
  <c r="B116" i="14"/>
  <c r="A116" i="14" s="1"/>
  <c r="B115" i="14"/>
  <c r="A115" i="14" s="1"/>
  <c r="B114" i="14"/>
  <c r="A114" i="14" s="1"/>
  <c r="B113" i="14"/>
  <c r="A113" i="14" s="1"/>
  <c r="B112" i="14"/>
  <c r="A112" i="14" s="1"/>
  <c r="B111" i="14"/>
  <c r="A111" i="14" s="1"/>
  <c r="B110" i="14"/>
  <c r="A110" i="14" s="1"/>
  <c r="B109" i="14"/>
  <c r="A109" i="14" s="1"/>
  <c r="B108" i="14"/>
  <c r="A108" i="14" s="1"/>
  <c r="B107" i="14"/>
  <c r="A107" i="14" s="1"/>
  <c r="B106" i="14"/>
  <c r="A106" i="14" s="1"/>
  <c r="B105" i="14"/>
  <c r="A105" i="14" s="1"/>
  <c r="B104" i="14"/>
  <c r="A104" i="14" s="1"/>
  <c r="B103" i="14"/>
  <c r="A103" i="14" s="1"/>
  <c r="B102" i="14"/>
  <c r="A102" i="14" s="1"/>
  <c r="B101" i="14"/>
  <c r="A101" i="14" s="1"/>
  <c r="B100" i="14"/>
  <c r="A100" i="14" s="1"/>
  <c r="B99" i="14"/>
  <c r="A99" i="14" s="1"/>
  <c r="B98" i="14"/>
  <c r="A98" i="14" s="1"/>
  <c r="B97" i="14"/>
  <c r="A97" i="14" s="1"/>
  <c r="B96" i="14"/>
  <c r="A96" i="14" s="1"/>
  <c r="B95" i="14"/>
  <c r="A95" i="14" s="1"/>
  <c r="B94" i="14"/>
  <c r="A94" i="14" s="1"/>
  <c r="B93" i="14"/>
  <c r="A93" i="14" s="1"/>
  <c r="B92" i="14"/>
  <c r="A92" i="14" s="1"/>
  <c r="B91" i="14"/>
  <c r="A91" i="14" s="1"/>
  <c r="B90" i="14"/>
  <c r="A90" i="14" s="1"/>
  <c r="B89" i="14"/>
  <c r="A89" i="14" s="1"/>
  <c r="B88" i="14"/>
  <c r="A88" i="14" s="1"/>
  <c r="B87" i="14"/>
  <c r="A87" i="14" s="1"/>
  <c r="B86" i="14"/>
  <c r="A86" i="14" s="1"/>
  <c r="B85" i="14"/>
  <c r="A85" i="14" s="1"/>
  <c r="B84" i="14"/>
  <c r="A84" i="14" s="1"/>
  <c r="B83" i="14"/>
  <c r="A83" i="14" s="1"/>
  <c r="B82" i="14"/>
  <c r="A82" i="14" s="1"/>
  <c r="B81" i="14"/>
  <c r="A81" i="14" s="1"/>
  <c r="B80" i="14"/>
  <c r="A80" i="14" s="1"/>
  <c r="B79" i="14"/>
  <c r="A79" i="14" s="1"/>
  <c r="B78" i="14"/>
  <c r="A78" i="14" s="1"/>
  <c r="B77" i="14"/>
  <c r="A77" i="14" s="1"/>
  <c r="B76" i="14"/>
  <c r="A76" i="14" s="1"/>
  <c r="B75" i="14"/>
  <c r="A75" i="14" s="1"/>
  <c r="B74" i="14"/>
  <c r="A74" i="14" s="1"/>
  <c r="B73" i="14"/>
  <c r="A73" i="14" s="1"/>
  <c r="B72" i="14"/>
  <c r="A72" i="14" s="1"/>
  <c r="B71" i="14"/>
  <c r="A71" i="14" s="1"/>
  <c r="B70" i="14"/>
  <c r="A70" i="14" s="1"/>
  <c r="B69" i="14"/>
  <c r="A69" i="14" s="1"/>
  <c r="B68" i="14"/>
  <c r="A68" i="14" s="1"/>
  <c r="B67" i="14"/>
  <c r="A67" i="14" s="1"/>
  <c r="B66" i="14"/>
  <c r="A66" i="14" s="1"/>
  <c r="B65" i="14"/>
  <c r="A65" i="14" s="1"/>
  <c r="B64" i="14"/>
  <c r="A64" i="14" s="1"/>
  <c r="B63" i="14"/>
  <c r="A63" i="14" s="1"/>
  <c r="B62" i="14"/>
  <c r="A62" i="14" s="1"/>
  <c r="B61" i="14"/>
  <c r="A61" i="14" s="1"/>
  <c r="B60" i="14"/>
  <c r="A60" i="14" s="1"/>
  <c r="B59" i="14"/>
  <c r="A59" i="14" s="1"/>
  <c r="B58" i="14"/>
  <c r="A58" i="14" s="1"/>
  <c r="B57" i="14"/>
  <c r="A57" i="14" s="1"/>
  <c r="B56" i="14"/>
  <c r="A56" i="14" s="1"/>
  <c r="B55" i="14"/>
  <c r="A55" i="14" s="1"/>
  <c r="B54" i="14"/>
  <c r="A54" i="14" s="1"/>
  <c r="B53" i="14"/>
  <c r="A53" i="14" s="1"/>
  <c r="B52" i="14"/>
  <c r="A52" i="14" s="1"/>
  <c r="B51" i="14"/>
  <c r="A51" i="14" s="1"/>
  <c r="B50" i="14"/>
  <c r="A50" i="14" s="1"/>
  <c r="B49" i="14"/>
  <c r="A49" i="14" s="1"/>
  <c r="B48" i="14"/>
  <c r="A48" i="14" s="1"/>
  <c r="B47" i="14"/>
  <c r="A47" i="14" s="1"/>
  <c r="B46" i="14"/>
  <c r="A46" i="14" s="1"/>
  <c r="B45" i="14"/>
  <c r="A45" i="14" s="1"/>
  <c r="B44" i="14"/>
  <c r="A44" i="14" s="1"/>
  <c r="B43" i="14"/>
  <c r="A43" i="14" s="1"/>
  <c r="B42" i="14"/>
  <c r="A42" i="14" s="1"/>
  <c r="B41" i="14"/>
  <c r="A41" i="14" s="1"/>
  <c r="B40" i="14"/>
  <c r="A40" i="14" s="1"/>
  <c r="B39" i="14"/>
  <c r="A39" i="14" s="1"/>
  <c r="B38" i="14"/>
  <c r="A38" i="14" s="1"/>
  <c r="B37" i="14"/>
  <c r="A37" i="14" s="1"/>
  <c r="B36" i="14"/>
  <c r="A36" i="14" s="1"/>
  <c r="B35" i="14"/>
  <c r="A35" i="14" s="1"/>
  <c r="B365" i="13"/>
  <c r="A365" i="13" s="1"/>
  <c r="B364" i="13"/>
  <c r="A364" i="13" s="1"/>
  <c r="B363" i="13"/>
  <c r="A363" i="13" s="1"/>
  <c r="B362" i="13"/>
  <c r="A362" i="13" s="1"/>
  <c r="B361" i="13"/>
  <c r="A361" i="13" s="1"/>
  <c r="B360" i="13"/>
  <c r="A360" i="13" s="1"/>
  <c r="B359" i="13"/>
  <c r="A359" i="13" s="1"/>
  <c r="B358" i="13"/>
  <c r="A358" i="13" s="1"/>
  <c r="B357" i="13"/>
  <c r="A357" i="13" s="1"/>
  <c r="B356" i="13"/>
  <c r="A356" i="13" s="1"/>
  <c r="B355" i="13"/>
  <c r="A355" i="13" s="1"/>
  <c r="B354" i="13"/>
  <c r="A354" i="13" s="1"/>
  <c r="B353" i="13"/>
  <c r="A353" i="13" s="1"/>
  <c r="B352" i="13"/>
  <c r="A352" i="13" s="1"/>
  <c r="B351" i="13"/>
  <c r="A351" i="13" s="1"/>
  <c r="B350" i="13"/>
  <c r="A350" i="13" s="1"/>
  <c r="B349" i="13"/>
  <c r="A349" i="13" s="1"/>
  <c r="B348" i="13"/>
  <c r="A348" i="13" s="1"/>
  <c r="B347" i="13"/>
  <c r="A347" i="13" s="1"/>
  <c r="B346" i="13"/>
  <c r="A346" i="13" s="1"/>
  <c r="B345" i="13"/>
  <c r="A345" i="13" s="1"/>
  <c r="B344" i="13"/>
  <c r="A344" i="13" s="1"/>
  <c r="B343" i="13"/>
  <c r="A343" i="13" s="1"/>
  <c r="B342" i="13"/>
  <c r="A342" i="13" s="1"/>
  <c r="B341" i="13"/>
  <c r="A341" i="13" s="1"/>
  <c r="B340" i="13"/>
  <c r="A340" i="13" s="1"/>
  <c r="B339" i="13"/>
  <c r="A339" i="13" s="1"/>
  <c r="B338" i="13"/>
  <c r="A338" i="13" s="1"/>
  <c r="B337" i="13"/>
  <c r="A337" i="13" s="1"/>
  <c r="B336" i="13"/>
  <c r="A336" i="13" s="1"/>
  <c r="B335" i="13"/>
  <c r="A335" i="13" s="1"/>
  <c r="B334" i="13"/>
  <c r="A334" i="13" s="1"/>
  <c r="B333" i="13"/>
  <c r="A333" i="13" s="1"/>
  <c r="B332" i="13"/>
  <c r="A332" i="13" s="1"/>
  <c r="B331" i="13"/>
  <c r="A331" i="13" s="1"/>
  <c r="B330" i="13"/>
  <c r="A330" i="13" s="1"/>
  <c r="B329" i="13"/>
  <c r="A329" i="13" s="1"/>
  <c r="B328" i="13"/>
  <c r="A328" i="13" s="1"/>
  <c r="B327" i="13"/>
  <c r="A327" i="13" s="1"/>
  <c r="B326" i="13"/>
  <c r="A326" i="13" s="1"/>
  <c r="B325" i="13"/>
  <c r="A325" i="13" s="1"/>
  <c r="B324" i="13"/>
  <c r="A324" i="13" s="1"/>
  <c r="B323" i="13"/>
  <c r="A323" i="13" s="1"/>
  <c r="B322" i="13"/>
  <c r="A322" i="13" s="1"/>
  <c r="B321" i="13"/>
  <c r="A321" i="13" s="1"/>
  <c r="B320" i="13"/>
  <c r="A320" i="13" s="1"/>
  <c r="B319" i="13"/>
  <c r="A319" i="13" s="1"/>
  <c r="B318" i="13"/>
  <c r="A318" i="13" s="1"/>
  <c r="B317" i="13"/>
  <c r="A317" i="13" s="1"/>
  <c r="B316" i="13"/>
  <c r="A316" i="13" s="1"/>
  <c r="B315" i="13"/>
  <c r="A315" i="13" s="1"/>
  <c r="B314" i="13"/>
  <c r="A314" i="13" s="1"/>
  <c r="B313" i="13"/>
  <c r="A313" i="13" s="1"/>
  <c r="B312" i="13"/>
  <c r="A312" i="13" s="1"/>
  <c r="B311" i="13"/>
  <c r="A311" i="13" s="1"/>
  <c r="B310" i="13"/>
  <c r="A310" i="13" s="1"/>
  <c r="B309" i="13"/>
  <c r="A309" i="13" s="1"/>
  <c r="B308" i="13"/>
  <c r="A308" i="13" s="1"/>
  <c r="B307" i="13"/>
  <c r="A307" i="13" s="1"/>
  <c r="B306" i="13"/>
  <c r="A306" i="13" s="1"/>
  <c r="B305" i="13"/>
  <c r="A305" i="13" s="1"/>
  <c r="B304" i="13"/>
  <c r="A304" i="13" s="1"/>
  <c r="B303" i="13"/>
  <c r="A303" i="13" s="1"/>
  <c r="B302" i="13"/>
  <c r="A302" i="13" s="1"/>
  <c r="B301" i="13"/>
  <c r="A301" i="13" s="1"/>
  <c r="B300" i="13"/>
  <c r="A300" i="13" s="1"/>
  <c r="B299" i="13"/>
  <c r="A299" i="13" s="1"/>
  <c r="B298" i="13"/>
  <c r="A298" i="13" s="1"/>
  <c r="B297" i="13"/>
  <c r="A297" i="13" s="1"/>
  <c r="B296" i="13"/>
  <c r="A296" i="13" s="1"/>
  <c r="B295" i="13"/>
  <c r="A295" i="13" s="1"/>
  <c r="B294" i="13"/>
  <c r="A294" i="13" s="1"/>
  <c r="B293" i="13"/>
  <c r="A293" i="13" s="1"/>
  <c r="B292" i="13"/>
  <c r="A292" i="13" s="1"/>
  <c r="B291" i="13"/>
  <c r="A291" i="13" s="1"/>
  <c r="B290" i="13"/>
  <c r="A290" i="13" s="1"/>
  <c r="B289" i="13"/>
  <c r="A289" i="13" s="1"/>
  <c r="B288" i="13"/>
  <c r="A288" i="13" s="1"/>
  <c r="B287" i="13"/>
  <c r="A287" i="13" s="1"/>
  <c r="B286" i="13"/>
  <c r="A286" i="13" s="1"/>
  <c r="B285" i="13"/>
  <c r="A285" i="13" s="1"/>
  <c r="B284" i="13"/>
  <c r="A284" i="13" s="1"/>
  <c r="B283" i="13"/>
  <c r="A283" i="13" s="1"/>
  <c r="B282" i="13"/>
  <c r="A282" i="13" s="1"/>
  <c r="B281" i="13"/>
  <c r="A281" i="13" s="1"/>
  <c r="B280" i="13"/>
  <c r="A280" i="13" s="1"/>
  <c r="B279" i="13"/>
  <c r="A279" i="13" s="1"/>
  <c r="B278" i="13"/>
  <c r="A278" i="13" s="1"/>
  <c r="B277" i="13"/>
  <c r="A277" i="13" s="1"/>
  <c r="B276" i="13"/>
  <c r="A276" i="13" s="1"/>
  <c r="B275" i="13"/>
  <c r="A275" i="13" s="1"/>
  <c r="B274" i="13"/>
  <c r="A274" i="13" s="1"/>
  <c r="B273" i="13"/>
  <c r="A273" i="13" s="1"/>
  <c r="B272" i="13"/>
  <c r="A272" i="13" s="1"/>
  <c r="B271" i="13"/>
  <c r="A271" i="13" s="1"/>
  <c r="B270" i="13"/>
  <c r="A270" i="13" s="1"/>
  <c r="B269" i="13"/>
  <c r="A269" i="13" s="1"/>
  <c r="B268" i="13"/>
  <c r="A268" i="13" s="1"/>
  <c r="B267" i="13"/>
  <c r="A267" i="13" s="1"/>
  <c r="B266" i="13"/>
  <c r="A266" i="13" s="1"/>
  <c r="B265" i="13"/>
  <c r="A265" i="13" s="1"/>
  <c r="B264" i="13"/>
  <c r="A264" i="13" s="1"/>
  <c r="B263" i="13"/>
  <c r="A263" i="13" s="1"/>
  <c r="B262" i="13"/>
  <c r="A262" i="13" s="1"/>
  <c r="B261" i="13"/>
  <c r="A261" i="13" s="1"/>
  <c r="B260" i="13"/>
  <c r="A260" i="13" s="1"/>
  <c r="B259" i="13"/>
  <c r="A259" i="13" s="1"/>
  <c r="B258" i="13"/>
  <c r="A258" i="13" s="1"/>
  <c r="B257" i="13"/>
  <c r="A257" i="13" s="1"/>
  <c r="B256" i="13"/>
  <c r="A256" i="13" s="1"/>
  <c r="B255" i="13"/>
  <c r="A255" i="13" s="1"/>
  <c r="B254" i="13"/>
  <c r="A254" i="13" s="1"/>
  <c r="B253" i="13"/>
  <c r="A253" i="13" s="1"/>
  <c r="B252" i="13"/>
  <c r="A252" i="13" s="1"/>
  <c r="B251" i="13"/>
  <c r="A251" i="13" s="1"/>
  <c r="B250" i="13"/>
  <c r="A250" i="13" s="1"/>
  <c r="B249" i="13"/>
  <c r="A249" i="13" s="1"/>
  <c r="B248" i="13"/>
  <c r="A248" i="13" s="1"/>
  <c r="B247" i="13"/>
  <c r="A247" i="13" s="1"/>
  <c r="B246" i="13"/>
  <c r="A246" i="13" s="1"/>
  <c r="B245" i="13"/>
  <c r="A245" i="13" s="1"/>
  <c r="B244" i="13"/>
  <c r="A244" i="13" s="1"/>
  <c r="B243" i="13"/>
  <c r="A243" i="13" s="1"/>
  <c r="B242" i="13"/>
  <c r="A242" i="13" s="1"/>
  <c r="B241" i="13"/>
  <c r="A241" i="13" s="1"/>
  <c r="B240" i="13"/>
  <c r="A240" i="13" s="1"/>
  <c r="B239" i="13"/>
  <c r="A239" i="13" s="1"/>
  <c r="B238" i="13"/>
  <c r="A238" i="13" s="1"/>
  <c r="B237" i="13"/>
  <c r="A237" i="13" s="1"/>
  <c r="B236" i="13"/>
  <c r="A236" i="13" s="1"/>
  <c r="B235" i="13"/>
  <c r="A235" i="13" s="1"/>
  <c r="B234" i="13"/>
  <c r="A234" i="13" s="1"/>
  <c r="B233" i="13"/>
  <c r="A233" i="13" s="1"/>
  <c r="B232" i="13"/>
  <c r="A232" i="13" s="1"/>
  <c r="B231" i="13"/>
  <c r="A231" i="13" s="1"/>
  <c r="B230" i="13"/>
  <c r="A230" i="13" s="1"/>
  <c r="B229" i="13"/>
  <c r="A229" i="13" s="1"/>
  <c r="B228" i="13"/>
  <c r="A228" i="13" s="1"/>
  <c r="B227" i="13"/>
  <c r="A227" i="13" s="1"/>
  <c r="B226" i="13"/>
  <c r="A226" i="13" s="1"/>
  <c r="B225" i="13"/>
  <c r="A225" i="13" s="1"/>
  <c r="B224" i="13"/>
  <c r="A224" i="13" s="1"/>
  <c r="B223" i="13"/>
  <c r="A223" i="13" s="1"/>
  <c r="B222" i="13"/>
  <c r="A222" i="13" s="1"/>
  <c r="B221" i="13"/>
  <c r="A221" i="13" s="1"/>
  <c r="B220" i="13"/>
  <c r="A220" i="13" s="1"/>
  <c r="B219" i="13"/>
  <c r="A219" i="13" s="1"/>
  <c r="B218" i="13"/>
  <c r="A218" i="13" s="1"/>
  <c r="B217" i="13"/>
  <c r="A217" i="13" s="1"/>
  <c r="B216" i="13"/>
  <c r="A216" i="13" s="1"/>
  <c r="B215" i="13"/>
  <c r="A215" i="13" s="1"/>
  <c r="B214" i="13"/>
  <c r="A214" i="13" s="1"/>
  <c r="B213" i="13"/>
  <c r="A213" i="13" s="1"/>
  <c r="B212" i="13"/>
  <c r="A212" i="13" s="1"/>
  <c r="B211" i="13"/>
  <c r="A211" i="13" s="1"/>
  <c r="B210" i="13"/>
  <c r="A210" i="13" s="1"/>
  <c r="B209" i="13"/>
  <c r="A209" i="13" s="1"/>
  <c r="B208" i="13"/>
  <c r="A208" i="13" s="1"/>
  <c r="B207" i="13"/>
  <c r="A207" i="13" s="1"/>
  <c r="B206" i="13"/>
  <c r="A206" i="13" s="1"/>
  <c r="B205" i="13"/>
  <c r="A205" i="13" s="1"/>
  <c r="B204" i="13"/>
  <c r="A204" i="13" s="1"/>
  <c r="B203" i="13"/>
  <c r="A203" i="13" s="1"/>
  <c r="B202" i="13"/>
  <c r="A202" i="13" s="1"/>
  <c r="B201" i="13"/>
  <c r="A201" i="13" s="1"/>
  <c r="B200" i="13"/>
  <c r="A200" i="13" s="1"/>
  <c r="B199" i="13"/>
  <c r="A199" i="13" s="1"/>
  <c r="B198" i="13"/>
  <c r="A198" i="13" s="1"/>
  <c r="B197" i="13"/>
  <c r="A197" i="13" s="1"/>
  <c r="B196" i="13"/>
  <c r="A196" i="13" s="1"/>
  <c r="B195" i="13"/>
  <c r="A195" i="13" s="1"/>
  <c r="B194" i="13"/>
  <c r="A194" i="13" s="1"/>
  <c r="B193" i="13"/>
  <c r="A193" i="13" s="1"/>
  <c r="B192" i="13"/>
  <c r="A192" i="13" s="1"/>
  <c r="B191" i="13"/>
  <c r="A191" i="13" s="1"/>
  <c r="B190" i="13"/>
  <c r="A190" i="13" s="1"/>
  <c r="B189" i="13"/>
  <c r="A189" i="13" s="1"/>
  <c r="B188" i="13"/>
  <c r="A188" i="13" s="1"/>
  <c r="B187" i="13"/>
  <c r="A187" i="13" s="1"/>
  <c r="B186" i="13"/>
  <c r="A186" i="13" s="1"/>
  <c r="B185" i="13"/>
  <c r="A185" i="13" s="1"/>
  <c r="B184" i="13"/>
  <c r="A184" i="13" s="1"/>
  <c r="B183" i="13"/>
  <c r="A183" i="13" s="1"/>
  <c r="B182" i="13"/>
  <c r="A182" i="13" s="1"/>
  <c r="B181" i="13"/>
  <c r="A181" i="13" s="1"/>
  <c r="B180" i="13"/>
  <c r="A180" i="13" s="1"/>
  <c r="B179" i="13"/>
  <c r="A179" i="13" s="1"/>
  <c r="B178" i="13"/>
  <c r="A178" i="13" s="1"/>
  <c r="B177" i="13"/>
  <c r="A177" i="13" s="1"/>
  <c r="B176" i="13"/>
  <c r="A176" i="13" s="1"/>
  <c r="B175" i="13"/>
  <c r="A175" i="13" s="1"/>
  <c r="B174" i="13"/>
  <c r="A174" i="13" s="1"/>
  <c r="B173" i="13"/>
  <c r="A173" i="13" s="1"/>
  <c r="B172" i="13"/>
  <c r="A172" i="13" s="1"/>
  <c r="B171" i="13"/>
  <c r="A171" i="13" s="1"/>
  <c r="B170" i="13"/>
  <c r="A170" i="13" s="1"/>
  <c r="B169" i="13"/>
  <c r="A169" i="13" s="1"/>
  <c r="B168" i="13"/>
  <c r="A168" i="13" s="1"/>
  <c r="B167" i="13"/>
  <c r="A167" i="13" s="1"/>
  <c r="B166" i="13"/>
  <c r="A166" i="13" s="1"/>
  <c r="B165" i="13"/>
  <c r="A165" i="13" s="1"/>
  <c r="B164" i="13"/>
  <c r="A164" i="13" s="1"/>
  <c r="B163" i="13"/>
  <c r="A163" i="13" s="1"/>
  <c r="B162" i="13"/>
  <c r="A162" i="13" s="1"/>
  <c r="B161" i="13"/>
  <c r="A161" i="13" s="1"/>
  <c r="B160" i="13"/>
  <c r="A160" i="13" s="1"/>
  <c r="B159" i="13"/>
  <c r="A159" i="13" s="1"/>
  <c r="B158" i="13"/>
  <c r="A158" i="13" s="1"/>
  <c r="B157" i="13"/>
  <c r="A157" i="13" s="1"/>
  <c r="B156" i="13"/>
  <c r="A156" i="13" s="1"/>
  <c r="B155" i="13"/>
  <c r="A155" i="13" s="1"/>
  <c r="B154" i="13"/>
  <c r="A154" i="13" s="1"/>
  <c r="B153" i="13"/>
  <c r="A153" i="13" s="1"/>
  <c r="B152" i="13"/>
  <c r="A152" i="13" s="1"/>
  <c r="B151" i="13"/>
  <c r="A151" i="13" s="1"/>
  <c r="B150" i="13"/>
  <c r="A150" i="13" s="1"/>
  <c r="B149" i="13"/>
  <c r="A149" i="13" s="1"/>
  <c r="B148" i="13"/>
  <c r="A148" i="13" s="1"/>
  <c r="B147" i="13"/>
  <c r="A147" i="13" s="1"/>
  <c r="B146" i="13"/>
  <c r="A146" i="13" s="1"/>
  <c r="B145" i="13"/>
  <c r="A145" i="13" s="1"/>
  <c r="B144" i="13"/>
  <c r="A144" i="13" s="1"/>
  <c r="B143" i="13"/>
  <c r="A143" i="13" s="1"/>
  <c r="B142" i="13"/>
  <c r="A142" i="13" s="1"/>
  <c r="B141" i="13"/>
  <c r="A141" i="13" s="1"/>
  <c r="B140" i="13"/>
  <c r="A140" i="13" s="1"/>
  <c r="B139" i="13"/>
  <c r="A139" i="13" s="1"/>
  <c r="B138" i="13"/>
  <c r="A138" i="13" s="1"/>
  <c r="B137" i="13"/>
  <c r="A137" i="13" s="1"/>
  <c r="B136" i="13"/>
  <c r="A136" i="13" s="1"/>
  <c r="B135" i="13"/>
  <c r="A135" i="13" s="1"/>
  <c r="B134" i="13"/>
  <c r="A134" i="13" s="1"/>
  <c r="B133" i="13"/>
  <c r="A133" i="13" s="1"/>
  <c r="B132" i="13"/>
  <c r="A132" i="13" s="1"/>
  <c r="B131" i="13"/>
  <c r="A131" i="13" s="1"/>
  <c r="B130" i="13"/>
  <c r="A130" i="13" s="1"/>
  <c r="B129" i="13"/>
  <c r="A129" i="13" s="1"/>
  <c r="B128" i="13"/>
  <c r="A128" i="13" s="1"/>
  <c r="B127" i="13"/>
  <c r="A127" i="13" s="1"/>
  <c r="B126" i="13"/>
  <c r="A126" i="13" s="1"/>
  <c r="B125" i="13"/>
  <c r="A125" i="13" s="1"/>
  <c r="B124" i="13"/>
  <c r="A124" i="13" s="1"/>
  <c r="B123" i="13"/>
  <c r="A123" i="13" s="1"/>
  <c r="B122" i="13"/>
  <c r="A122" i="13" s="1"/>
  <c r="B121" i="13"/>
  <c r="A121" i="13" s="1"/>
  <c r="B120" i="13"/>
  <c r="A120" i="13" s="1"/>
  <c r="B119" i="13"/>
  <c r="A119" i="13" s="1"/>
  <c r="B118" i="13"/>
  <c r="A118" i="13" s="1"/>
  <c r="B117" i="13"/>
  <c r="A117" i="13" s="1"/>
  <c r="B116" i="13"/>
  <c r="A116" i="13" s="1"/>
  <c r="B115" i="13"/>
  <c r="A115" i="13" s="1"/>
  <c r="B114" i="13"/>
  <c r="A114" i="13" s="1"/>
  <c r="B113" i="13"/>
  <c r="A113" i="13" s="1"/>
  <c r="B112" i="13"/>
  <c r="A112" i="13" s="1"/>
  <c r="B111" i="13"/>
  <c r="A111" i="13" s="1"/>
  <c r="B110" i="13"/>
  <c r="A110" i="13" s="1"/>
  <c r="B109" i="13"/>
  <c r="A109" i="13" s="1"/>
  <c r="B108" i="13"/>
  <c r="A108" i="13" s="1"/>
  <c r="B107" i="13"/>
  <c r="A107" i="13" s="1"/>
  <c r="B106" i="13"/>
  <c r="A106" i="13" s="1"/>
  <c r="B105" i="13"/>
  <c r="A105" i="13" s="1"/>
  <c r="B104" i="13"/>
  <c r="A104" i="13" s="1"/>
  <c r="B103" i="13"/>
  <c r="A103" i="13" s="1"/>
  <c r="B102" i="13"/>
  <c r="A102" i="13" s="1"/>
  <c r="B101" i="13"/>
  <c r="A101" i="13" s="1"/>
  <c r="B100" i="13"/>
  <c r="A100" i="13" s="1"/>
  <c r="B99" i="13"/>
  <c r="A99" i="13" s="1"/>
  <c r="B98" i="13"/>
  <c r="A98" i="13" s="1"/>
  <c r="B97" i="13"/>
  <c r="A97" i="13" s="1"/>
  <c r="B96" i="13"/>
  <c r="A96" i="13" s="1"/>
  <c r="B95" i="13"/>
  <c r="A95" i="13" s="1"/>
  <c r="B94" i="13"/>
  <c r="A94" i="13" s="1"/>
  <c r="B93" i="13"/>
  <c r="A93" i="13" s="1"/>
  <c r="B92" i="13"/>
  <c r="A92" i="13" s="1"/>
  <c r="B91" i="13"/>
  <c r="A91" i="13" s="1"/>
  <c r="B90" i="13"/>
  <c r="A90" i="13" s="1"/>
  <c r="B89" i="13"/>
  <c r="A89" i="13" s="1"/>
  <c r="B88" i="13"/>
  <c r="A88" i="13" s="1"/>
  <c r="B87" i="13"/>
  <c r="A87" i="13" s="1"/>
  <c r="B86" i="13"/>
  <c r="A86" i="13" s="1"/>
  <c r="B85" i="13"/>
  <c r="A85" i="13" s="1"/>
  <c r="B84" i="13"/>
  <c r="A84" i="13" s="1"/>
  <c r="B83" i="13"/>
  <c r="A83" i="13" s="1"/>
  <c r="B82" i="13"/>
  <c r="A82" i="13" s="1"/>
  <c r="B81" i="13"/>
  <c r="A81" i="13" s="1"/>
  <c r="B80" i="13"/>
  <c r="A80" i="13" s="1"/>
  <c r="B79" i="13"/>
  <c r="A79" i="13" s="1"/>
  <c r="B78" i="13"/>
  <c r="A78" i="13" s="1"/>
  <c r="B77" i="13"/>
  <c r="A77" i="13" s="1"/>
  <c r="B76" i="13"/>
  <c r="A76" i="13" s="1"/>
  <c r="B75" i="13"/>
  <c r="A75" i="13" s="1"/>
  <c r="B74" i="13"/>
  <c r="A74" i="13" s="1"/>
  <c r="B73" i="13"/>
  <c r="A73" i="13" s="1"/>
  <c r="B72" i="13"/>
  <c r="A72" i="13" s="1"/>
  <c r="B71" i="13"/>
  <c r="A71" i="13" s="1"/>
  <c r="B70" i="13"/>
  <c r="A70" i="13" s="1"/>
  <c r="B69" i="13"/>
  <c r="A69" i="13" s="1"/>
  <c r="B68" i="13"/>
  <c r="A68" i="13" s="1"/>
  <c r="B67" i="13"/>
  <c r="A67" i="13" s="1"/>
  <c r="B66" i="13"/>
  <c r="A66" i="13" s="1"/>
  <c r="B65" i="13"/>
  <c r="A65" i="13" s="1"/>
  <c r="B64" i="13"/>
  <c r="A64" i="13" s="1"/>
  <c r="B63" i="13"/>
  <c r="A63" i="13" s="1"/>
  <c r="B62" i="13"/>
  <c r="A62" i="13" s="1"/>
  <c r="B61" i="13"/>
  <c r="A61" i="13" s="1"/>
  <c r="B60" i="13"/>
  <c r="A60" i="13" s="1"/>
  <c r="B59" i="13"/>
  <c r="A59" i="13" s="1"/>
  <c r="B58" i="13"/>
  <c r="A58" i="13" s="1"/>
  <c r="B57" i="13"/>
  <c r="A57" i="13" s="1"/>
  <c r="B56" i="13"/>
  <c r="A56" i="13" s="1"/>
  <c r="B55" i="13"/>
  <c r="A55" i="13" s="1"/>
  <c r="B54" i="13"/>
  <c r="A54" i="13" s="1"/>
  <c r="B53" i="13"/>
  <c r="A53" i="13" s="1"/>
  <c r="B52" i="13"/>
  <c r="A52" i="13" s="1"/>
  <c r="B51" i="13"/>
  <c r="A51" i="13" s="1"/>
  <c r="B50" i="13"/>
  <c r="A50" i="13" s="1"/>
  <c r="B49" i="13"/>
  <c r="A49" i="13" s="1"/>
  <c r="B48" i="13"/>
  <c r="A48" i="13" s="1"/>
  <c r="B47" i="13"/>
  <c r="A47" i="13" s="1"/>
  <c r="B46" i="13"/>
  <c r="A46" i="13" s="1"/>
  <c r="B45" i="13"/>
  <c r="A45" i="13" s="1"/>
  <c r="B44" i="13"/>
  <c r="A44" i="13" s="1"/>
  <c r="B43" i="13"/>
  <c r="A43" i="13" s="1"/>
  <c r="B42" i="13"/>
  <c r="A42" i="13" s="1"/>
  <c r="B41" i="13"/>
  <c r="A41" i="13" s="1"/>
  <c r="B40" i="13"/>
  <c r="A40" i="13" s="1"/>
  <c r="B39" i="13"/>
  <c r="A39" i="13" s="1"/>
  <c r="B38" i="13"/>
  <c r="A38" i="13" s="1"/>
  <c r="B37" i="13"/>
  <c r="A37" i="13" s="1"/>
  <c r="B36" i="13"/>
  <c r="A36" i="13" s="1"/>
  <c r="B35" i="13"/>
  <c r="A35" i="13" s="1"/>
  <c r="B34" i="13"/>
  <c r="A34" i="13" s="1"/>
  <c r="B33" i="13"/>
  <c r="A33" i="13" s="1"/>
  <c r="B32" i="13"/>
  <c r="A32" i="13" s="1"/>
  <c r="B31" i="13"/>
  <c r="A31" i="13" s="1"/>
  <c r="B30" i="13"/>
  <c r="A30" i="13" s="1"/>
  <c r="B29" i="13"/>
  <c r="A29" i="13" s="1"/>
  <c r="B28" i="13"/>
  <c r="A28" i="13" s="1"/>
  <c r="B27" i="13"/>
  <c r="A27" i="13" s="1"/>
  <c r="B26" i="13"/>
  <c r="A26" i="13" s="1"/>
  <c r="B25" i="13"/>
  <c r="A25" i="13" s="1"/>
  <c r="A16" i="13"/>
  <c r="B371" i="12"/>
  <c r="A371" i="12" s="1"/>
  <c r="B370" i="12"/>
  <c r="A370" i="12" s="1"/>
  <c r="B369" i="12"/>
  <c r="A369" i="12" s="1"/>
  <c r="B368" i="12"/>
  <c r="A368" i="12" s="1"/>
  <c r="B367" i="12"/>
  <c r="A367" i="12" s="1"/>
  <c r="B366" i="12"/>
  <c r="A366" i="12" s="1"/>
  <c r="B365" i="12"/>
  <c r="A365" i="12" s="1"/>
  <c r="B364" i="12"/>
  <c r="A364" i="12" s="1"/>
  <c r="B363" i="12"/>
  <c r="A363" i="12" s="1"/>
  <c r="B362" i="12"/>
  <c r="A362" i="12" s="1"/>
  <c r="B361" i="12"/>
  <c r="A361" i="12" s="1"/>
  <c r="B360" i="12"/>
  <c r="A360" i="12" s="1"/>
  <c r="B359" i="12"/>
  <c r="A359" i="12" s="1"/>
  <c r="B358" i="12"/>
  <c r="A358" i="12" s="1"/>
  <c r="B357" i="12"/>
  <c r="A357" i="12" s="1"/>
  <c r="B356" i="12"/>
  <c r="A356" i="12" s="1"/>
  <c r="B355" i="12"/>
  <c r="A355" i="12" s="1"/>
  <c r="B354" i="12"/>
  <c r="A354" i="12" s="1"/>
  <c r="B353" i="12"/>
  <c r="A353" i="12" s="1"/>
  <c r="B352" i="12"/>
  <c r="A352" i="12" s="1"/>
  <c r="B351" i="12"/>
  <c r="A351" i="12" s="1"/>
  <c r="B350" i="12"/>
  <c r="A350" i="12" s="1"/>
  <c r="B349" i="12"/>
  <c r="A349" i="12" s="1"/>
  <c r="B348" i="12"/>
  <c r="A348" i="12" s="1"/>
  <c r="B347" i="12"/>
  <c r="A347" i="12" s="1"/>
  <c r="B346" i="12"/>
  <c r="A346" i="12" s="1"/>
  <c r="B345" i="12"/>
  <c r="A345" i="12" s="1"/>
  <c r="B344" i="12"/>
  <c r="A344" i="12" s="1"/>
  <c r="B343" i="12"/>
  <c r="A343" i="12" s="1"/>
  <c r="B342" i="12"/>
  <c r="A342" i="12" s="1"/>
  <c r="B341" i="12"/>
  <c r="A341" i="12" s="1"/>
  <c r="B340" i="12"/>
  <c r="A340" i="12" s="1"/>
  <c r="B339" i="12"/>
  <c r="A339" i="12" s="1"/>
  <c r="B338" i="12"/>
  <c r="A338" i="12" s="1"/>
  <c r="B337" i="12"/>
  <c r="A337" i="12" s="1"/>
  <c r="B336" i="12"/>
  <c r="A336" i="12" s="1"/>
  <c r="B335" i="12"/>
  <c r="A335" i="12" s="1"/>
  <c r="B334" i="12"/>
  <c r="A334" i="12" s="1"/>
  <c r="B333" i="12"/>
  <c r="A333" i="12" s="1"/>
  <c r="B332" i="12"/>
  <c r="A332" i="12" s="1"/>
  <c r="B331" i="12"/>
  <c r="A331" i="12" s="1"/>
  <c r="B330" i="12"/>
  <c r="A330" i="12" s="1"/>
  <c r="B329" i="12"/>
  <c r="A329" i="12" s="1"/>
  <c r="B328" i="12"/>
  <c r="A328" i="12" s="1"/>
  <c r="B327" i="12"/>
  <c r="A327" i="12" s="1"/>
  <c r="B326" i="12"/>
  <c r="A326" i="12" s="1"/>
  <c r="B325" i="12"/>
  <c r="A325" i="12" s="1"/>
  <c r="B324" i="12"/>
  <c r="A324" i="12" s="1"/>
  <c r="B323" i="12"/>
  <c r="A323" i="12" s="1"/>
  <c r="B322" i="12"/>
  <c r="A322" i="12" s="1"/>
  <c r="B321" i="12"/>
  <c r="A321" i="12" s="1"/>
  <c r="B320" i="12"/>
  <c r="A320" i="12" s="1"/>
  <c r="B319" i="12"/>
  <c r="A319" i="12" s="1"/>
  <c r="B318" i="12"/>
  <c r="A318" i="12" s="1"/>
  <c r="B317" i="12"/>
  <c r="A317" i="12" s="1"/>
  <c r="B316" i="12"/>
  <c r="A316" i="12" s="1"/>
  <c r="B315" i="12"/>
  <c r="A315" i="12" s="1"/>
  <c r="B314" i="12"/>
  <c r="A314" i="12" s="1"/>
  <c r="B313" i="12"/>
  <c r="A313" i="12" s="1"/>
  <c r="B312" i="12"/>
  <c r="A312" i="12" s="1"/>
  <c r="B311" i="12"/>
  <c r="A311" i="12" s="1"/>
  <c r="B310" i="12"/>
  <c r="A310" i="12" s="1"/>
  <c r="B309" i="12"/>
  <c r="A309" i="12" s="1"/>
  <c r="B308" i="12"/>
  <c r="A308" i="12" s="1"/>
  <c r="B307" i="12"/>
  <c r="A307" i="12" s="1"/>
  <c r="B306" i="12"/>
  <c r="A306" i="12" s="1"/>
  <c r="B305" i="12"/>
  <c r="A305" i="12" s="1"/>
  <c r="B304" i="12"/>
  <c r="A304" i="12" s="1"/>
  <c r="B303" i="12"/>
  <c r="A303" i="12" s="1"/>
  <c r="B302" i="12"/>
  <c r="A302" i="12" s="1"/>
  <c r="B301" i="12"/>
  <c r="A301" i="12" s="1"/>
  <c r="B300" i="12"/>
  <c r="A300" i="12" s="1"/>
  <c r="B299" i="12"/>
  <c r="A299" i="12" s="1"/>
  <c r="B298" i="12"/>
  <c r="A298" i="12" s="1"/>
  <c r="B297" i="12"/>
  <c r="A297" i="12" s="1"/>
  <c r="B296" i="12"/>
  <c r="A296" i="12" s="1"/>
  <c r="B295" i="12"/>
  <c r="A295" i="12" s="1"/>
  <c r="B294" i="12"/>
  <c r="A294" i="12" s="1"/>
  <c r="B293" i="12"/>
  <c r="A293" i="12" s="1"/>
  <c r="B292" i="12"/>
  <c r="A292" i="12" s="1"/>
  <c r="B291" i="12"/>
  <c r="A291" i="12" s="1"/>
  <c r="B290" i="12"/>
  <c r="A290" i="12" s="1"/>
  <c r="B289" i="12"/>
  <c r="A289" i="12" s="1"/>
  <c r="B288" i="12"/>
  <c r="A288" i="12" s="1"/>
  <c r="B287" i="12"/>
  <c r="A287" i="12" s="1"/>
  <c r="B286" i="12"/>
  <c r="A286" i="12" s="1"/>
  <c r="B285" i="12"/>
  <c r="A285" i="12" s="1"/>
  <c r="B284" i="12"/>
  <c r="A284" i="12" s="1"/>
  <c r="B283" i="12"/>
  <c r="A283" i="12" s="1"/>
  <c r="B282" i="12"/>
  <c r="A282" i="12" s="1"/>
  <c r="B281" i="12"/>
  <c r="A281" i="12" s="1"/>
  <c r="B280" i="12"/>
  <c r="A280" i="12" s="1"/>
  <c r="B279" i="12"/>
  <c r="A279" i="12" s="1"/>
  <c r="B278" i="12"/>
  <c r="A278" i="12" s="1"/>
  <c r="B277" i="12"/>
  <c r="A277" i="12" s="1"/>
  <c r="B276" i="12"/>
  <c r="A276" i="12" s="1"/>
  <c r="B275" i="12"/>
  <c r="A275" i="12" s="1"/>
  <c r="B274" i="12"/>
  <c r="A274" i="12" s="1"/>
  <c r="B273" i="12"/>
  <c r="A273" i="12" s="1"/>
  <c r="B272" i="12"/>
  <c r="A272" i="12" s="1"/>
  <c r="B271" i="12"/>
  <c r="A271" i="12" s="1"/>
  <c r="B270" i="12"/>
  <c r="A270" i="12" s="1"/>
  <c r="B269" i="12"/>
  <c r="A269" i="12" s="1"/>
  <c r="B268" i="12"/>
  <c r="A268" i="12" s="1"/>
  <c r="B267" i="12"/>
  <c r="A267" i="12" s="1"/>
  <c r="B266" i="12"/>
  <c r="A266" i="12" s="1"/>
  <c r="B265" i="12"/>
  <c r="A265" i="12" s="1"/>
  <c r="B264" i="12"/>
  <c r="A264" i="12" s="1"/>
  <c r="B263" i="12"/>
  <c r="A263" i="12" s="1"/>
  <c r="B262" i="12"/>
  <c r="A262" i="12" s="1"/>
  <c r="B261" i="12"/>
  <c r="A261" i="12" s="1"/>
  <c r="B260" i="12"/>
  <c r="A260" i="12" s="1"/>
  <c r="B259" i="12"/>
  <c r="A259" i="12" s="1"/>
  <c r="B258" i="12"/>
  <c r="A258" i="12" s="1"/>
  <c r="B257" i="12"/>
  <c r="A257" i="12" s="1"/>
  <c r="B256" i="12"/>
  <c r="A256" i="12" s="1"/>
  <c r="B255" i="12"/>
  <c r="A255" i="12" s="1"/>
  <c r="B254" i="12"/>
  <c r="A254" i="12" s="1"/>
  <c r="B253" i="12"/>
  <c r="A253" i="12" s="1"/>
  <c r="B252" i="12"/>
  <c r="A252" i="12" s="1"/>
  <c r="B251" i="12"/>
  <c r="A251" i="12" s="1"/>
  <c r="B250" i="12"/>
  <c r="A250" i="12" s="1"/>
  <c r="B249" i="12"/>
  <c r="A249" i="12" s="1"/>
  <c r="B248" i="12"/>
  <c r="A248" i="12" s="1"/>
  <c r="B247" i="12"/>
  <c r="A247" i="12" s="1"/>
  <c r="B246" i="12"/>
  <c r="A246" i="12" s="1"/>
  <c r="B245" i="12"/>
  <c r="A245" i="12" s="1"/>
  <c r="B244" i="12"/>
  <c r="A244" i="12" s="1"/>
  <c r="B243" i="12"/>
  <c r="A243" i="12" s="1"/>
  <c r="B242" i="12"/>
  <c r="A242" i="12" s="1"/>
  <c r="B241" i="12"/>
  <c r="A241" i="12" s="1"/>
  <c r="B240" i="12"/>
  <c r="A240" i="12" s="1"/>
  <c r="B239" i="12"/>
  <c r="A239" i="12" s="1"/>
  <c r="B238" i="12"/>
  <c r="A238" i="12" s="1"/>
  <c r="B237" i="12"/>
  <c r="A237" i="12" s="1"/>
  <c r="B236" i="12"/>
  <c r="A236" i="12" s="1"/>
  <c r="B235" i="12"/>
  <c r="A235" i="12" s="1"/>
  <c r="B234" i="12"/>
  <c r="A234" i="12" s="1"/>
  <c r="B233" i="12"/>
  <c r="A233" i="12" s="1"/>
  <c r="B232" i="12"/>
  <c r="A232" i="12" s="1"/>
  <c r="B231" i="12"/>
  <c r="A231" i="12" s="1"/>
  <c r="B230" i="12"/>
  <c r="A230" i="12" s="1"/>
  <c r="B229" i="12"/>
  <c r="A229" i="12" s="1"/>
  <c r="B228" i="12"/>
  <c r="A228" i="12" s="1"/>
  <c r="B227" i="12"/>
  <c r="A227" i="12" s="1"/>
  <c r="B226" i="12"/>
  <c r="A226" i="12" s="1"/>
  <c r="B225" i="12"/>
  <c r="A225" i="12" s="1"/>
  <c r="B224" i="12"/>
  <c r="A224" i="12" s="1"/>
  <c r="B223" i="12"/>
  <c r="A223" i="12" s="1"/>
  <c r="B222" i="12"/>
  <c r="A222" i="12" s="1"/>
  <c r="B221" i="12"/>
  <c r="A221" i="12" s="1"/>
  <c r="B220" i="12"/>
  <c r="A220" i="12" s="1"/>
  <c r="B219" i="12"/>
  <c r="A219" i="12" s="1"/>
  <c r="B218" i="12"/>
  <c r="A218" i="12" s="1"/>
  <c r="B217" i="12"/>
  <c r="A217" i="12" s="1"/>
  <c r="B216" i="12"/>
  <c r="A216" i="12" s="1"/>
  <c r="B215" i="12"/>
  <c r="A215" i="12" s="1"/>
  <c r="B214" i="12"/>
  <c r="A214" i="12" s="1"/>
  <c r="B213" i="12"/>
  <c r="A213" i="12" s="1"/>
  <c r="B212" i="12"/>
  <c r="A212" i="12" s="1"/>
  <c r="B211" i="12"/>
  <c r="A211" i="12" s="1"/>
  <c r="B210" i="12"/>
  <c r="A210" i="12" s="1"/>
  <c r="B209" i="12"/>
  <c r="A209" i="12" s="1"/>
  <c r="B208" i="12"/>
  <c r="A208" i="12" s="1"/>
  <c r="B207" i="12"/>
  <c r="A207" i="12" s="1"/>
  <c r="B206" i="12"/>
  <c r="A206" i="12" s="1"/>
  <c r="B205" i="12"/>
  <c r="A205" i="12" s="1"/>
  <c r="B204" i="12"/>
  <c r="A204" i="12" s="1"/>
  <c r="B203" i="12"/>
  <c r="A203" i="12" s="1"/>
  <c r="B202" i="12"/>
  <c r="A202" i="12" s="1"/>
  <c r="B201" i="12"/>
  <c r="A201" i="12" s="1"/>
  <c r="B200" i="12"/>
  <c r="A200" i="12" s="1"/>
  <c r="B199" i="12"/>
  <c r="A199" i="12" s="1"/>
  <c r="B198" i="12"/>
  <c r="A198" i="12" s="1"/>
  <c r="B197" i="12"/>
  <c r="A197" i="12" s="1"/>
  <c r="B196" i="12"/>
  <c r="A196" i="12" s="1"/>
  <c r="B195" i="12"/>
  <c r="A195" i="12" s="1"/>
  <c r="B194" i="12"/>
  <c r="A194" i="12" s="1"/>
  <c r="B193" i="12"/>
  <c r="A193" i="12" s="1"/>
  <c r="B192" i="12"/>
  <c r="A192" i="12" s="1"/>
  <c r="B191" i="12"/>
  <c r="A191" i="12" s="1"/>
  <c r="B190" i="12"/>
  <c r="A190" i="12" s="1"/>
  <c r="B189" i="12"/>
  <c r="A189" i="12" s="1"/>
  <c r="B188" i="12"/>
  <c r="A188" i="12" s="1"/>
  <c r="B187" i="12"/>
  <c r="A187" i="12" s="1"/>
  <c r="B186" i="12"/>
  <c r="A186" i="12" s="1"/>
  <c r="B185" i="12"/>
  <c r="A185" i="12" s="1"/>
  <c r="B184" i="12"/>
  <c r="A184" i="12" s="1"/>
  <c r="B183" i="12"/>
  <c r="A183" i="12" s="1"/>
  <c r="B182" i="12"/>
  <c r="A182" i="12" s="1"/>
  <c r="B181" i="12"/>
  <c r="A181" i="12" s="1"/>
  <c r="B180" i="12"/>
  <c r="A180" i="12" s="1"/>
  <c r="B179" i="12"/>
  <c r="A179" i="12" s="1"/>
  <c r="B178" i="12"/>
  <c r="A178" i="12" s="1"/>
  <c r="B177" i="12"/>
  <c r="A177" i="12" s="1"/>
  <c r="B176" i="12"/>
  <c r="A176" i="12" s="1"/>
  <c r="B175" i="12"/>
  <c r="A175" i="12" s="1"/>
  <c r="B174" i="12"/>
  <c r="A174" i="12" s="1"/>
  <c r="B173" i="12"/>
  <c r="A173" i="12" s="1"/>
  <c r="B172" i="12"/>
  <c r="A172" i="12" s="1"/>
  <c r="B171" i="12"/>
  <c r="A171" i="12" s="1"/>
  <c r="B170" i="12"/>
  <c r="A170" i="12" s="1"/>
  <c r="B169" i="12"/>
  <c r="A169" i="12" s="1"/>
  <c r="B168" i="12"/>
  <c r="A168" i="12" s="1"/>
  <c r="B167" i="12"/>
  <c r="A167" i="12" s="1"/>
  <c r="B166" i="12"/>
  <c r="A166" i="12" s="1"/>
  <c r="B165" i="12"/>
  <c r="A165" i="12" s="1"/>
  <c r="B164" i="12"/>
  <c r="A164" i="12" s="1"/>
  <c r="B163" i="12"/>
  <c r="A163" i="12" s="1"/>
  <c r="B162" i="12"/>
  <c r="A162" i="12" s="1"/>
  <c r="B161" i="12"/>
  <c r="A161" i="12" s="1"/>
  <c r="B160" i="12"/>
  <c r="A160" i="12" s="1"/>
  <c r="B159" i="12"/>
  <c r="A159" i="12" s="1"/>
  <c r="B158" i="12"/>
  <c r="A158" i="12" s="1"/>
  <c r="B157" i="12"/>
  <c r="A157" i="12" s="1"/>
  <c r="B156" i="12"/>
  <c r="A156" i="12" s="1"/>
  <c r="B155" i="12"/>
  <c r="A155" i="12" s="1"/>
  <c r="B154" i="12"/>
  <c r="A154" i="12" s="1"/>
  <c r="B153" i="12"/>
  <c r="A153" i="12" s="1"/>
  <c r="B152" i="12"/>
  <c r="A152" i="12" s="1"/>
  <c r="B151" i="12"/>
  <c r="A151" i="12" s="1"/>
  <c r="B150" i="12"/>
  <c r="A150" i="12" s="1"/>
  <c r="B149" i="12"/>
  <c r="A149" i="12" s="1"/>
  <c r="B148" i="12"/>
  <c r="A148" i="12" s="1"/>
  <c r="B147" i="12"/>
  <c r="A147" i="12" s="1"/>
  <c r="B146" i="12"/>
  <c r="A146" i="12" s="1"/>
  <c r="B145" i="12"/>
  <c r="A145" i="12" s="1"/>
  <c r="B144" i="12"/>
  <c r="A144" i="12" s="1"/>
  <c r="B143" i="12"/>
  <c r="A143" i="12" s="1"/>
  <c r="B142" i="12"/>
  <c r="A142" i="12" s="1"/>
  <c r="B141" i="12"/>
  <c r="A141" i="12" s="1"/>
  <c r="B140" i="12"/>
  <c r="A140" i="12" s="1"/>
  <c r="B139" i="12"/>
  <c r="A139" i="12" s="1"/>
  <c r="B138" i="12"/>
  <c r="A138" i="12" s="1"/>
  <c r="B137" i="12"/>
  <c r="A137" i="12" s="1"/>
  <c r="B136" i="12"/>
  <c r="A136" i="12" s="1"/>
  <c r="B135" i="12"/>
  <c r="A135" i="12" s="1"/>
  <c r="B134" i="12"/>
  <c r="A134" i="12" s="1"/>
  <c r="B133" i="12"/>
  <c r="A133" i="12" s="1"/>
  <c r="B132" i="12"/>
  <c r="A132" i="12" s="1"/>
  <c r="B131" i="12"/>
  <c r="A131" i="12" s="1"/>
  <c r="B130" i="12"/>
  <c r="A130" i="12" s="1"/>
  <c r="B129" i="12"/>
  <c r="A129" i="12" s="1"/>
  <c r="B128" i="12"/>
  <c r="A128" i="12" s="1"/>
  <c r="B127" i="12"/>
  <c r="A127" i="12" s="1"/>
  <c r="B126" i="12"/>
  <c r="A126" i="12" s="1"/>
  <c r="B125" i="12"/>
  <c r="A125" i="12" s="1"/>
  <c r="B124" i="12"/>
  <c r="A124" i="12" s="1"/>
  <c r="B123" i="12"/>
  <c r="A123" i="12" s="1"/>
  <c r="B122" i="12"/>
  <c r="A122" i="12" s="1"/>
  <c r="B121" i="12"/>
  <c r="A121" i="12" s="1"/>
  <c r="B120" i="12"/>
  <c r="A120" i="12" s="1"/>
  <c r="B119" i="12"/>
  <c r="A119" i="12" s="1"/>
  <c r="B118" i="12"/>
  <c r="A118" i="12" s="1"/>
  <c r="B117" i="12"/>
  <c r="A117" i="12" s="1"/>
  <c r="B116" i="12"/>
  <c r="A116" i="12" s="1"/>
  <c r="B115" i="12"/>
  <c r="A115" i="12" s="1"/>
  <c r="B114" i="12"/>
  <c r="A114" i="12" s="1"/>
  <c r="B113" i="12"/>
  <c r="A113" i="12" s="1"/>
  <c r="B112" i="12"/>
  <c r="A112" i="12" s="1"/>
  <c r="B111" i="12"/>
  <c r="A111" i="12" s="1"/>
  <c r="B110" i="12"/>
  <c r="A110" i="12" s="1"/>
  <c r="B109" i="12"/>
  <c r="A109" i="12" s="1"/>
  <c r="B108" i="12"/>
  <c r="A108" i="12" s="1"/>
  <c r="B107" i="12"/>
  <c r="A107" i="12" s="1"/>
  <c r="B106" i="12"/>
  <c r="A106" i="12" s="1"/>
  <c r="B105" i="12"/>
  <c r="A105" i="12" s="1"/>
  <c r="B104" i="12"/>
  <c r="A104" i="12" s="1"/>
  <c r="B103" i="12"/>
  <c r="A103" i="12" s="1"/>
  <c r="B102" i="12"/>
  <c r="A102" i="12" s="1"/>
  <c r="B101" i="12"/>
  <c r="A101" i="12" s="1"/>
  <c r="B100" i="12"/>
  <c r="A100" i="12" s="1"/>
  <c r="B99" i="12"/>
  <c r="A99" i="12" s="1"/>
  <c r="B98" i="12"/>
  <c r="A98" i="12" s="1"/>
  <c r="B97" i="12"/>
  <c r="A97" i="12" s="1"/>
  <c r="B96" i="12"/>
  <c r="A96" i="12" s="1"/>
  <c r="B95" i="12"/>
  <c r="A95" i="12" s="1"/>
  <c r="B94" i="12"/>
  <c r="A94" i="12" s="1"/>
  <c r="B93" i="12"/>
  <c r="A93" i="12" s="1"/>
  <c r="B92" i="12"/>
  <c r="A92" i="12" s="1"/>
  <c r="B91" i="12"/>
  <c r="A91" i="12" s="1"/>
  <c r="B90" i="12"/>
  <c r="A90" i="12" s="1"/>
  <c r="B89" i="12"/>
  <c r="A89" i="12" s="1"/>
  <c r="B88" i="12"/>
  <c r="A88" i="12" s="1"/>
  <c r="B87" i="12"/>
  <c r="A87" i="12" s="1"/>
  <c r="B86" i="12"/>
  <c r="A86" i="12" s="1"/>
  <c r="B85" i="12"/>
  <c r="A85" i="12" s="1"/>
  <c r="B84" i="12"/>
  <c r="A84" i="12" s="1"/>
  <c r="B83" i="12"/>
  <c r="A83" i="12" s="1"/>
  <c r="B82" i="12"/>
  <c r="A82" i="12" s="1"/>
  <c r="B81" i="12"/>
  <c r="A81" i="12" s="1"/>
  <c r="B80" i="12"/>
  <c r="A80" i="12" s="1"/>
  <c r="B79" i="12"/>
  <c r="A79" i="12" s="1"/>
  <c r="B78" i="12"/>
  <c r="A78" i="12" s="1"/>
  <c r="B77" i="12"/>
  <c r="A77" i="12" s="1"/>
  <c r="B76" i="12"/>
  <c r="A76" i="12" s="1"/>
  <c r="B75" i="12"/>
  <c r="A75" i="12" s="1"/>
  <c r="B74" i="12"/>
  <c r="A74" i="12" s="1"/>
  <c r="B73" i="12"/>
  <c r="A73" i="12" s="1"/>
  <c r="B72" i="12"/>
  <c r="A72" i="12" s="1"/>
  <c r="B71" i="12"/>
  <c r="A71" i="12" s="1"/>
  <c r="B70" i="12"/>
  <c r="A70" i="12" s="1"/>
  <c r="B69" i="12"/>
  <c r="A69" i="12" s="1"/>
  <c r="B68" i="12"/>
  <c r="A68" i="12" s="1"/>
  <c r="B67" i="12"/>
  <c r="A67" i="12" s="1"/>
  <c r="B66" i="12"/>
  <c r="A66" i="12" s="1"/>
  <c r="B65" i="12"/>
  <c r="A65" i="12" s="1"/>
  <c r="B64" i="12"/>
  <c r="A64" i="12" s="1"/>
  <c r="B63" i="12"/>
  <c r="A63" i="12" s="1"/>
  <c r="B62" i="12"/>
  <c r="A62" i="12" s="1"/>
  <c r="B61" i="12"/>
  <c r="A61" i="12" s="1"/>
  <c r="B60" i="12"/>
  <c r="A60" i="12" s="1"/>
  <c r="B59" i="12"/>
  <c r="A59" i="12" s="1"/>
  <c r="B58" i="12"/>
  <c r="A58" i="12" s="1"/>
  <c r="B57" i="12"/>
  <c r="A57" i="12" s="1"/>
  <c r="B56" i="12"/>
  <c r="A56" i="12" s="1"/>
  <c r="B55" i="12"/>
  <c r="A55" i="12" s="1"/>
  <c r="B54" i="12"/>
  <c r="A54" i="12" s="1"/>
  <c r="B53" i="12"/>
  <c r="A53" i="12" s="1"/>
  <c r="B52" i="12"/>
  <c r="A52" i="12" s="1"/>
  <c r="B51" i="12"/>
  <c r="A51" i="12" s="1"/>
  <c r="B50" i="12"/>
  <c r="A50" i="12" s="1"/>
  <c r="B49" i="12"/>
  <c r="A49" i="12" s="1"/>
  <c r="B48" i="12"/>
  <c r="A48" i="12" s="1"/>
  <c r="B47" i="12"/>
  <c r="A47" i="12" s="1"/>
  <c r="B46" i="12"/>
  <c r="A46" i="12" s="1"/>
  <c r="B45" i="12"/>
  <c r="A45" i="12" s="1"/>
  <c r="B44" i="12"/>
  <c r="A44" i="12" s="1"/>
  <c r="B43" i="12"/>
  <c r="A43" i="12" s="1"/>
  <c r="B42" i="12"/>
  <c r="A42" i="12" s="1"/>
  <c r="B41" i="12"/>
  <c r="A41" i="12" s="1"/>
  <c r="B40" i="12"/>
  <c r="A40" i="12" s="1"/>
  <c r="B39" i="12"/>
  <c r="A39" i="12" s="1"/>
  <c r="B38" i="12"/>
  <c r="A38" i="12" s="1"/>
  <c r="B37" i="12"/>
  <c r="A37" i="12" s="1"/>
  <c r="B36" i="12"/>
  <c r="A36" i="12" s="1"/>
  <c r="B35" i="12"/>
  <c r="A35" i="12" s="1"/>
  <c r="B34" i="12"/>
  <c r="A34" i="12" s="1"/>
  <c r="B33" i="12"/>
  <c r="A33" i="12" s="1"/>
  <c r="B32" i="12"/>
  <c r="A32" i="12" s="1"/>
  <c r="B31" i="12"/>
  <c r="A31" i="12" s="1"/>
  <c r="B30" i="12"/>
  <c r="A30" i="12" s="1"/>
  <c r="B29" i="12"/>
  <c r="A29" i="12" s="1"/>
  <c r="B28" i="12"/>
  <c r="A28" i="12" s="1"/>
  <c r="B27" i="12"/>
  <c r="A27" i="12" s="1"/>
  <c r="B26" i="12"/>
  <c r="A26" i="12" s="1"/>
  <c r="B25" i="12"/>
  <c r="A25" i="12" s="1"/>
  <c r="B24" i="12"/>
  <c r="A24" i="12" s="1"/>
  <c r="B23" i="12"/>
  <c r="A23" i="12" s="1"/>
  <c r="B22" i="12"/>
  <c r="A22" i="12" s="1"/>
  <c r="B21" i="12"/>
  <c r="A21" i="12" s="1"/>
  <c r="B20" i="12"/>
  <c r="A20" i="12" s="1"/>
  <c r="B19" i="12"/>
  <c r="A19" i="12" s="1"/>
  <c r="B373" i="11"/>
  <c r="A373" i="11" s="1"/>
  <c r="B372" i="11"/>
  <c r="A372" i="11" s="1"/>
  <c r="B371" i="11"/>
  <c r="A371" i="11" s="1"/>
  <c r="B370" i="11"/>
  <c r="A370" i="11" s="1"/>
  <c r="B369" i="11"/>
  <c r="A369" i="11" s="1"/>
  <c r="B368" i="11"/>
  <c r="A368" i="11" s="1"/>
  <c r="B367" i="11"/>
  <c r="A367" i="11" s="1"/>
  <c r="B366" i="11"/>
  <c r="A366" i="11" s="1"/>
  <c r="B365" i="11"/>
  <c r="A365" i="11" s="1"/>
  <c r="B364" i="11"/>
  <c r="A364" i="11" s="1"/>
  <c r="B363" i="11"/>
  <c r="A363" i="11" s="1"/>
  <c r="B362" i="11"/>
  <c r="A362" i="11" s="1"/>
  <c r="B361" i="11"/>
  <c r="A361" i="11" s="1"/>
  <c r="B360" i="11"/>
  <c r="A360" i="11" s="1"/>
  <c r="B359" i="11"/>
  <c r="A359" i="11" s="1"/>
  <c r="B358" i="11"/>
  <c r="A358" i="11" s="1"/>
  <c r="B357" i="11"/>
  <c r="A357" i="11" s="1"/>
  <c r="B356" i="11"/>
  <c r="A356" i="11" s="1"/>
  <c r="B355" i="11"/>
  <c r="A355" i="11" s="1"/>
  <c r="B354" i="11"/>
  <c r="A354" i="11" s="1"/>
  <c r="B353" i="11"/>
  <c r="A353" i="11" s="1"/>
  <c r="B352" i="11"/>
  <c r="A352" i="11" s="1"/>
  <c r="B351" i="11"/>
  <c r="A351" i="11" s="1"/>
  <c r="B350" i="11"/>
  <c r="A350" i="11" s="1"/>
  <c r="B349" i="11"/>
  <c r="A349" i="11" s="1"/>
  <c r="B348" i="11"/>
  <c r="A348" i="11" s="1"/>
  <c r="B347" i="11"/>
  <c r="A347" i="11" s="1"/>
  <c r="B346" i="11"/>
  <c r="A346" i="11" s="1"/>
  <c r="B345" i="11"/>
  <c r="A345" i="11" s="1"/>
  <c r="B344" i="11"/>
  <c r="A344" i="11" s="1"/>
  <c r="B343" i="11"/>
  <c r="A343" i="11" s="1"/>
  <c r="B342" i="11"/>
  <c r="A342" i="11" s="1"/>
  <c r="B341" i="11"/>
  <c r="A341" i="11" s="1"/>
  <c r="B340" i="11"/>
  <c r="A340" i="11" s="1"/>
  <c r="B339" i="11"/>
  <c r="A339" i="11" s="1"/>
  <c r="B338" i="11"/>
  <c r="A338" i="11" s="1"/>
  <c r="B337" i="11"/>
  <c r="A337" i="11" s="1"/>
  <c r="B336" i="11"/>
  <c r="A336" i="11" s="1"/>
  <c r="B335" i="11"/>
  <c r="A335" i="11" s="1"/>
  <c r="B334" i="11"/>
  <c r="A334" i="11" s="1"/>
  <c r="B333" i="11"/>
  <c r="A333" i="11" s="1"/>
  <c r="B332" i="11"/>
  <c r="A332" i="11" s="1"/>
  <c r="B331" i="11"/>
  <c r="A331" i="11" s="1"/>
  <c r="B330" i="11"/>
  <c r="A330" i="11" s="1"/>
  <c r="B329" i="11"/>
  <c r="A329" i="11" s="1"/>
  <c r="B328" i="11"/>
  <c r="A328" i="11" s="1"/>
  <c r="B327" i="11"/>
  <c r="A327" i="11" s="1"/>
  <c r="B326" i="11"/>
  <c r="A326" i="11" s="1"/>
  <c r="B325" i="11"/>
  <c r="A325" i="11" s="1"/>
  <c r="B324" i="11"/>
  <c r="A324" i="11" s="1"/>
  <c r="B323" i="11"/>
  <c r="A323" i="11" s="1"/>
  <c r="B322" i="11"/>
  <c r="A322" i="11" s="1"/>
  <c r="B321" i="11"/>
  <c r="A321" i="11" s="1"/>
  <c r="B320" i="11"/>
  <c r="A320" i="11" s="1"/>
  <c r="B319" i="11"/>
  <c r="A319" i="11" s="1"/>
  <c r="B318" i="11"/>
  <c r="A318" i="11" s="1"/>
  <c r="B317" i="11"/>
  <c r="A317" i="11" s="1"/>
  <c r="B316" i="11"/>
  <c r="A316" i="11" s="1"/>
  <c r="B315" i="11"/>
  <c r="A315" i="11" s="1"/>
  <c r="B314" i="11"/>
  <c r="A314" i="11" s="1"/>
  <c r="B313" i="11"/>
  <c r="A313" i="11" s="1"/>
  <c r="B312" i="11"/>
  <c r="A312" i="11" s="1"/>
  <c r="B311" i="11"/>
  <c r="A311" i="11" s="1"/>
  <c r="B310" i="11"/>
  <c r="A310" i="11" s="1"/>
  <c r="B309" i="11"/>
  <c r="A309" i="11" s="1"/>
  <c r="B308" i="11"/>
  <c r="A308" i="11" s="1"/>
  <c r="B307" i="11"/>
  <c r="A307" i="11" s="1"/>
  <c r="B306" i="11"/>
  <c r="A306" i="11" s="1"/>
  <c r="B305" i="11"/>
  <c r="A305" i="11" s="1"/>
  <c r="B304" i="11"/>
  <c r="A304" i="11" s="1"/>
  <c r="B303" i="11"/>
  <c r="A303" i="11" s="1"/>
  <c r="B302" i="11"/>
  <c r="A302" i="11" s="1"/>
  <c r="B301" i="11"/>
  <c r="A301" i="11" s="1"/>
  <c r="B300" i="11"/>
  <c r="A300" i="11" s="1"/>
  <c r="B299" i="11"/>
  <c r="A299" i="11" s="1"/>
  <c r="B298" i="11"/>
  <c r="A298" i="11" s="1"/>
  <c r="B297" i="11"/>
  <c r="A297" i="11" s="1"/>
  <c r="B296" i="11"/>
  <c r="A296" i="11" s="1"/>
  <c r="B295" i="11"/>
  <c r="A295" i="11" s="1"/>
  <c r="B294" i="11"/>
  <c r="A294" i="11" s="1"/>
  <c r="B293" i="11"/>
  <c r="A293" i="11" s="1"/>
  <c r="B292" i="11"/>
  <c r="A292" i="11" s="1"/>
  <c r="B291" i="11"/>
  <c r="A291" i="11" s="1"/>
  <c r="B290" i="11"/>
  <c r="A290" i="11" s="1"/>
  <c r="B289" i="11"/>
  <c r="A289" i="11" s="1"/>
  <c r="B288" i="11"/>
  <c r="A288" i="11" s="1"/>
  <c r="B287" i="11"/>
  <c r="A287" i="11" s="1"/>
  <c r="B286" i="11"/>
  <c r="A286" i="11" s="1"/>
  <c r="B285" i="11"/>
  <c r="A285" i="11" s="1"/>
  <c r="B284" i="11"/>
  <c r="A284" i="11" s="1"/>
  <c r="B283" i="11"/>
  <c r="A283" i="11" s="1"/>
  <c r="B282" i="11"/>
  <c r="A282" i="11" s="1"/>
  <c r="B281" i="11"/>
  <c r="A281" i="11" s="1"/>
  <c r="B280" i="11"/>
  <c r="A280" i="11" s="1"/>
  <c r="B279" i="11"/>
  <c r="A279" i="11" s="1"/>
  <c r="B278" i="11"/>
  <c r="A278" i="11" s="1"/>
  <c r="B277" i="11"/>
  <c r="A277" i="11" s="1"/>
  <c r="B276" i="11"/>
  <c r="A276" i="11" s="1"/>
  <c r="B275" i="11"/>
  <c r="A275" i="11" s="1"/>
  <c r="B274" i="11"/>
  <c r="A274" i="11" s="1"/>
  <c r="B273" i="11"/>
  <c r="A273" i="11" s="1"/>
  <c r="B272" i="11"/>
  <c r="A272" i="11" s="1"/>
  <c r="B271" i="11"/>
  <c r="A271" i="11" s="1"/>
  <c r="B270" i="11"/>
  <c r="A270" i="11" s="1"/>
  <c r="B269" i="11"/>
  <c r="A269" i="11" s="1"/>
  <c r="B268" i="11"/>
  <c r="A268" i="11" s="1"/>
  <c r="B267" i="11"/>
  <c r="A267" i="11" s="1"/>
  <c r="B266" i="11"/>
  <c r="A266" i="11" s="1"/>
  <c r="B265" i="11"/>
  <c r="A265" i="11" s="1"/>
  <c r="B264" i="11"/>
  <c r="A264" i="11" s="1"/>
  <c r="B263" i="11"/>
  <c r="A263" i="11" s="1"/>
  <c r="B262" i="11"/>
  <c r="A262" i="11" s="1"/>
  <c r="B261" i="11"/>
  <c r="A261" i="11" s="1"/>
  <c r="B260" i="11"/>
  <c r="A260" i="11" s="1"/>
  <c r="B259" i="11"/>
  <c r="A259" i="11" s="1"/>
  <c r="B258" i="11"/>
  <c r="A258" i="11" s="1"/>
  <c r="B257" i="11"/>
  <c r="A257" i="11" s="1"/>
  <c r="B256" i="11"/>
  <c r="A256" i="11" s="1"/>
  <c r="B255" i="11"/>
  <c r="A255" i="11" s="1"/>
  <c r="B254" i="11"/>
  <c r="A254" i="11" s="1"/>
  <c r="B253" i="11"/>
  <c r="A253" i="11" s="1"/>
  <c r="B252" i="11"/>
  <c r="A252" i="11" s="1"/>
  <c r="B251" i="11"/>
  <c r="A251" i="11" s="1"/>
  <c r="B250" i="11"/>
  <c r="A250" i="11" s="1"/>
  <c r="B249" i="11"/>
  <c r="A249" i="11" s="1"/>
  <c r="B248" i="11"/>
  <c r="A248" i="11" s="1"/>
  <c r="B247" i="11"/>
  <c r="A247" i="11" s="1"/>
  <c r="B246" i="11"/>
  <c r="A246" i="11" s="1"/>
  <c r="B245" i="11"/>
  <c r="A245" i="11" s="1"/>
  <c r="B244" i="11"/>
  <c r="A244" i="11" s="1"/>
  <c r="B243" i="11"/>
  <c r="A243" i="11" s="1"/>
  <c r="B242" i="11"/>
  <c r="A242" i="11" s="1"/>
  <c r="B241" i="11"/>
  <c r="A241" i="11" s="1"/>
  <c r="B240" i="11"/>
  <c r="A240" i="11" s="1"/>
  <c r="B239" i="11"/>
  <c r="A239" i="11" s="1"/>
  <c r="B238" i="11"/>
  <c r="A238" i="11" s="1"/>
  <c r="B237" i="11"/>
  <c r="A237" i="11" s="1"/>
  <c r="B236" i="11"/>
  <c r="A236" i="11" s="1"/>
  <c r="B235" i="11"/>
  <c r="A235" i="11" s="1"/>
  <c r="B234" i="11"/>
  <c r="A234" i="11" s="1"/>
  <c r="B233" i="11"/>
  <c r="A233" i="11" s="1"/>
  <c r="B232" i="11"/>
  <c r="A232" i="11" s="1"/>
  <c r="B231" i="11"/>
  <c r="A231" i="11" s="1"/>
  <c r="B230" i="11"/>
  <c r="A230" i="11" s="1"/>
  <c r="B229" i="11"/>
  <c r="A229" i="11" s="1"/>
  <c r="B228" i="11"/>
  <c r="A228" i="11" s="1"/>
  <c r="B227" i="11"/>
  <c r="A227" i="11" s="1"/>
  <c r="B226" i="11"/>
  <c r="A226" i="11" s="1"/>
  <c r="B225" i="11"/>
  <c r="A225" i="11" s="1"/>
  <c r="B224" i="11"/>
  <c r="A224" i="11" s="1"/>
  <c r="B223" i="11"/>
  <c r="A223" i="11" s="1"/>
  <c r="B222" i="11"/>
  <c r="A222" i="11" s="1"/>
  <c r="B221" i="11"/>
  <c r="A221" i="11" s="1"/>
  <c r="B220" i="11"/>
  <c r="A220" i="11" s="1"/>
  <c r="B219" i="11"/>
  <c r="A219" i="11" s="1"/>
  <c r="B218" i="11"/>
  <c r="A218" i="11" s="1"/>
  <c r="B217" i="11"/>
  <c r="A217" i="11" s="1"/>
  <c r="B216" i="11"/>
  <c r="A216" i="11" s="1"/>
  <c r="B215" i="11"/>
  <c r="A215" i="11" s="1"/>
  <c r="B214" i="11"/>
  <c r="A214" i="11" s="1"/>
  <c r="B213" i="11"/>
  <c r="A213" i="11" s="1"/>
  <c r="B212" i="11"/>
  <c r="A212" i="11" s="1"/>
  <c r="B211" i="11"/>
  <c r="A211" i="11" s="1"/>
  <c r="B210" i="11"/>
  <c r="A210" i="11" s="1"/>
  <c r="B209" i="11"/>
  <c r="A209" i="11" s="1"/>
  <c r="B208" i="11"/>
  <c r="A208" i="11" s="1"/>
  <c r="B207" i="11"/>
  <c r="A207" i="11" s="1"/>
  <c r="B206" i="11"/>
  <c r="A206" i="11" s="1"/>
  <c r="B205" i="11"/>
  <c r="A205" i="11" s="1"/>
  <c r="B204" i="11"/>
  <c r="A204" i="11" s="1"/>
  <c r="B203" i="11"/>
  <c r="A203" i="11" s="1"/>
  <c r="B202" i="11"/>
  <c r="A202" i="11" s="1"/>
  <c r="B201" i="11"/>
  <c r="A201" i="11" s="1"/>
  <c r="B200" i="11"/>
  <c r="A200" i="11" s="1"/>
  <c r="B199" i="11"/>
  <c r="A199" i="11" s="1"/>
  <c r="B198" i="11"/>
  <c r="A198" i="11" s="1"/>
  <c r="B197" i="11"/>
  <c r="A197" i="11" s="1"/>
  <c r="B196" i="11"/>
  <c r="A196" i="11" s="1"/>
  <c r="B195" i="11"/>
  <c r="A195" i="11" s="1"/>
  <c r="B194" i="11"/>
  <c r="A194" i="11" s="1"/>
  <c r="B193" i="11"/>
  <c r="A193" i="11" s="1"/>
  <c r="B192" i="11"/>
  <c r="A192" i="11" s="1"/>
  <c r="B191" i="11"/>
  <c r="A191" i="11" s="1"/>
  <c r="B190" i="11"/>
  <c r="A190" i="11" s="1"/>
  <c r="B189" i="11"/>
  <c r="A189" i="11" s="1"/>
  <c r="B188" i="11"/>
  <c r="A188" i="11" s="1"/>
  <c r="B187" i="11"/>
  <c r="A187" i="11" s="1"/>
  <c r="B186" i="11"/>
  <c r="A186" i="11" s="1"/>
  <c r="B185" i="11"/>
  <c r="A185" i="11" s="1"/>
  <c r="B184" i="11"/>
  <c r="A184" i="11" s="1"/>
  <c r="B183" i="11"/>
  <c r="A183" i="11" s="1"/>
  <c r="B182" i="11"/>
  <c r="A182" i="11" s="1"/>
  <c r="B181" i="11"/>
  <c r="A181" i="11" s="1"/>
  <c r="B180" i="11"/>
  <c r="A180" i="11" s="1"/>
  <c r="B179" i="11"/>
  <c r="A179" i="11" s="1"/>
  <c r="B178" i="11"/>
  <c r="A178" i="11" s="1"/>
  <c r="B177" i="11"/>
  <c r="A177" i="11" s="1"/>
  <c r="B176" i="11"/>
  <c r="A176" i="11" s="1"/>
  <c r="B175" i="11"/>
  <c r="A175" i="11" s="1"/>
  <c r="B174" i="11"/>
  <c r="A174" i="11" s="1"/>
  <c r="B173" i="11"/>
  <c r="A173" i="11" s="1"/>
  <c r="B172" i="11"/>
  <c r="A172" i="11" s="1"/>
  <c r="B171" i="11"/>
  <c r="A171" i="11" s="1"/>
  <c r="B170" i="11"/>
  <c r="A170" i="11" s="1"/>
  <c r="B169" i="11"/>
  <c r="A169" i="11" s="1"/>
  <c r="B168" i="11"/>
  <c r="A168" i="11" s="1"/>
  <c r="B167" i="11"/>
  <c r="A167" i="11" s="1"/>
  <c r="B166" i="11"/>
  <c r="A166" i="11" s="1"/>
  <c r="B165" i="11"/>
  <c r="A165" i="11" s="1"/>
  <c r="B164" i="11"/>
  <c r="A164" i="11" s="1"/>
  <c r="B163" i="11"/>
  <c r="A163" i="11" s="1"/>
  <c r="B162" i="11"/>
  <c r="A162" i="11" s="1"/>
  <c r="B161" i="11"/>
  <c r="A161" i="11" s="1"/>
  <c r="B160" i="11"/>
  <c r="A160" i="11" s="1"/>
  <c r="B159" i="11"/>
  <c r="A159" i="11" s="1"/>
  <c r="B158" i="11"/>
  <c r="A158" i="11" s="1"/>
  <c r="B157" i="11"/>
  <c r="A157" i="11" s="1"/>
  <c r="B156" i="11"/>
  <c r="A156" i="11" s="1"/>
  <c r="B155" i="11"/>
  <c r="A155" i="11" s="1"/>
  <c r="B154" i="11"/>
  <c r="A154" i="11" s="1"/>
  <c r="B153" i="11"/>
  <c r="A153" i="11" s="1"/>
  <c r="B152" i="11"/>
  <c r="A152" i="11" s="1"/>
  <c r="B151" i="11"/>
  <c r="A151" i="11" s="1"/>
  <c r="B150" i="11"/>
  <c r="A150" i="11" s="1"/>
  <c r="B149" i="11"/>
  <c r="A149" i="11" s="1"/>
  <c r="B148" i="11"/>
  <c r="A148" i="11" s="1"/>
  <c r="B147" i="11"/>
  <c r="A147" i="11" s="1"/>
  <c r="B146" i="11"/>
  <c r="A146" i="11" s="1"/>
  <c r="B145" i="11"/>
  <c r="A145" i="11" s="1"/>
  <c r="B144" i="11"/>
  <c r="A144" i="11" s="1"/>
  <c r="B143" i="11"/>
  <c r="A143" i="11" s="1"/>
  <c r="B142" i="11"/>
  <c r="A142" i="11" s="1"/>
  <c r="B141" i="11"/>
  <c r="A141" i="11" s="1"/>
  <c r="B140" i="11"/>
  <c r="A140" i="11" s="1"/>
  <c r="B139" i="11"/>
  <c r="A139" i="11" s="1"/>
  <c r="B138" i="11"/>
  <c r="A138" i="11" s="1"/>
  <c r="B137" i="11"/>
  <c r="A137" i="11" s="1"/>
  <c r="B136" i="11"/>
  <c r="A136" i="11" s="1"/>
  <c r="B135" i="11"/>
  <c r="A135" i="11" s="1"/>
  <c r="B134" i="11"/>
  <c r="A134" i="11" s="1"/>
  <c r="B133" i="11"/>
  <c r="A133" i="11" s="1"/>
  <c r="B132" i="11"/>
  <c r="A132" i="11" s="1"/>
  <c r="B131" i="11"/>
  <c r="A131" i="11" s="1"/>
  <c r="B130" i="11"/>
  <c r="A130" i="11" s="1"/>
  <c r="B129" i="11"/>
  <c r="A129" i="11" s="1"/>
  <c r="B128" i="11"/>
  <c r="A128" i="11" s="1"/>
  <c r="B127" i="11"/>
  <c r="A127" i="11" s="1"/>
  <c r="B126" i="11"/>
  <c r="A126" i="11" s="1"/>
  <c r="B125" i="11"/>
  <c r="A125" i="11" s="1"/>
  <c r="B124" i="11"/>
  <c r="A124" i="11" s="1"/>
  <c r="B123" i="11"/>
  <c r="A123" i="11" s="1"/>
  <c r="B122" i="11"/>
  <c r="A122" i="11" s="1"/>
  <c r="B121" i="11"/>
  <c r="A121" i="11" s="1"/>
  <c r="B120" i="11"/>
  <c r="A120" i="11" s="1"/>
  <c r="B119" i="11"/>
  <c r="A119" i="11" s="1"/>
  <c r="B118" i="11"/>
  <c r="A118" i="11" s="1"/>
  <c r="B117" i="11"/>
  <c r="A117" i="11" s="1"/>
  <c r="B116" i="11"/>
  <c r="A116" i="11" s="1"/>
  <c r="B115" i="11"/>
  <c r="A115" i="11" s="1"/>
  <c r="B114" i="11"/>
  <c r="A114" i="11" s="1"/>
  <c r="B113" i="11"/>
  <c r="A113" i="11" s="1"/>
  <c r="B112" i="11"/>
  <c r="A112" i="11" s="1"/>
  <c r="B111" i="11"/>
  <c r="A111" i="11" s="1"/>
  <c r="B110" i="11"/>
  <c r="A110" i="11" s="1"/>
  <c r="B109" i="11"/>
  <c r="A109" i="11" s="1"/>
  <c r="B108" i="11"/>
  <c r="A108" i="11" s="1"/>
  <c r="B107" i="11"/>
  <c r="A107" i="11" s="1"/>
  <c r="B106" i="11"/>
  <c r="A106" i="11" s="1"/>
  <c r="B105" i="11"/>
  <c r="A105" i="11" s="1"/>
  <c r="B104" i="11"/>
  <c r="A104" i="11" s="1"/>
  <c r="B103" i="11"/>
  <c r="A103" i="11" s="1"/>
  <c r="B102" i="11"/>
  <c r="A102" i="11" s="1"/>
  <c r="B101" i="11"/>
  <c r="A101" i="11" s="1"/>
  <c r="B100" i="11"/>
  <c r="A100" i="11" s="1"/>
  <c r="B99" i="11"/>
  <c r="A99" i="11" s="1"/>
  <c r="B98" i="11"/>
  <c r="A98" i="11" s="1"/>
  <c r="B97" i="11"/>
  <c r="A97" i="11" s="1"/>
  <c r="B96" i="11"/>
  <c r="A96" i="11" s="1"/>
  <c r="B95" i="11"/>
  <c r="A95" i="11" s="1"/>
  <c r="B94" i="11"/>
  <c r="A94" i="11" s="1"/>
  <c r="B93" i="11"/>
  <c r="A93" i="11" s="1"/>
  <c r="B92" i="11"/>
  <c r="A92" i="11" s="1"/>
  <c r="B91" i="11"/>
  <c r="A91" i="11" s="1"/>
  <c r="B90" i="11"/>
  <c r="A90" i="11" s="1"/>
  <c r="B89" i="11"/>
  <c r="A89" i="11" s="1"/>
  <c r="B88" i="11"/>
  <c r="A88" i="11" s="1"/>
  <c r="B87" i="11"/>
  <c r="A87" i="11" s="1"/>
  <c r="B86" i="11"/>
  <c r="A86" i="11" s="1"/>
  <c r="B85" i="11"/>
  <c r="A85" i="11" s="1"/>
  <c r="B84" i="11"/>
  <c r="A84" i="11" s="1"/>
  <c r="B83" i="11"/>
  <c r="A83" i="11" s="1"/>
  <c r="B82" i="11"/>
  <c r="A82" i="11" s="1"/>
  <c r="B81" i="11"/>
  <c r="A81" i="11" s="1"/>
  <c r="B80" i="11"/>
  <c r="A80" i="11" s="1"/>
  <c r="B79" i="11"/>
  <c r="A79" i="11" s="1"/>
  <c r="B78" i="11"/>
  <c r="A78" i="11" s="1"/>
  <c r="B77" i="11"/>
  <c r="A77" i="11" s="1"/>
  <c r="B76" i="11"/>
  <c r="A76" i="11" s="1"/>
  <c r="B75" i="11"/>
  <c r="A75" i="11" s="1"/>
  <c r="B74" i="11"/>
  <c r="A74" i="11" s="1"/>
  <c r="B73" i="11"/>
  <c r="A73" i="11" s="1"/>
  <c r="B72" i="11"/>
  <c r="A72" i="11" s="1"/>
  <c r="B71" i="11"/>
  <c r="A71" i="11" s="1"/>
  <c r="B70" i="11"/>
  <c r="A70" i="11" s="1"/>
  <c r="B69" i="11"/>
  <c r="A69" i="11" s="1"/>
  <c r="B68" i="11"/>
  <c r="A68" i="11" s="1"/>
  <c r="B67" i="11"/>
  <c r="A67" i="11" s="1"/>
  <c r="B66" i="11"/>
  <c r="A66" i="11" s="1"/>
  <c r="B65" i="11"/>
  <c r="A65" i="11" s="1"/>
  <c r="B64" i="11"/>
  <c r="A64" i="11" s="1"/>
  <c r="B63" i="11"/>
  <c r="A63" i="11" s="1"/>
  <c r="B62" i="11"/>
  <c r="A62" i="11" s="1"/>
  <c r="B61" i="11"/>
  <c r="A61" i="11" s="1"/>
  <c r="B60" i="11"/>
  <c r="A60" i="11" s="1"/>
  <c r="B59" i="11"/>
  <c r="A59" i="11" s="1"/>
  <c r="B58" i="11"/>
  <c r="A58" i="11" s="1"/>
  <c r="B57" i="11"/>
  <c r="A57" i="11" s="1"/>
  <c r="B56" i="11"/>
  <c r="A56" i="11" s="1"/>
  <c r="B55" i="11"/>
  <c r="A55" i="11" s="1"/>
  <c r="B54" i="11"/>
  <c r="A54" i="11" s="1"/>
  <c r="B53" i="11"/>
  <c r="A53" i="11" s="1"/>
  <c r="B52" i="11"/>
  <c r="A52" i="11" s="1"/>
  <c r="B51" i="11"/>
  <c r="A51" i="11" s="1"/>
  <c r="B50" i="11"/>
  <c r="A50" i="11" s="1"/>
  <c r="B49" i="11"/>
  <c r="A49" i="11" s="1"/>
  <c r="B48" i="11"/>
  <c r="A48" i="11" s="1"/>
  <c r="B47" i="11"/>
  <c r="A47" i="11" s="1"/>
  <c r="B46" i="11"/>
  <c r="A46" i="11" s="1"/>
  <c r="A23" i="11"/>
  <c r="A369" i="10"/>
  <c r="A368" i="10"/>
  <c r="A367" i="10"/>
  <c r="A366" i="10"/>
  <c r="A365" i="10"/>
  <c r="A364" i="10"/>
  <c r="A363" i="10"/>
  <c r="A362" i="10"/>
  <c r="A361" i="10"/>
  <c r="A360" i="10"/>
  <c r="A359" i="10"/>
  <c r="A358" i="10"/>
  <c r="A357" i="10"/>
  <c r="A356" i="10"/>
  <c r="A355" i="10"/>
  <c r="A354" i="10"/>
  <c r="A353" i="10"/>
  <c r="A352" i="10"/>
  <c r="A351" i="10"/>
  <c r="A350" i="10"/>
  <c r="A349" i="10"/>
  <c r="A348" i="10"/>
  <c r="A347" i="10"/>
  <c r="A346" i="10"/>
  <c r="A345" i="10"/>
  <c r="A344" i="10"/>
  <c r="A343" i="10"/>
  <c r="A342" i="10"/>
  <c r="A341" i="10"/>
  <c r="A340" i="10"/>
  <c r="A339" i="10"/>
  <c r="A338" i="10"/>
  <c r="A337" i="10"/>
  <c r="A336" i="10"/>
  <c r="A335" i="10"/>
  <c r="A334" i="10"/>
  <c r="A333" i="10"/>
  <c r="A332" i="10"/>
  <c r="A331" i="10"/>
  <c r="A330" i="10"/>
  <c r="A329" i="10"/>
  <c r="A328" i="10"/>
  <c r="A327" i="10"/>
  <c r="A326" i="10"/>
  <c r="A325" i="10"/>
  <c r="A324" i="10"/>
  <c r="A323" i="10"/>
  <c r="A322" i="10"/>
  <c r="A321" i="10"/>
  <c r="A320" i="10"/>
  <c r="A319" i="10"/>
  <c r="A318" i="10"/>
  <c r="A317" i="10"/>
  <c r="A316" i="10"/>
  <c r="A315" i="10"/>
  <c r="A314" i="10"/>
  <c r="A313" i="10"/>
  <c r="A312" i="10"/>
  <c r="A311" i="10"/>
  <c r="A310" i="10"/>
  <c r="A309" i="10"/>
  <c r="A308" i="10"/>
  <c r="A307" i="10"/>
  <c r="A306" i="10"/>
  <c r="A305" i="10"/>
  <c r="A304" i="10"/>
  <c r="A303" i="10"/>
  <c r="A302" i="10"/>
  <c r="A301" i="10"/>
  <c r="A300" i="10"/>
  <c r="A299" i="10"/>
  <c r="A298" i="10"/>
  <c r="A297" i="10"/>
  <c r="A296" i="10"/>
  <c r="A295" i="10"/>
  <c r="A294" i="10"/>
  <c r="A293" i="10"/>
  <c r="A292" i="10"/>
  <c r="A291" i="10"/>
  <c r="A290" i="10"/>
  <c r="A289" i="10"/>
  <c r="A288" i="10"/>
  <c r="A287" i="10"/>
  <c r="A286" i="10"/>
  <c r="A285" i="10"/>
  <c r="A284" i="10"/>
  <c r="A283" i="10"/>
  <c r="A282" i="10"/>
  <c r="A281" i="10"/>
  <c r="A280" i="10"/>
  <c r="A279" i="10"/>
  <c r="A278" i="10"/>
  <c r="A277" i="10"/>
  <c r="A276" i="10"/>
  <c r="A275" i="10"/>
  <c r="A274" i="10"/>
  <c r="A273" i="10"/>
  <c r="A272" i="10"/>
  <c r="A271" i="10"/>
  <c r="A270" i="10"/>
  <c r="A269" i="10"/>
  <c r="A268" i="10"/>
  <c r="A267" i="10"/>
  <c r="A266" i="10"/>
  <c r="A265" i="10"/>
  <c r="A264" i="10"/>
  <c r="A263" i="10"/>
  <c r="A262" i="10"/>
  <c r="A261" i="10"/>
  <c r="A260" i="10"/>
  <c r="A259" i="10"/>
  <c r="A258" i="10"/>
  <c r="A257" i="10"/>
  <c r="A256" i="10"/>
  <c r="A255" i="10"/>
  <c r="A254" i="10"/>
  <c r="A253" i="10"/>
  <c r="A252" i="10"/>
  <c r="A251" i="10"/>
  <c r="A250" i="10"/>
  <c r="A249" i="10"/>
  <c r="A248" i="10"/>
  <c r="A247" i="10"/>
  <c r="A246" i="10"/>
  <c r="A245" i="10"/>
  <c r="A244" i="10"/>
  <c r="A243" i="10"/>
  <c r="A242" i="10"/>
  <c r="A241" i="10"/>
  <c r="A240" i="10"/>
  <c r="A239" i="10"/>
  <c r="A238" i="10"/>
  <c r="A237" i="10"/>
  <c r="A236" i="10"/>
  <c r="A235" i="10"/>
  <c r="A234" i="10"/>
  <c r="A233" i="10"/>
  <c r="A232" i="10"/>
  <c r="A231" i="10"/>
  <c r="A230" i="10"/>
  <c r="A229" i="10"/>
  <c r="A228" i="10"/>
  <c r="A227" i="10"/>
  <c r="A226" i="10"/>
  <c r="A225" i="10"/>
  <c r="A224" i="10"/>
  <c r="A223" i="10"/>
  <c r="A222" i="10"/>
  <c r="A221" i="10"/>
  <c r="A220" i="10"/>
  <c r="A219" i="10"/>
  <c r="A218" i="10"/>
  <c r="A217" i="10"/>
  <c r="A216" i="10"/>
  <c r="A215" i="10"/>
  <c r="A214" i="10"/>
  <c r="A213" i="10"/>
  <c r="A212" i="10"/>
  <c r="A211" i="10"/>
  <c r="A210" i="10"/>
  <c r="A209" i="10"/>
  <c r="A208" i="10"/>
  <c r="A207" i="10"/>
  <c r="A206" i="10"/>
  <c r="A205" i="10"/>
  <c r="A204" i="10"/>
  <c r="A203" i="10"/>
  <c r="A202" i="10"/>
  <c r="A201" i="10"/>
  <c r="A200" i="10"/>
  <c r="A199" i="10"/>
  <c r="A198" i="10"/>
  <c r="A197" i="10"/>
  <c r="A196" i="10"/>
  <c r="A195" i="10"/>
  <c r="A194" i="10"/>
  <c r="A193" i="10"/>
  <c r="A192" i="10"/>
  <c r="A191" i="10"/>
  <c r="A190" i="10"/>
  <c r="A189"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3"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A38" i="10"/>
  <c r="A37" i="10"/>
  <c r="A36" i="10"/>
  <c r="A35" i="10"/>
  <c r="A34" i="10"/>
  <c r="A33" i="10"/>
  <c r="A32" i="10"/>
  <c r="A31" i="10"/>
  <c r="A30" i="10"/>
  <c r="B379" i="6"/>
  <c r="A379" i="6" s="1"/>
  <c r="B378" i="6"/>
  <c r="A378" i="6" s="1"/>
  <c r="B377" i="6"/>
  <c r="A377" i="6" s="1"/>
  <c r="B376" i="6"/>
  <c r="A376" i="6" s="1"/>
  <c r="B375" i="6"/>
  <c r="A375" i="6" s="1"/>
  <c r="B374" i="6"/>
  <c r="A374" i="6" s="1"/>
  <c r="B373" i="6"/>
  <c r="A373" i="6" s="1"/>
  <c r="B372" i="6"/>
  <c r="A372" i="6" s="1"/>
  <c r="B371" i="6"/>
  <c r="A371" i="6" s="1"/>
  <c r="B370" i="6"/>
  <c r="A370" i="6" s="1"/>
  <c r="B369" i="6"/>
  <c r="A369" i="6" s="1"/>
  <c r="B368" i="6"/>
  <c r="A368" i="6" s="1"/>
  <c r="B367" i="6"/>
  <c r="A367" i="6" s="1"/>
  <c r="B366" i="6"/>
  <c r="A366" i="6" s="1"/>
  <c r="B365" i="6"/>
  <c r="A365" i="6" s="1"/>
  <c r="B364" i="6"/>
  <c r="A364" i="6" s="1"/>
  <c r="B363" i="6"/>
  <c r="A363" i="6" s="1"/>
  <c r="B362" i="6"/>
  <c r="A362" i="6" s="1"/>
  <c r="B361" i="6"/>
  <c r="A361" i="6" s="1"/>
  <c r="B360" i="6"/>
  <c r="A360" i="6" s="1"/>
  <c r="B359" i="6"/>
  <c r="A359" i="6" s="1"/>
  <c r="B358" i="6"/>
  <c r="A358" i="6" s="1"/>
  <c r="B357" i="6"/>
  <c r="A357" i="6" s="1"/>
  <c r="B356" i="6"/>
  <c r="A356" i="6" s="1"/>
  <c r="B355" i="6"/>
  <c r="A355" i="6" s="1"/>
  <c r="B354" i="6"/>
  <c r="A354" i="6" s="1"/>
  <c r="B353" i="6"/>
  <c r="A353" i="6" s="1"/>
  <c r="B352" i="6"/>
  <c r="A352" i="6" s="1"/>
  <c r="B351" i="6"/>
  <c r="A351" i="6" s="1"/>
  <c r="B350" i="6"/>
  <c r="A350" i="6" s="1"/>
  <c r="B349" i="6"/>
  <c r="A349" i="6" s="1"/>
  <c r="B348" i="6"/>
  <c r="A348" i="6" s="1"/>
  <c r="B347" i="6"/>
  <c r="A347" i="6" s="1"/>
  <c r="B346" i="6"/>
  <c r="A346" i="6" s="1"/>
  <c r="B345" i="6"/>
  <c r="A345" i="6" s="1"/>
  <c r="B344" i="6"/>
  <c r="A344" i="6" s="1"/>
  <c r="B343" i="6"/>
  <c r="A343" i="6" s="1"/>
  <c r="B342" i="6"/>
  <c r="A342" i="6" s="1"/>
  <c r="B341" i="6"/>
  <c r="A341" i="6" s="1"/>
  <c r="B340" i="6"/>
  <c r="A340" i="6" s="1"/>
  <c r="B339" i="6"/>
  <c r="A339" i="6" s="1"/>
  <c r="B338" i="6"/>
  <c r="A338" i="6" s="1"/>
  <c r="B337" i="6"/>
  <c r="A337" i="6" s="1"/>
  <c r="B336" i="6"/>
  <c r="A336" i="6" s="1"/>
  <c r="B335" i="6"/>
  <c r="A335" i="6" s="1"/>
  <c r="B334" i="6"/>
  <c r="A334" i="6" s="1"/>
  <c r="B333" i="6"/>
  <c r="A333" i="6" s="1"/>
  <c r="B332" i="6"/>
  <c r="A332" i="6" s="1"/>
  <c r="B331" i="6"/>
  <c r="A331" i="6" s="1"/>
  <c r="B330" i="6"/>
  <c r="A330" i="6" s="1"/>
  <c r="B329" i="6"/>
  <c r="A329" i="6" s="1"/>
  <c r="B328" i="6"/>
  <c r="A328" i="6" s="1"/>
  <c r="B327" i="6"/>
  <c r="A327" i="6" s="1"/>
  <c r="B326" i="6"/>
  <c r="A326" i="6" s="1"/>
  <c r="B325" i="6"/>
  <c r="A325" i="6" s="1"/>
  <c r="B324" i="6"/>
  <c r="A324" i="6" s="1"/>
  <c r="B323" i="6"/>
  <c r="A323" i="6" s="1"/>
  <c r="B322" i="6"/>
  <c r="A322" i="6" s="1"/>
  <c r="B321" i="6"/>
  <c r="A321" i="6" s="1"/>
  <c r="B320" i="6"/>
  <c r="A320" i="6" s="1"/>
  <c r="B319" i="6"/>
  <c r="A319" i="6" s="1"/>
  <c r="B318" i="6"/>
  <c r="A318" i="6" s="1"/>
  <c r="B317" i="6"/>
  <c r="A317" i="6" s="1"/>
  <c r="B316" i="6"/>
  <c r="A316" i="6" s="1"/>
  <c r="B315" i="6"/>
  <c r="A315" i="6" s="1"/>
  <c r="B314" i="6"/>
  <c r="A314" i="6" s="1"/>
  <c r="B313" i="6"/>
  <c r="A313" i="6" s="1"/>
  <c r="B312" i="6"/>
  <c r="A312" i="6" s="1"/>
  <c r="B311" i="6"/>
  <c r="A311" i="6" s="1"/>
  <c r="B310" i="6"/>
  <c r="A310" i="6" s="1"/>
  <c r="B309" i="6"/>
  <c r="A309" i="6" s="1"/>
  <c r="B308" i="6"/>
  <c r="A308" i="6" s="1"/>
  <c r="B307" i="6"/>
  <c r="A307" i="6" s="1"/>
  <c r="B306" i="6"/>
  <c r="A306" i="6" s="1"/>
  <c r="B305" i="6"/>
  <c r="A305" i="6" s="1"/>
  <c r="B304" i="6"/>
  <c r="A304" i="6" s="1"/>
  <c r="B303" i="6"/>
  <c r="A303" i="6" s="1"/>
  <c r="B302" i="6"/>
  <c r="A302" i="6" s="1"/>
  <c r="B301" i="6"/>
  <c r="A301" i="6" s="1"/>
  <c r="B300" i="6"/>
  <c r="A300" i="6" s="1"/>
  <c r="B299" i="6"/>
  <c r="A299" i="6" s="1"/>
  <c r="B298" i="6"/>
  <c r="A298" i="6" s="1"/>
  <c r="B297" i="6"/>
  <c r="A297" i="6" s="1"/>
  <c r="B296" i="6"/>
  <c r="A296" i="6" s="1"/>
  <c r="B295" i="6"/>
  <c r="A295" i="6" s="1"/>
  <c r="B294" i="6"/>
  <c r="A294" i="6" s="1"/>
  <c r="B293" i="6"/>
  <c r="A293" i="6" s="1"/>
  <c r="B292" i="6"/>
  <c r="A292" i="6" s="1"/>
  <c r="B291" i="6"/>
  <c r="A291" i="6" s="1"/>
  <c r="B290" i="6"/>
  <c r="A290" i="6" s="1"/>
  <c r="B289" i="6"/>
  <c r="A289" i="6" s="1"/>
  <c r="B288" i="6"/>
  <c r="A288" i="6" s="1"/>
  <c r="B287" i="6"/>
  <c r="A287" i="6" s="1"/>
  <c r="B286" i="6"/>
  <c r="A286" i="6" s="1"/>
  <c r="B285" i="6"/>
  <c r="A285" i="6" s="1"/>
  <c r="B284" i="6"/>
  <c r="A284" i="6" s="1"/>
  <c r="B283" i="6"/>
  <c r="A283" i="6" s="1"/>
  <c r="B282" i="6"/>
  <c r="A282" i="6" s="1"/>
  <c r="B281" i="6"/>
  <c r="A281" i="6" s="1"/>
  <c r="B280" i="6"/>
  <c r="A280" i="6" s="1"/>
  <c r="B279" i="6"/>
  <c r="A279" i="6" s="1"/>
  <c r="B278" i="6"/>
  <c r="A278" i="6" s="1"/>
  <c r="B277" i="6"/>
  <c r="A277" i="6" s="1"/>
  <c r="B276" i="6"/>
  <c r="A276" i="6" s="1"/>
  <c r="B275" i="6"/>
  <c r="A275" i="6" s="1"/>
  <c r="B274" i="6"/>
  <c r="A274" i="6" s="1"/>
  <c r="B273" i="6"/>
  <c r="A273" i="6" s="1"/>
  <c r="B272" i="6"/>
  <c r="A272" i="6" s="1"/>
  <c r="B271" i="6"/>
  <c r="A271" i="6" s="1"/>
  <c r="B270" i="6"/>
  <c r="A270" i="6" s="1"/>
  <c r="B269" i="6"/>
  <c r="A269" i="6" s="1"/>
  <c r="B268" i="6"/>
  <c r="A268" i="6" s="1"/>
  <c r="B267" i="6"/>
  <c r="A267" i="6" s="1"/>
  <c r="B266" i="6"/>
  <c r="A266" i="6" s="1"/>
  <c r="B265" i="6"/>
  <c r="A265" i="6" s="1"/>
  <c r="B264" i="6"/>
  <c r="A264" i="6" s="1"/>
  <c r="B263" i="6"/>
  <c r="A263" i="6" s="1"/>
  <c r="B262" i="6"/>
  <c r="A262" i="6" s="1"/>
  <c r="B261" i="6"/>
  <c r="A261" i="6" s="1"/>
  <c r="B260" i="6"/>
  <c r="A260" i="6" s="1"/>
  <c r="B259" i="6"/>
  <c r="A259" i="6" s="1"/>
  <c r="B258" i="6"/>
  <c r="A258" i="6" s="1"/>
  <c r="B257" i="6"/>
  <c r="A257" i="6" s="1"/>
  <c r="B256" i="6"/>
  <c r="A256" i="6" s="1"/>
  <c r="B255" i="6"/>
  <c r="A255" i="6" s="1"/>
  <c r="B254" i="6"/>
  <c r="A254" i="6" s="1"/>
  <c r="B253" i="6"/>
  <c r="A253" i="6" s="1"/>
  <c r="B252" i="6"/>
  <c r="A252" i="6" s="1"/>
  <c r="B251" i="6"/>
  <c r="A251" i="6" s="1"/>
  <c r="B250" i="6"/>
  <c r="A250" i="6" s="1"/>
  <c r="B249" i="6"/>
  <c r="A249" i="6" s="1"/>
  <c r="B248" i="6"/>
  <c r="A248" i="6" s="1"/>
  <c r="B247" i="6"/>
  <c r="A247" i="6" s="1"/>
  <c r="B246" i="6"/>
  <c r="A246" i="6" s="1"/>
  <c r="B245" i="6"/>
  <c r="A245" i="6" s="1"/>
  <c r="B244" i="6"/>
  <c r="A244" i="6" s="1"/>
  <c r="B243" i="6"/>
  <c r="A243" i="6" s="1"/>
  <c r="B242" i="6"/>
  <c r="A242" i="6" s="1"/>
  <c r="B241" i="6"/>
  <c r="A241" i="6" s="1"/>
  <c r="B240" i="6"/>
  <c r="A240" i="6" s="1"/>
  <c r="B239" i="6"/>
  <c r="A239" i="6" s="1"/>
  <c r="B238" i="6"/>
  <c r="A238" i="6" s="1"/>
  <c r="B237" i="6"/>
  <c r="A237" i="6" s="1"/>
  <c r="B236" i="6"/>
  <c r="A236" i="6" s="1"/>
  <c r="B235" i="6"/>
  <c r="A235" i="6" s="1"/>
  <c r="B234" i="6"/>
  <c r="A234" i="6" s="1"/>
  <c r="B233" i="6"/>
  <c r="A233" i="6" s="1"/>
  <c r="B232" i="6"/>
  <c r="A232" i="6" s="1"/>
  <c r="B231" i="6"/>
  <c r="A231" i="6" s="1"/>
  <c r="B230" i="6"/>
  <c r="A230" i="6" s="1"/>
  <c r="B229" i="6"/>
  <c r="A229" i="6" s="1"/>
  <c r="B228" i="6"/>
  <c r="A228" i="6" s="1"/>
  <c r="B227" i="6"/>
  <c r="A227" i="6" s="1"/>
  <c r="B226" i="6"/>
  <c r="A226" i="6" s="1"/>
  <c r="B225" i="6"/>
  <c r="A225" i="6" s="1"/>
  <c r="B224" i="6"/>
  <c r="A224" i="6" s="1"/>
  <c r="B223" i="6"/>
  <c r="A223" i="6" s="1"/>
  <c r="B222" i="6"/>
  <c r="A222" i="6" s="1"/>
  <c r="B221" i="6"/>
  <c r="A221" i="6" s="1"/>
  <c r="B220" i="6"/>
  <c r="A220" i="6" s="1"/>
  <c r="B219" i="6"/>
  <c r="A219" i="6" s="1"/>
  <c r="B218" i="6"/>
  <c r="A218" i="6" s="1"/>
  <c r="B217" i="6"/>
  <c r="A217" i="6" s="1"/>
  <c r="B216" i="6"/>
  <c r="A216" i="6" s="1"/>
  <c r="B215" i="6"/>
  <c r="A215" i="6" s="1"/>
  <c r="B214" i="6"/>
  <c r="A214" i="6" s="1"/>
  <c r="B213" i="6"/>
  <c r="A213" i="6" s="1"/>
  <c r="B212" i="6"/>
  <c r="A212" i="6" s="1"/>
  <c r="B211" i="6"/>
  <c r="A211" i="6" s="1"/>
  <c r="B210" i="6"/>
  <c r="A210" i="6" s="1"/>
  <c r="B209" i="6"/>
  <c r="A209" i="6" s="1"/>
  <c r="B208" i="6"/>
  <c r="A208" i="6" s="1"/>
  <c r="B207" i="6"/>
  <c r="A207" i="6" s="1"/>
  <c r="B206" i="6"/>
  <c r="A206" i="6" s="1"/>
  <c r="B205" i="6"/>
  <c r="A205" i="6" s="1"/>
  <c r="B204" i="6"/>
  <c r="A204" i="6" s="1"/>
  <c r="B203" i="6"/>
  <c r="A203" i="6" s="1"/>
  <c r="B202" i="6"/>
  <c r="A202" i="6" s="1"/>
  <c r="B201" i="6"/>
  <c r="A201" i="6" s="1"/>
  <c r="B200" i="6"/>
  <c r="A200" i="6" s="1"/>
  <c r="B199" i="6"/>
  <c r="A199" i="6" s="1"/>
  <c r="B198" i="6"/>
  <c r="A198" i="6" s="1"/>
  <c r="B197" i="6"/>
  <c r="A197" i="6" s="1"/>
  <c r="B196" i="6"/>
  <c r="A196" i="6" s="1"/>
  <c r="B195" i="6"/>
  <c r="A195" i="6" s="1"/>
  <c r="B194" i="6"/>
  <c r="A194" i="6" s="1"/>
  <c r="B193" i="6"/>
  <c r="A193" i="6" s="1"/>
  <c r="B192" i="6"/>
  <c r="A192" i="6" s="1"/>
  <c r="B191" i="6"/>
  <c r="A191" i="6" s="1"/>
  <c r="B190" i="6"/>
  <c r="A190" i="6" s="1"/>
  <c r="B189" i="6"/>
  <c r="A189" i="6" s="1"/>
  <c r="B188" i="6"/>
  <c r="A188" i="6" s="1"/>
  <c r="B187" i="6"/>
  <c r="A187" i="6" s="1"/>
  <c r="B186" i="6"/>
  <c r="A186" i="6" s="1"/>
  <c r="B185" i="6"/>
  <c r="A185" i="6" s="1"/>
  <c r="B184" i="6"/>
  <c r="A184" i="6" s="1"/>
  <c r="B183" i="6"/>
  <c r="A183" i="6" s="1"/>
  <c r="B182" i="6"/>
  <c r="A182" i="6" s="1"/>
  <c r="B181" i="6"/>
  <c r="A181" i="6" s="1"/>
  <c r="B180" i="6"/>
  <c r="A180" i="6" s="1"/>
  <c r="B179" i="6"/>
  <c r="A179" i="6" s="1"/>
  <c r="B178" i="6"/>
  <c r="A178" i="6" s="1"/>
  <c r="B177" i="6"/>
  <c r="A177" i="6" s="1"/>
  <c r="B176" i="6"/>
  <c r="A176" i="6" s="1"/>
  <c r="B175" i="6"/>
  <c r="A175" i="6" s="1"/>
  <c r="B174" i="6"/>
  <c r="A174" i="6" s="1"/>
  <c r="B173" i="6"/>
  <c r="A173" i="6" s="1"/>
  <c r="B172" i="6"/>
  <c r="A172" i="6" s="1"/>
  <c r="B171" i="6"/>
  <c r="A171" i="6" s="1"/>
  <c r="B170" i="6"/>
  <c r="A170" i="6" s="1"/>
  <c r="B169" i="6"/>
  <c r="A169" i="6" s="1"/>
  <c r="B168" i="6"/>
  <c r="A168" i="6" s="1"/>
  <c r="B167" i="6"/>
  <c r="A167" i="6" s="1"/>
  <c r="B166" i="6"/>
  <c r="A166" i="6" s="1"/>
  <c r="B165" i="6"/>
  <c r="A165" i="6" s="1"/>
  <c r="B164" i="6"/>
  <c r="A164" i="6" s="1"/>
  <c r="B163" i="6"/>
  <c r="A163" i="6" s="1"/>
  <c r="B162" i="6"/>
  <c r="A162" i="6" s="1"/>
  <c r="B161" i="6"/>
  <c r="A161" i="6" s="1"/>
  <c r="B160" i="6"/>
  <c r="A160" i="6" s="1"/>
  <c r="B159" i="6"/>
  <c r="A159" i="6" s="1"/>
  <c r="B158" i="6"/>
  <c r="A158" i="6" s="1"/>
  <c r="B157" i="6"/>
  <c r="A157" i="6" s="1"/>
  <c r="B156" i="6"/>
  <c r="A156" i="6" s="1"/>
  <c r="B155" i="6"/>
  <c r="A155" i="6" s="1"/>
  <c r="B154" i="6"/>
  <c r="A154" i="6" s="1"/>
  <c r="B153" i="6"/>
  <c r="A153" i="6" s="1"/>
  <c r="B152" i="6"/>
  <c r="A152" i="6" s="1"/>
  <c r="B151" i="6"/>
  <c r="A151" i="6" s="1"/>
  <c r="B150" i="6"/>
  <c r="A150" i="6" s="1"/>
  <c r="B149" i="6"/>
  <c r="A149" i="6" s="1"/>
  <c r="B148" i="6"/>
  <c r="A148" i="6" s="1"/>
  <c r="B147" i="6"/>
  <c r="A147" i="6" s="1"/>
  <c r="B146" i="6"/>
  <c r="A146" i="6" s="1"/>
  <c r="B145" i="6"/>
  <c r="A145" i="6" s="1"/>
  <c r="B144" i="6"/>
  <c r="A144" i="6" s="1"/>
  <c r="B143" i="6"/>
  <c r="A143" i="6" s="1"/>
  <c r="B142" i="6"/>
  <c r="A142" i="6" s="1"/>
  <c r="B141" i="6"/>
  <c r="A141" i="6" s="1"/>
  <c r="B140" i="6"/>
  <c r="A140" i="6" s="1"/>
  <c r="B139" i="6"/>
  <c r="A139" i="6" s="1"/>
  <c r="B138" i="6"/>
  <c r="A138" i="6" s="1"/>
  <c r="B137" i="6"/>
  <c r="A137" i="6" s="1"/>
  <c r="B136" i="6"/>
  <c r="A136" i="6" s="1"/>
  <c r="B135" i="6"/>
  <c r="A135" i="6" s="1"/>
  <c r="B134" i="6"/>
  <c r="A134" i="6" s="1"/>
  <c r="B133" i="6"/>
  <c r="A133" i="6" s="1"/>
  <c r="B132" i="6"/>
  <c r="A132" i="6" s="1"/>
  <c r="B131" i="6"/>
  <c r="A131" i="6" s="1"/>
  <c r="B130" i="6"/>
  <c r="A130" i="6" s="1"/>
  <c r="B129" i="6"/>
  <c r="A129" i="6" s="1"/>
  <c r="B128" i="6"/>
  <c r="A128" i="6" s="1"/>
  <c r="B127" i="6"/>
  <c r="A127" i="6" s="1"/>
  <c r="B126" i="6"/>
  <c r="A126" i="6" s="1"/>
  <c r="B125" i="6"/>
  <c r="A125" i="6" s="1"/>
  <c r="B124" i="6"/>
  <c r="A124" i="6" s="1"/>
  <c r="B123" i="6"/>
  <c r="A123" i="6" s="1"/>
  <c r="B122" i="6"/>
  <c r="A122" i="6" s="1"/>
  <c r="B121" i="6"/>
  <c r="A121" i="6" s="1"/>
  <c r="B120" i="6"/>
  <c r="A120" i="6" s="1"/>
  <c r="B119" i="6"/>
  <c r="A119" i="6" s="1"/>
  <c r="B118" i="6"/>
  <c r="A118" i="6" s="1"/>
  <c r="B117" i="6"/>
  <c r="A117" i="6" s="1"/>
  <c r="B116" i="6"/>
  <c r="A116" i="6" s="1"/>
  <c r="B115" i="6"/>
  <c r="A115" i="6" s="1"/>
  <c r="B114" i="6"/>
  <c r="A114" i="6" s="1"/>
  <c r="B113" i="6"/>
  <c r="A113" i="6" s="1"/>
  <c r="B112" i="6"/>
  <c r="A112" i="6" s="1"/>
  <c r="B111" i="6"/>
  <c r="A111" i="6" s="1"/>
  <c r="B110" i="6"/>
  <c r="A110" i="6" s="1"/>
  <c r="B109" i="6"/>
  <c r="A109" i="6" s="1"/>
  <c r="B108" i="6"/>
  <c r="A108" i="6" s="1"/>
  <c r="B107" i="6"/>
  <c r="A107" i="6" s="1"/>
  <c r="B106" i="6"/>
  <c r="A106" i="6" s="1"/>
  <c r="B105" i="6"/>
  <c r="A105" i="6" s="1"/>
  <c r="B104" i="6"/>
  <c r="A104" i="6" s="1"/>
  <c r="B103" i="6"/>
  <c r="A103" i="6" s="1"/>
  <c r="B102" i="6"/>
  <c r="A102" i="6" s="1"/>
  <c r="B101" i="6"/>
  <c r="A101" i="6" s="1"/>
  <c r="B100" i="6"/>
  <c r="A100" i="6" s="1"/>
  <c r="B99" i="6"/>
  <c r="A99" i="6" s="1"/>
  <c r="B98" i="6"/>
  <c r="A98" i="6" s="1"/>
  <c r="B97" i="6"/>
  <c r="A97" i="6" s="1"/>
  <c r="B96" i="6"/>
  <c r="A96" i="6" s="1"/>
  <c r="B95" i="6"/>
  <c r="A95" i="6" s="1"/>
  <c r="B94" i="6"/>
  <c r="A94" i="6" s="1"/>
  <c r="B93" i="6"/>
  <c r="A93" i="6" s="1"/>
  <c r="B92" i="6"/>
  <c r="A92" i="6" s="1"/>
  <c r="B91" i="6"/>
  <c r="A91" i="6" s="1"/>
  <c r="B90" i="6"/>
  <c r="A90" i="6" s="1"/>
  <c r="B89" i="6"/>
  <c r="A89" i="6" s="1"/>
  <c r="B88" i="6"/>
  <c r="A88" i="6" s="1"/>
  <c r="B87" i="6"/>
  <c r="A87" i="6" s="1"/>
  <c r="B86" i="6"/>
  <c r="A86" i="6" s="1"/>
  <c r="B85" i="6"/>
  <c r="A85" i="6" s="1"/>
  <c r="B84" i="6"/>
  <c r="A84" i="6" s="1"/>
  <c r="B83" i="6"/>
  <c r="A83" i="6" s="1"/>
  <c r="B82" i="6"/>
  <c r="A82" i="6" s="1"/>
  <c r="B81" i="6"/>
  <c r="A81" i="6" s="1"/>
  <c r="B80" i="6"/>
  <c r="A80" i="6" s="1"/>
  <c r="B79" i="6"/>
  <c r="A79" i="6" s="1"/>
  <c r="B78" i="6"/>
  <c r="A78" i="6" s="1"/>
  <c r="B77" i="6"/>
  <c r="A77" i="6" s="1"/>
  <c r="B76" i="6"/>
  <c r="A76" i="6" s="1"/>
  <c r="B75" i="6"/>
  <c r="A75" i="6" s="1"/>
  <c r="B74" i="6"/>
  <c r="A74" i="6" s="1"/>
  <c r="B73" i="6"/>
  <c r="A73" i="6" s="1"/>
  <c r="B72" i="6"/>
  <c r="A72" i="6" s="1"/>
  <c r="B71" i="6"/>
  <c r="A71" i="6" s="1"/>
  <c r="B70" i="6"/>
  <c r="A70" i="6" s="1"/>
  <c r="B69" i="6"/>
  <c r="A69" i="6" s="1"/>
  <c r="B68" i="6"/>
  <c r="A68" i="6" s="1"/>
  <c r="B67" i="6"/>
  <c r="A67" i="6" s="1"/>
  <c r="B66" i="6"/>
  <c r="A66" i="6" s="1"/>
  <c r="B65" i="6"/>
  <c r="A65" i="6" s="1"/>
  <c r="B64" i="6"/>
  <c r="A64" i="6" s="1"/>
  <c r="B63" i="6"/>
  <c r="A63" i="6" s="1"/>
  <c r="B62" i="6"/>
  <c r="A62" i="6" s="1"/>
  <c r="B61" i="6"/>
  <c r="A61" i="6" s="1"/>
  <c r="B60" i="6"/>
  <c r="A60" i="6" s="1"/>
  <c r="B59" i="6"/>
  <c r="A59" i="6" s="1"/>
  <c r="B58" i="6"/>
  <c r="A58" i="6" s="1"/>
  <c r="B57" i="6"/>
  <c r="A57" i="6" s="1"/>
  <c r="B56" i="6"/>
  <c r="A56" i="6" s="1"/>
  <c r="B55" i="6"/>
  <c r="A55" i="6" s="1"/>
  <c r="B54" i="6"/>
  <c r="A54" i="6" s="1"/>
  <c r="B53" i="6"/>
  <c r="A53" i="6" s="1"/>
  <c r="B52" i="6"/>
  <c r="A52" i="6" s="1"/>
  <c r="B51" i="6"/>
  <c r="A51" i="6" s="1"/>
  <c r="B50" i="6"/>
  <c r="A50" i="6" s="1"/>
  <c r="B49" i="6"/>
  <c r="A49" i="6" s="1"/>
  <c r="B374" i="8"/>
  <c r="A374" i="8" s="1"/>
  <c r="B373" i="8"/>
  <c r="A373" i="8" s="1"/>
  <c r="B372" i="8"/>
  <c r="A372" i="8" s="1"/>
  <c r="B371" i="8"/>
  <c r="A371" i="8" s="1"/>
  <c r="B370" i="8"/>
  <c r="A370" i="8" s="1"/>
  <c r="B369" i="8"/>
  <c r="A369" i="8" s="1"/>
  <c r="B368" i="8"/>
  <c r="A368" i="8" s="1"/>
  <c r="B367" i="8"/>
  <c r="A367" i="8" s="1"/>
  <c r="B366" i="8"/>
  <c r="A366" i="8" s="1"/>
  <c r="B365" i="8"/>
  <c r="A365" i="8" s="1"/>
  <c r="B364" i="8"/>
  <c r="A364" i="8" s="1"/>
  <c r="B363" i="8"/>
  <c r="A363" i="8" s="1"/>
  <c r="B362" i="8"/>
  <c r="A362" i="8" s="1"/>
  <c r="B361" i="8"/>
  <c r="A361" i="8" s="1"/>
  <c r="B360" i="8"/>
  <c r="A360" i="8" s="1"/>
  <c r="B359" i="8"/>
  <c r="A359" i="8" s="1"/>
  <c r="B358" i="8"/>
  <c r="A358" i="8" s="1"/>
  <c r="B357" i="8"/>
  <c r="A357" i="8" s="1"/>
  <c r="B356" i="8"/>
  <c r="A356" i="8" s="1"/>
  <c r="B355" i="8"/>
  <c r="A355" i="8" s="1"/>
  <c r="B354" i="8"/>
  <c r="A354" i="8" s="1"/>
  <c r="B353" i="8"/>
  <c r="A353" i="8" s="1"/>
  <c r="B352" i="8"/>
  <c r="A352" i="8" s="1"/>
  <c r="B351" i="8"/>
  <c r="A351" i="8" s="1"/>
  <c r="B350" i="8"/>
  <c r="A350" i="8" s="1"/>
  <c r="B349" i="8"/>
  <c r="A349" i="8" s="1"/>
  <c r="B348" i="8"/>
  <c r="A348" i="8" s="1"/>
  <c r="B347" i="8"/>
  <c r="A347" i="8" s="1"/>
  <c r="B346" i="8"/>
  <c r="A346" i="8" s="1"/>
  <c r="B345" i="8"/>
  <c r="A345" i="8" s="1"/>
  <c r="B344" i="8"/>
  <c r="A344" i="8" s="1"/>
  <c r="B343" i="8"/>
  <c r="A343" i="8" s="1"/>
  <c r="B342" i="8"/>
  <c r="A342" i="8" s="1"/>
  <c r="B341" i="8"/>
  <c r="A341" i="8" s="1"/>
  <c r="B340" i="8"/>
  <c r="A340" i="8" s="1"/>
  <c r="B339" i="8"/>
  <c r="A339" i="8" s="1"/>
  <c r="B338" i="8"/>
  <c r="A338" i="8" s="1"/>
  <c r="B337" i="8"/>
  <c r="A337" i="8" s="1"/>
  <c r="B336" i="8"/>
  <c r="A336" i="8" s="1"/>
  <c r="B335" i="8"/>
  <c r="A335" i="8" s="1"/>
  <c r="B334" i="8"/>
  <c r="A334" i="8" s="1"/>
  <c r="B333" i="8"/>
  <c r="A333" i="8" s="1"/>
  <c r="B332" i="8"/>
  <c r="A332" i="8" s="1"/>
  <c r="B331" i="8"/>
  <c r="A331" i="8" s="1"/>
  <c r="B330" i="8"/>
  <c r="A330" i="8" s="1"/>
  <c r="B329" i="8"/>
  <c r="A329" i="8" s="1"/>
  <c r="B328" i="8"/>
  <c r="A328" i="8" s="1"/>
  <c r="B327" i="8"/>
  <c r="A327" i="8" s="1"/>
  <c r="B326" i="8"/>
  <c r="A326" i="8" s="1"/>
  <c r="B325" i="8"/>
  <c r="A325" i="8" s="1"/>
  <c r="B324" i="8"/>
  <c r="A324" i="8" s="1"/>
  <c r="B323" i="8"/>
  <c r="A323" i="8" s="1"/>
  <c r="B322" i="8"/>
  <c r="A322" i="8" s="1"/>
  <c r="B321" i="8"/>
  <c r="A321" i="8" s="1"/>
  <c r="B320" i="8"/>
  <c r="A320" i="8" s="1"/>
  <c r="B319" i="8"/>
  <c r="A319" i="8" s="1"/>
  <c r="B318" i="8"/>
  <c r="A318" i="8" s="1"/>
  <c r="B317" i="8"/>
  <c r="A317" i="8" s="1"/>
  <c r="B316" i="8"/>
  <c r="A316" i="8" s="1"/>
  <c r="B315" i="8"/>
  <c r="A315" i="8" s="1"/>
  <c r="B314" i="8"/>
  <c r="A314" i="8" s="1"/>
  <c r="B313" i="8"/>
  <c r="A313" i="8" s="1"/>
  <c r="B312" i="8"/>
  <c r="A312" i="8" s="1"/>
  <c r="B311" i="8"/>
  <c r="A311" i="8" s="1"/>
  <c r="B310" i="8"/>
  <c r="A310" i="8" s="1"/>
  <c r="B309" i="8"/>
  <c r="A309" i="8" s="1"/>
  <c r="B308" i="8"/>
  <c r="A308" i="8" s="1"/>
  <c r="B307" i="8"/>
  <c r="A307" i="8" s="1"/>
  <c r="B306" i="8"/>
  <c r="A306" i="8" s="1"/>
  <c r="B305" i="8"/>
  <c r="A305" i="8" s="1"/>
  <c r="B304" i="8"/>
  <c r="A304" i="8" s="1"/>
  <c r="B303" i="8"/>
  <c r="A303" i="8" s="1"/>
  <c r="B302" i="8"/>
  <c r="A302" i="8" s="1"/>
  <c r="B301" i="8"/>
  <c r="A301" i="8" s="1"/>
  <c r="B300" i="8"/>
  <c r="A300" i="8" s="1"/>
  <c r="B299" i="8"/>
  <c r="A299" i="8" s="1"/>
  <c r="B298" i="8"/>
  <c r="A298" i="8" s="1"/>
  <c r="B297" i="8"/>
  <c r="A297" i="8" s="1"/>
  <c r="B296" i="8"/>
  <c r="A296" i="8" s="1"/>
  <c r="B295" i="8"/>
  <c r="A295" i="8" s="1"/>
  <c r="B294" i="8"/>
  <c r="A294" i="8" s="1"/>
  <c r="B293" i="8"/>
  <c r="A293" i="8" s="1"/>
  <c r="B292" i="8"/>
  <c r="A292" i="8" s="1"/>
  <c r="B291" i="8"/>
  <c r="A291" i="8" s="1"/>
  <c r="B290" i="8"/>
  <c r="A290" i="8" s="1"/>
  <c r="B289" i="8"/>
  <c r="A289" i="8" s="1"/>
  <c r="B288" i="8"/>
  <c r="A288" i="8" s="1"/>
  <c r="B287" i="8"/>
  <c r="A287" i="8" s="1"/>
  <c r="B286" i="8"/>
  <c r="A286" i="8" s="1"/>
  <c r="B285" i="8"/>
  <c r="A285" i="8" s="1"/>
  <c r="B284" i="8"/>
  <c r="A284" i="8" s="1"/>
  <c r="B283" i="8"/>
  <c r="A283" i="8" s="1"/>
  <c r="B282" i="8"/>
  <c r="A282" i="8" s="1"/>
  <c r="B281" i="8"/>
  <c r="A281" i="8" s="1"/>
  <c r="B280" i="8"/>
  <c r="A280" i="8" s="1"/>
  <c r="B279" i="8"/>
  <c r="A279" i="8" s="1"/>
  <c r="B278" i="8"/>
  <c r="A278" i="8" s="1"/>
  <c r="B277" i="8"/>
  <c r="A277" i="8" s="1"/>
  <c r="B276" i="8"/>
  <c r="A276" i="8" s="1"/>
  <c r="B275" i="8"/>
  <c r="A275" i="8" s="1"/>
  <c r="B274" i="8"/>
  <c r="A274" i="8" s="1"/>
  <c r="B273" i="8"/>
  <c r="A273" i="8" s="1"/>
  <c r="B272" i="8"/>
  <c r="A272" i="8" s="1"/>
  <c r="B271" i="8"/>
  <c r="A271" i="8" s="1"/>
  <c r="B270" i="8"/>
  <c r="A270" i="8" s="1"/>
  <c r="B269" i="8"/>
  <c r="A269" i="8" s="1"/>
  <c r="B268" i="8"/>
  <c r="A268" i="8" s="1"/>
  <c r="B267" i="8"/>
  <c r="A267" i="8" s="1"/>
  <c r="B266" i="8"/>
  <c r="A266" i="8" s="1"/>
  <c r="B265" i="8"/>
  <c r="A265" i="8" s="1"/>
  <c r="B264" i="8"/>
  <c r="A264" i="8" s="1"/>
  <c r="B263" i="8"/>
  <c r="A263" i="8" s="1"/>
  <c r="B262" i="8"/>
  <c r="A262" i="8" s="1"/>
  <c r="B261" i="8"/>
  <c r="A261" i="8" s="1"/>
  <c r="B260" i="8"/>
  <c r="A260" i="8" s="1"/>
  <c r="B259" i="8"/>
  <c r="A259" i="8" s="1"/>
  <c r="B258" i="8"/>
  <c r="A258" i="8" s="1"/>
  <c r="B257" i="8"/>
  <c r="A257" i="8" s="1"/>
  <c r="B256" i="8"/>
  <c r="A256" i="8" s="1"/>
  <c r="B255" i="8"/>
  <c r="A255" i="8" s="1"/>
  <c r="B254" i="8"/>
  <c r="A254" i="8" s="1"/>
  <c r="B253" i="8"/>
  <c r="A253" i="8" s="1"/>
  <c r="B252" i="8"/>
  <c r="A252" i="8" s="1"/>
  <c r="B251" i="8"/>
  <c r="A251" i="8" s="1"/>
  <c r="B250" i="8"/>
  <c r="A250" i="8" s="1"/>
  <c r="B249" i="8"/>
  <c r="A249" i="8" s="1"/>
  <c r="B248" i="8"/>
  <c r="A248" i="8" s="1"/>
  <c r="B247" i="8"/>
  <c r="A247" i="8" s="1"/>
  <c r="B246" i="8"/>
  <c r="A246" i="8" s="1"/>
  <c r="B245" i="8"/>
  <c r="A245" i="8" s="1"/>
  <c r="B244" i="8"/>
  <c r="A244" i="8" s="1"/>
  <c r="B243" i="8"/>
  <c r="A243" i="8" s="1"/>
  <c r="B242" i="8"/>
  <c r="A242" i="8" s="1"/>
  <c r="B241" i="8"/>
  <c r="A241" i="8" s="1"/>
  <c r="B240" i="8"/>
  <c r="A240" i="8" s="1"/>
  <c r="B239" i="8"/>
  <c r="A239" i="8" s="1"/>
  <c r="B238" i="8"/>
  <c r="A238" i="8" s="1"/>
  <c r="B237" i="8"/>
  <c r="A237" i="8" s="1"/>
  <c r="B236" i="8"/>
  <c r="A236" i="8" s="1"/>
  <c r="B235" i="8"/>
  <c r="A235" i="8" s="1"/>
  <c r="B234" i="8"/>
  <c r="A234" i="8" s="1"/>
  <c r="B233" i="8"/>
  <c r="A233" i="8" s="1"/>
  <c r="B232" i="8"/>
  <c r="A232" i="8" s="1"/>
  <c r="B231" i="8"/>
  <c r="A231" i="8" s="1"/>
  <c r="B230" i="8"/>
  <c r="A230" i="8" s="1"/>
  <c r="B229" i="8"/>
  <c r="A229" i="8" s="1"/>
  <c r="B228" i="8"/>
  <c r="A228" i="8" s="1"/>
  <c r="B227" i="8"/>
  <c r="A227" i="8" s="1"/>
  <c r="B226" i="8"/>
  <c r="A226" i="8" s="1"/>
  <c r="B225" i="8"/>
  <c r="A225" i="8" s="1"/>
  <c r="B224" i="8"/>
  <c r="A224" i="8" s="1"/>
  <c r="B223" i="8"/>
  <c r="A223" i="8" s="1"/>
  <c r="B222" i="8"/>
  <c r="A222" i="8" s="1"/>
  <c r="B221" i="8"/>
  <c r="A221" i="8" s="1"/>
  <c r="B220" i="8"/>
  <c r="A220" i="8" s="1"/>
  <c r="B219" i="8"/>
  <c r="A219" i="8" s="1"/>
  <c r="B218" i="8"/>
  <c r="A218" i="8" s="1"/>
  <c r="B217" i="8"/>
  <c r="A217" i="8" s="1"/>
  <c r="B216" i="8"/>
  <c r="A216" i="8" s="1"/>
  <c r="B215" i="8"/>
  <c r="A215" i="8" s="1"/>
  <c r="B214" i="8"/>
  <c r="A214" i="8" s="1"/>
  <c r="B213" i="8"/>
  <c r="A213" i="8" s="1"/>
  <c r="B212" i="8"/>
  <c r="A212" i="8" s="1"/>
  <c r="B211" i="8"/>
  <c r="A211" i="8" s="1"/>
  <c r="B210" i="8"/>
  <c r="A210" i="8" s="1"/>
  <c r="B209" i="8"/>
  <c r="A209" i="8" s="1"/>
  <c r="B208" i="8"/>
  <c r="A208" i="8" s="1"/>
  <c r="B207" i="8"/>
  <c r="A207" i="8" s="1"/>
  <c r="B206" i="8"/>
  <c r="A206" i="8" s="1"/>
  <c r="B205" i="8"/>
  <c r="A205" i="8" s="1"/>
  <c r="B204" i="8"/>
  <c r="A204" i="8" s="1"/>
  <c r="B203" i="8"/>
  <c r="A203" i="8" s="1"/>
  <c r="B202" i="8"/>
  <c r="A202" i="8" s="1"/>
  <c r="B201" i="8"/>
  <c r="A201" i="8" s="1"/>
  <c r="B200" i="8"/>
  <c r="A200" i="8" s="1"/>
  <c r="B199" i="8"/>
  <c r="A199" i="8" s="1"/>
  <c r="B198" i="8"/>
  <c r="A198" i="8" s="1"/>
  <c r="B197" i="8"/>
  <c r="A197" i="8" s="1"/>
  <c r="B196" i="8"/>
  <c r="A196" i="8" s="1"/>
  <c r="B195" i="8"/>
  <c r="A195" i="8" s="1"/>
  <c r="B194" i="8"/>
  <c r="A194" i="8" s="1"/>
  <c r="B193" i="8"/>
  <c r="A193" i="8" s="1"/>
  <c r="B192" i="8"/>
  <c r="A192" i="8" s="1"/>
  <c r="B191" i="8"/>
  <c r="A191" i="8" s="1"/>
  <c r="B190" i="8"/>
  <c r="A190" i="8" s="1"/>
  <c r="B189" i="8"/>
  <c r="A189" i="8" s="1"/>
  <c r="B188" i="8"/>
  <c r="A188" i="8" s="1"/>
  <c r="B187" i="8"/>
  <c r="A187" i="8" s="1"/>
  <c r="B186" i="8"/>
  <c r="A186" i="8" s="1"/>
  <c r="B185" i="8"/>
  <c r="A185" i="8" s="1"/>
  <c r="B184" i="8"/>
  <c r="A184" i="8" s="1"/>
  <c r="B183" i="8"/>
  <c r="A183" i="8" s="1"/>
  <c r="B182" i="8"/>
  <c r="A182" i="8" s="1"/>
  <c r="B181" i="8"/>
  <c r="A181" i="8" s="1"/>
  <c r="B180" i="8"/>
  <c r="A180" i="8" s="1"/>
  <c r="B179" i="8"/>
  <c r="A179" i="8" s="1"/>
  <c r="B178" i="8"/>
  <c r="A178" i="8" s="1"/>
  <c r="B177" i="8"/>
  <c r="A177" i="8" s="1"/>
  <c r="B176" i="8"/>
  <c r="A176" i="8" s="1"/>
  <c r="B175" i="8"/>
  <c r="A175" i="8" s="1"/>
  <c r="B174" i="8"/>
  <c r="A174" i="8" s="1"/>
  <c r="B173" i="8"/>
  <c r="A173" i="8" s="1"/>
  <c r="B172" i="8"/>
  <c r="A172" i="8" s="1"/>
  <c r="B171" i="8"/>
  <c r="A171" i="8" s="1"/>
  <c r="B170" i="8"/>
  <c r="A170" i="8" s="1"/>
  <c r="B169" i="8"/>
  <c r="A169" i="8" s="1"/>
  <c r="B168" i="8"/>
  <c r="A168" i="8" s="1"/>
  <c r="B167" i="8"/>
  <c r="A167" i="8" s="1"/>
  <c r="B166" i="8"/>
  <c r="A166" i="8" s="1"/>
  <c r="B165" i="8"/>
  <c r="A165" i="8" s="1"/>
  <c r="B164" i="8"/>
  <c r="A164" i="8" s="1"/>
  <c r="B163" i="8"/>
  <c r="A163" i="8" s="1"/>
  <c r="B162" i="8"/>
  <c r="A162" i="8" s="1"/>
  <c r="B161" i="8"/>
  <c r="A161" i="8" s="1"/>
  <c r="B160" i="8"/>
  <c r="A160" i="8" s="1"/>
  <c r="B159" i="8"/>
  <c r="A159" i="8" s="1"/>
  <c r="B158" i="8"/>
  <c r="A158" i="8" s="1"/>
  <c r="B157" i="8"/>
  <c r="A157" i="8" s="1"/>
  <c r="B156" i="8"/>
  <c r="A156" i="8" s="1"/>
  <c r="B155" i="8"/>
  <c r="A155" i="8" s="1"/>
  <c r="B154" i="8"/>
  <c r="A154" i="8" s="1"/>
  <c r="B153" i="8"/>
  <c r="A153" i="8" s="1"/>
  <c r="B152" i="8"/>
  <c r="A152" i="8" s="1"/>
  <c r="B151" i="8"/>
  <c r="A151" i="8" s="1"/>
  <c r="B150" i="8"/>
  <c r="A150" i="8" s="1"/>
  <c r="B149" i="8"/>
  <c r="A149" i="8" s="1"/>
  <c r="B148" i="8"/>
  <c r="A148" i="8" s="1"/>
  <c r="B147" i="8"/>
  <c r="A147" i="8" s="1"/>
  <c r="B146" i="8"/>
  <c r="A146" i="8" s="1"/>
  <c r="B145" i="8"/>
  <c r="A145" i="8" s="1"/>
  <c r="B144" i="8"/>
  <c r="A144" i="8" s="1"/>
  <c r="B143" i="8"/>
  <c r="A143" i="8" s="1"/>
  <c r="B142" i="8"/>
  <c r="A142" i="8" s="1"/>
  <c r="B141" i="8"/>
  <c r="A141" i="8" s="1"/>
  <c r="B140" i="8"/>
  <c r="A140" i="8" s="1"/>
  <c r="B139" i="8"/>
  <c r="A139" i="8" s="1"/>
  <c r="B138" i="8"/>
  <c r="A138" i="8" s="1"/>
  <c r="B137" i="8"/>
  <c r="A137" i="8" s="1"/>
  <c r="B136" i="8"/>
  <c r="A136" i="8" s="1"/>
  <c r="B135" i="8"/>
  <c r="A135" i="8" s="1"/>
  <c r="B134" i="8"/>
  <c r="A134" i="8" s="1"/>
  <c r="B133" i="8"/>
  <c r="A133" i="8" s="1"/>
  <c r="B132" i="8"/>
  <c r="A132" i="8" s="1"/>
  <c r="B131" i="8"/>
  <c r="A131" i="8" s="1"/>
  <c r="B130" i="8"/>
  <c r="A130" i="8" s="1"/>
  <c r="B129" i="8"/>
  <c r="A129" i="8" s="1"/>
  <c r="B128" i="8"/>
  <c r="A128" i="8" s="1"/>
  <c r="B127" i="8"/>
  <c r="A127" i="8" s="1"/>
  <c r="B126" i="8"/>
  <c r="A126" i="8" s="1"/>
  <c r="B125" i="8"/>
  <c r="A125" i="8" s="1"/>
  <c r="B124" i="8"/>
  <c r="A124" i="8" s="1"/>
  <c r="B123" i="8"/>
  <c r="A123" i="8" s="1"/>
  <c r="B122" i="8"/>
  <c r="A122" i="8" s="1"/>
  <c r="B121" i="8"/>
  <c r="A121" i="8" s="1"/>
  <c r="B120" i="8"/>
  <c r="A120" i="8" s="1"/>
  <c r="B119" i="8"/>
  <c r="A119" i="8" s="1"/>
  <c r="B118" i="8"/>
  <c r="A118" i="8" s="1"/>
  <c r="B117" i="8"/>
  <c r="A117" i="8" s="1"/>
  <c r="B116" i="8"/>
  <c r="A116" i="8" s="1"/>
  <c r="B115" i="8"/>
  <c r="A115" i="8" s="1"/>
  <c r="B114" i="8"/>
  <c r="A114" i="8" s="1"/>
  <c r="B113" i="8"/>
  <c r="A113" i="8" s="1"/>
  <c r="B112" i="8"/>
  <c r="A112" i="8" s="1"/>
  <c r="B111" i="8"/>
  <c r="A111" i="8" s="1"/>
  <c r="B110" i="8"/>
  <c r="A110" i="8" s="1"/>
  <c r="B109" i="8"/>
  <c r="A109" i="8" s="1"/>
  <c r="B108" i="8"/>
  <c r="A108" i="8" s="1"/>
  <c r="B107" i="8"/>
  <c r="A107" i="8" s="1"/>
  <c r="B106" i="8"/>
  <c r="A106" i="8" s="1"/>
  <c r="B105" i="8"/>
  <c r="A105" i="8" s="1"/>
  <c r="B104" i="8"/>
  <c r="A104" i="8" s="1"/>
  <c r="B103" i="8"/>
  <c r="A103" i="8" s="1"/>
  <c r="B102" i="8"/>
  <c r="A102" i="8" s="1"/>
  <c r="B101" i="8"/>
  <c r="A101" i="8" s="1"/>
  <c r="B100" i="8"/>
  <c r="A100" i="8" s="1"/>
  <c r="B99" i="8"/>
  <c r="A99" i="8" s="1"/>
  <c r="B98" i="8"/>
  <c r="A98" i="8" s="1"/>
  <c r="B97" i="8"/>
  <c r="A97" i="8" s="1"/>
  <c r="B96" i="8"/>
  <c r="A96" i="8" s="1"/>
  <c r="B95" i="8"/>
  <c r="A95" i="8" s="1"/>
  <c r="B94" i="8"/>
  <c r="A94" i="8" s="1"/>
  <c r="B93" i="8"/>
  <c r="A93" i="8" s="1"/>
  <c r="B92" i="8"/>
  <c r="A92" i="8" s="1"/>
  <c r="B91" i="8"/>
  <c r="A91" i="8" s="1"/>
  <c r="B90" i="8"/>
  <c r="A90" i="8" s="1"/>
  <c r="B89" i="8"/>
  <c r="A89" i="8" s="1"/>
  <c r="B88" i="8"/>
  <c r="A88" i="8" s="1"/>
  <c r="B87" i="8"/>
  <c r="A87" i="8" s="1"/>
  <c r="B86" i="8"/>
  <c r="A86" i="8" s="1"/>
  <c r="B85" i="8"/>
  <c r="A85" i="8" s="1"/>
  <c r="B84" i="8"/>
  <c r="A84" i="8" s="1"/>
  <c r="B83" i="8"/>
  <c r="A83" i="8" s="1"/>
  <c r="B82" i="8"/>
  <c r="A82" i="8" s="1"/>
  <c r="B81" i="8"/>
  <c r="A81" i="8" s="1"/>
  <c r="B80" i="8"/>
  <c r="A80" i="8" s="1"/>
  <c r="B79" i="8"/>
  <c r="A79" i="8" s="1"/>
  <c r="B78" i="8"/>
  <c r="A78" i="8" s="1"/>
  <c r="B77" i="8"/>
  <c r="A77" i="8" s="1"/>
  <c r="B76" i="8"/>
  <c r="A76" i="8" s="1"/>
  <c r="B75" i="8"/>
  <c r="A75" i="8" s="1"/>
  <c r="B74" i="8"/>
  <c r="A74" i="8" s="1"/>
  <c r="B73" i="8"/>
  <c r="A73" i="8" s="1"/>
  <c r="B72" i="8"/>
  <c r="A72" i="8" s="1"/>
  <c r="B71" i="8"/>
  <c r="A71" i="8" s="1"/>
  <c r="B70" i="8"/>
  <c r="A70" i="8" s="1"/>
  <c r="B69" i="8"/>
  <c r="A69" i="8" s="1"/>
  <c r="B68" i="8"/>
  <c r="A68" i="8" s="1"/>
  <c r="B67" i="8"/>
  <c r="A67" i="8" s="1"/>
  <c r="B66" i="8"/>
  <c r="A66" i="8" s="1"/>
  <c r="B65" i="8"/>
  <c r="A65" i="8" s="1"/>
  <c r="B64" i="8"/>
  <c r="A64" i="8" s="1"/>
  <c r="B63" i="8"/>
  <c r="A63" i="8" s="1"/>
  <c r="B62" i="8"/>
  <c r="A62" i="8" s="1"/>
  <c r="B61" i="8"/>
  <c r="A61" i="8" s="1"/>
  <c r="B60" i="8"/>
  <c r="A60" i="8" s="1"/>
  <c r="B59" i="8"/>
  <c r="A59" i="8" s="1"/>
  <c r="B58" i="8"/>
  <c r="A58" i="8" s="1"/>
  <c r="B57" i="8"/>
  <c r="A57" i="8" s="1"/>
  <c r="B56" i="8"/>
  <c r="A56" i="8" s="1"/>
  <c r="B55" i="8"/>
  <c r="A55" i="8" s="1"/>
  <c r="B54" i="8"/>
  <c r="A54" i="8" s="1"/>
  <c r="B53" i="8"/>
  <c r="A53" i="8" s="1"/>
  <c r="B52" i="8"/>
  <c r="A52" i="8" s="1"/>
  <c r="B51" i="8"/>
  <c r="A51" i="8" s="1"/>
  <c r="B50" i="8"/>
  <c r="A50" i="8" s="1"/>
  <c r="B49" i="8"/>
  <c r="A49" i="8" s="1"/>
  <c r="B48" i="8"/>
  <c r="A48" i="8" s="1"/>
  <c r="B47" i="8"/>
  <c r="A47" i="8" s="1"/>
  <c r="B46" i="8"/>
  <c r="A46" i="8" s="1"/>
  <c r="B45" i="8"/>
  <c r="A45" i="8" s="1"/>
  <c r="B44" i="8"/>
  <c r="A44" i="8" s="1"/>
  <c r="B43" i="8"/>
  <c r="A43" i="8" s="1"/>
  <c r="B370" i="7"/>
  <c r="A370" i="7" s="1"/>
  <c r="B369" i="7"/>
  <c r="A369" i="7" s="1"/>
  <c r="B368" i="7"/>
  <c r="A368" i="7" s="1"/>
  <c r="B367" i="7"/>
  <c r="A367" i="7" s="1"/>
  <c r="B366" i="7"/>
  <c r="A366" i="7" s="1"/>
  <c r="B365" i="7"/>
  <c r="A365" i="7" s="1"/>
  <c r="B364" i="7"/>
  <c r="A364" i="7" s="1"/>
  <c r="B363" i="7"/>
  <c r="A363" i="7" s="1"/>
  <c r="B362" i="7"/>
  <c r="A362" i="7" s="1"/>
  <c r="B361" i="7"/>
  <c r="A361" i="7" s="1"/>
  <c r="B360" i="7"/>
  <c r="A360" i="7" s="1"/>
  <c r="B359" i="7"/>
  <c r="A359" i="7" s="1"/>
  <c r="B358" i="7"/>
  <c r="A358" i="7" s="1"/>
  <c r="B357" i="7"/>
  <c r="A357" i="7" s="1"/>
  <c r="B356" i="7"/>
  <c r="A356" i="7" s="1"/>
  <c r="B355" i="7"/>
  <c r="A355" i="7" s="1"/>
  <c r="B354" i="7"/>
  <c r="A354" i="7" s="1"/>
  <c r="B353" i="7"/>
  <c r="A353" i="7" s="1"/>
  <c r="B352" i="7"/>
  <c r="A352" i="7" s="1"/>
  <c r="B351" i="7"/>
  <c r="A351" i="7" s="1"/>
  <c r="B350" i="7"/>
  <c r="A350" i="7" s="1"/>
  <c r="B349" i="7"/>
  <c r="A349" i="7" s="1"/>
  <c r="B348" i="7"/>
  <c r="A348" i="7" s="1"/>
  <c r="B347" i="7"/>
  <c r="A347" i="7" s="1"/>
  <c r="B346" i="7"/>
  <c r="A346" i="7" s="1"/>
  <c r="B345" i="7"/>
  <c r="A345" i="7" s="1"/>
  <c r="B344" i="7"/>
  <c r="A344" i="7" s="1"/>
  <c r="B343" i="7"/>
  <c r="A343" i="7" s="1"/>
  <c r="B342" i="7"/>
  <c r="A342" i="7" s="1"/>
  <c r="B341" i="7"/>
  <c r="A341" i="7" s="1"/>
  <c r="B340" i="7"/>
  <c r="A340" i="7" s="1"/>
  <c r="B339" i="7"/>
  <c r="A339" i="7" s="1"/>
  <c r="B338" i="7"/>
  <c r="A338" i="7" s="1"/>
  <c r="B337" i="7"/>
  <c r="A337" i="7" s="1"/>
  <c r="B336" i="7"/>
  <c r="A336" i="7" s="1"/>
  <c r="B335" i="7"/>
  <c r="A335" i="7" s="1"/>
  <c r="B334" i="7"/>
  <c r="A334" i="7" s="1"/>
  <c r="B333" i="7"/>
  <c r="A333" i="7" s="1"/>
  <c r="B332" i="7"/>
  <c r="A332" i="7" s="1"/>
  <c r="B331" i="7"/>
  <c r="A331" i="7" s="1"/>
  <c r="B330" i="7"/>
  <c r="A330" i="7" s="1"/>
  <c r="B329" i="7"/>
  <c r="A329" i="7" s="1"/>
  <c r="B328" i="7"/>
  <c r="A328" i="7" s="1"/>
  <c r="B327" i="7"/>
  <c r="A327" i="7" s="1"/>
  <c r="B326" i="7"/>
  <c r="A326" i="7" s="1"/>
  <c r="B325" i="7"/>
  <c r="A325" i="7" s="1"/>
  <c r="B324" i="7"/>
  <c r="A324" i="7" s="1"/>
  <c r="B323" i="7"/>
  <c r="A323" i="7" s="1"/>
  <c r="B322" i="7"/>
  <c r="A322" i="7" s="1"/>
  <c r="B321" i="7"/>
  <c r="A321" i="7" s="1"/>
  <c r="B320" i="7"/>
  <c r="A320" i="7" s="1"/>
  <c r="B319" i="7"/>
  <c r="A319" i="7" s="1"/>
  <c r="B318" i="7"/>
  <c r="A318" i="7" s="1"/>
  <c r="B317" i="7"/>
  <c r="A317" i="7" s="1"/>
  <c r="B316" i="7"/>
  <c r="A316" i="7" s="1"/>
  <c r="B315" i="7"/>
  <c r="A315" i="7" s="1"/>
  <c r="B314" i="7"/>
  <c r="A314" i="7" s="1"/>
  <c r="B313" i="7"/>
  <c r="A313" i="7" s="1"/>
  <c r="B312" i="7"/>
  <c r="A312" i="7" s="1"/>
  <c r="B311" i="7"/>
  <c r="A311" i="7" s="1"/>
  <c r="B310" i="7"/>
  <c r="A310" i="7" s="1"/>
  <c r="B309" i="7"/>
  <c r="A309" i="7" s="1"/>
  <c r="B308" i="7"/>
  <c r="A308" i="7" s="1"/>
  <c r="B307" i="7"/>
  <c r="A307" i="7" s="1"/>
  <c r="B306" i="7"/>
  <c r="A306" i="7" s="1"/>
  <c r="B305" i="7"/>
  <c r="A305" i="7" s="1"/>
  <c r="B304" i="7"/>
  <c r="A304" i="7" s="1"/>
  <c r="B303" i="7"/>
  <c r="A303" i="7" s="1"/>
  <c r="B302" i="7"/>
  <c r="A302" i="7" s="1"/>
  <c r="B301" i="7"/>
  <c r="A301" i="7" s="1"/>
  <c r="B300" i="7"/>
  <c r="A300" i="7" s="1"/>
  <c r="B299" i="7"/>
  <c r="A299" i="7" s="1"/>
  <c r="B298" i="7"/>
  <c r="A298" i="7" s="1"/>
  <c r="B297" i="7"/>
  <c r="A297" i="7" s="1"/>
  <c r="B296" i="7"/>
  <c r="A296" i="7" s="1"/>
  <c r="B295" i="7"/>
  <c r="A295" i="7" s="1"/>
  <c r="B294" i="7"/>
  <c r="A294" i="7" s="1"/>
  <c r="B293" i="7"/>
  <c r="A293" i="7" s="1"/>
  <c r="B292" i="7"/>
  <c r="A292" i="7" s="1"/>
  <c r="B291" i="7"/>
  <c r="A291" i="7" s="1"/>
  <c r="B290" i="7"/>
  <c r="A290" i="7" s="1"/>
  <c r="B289" i="7"/>
  <c r="A289" i="7" s="1"/>
  <c r="B288" i="7"/>
  <c r="A288" i="7" s="1"/>
  <c r="B287" i="7"/>
  <c r="A287" i="7" s="1"/>
  <c r="B286" i="7"/>
  <c r="A286" i="7" s="1"/>
  <c r="B285" i="7"/>
  <c r="A285" i="7" s="1"/>
  <c r="B284" i="7"/>
  <c r="A284" i="7" s="1"/>
  <c r="B283" i="7"/>
  <c r="A283" i="7" s="1"/>
  <c r="B282" i="7"/>
  <c r="A282" i="7" s="1"/>
  <c r="B281" i="7"/>
  <c r="A281" i="7" s="1"/>
  <c r="B280" i="7"/>
  <c r="A280" i="7" s="1"/>
  <c r="B279" i="7"/>
  <c r="A279" i="7" s="1"/>
  <c r="B278" i="7"/>
  <c r="A278" i="7" s="1"/>
  <c r="B277" i="7"/>
  <c r="A277" i="7" s="1"/>
  <c r="B276" i="7"/>
  <c r="A276" i="7" s="1"/>
  <c r="B275" i="7"/>
  <c r="A275" i="7" s="1"/>
  <c r="B274" i="7"/>
  <c r="A274" i="7" s="1"/>
  <c r="B273" i="7"/>
  <c r="A273" i="7" s="1"/>
  <c r="B272" i="7"/>
  <c r="A272" i="7" s="1"/>
  <c r="B271" i="7"/>
  <c r="A271" i="7" s="1"/>
  <c r="B270" i="7"/>
  <c r="A270" i="7" s="1"/>
  <c r="B269" i="7"/>
  <c r="A269" i="7" s="1"/>
  <c r="B268" i="7"/>
  <c r="A268" i="7" s="1"/>
  <c r="B267" i="7"/>
  <c r="A267" i="7" s="1"/>
  <c r="B266" i="7"/>
  <c r="A266" i="7" s="1"/>
  <c r="B265" i="7"/>
  <c r="A265" i="7" s="1"/>
  <c r="B264" i="7"/>
  <c r="A264" i="7" s="1"/>
  <c r="B263" i="7"/>
  <c r="A263" i="7" s="1"/>
  <c r="B262" i="7"/>
  <c r="A262" i="7" s="1"/>
  <c r="B261" i="7"/>
  <c r="A261" i="7" s="1"/>
  <c r="B260" i="7"/>
  <c r="A260" i="7" s="1"/>
  <c r="B259" i="7"/>
  <c r="A259" i="7" s="1"/>
  <c r="B258" i="7"/>
  <c r="A258" i="7" s="1"/>
  <c r="B257" i="7"/>
  <c r="A257" i="7" s="1"/>
  <c r="B256" i="7"/>
  <c r="A256" i="7" s="1"/>
  <c r="B255" i="7"/>
  <c r="A255" i="7" s="1"/>
  <c r="B254" i="7"/>
  <c r="A254" i="7" s="1"/>
  <c r="B253" i="7"/>
  <c r="A253" i="7" s="1"/>
  <c r="B252" i="7"/>
  <c r="A252" i="7" s="1"/>
  <c r="B251" i="7"/>
  <c r="A251" i="7" s="1"/>
  <c r="B250" i="7"/>
  <c r="A250" i="7" s="1"/>
  <c r="B249" i="7"/>
  <c r="A249" i="7" s="1"/>
  <c r="B248" i="7"/>
  <c r="A248" i="7" s="1"/>
  <c r="B247" i="7"/>
  <c r="A247" i="7" s="1"/>
  <c r="B246" i="7"/>
  <c r="A246" i="7" s="1"/>
  <c r="B245" i="7"/>
  <c r="A245" i="7" s="1"/>
  <c r="B244" i="7"/>
  <c r="A244" i="7" s="1"/>
  <c r="B243" i="7"/>
  <c r="A243" i="7" s="1"/>
  <c r="B242" i="7"/>
  <c r="A242" i="7" s="1"/>
  <c r="B241" i="7"/>
  <c r="A241" i="7" s="1"/>
  <c r="B240" i="7"/>
  <c r="A240" i="7" s="1"/>
  <c r="B239" i="7"/>
  <c r="A239" i="7" s="1"/>
  <c r="B238" i="7"/>
  <c r="A238" i="7" s="1"/>
  <c r="B237" i="7"/>
  <c r="A237" i="7" s="1"/>
  <c r="B236" i="7"/>
  <c r="A236" i="7" s="1"/>
  <c r="B235" i="7"/>
  <c r="A235" i="7" s="1"/>
  <c r="B234" i="7"/>
  <c r="A234" i="7" s="1"/>
  <c r="B233" i="7"/>
  <c r="A233" i="7" s="1"/>
  <c r="B232" i="7"/>
  <c r="A232" i="7" s="1"/>
  <c r="B231" i="7"/>
  <c r="A231" i="7" s="1"/>
  <c r="B230" i="7"/>
  <c r="A230" i="7" s="1"/>
  <c r="B229" i="7"/>
  <c r="A229" i="7" s="1"/>
  <c r="B228" i="7"/>
  <c r="A228" i="7" s="1"/>
  <c r="B227" i="7"/>
  <c r="A227" i="7" s="1"/>
  <c r="B226" i="7"/>
  <c r="A226" i="7" s="1"/>
  <c r="B225" i="7"/>
  <c r="A225" i="7" s="1"/>
  <c r="B224" i="7"/>
  <c r="A224" i="7" s="1"/>
  <c r="B223" i="7"/>
  <c r="A223" i="7" s="1"/>
  <c r="B222" i="7"/>
  <c r="A222" i="7" s="1"/>
  <c r="B221" i="7"/>
  <c r="A221" i="7" s="1"/>
  <c r="B220" i="7"/>
  <c r="A220" i="7" s="1"/>
  <c r="B219" i="7"/>
  <c r="A219" i="7" s="1"/>
  <c r="B218" i="7"/>
  <c r="A218" i="7" s="1"/>
  <c r="B217" i="7"/>
  <c r="A217" i="7" s="1"/>
  <c r="B216" i="7"/>
  <c r="A216" i="7" s="1"/>
  <c r="B215" i="7"/>
  <c r="A215" i="7" s="1"/>
  <c r="B214" i="7"/>
  <c r="A214" i="7" s="1"/>
  <c r="B213" i="7"/>
  <c r="A213" i="7" s="1"/>
  <c r="B212" i="7"/>
  <c r="A212" i="7" s="1"/>
  <c r="B211" i="7"/>
  <c r="A211" i="7" s="1"/>
  <c r="B210" i="7"/>
  <c r="A210" i="7" s="1"/>
  <c r="B209" i="7"/>
  <c r="A209" i="7" s="1"/>
  <c r="B208" i="7"/>
  <c r="A208" i="7" s="1"/>
  <c r="B207" i="7"/>
  <c r="A207" i="7" s="1"/>
  <c r="B206" i="7"/>
  <c r="A206" i="7" s="1"/>
  <c r="B205" i="7"/>
  <c r="A205" i="7" s="1"/>
  <c r="B204" i="7"/>
  <c r="A204" i="7" s="1"/>
  <c r="B203" i="7"/>
  <c r="A203" i="7" s="1"/>
  <c r="B202" i="7"/>
  <c r="A202" i="7" s="1"/>
  <c r="B201" i="7"/>
  <c r="A201" i="7" s="1"/>
  <c r="B200" i="7"/>
  <c r="A200" i="7" s="1"/>
  <c r="B199" i="7"/>
  <c r="A199" i="7" s="1"/>
  <c r="B198" i="7"/>
  <c r="A198" i="7" s="1"/>
  <c r="B197" i="7"/>
  <c r="A197" i="7" s="1"/>
  <c r="B196" i="7"/>
  <c r="A196" i="7" s="1"/>
  <c r="B195" i="7"/>
  <c r="A195" i="7" s="1"/>
  <c r="B194" i="7"/>
  <c r="A194" i="7" s="1"/>
  <c r="B193" i="7"/>
  <c r="A193" i="7" s="1"/>
  <c r="B192" i="7"/>
  <c r="A192" i="7" s="1"/>
  <c r="B191" i="7"/>
  <c r="A191" i="7" s="1"/>
  <c r="B190" i="7"/>
  <c r="A190" i="7" s="1"/>
  <c r="B189" i="7"/>
  <c r="A189" i="7" s="1"/>
  <c r="B188" i="7"/>
  <c r="A188" i="7" s="1"/>
  <c r="B187" i="7"/>
  <c r="A187" i="7" s="1"/>
  <c r="B186" i="7"/>
  <c r="A186" i="7" s="1"/>
  <c r="B185" i="7"/>
  <c r="A185" i="7" s="1"/>
  <c r="B184" i="7"/>
  <c r="A184" i="7" s="1"/>
  <c r="B183" i="7"/>
  <c r="A183" i="7" s="1"/>
  <c r="B182" i="7"/>
  <c r="A182" i="7" s="1"/>
  <c r="B181" i="7"/>
  <c r="A181" i="7" s="1"/>
  <c r="B180" i="7"/>
  <c r="A180" i="7" s="1"/>
  <c r="B179" i="7"/>
  <c r="A179" i="7" s="1"/>
  <c r="B178" i="7"/>
  <c r="A178" i="7" s="1"/>
  <c r="B177" i="7"/>
  <c r="A177" i="7" s="1"/>
  <c r="B176" i="7"/>
  <c r="A176" i="7" s="1"/>
  <c r="B175" i="7"/>
  <c r="A175" i="7" s="1"/>
  <c r="B174" i="7"/>
  <c r="A174" i="7" s="1"/>
  <c r="B173" i="7"/>
  <c r="A173" i="7" s="1"/>
  <c r="B172" i="7"/>
  <c r="A172" i="7" s="1"/>
  <c r="B171" i="7"/>
  <c r="A171" i="7" s="1"/>
  <c r="B170" i="7"/>
  <c r="A170" i="7" s="1"/>
  <c r="B169" i="7"/>
  <c r="A169" i="7" s="1"/>
  <c r="B168" i="7"/>
  <c r="A168" i="7" s="1"/>
  <c r="B167" i="7"/>
  <c r="A167" i="7" s="1"/>
  <c r="B166" i="7"/>
  <c r="A166" i="7" s="1"/>
  <c r="B165" i="7"/>
  <c r="A165" i="7" s="1"/>
  <c r="B164" i="7"/>
  <c r="A164" i="7" s="1"/>
  <c r="B163" i="7"/>
  <c r="A163" i="7" s="1"/>
  <c r="B162" i="7"/>
  <c r="A162" i="7" s="1"/>
  <c r="B161" i="7"/>
  <c r="A161" i="7" s="1"/>
  <c r="B160" i="7"/>
  <c r="A160" i="7" s="1"/>
  <c r="B159" i="7"/>
  <c r="A159" i="7" s="1"/>
  <c r="B158" i="7"/>
  <c r="A158" i="7" s="1"/>
  <c r="B157" i="7"/>
  <c r="A157" i="7" s="1"/>
  <c r="B156" i="7"/>
  <c r="A156" i="7" s="1"/>
  <c r="B155" i="7"/>
  <c r="A155" i="7" s="1"/>
  <c r="B154" i="7"/>
  <c r="A154" i="7" s="1"/>
  <c r="B153" i="7"/>
  <c r="A153" i="7" s="1"/>
  <c r="B152" i="7"/>
  <c r="A152" i="7" s="1"/>
  <c r="B151" i="7"/>
  <c r="A151" i="7" s="1"/>
  <c r="B150" i="7"/>
  <c r="A150" i="7" s="1"/>
  <c r="B149" i="7"/>
  <c r="A149" i="7" s="1"/>
  <c r="B148" i="7"/>
  <c r="A148" i="7" s="1"/>
  <c r="B147" i="7"/>
  <c r="A147" i="7" s="1"/>
  <c r="B146" i="7"/>
  <c r="A146" i="7" s="1"/>
  <c r="B145" i="7"/>
  <c r="A145" i="7" s="1"/>
  <c r="B144" i="7"/>
  <c r="A144" i="7" s="1"/>
  <c r="B143" i="7"/>
  <c r="A143" i="7" s="1"/>
  <c r="B142" i="7"/>
  <c r="A142" i="7" s="1"/>
  <c r="B141" i="7"/>
  <c r="A141" i="7" s="1"/>
  <c r="B140" i="7"/>
  <c r="A140" i="7" s="1"/>
  <c r="B139" i="7"/>
  <c r="A139" i="7" s="1"/>
  <c r="B138" i="7"/>
  <c r="A138" i="7" s="1"/>
  <c r="B137" i="7"/>
  <c r="A137" i="7" s="1"/>
  <c r="B136" i="7"/>
  <c r="A136" i="7" s="1"/>
  <c r="B135" i="7"/>
  <c r="A135" i="7" s="1"/>
  <c r="B134" i="7"/>
  <c r="A134" i="7" s="1"/>
  <c r="B133" i="7"/>
  <c r="A133" i="7" s="1"/>
  <c r="B132" i="7"/>
  <c r="A132" i="7" s="1"/>
  <c r="B131" i="7"/>
  <c r="A131" i="7" s="1"/>
  <c r="B130" i="7"/>
  <c r="A130" i="7" s="1"/>
  <c r="B129" i="7"/>
  <c r="A129" i="7" s="1"/>
  <c r="B128" i="7"/>
  <c r="A128" i="7" s="1"/>
  <c r="B127" i="7"/>
  <c r="A127" i="7" s="1"/>
  <c r="B126" i="7"/>
  <c r="A126" i="7" s="1"/>
  <c r="B125" i="7"/>
  <c r="A125" i="7" s="1"/>
  <c r="B124" i="7"/>
  <c r="A124" i="7" s="1"/>
  <c r="B123" i="7"/>
  <c r="A123" i="7" s="1"/>
  <c r="B122" i="7"/>
  <c r="A122" i="7" s="1"/>
  <c r="B121" i="7"/>
  <c r="A121" i="7" s="1"/>
  <c r="B120" i="7"/>
  <c r="A120" i="7" s="1"/>
  <c r="B119" i="7"/>
  <c r="A119" i="7" s="1"/>
  <c r="B118" i="7"/>
  <c r="A118" i="7" s="1"/>
  <c r="B117" i="7"/>
  <c r="A117" i="7" s="1"/>
  <c r="B116" i="7"/>
  <c r="A116" i="7" s="1"/>
  <c r="B115" i="7"/>
  <c r="A115" i="7" s="1"/>
  <c r="B114" i="7"/>
  <c r="A114" i="7" s="1"/>
  <c r="B113" i="7"/>
  <c r="A113" i="7" s="1"/>
  <c r="B112" i="7"/>
  <c r="A112" i="7" s="1"/>
  <c r="B111" i="7"/>
  <c r="A111" i="7" s="1"/>
  <c r="B110" i="7"/>
  <c r="A110" i="7" s="1"/>
  <c r="B109" i="7"/>
  <c r="A109" i="7" s="1"/>
  <c r="B108" i="7"/>
  <c r="A108" i="7" s="1"/>
  <c r="B107" i="7"/>
  <c r="A107" i="7" s="1"/>
  <c r="B106" i="7"/>
  <c r="A106" i="7" s="1"/>
  <c r="B105" i="7"/>
  <c r="A105" i="7" s="1"/>
  <c r="B104" i="7"/>
  <c r="A104" i="7" s="1"/>
  <c r="B103" i="7"/>
  <c r="A103" i="7" s="1"/>
  <c r="B102" i="7"/>
  <c r="A102" i="7" s="1"/>
  <c r="B101" i="7"/>
  <c r="A101" i="7" s="1"/>
  <c r="B100" i="7"/>
  <c r="A100" i="7" s="1"/>
  <c r="B99" i="7"/>
  <c r="A99" i="7" s="1"/>
  <c r="B98" i="7"/>
  <c r="A98" i="7" s="1"/>
  <c r="B97" i="7"/>
  <c r="A97" i="7" s="1"/>
  <c r="B96" i="7"/>
  <c r="A96" i="7" s="1"/>
  <c r="B95" i="7"/>
  <c r="A95" i="7" s="1"/>
  <c r="B94" i="7"/>
  <c r="A94" i="7" s="1"/>
  <c r="B93" i="7"/>
  <c r="A93" i="7" s="1"/>
  <c r="B92" i="7"/>
  <c r="A92" i="7" s="1"/>
  <c r="B91" i="7"/>
  <c r="A91" i="7" s="1"/>
  <c r="B90" i="7"/>
  <c r="A90" i="7" s="1"/>
  <c r="B89" i="7"/>
  <c r="A89" i="7" s="1"/>
  <c r="B88" i="7"/>
  <c r="A88" i="7" s="1"/>
  <c r="B87" i="7"/>
  <c r="A87" i="7" s="1"/>
  <c r="B86" i="7"/>
  <c r="A86" i="7" s="1"/>
  <c r="B85" i="7"/>
  <c r="A85" i="7" s="1"/>
  <c r="B84" i="7"/>
  <c r="A84" i="7" s="1"/>
  <c r="B83" i="7"/>
  <c r="A83" i="7" s="1"/>
  <c r="B82" i="7"/>
  <c r="A82" i="7" s="1"/>
  <c r="B81" i="7"/>
  <c r="A81" i="7" s="1"/>
  <c r="B80" i="7"/>
  <c r="A80" i="7" s="1"/>
  <c r="B79" i="7"/>
  <c r="A79" i="7" s="1"/>
  <c r="B78" i="7"/>
  <c r="A78" i="7" s="1"/>
  <c r="B77" i="7"/>
  <c r="A77" i="7" s="1"/>
  <c r="B76" i="7"/>
  <c r="A76" i="7" s="1"/>
  <c r="B75" i="7"/>
  <c r="A75" i="7" s="1"/>
  <c r="B74" i="7"/>
  <c r="A74" i="7" s="1"/>
  <c r="B73" i="7"/>
  <c r="A73" i="7" s="1"/>
  <c r="B72" i="7"/>
  <c r="A72" i="7" s="1"/>
  <c r="B71" i="7"/>
  <c r="A71" i="7" s="1"/>
  <c r="B70" i="7"/>
  <c r="A70" i="7" s="1"/>
  <c r="B69" i="7"/>
  <c r="A69" i="7" s="1"/>
  <c r="B68" i="7"/>
  <c r="A68" i="7" s="1"/>
  <c r="B67" i="7"/>
  <c r="A67" i="7" s="1"/>
  <c r="B66" i="7"/>
  <c r="A66" i="7" s="1"/>
  <c r="B65" i="7"/>
  <c r="A65" i="7" s="1"/>
  <c r="B64" i="7"/>
  <c r="A64" i="7" s="1"/>
  <c r="B63" i="7"/>
  <c r="A63" i="7" s="1"/>
  <c r="B62" i="7"/>
  <c r="A62" i="7" s="1"/>
  <c r="B61" i="7"/>
  <c r="A61" i="7" s="1"/>
  <c r="B60" i="7"/>
  <c r="A60" i="7" s="1"/>
  <c r="B59" i="7"/>
  <c r="A59" i="7" s="1"/>
  <c r="B58" i="7"/>
  <c r="A58" i="7" s="1"/>
  <c r="B57" i="7"/>
  <c r="A57" i="7" s="1"/>
  <c r="B56" i="7"/>
  <c r="A56" i="7" s="1"/>
  <c r="B55" i="7"/>
  <c r="A55" i="7" s="1"/>
  <c r="B54" i="7"/>
  <c r="A54" i="7" s="1"/>
  <c r="B53" i="7"/>
  <c r="A53" i="7" s="1"/>
  <c r="B52" i="7"/>
  <c r="A52" i="7" s="1"/>
  <c r="B51" i="7"/>
  <c r="A51" i="7" s="1"/>
  <c r="B50" i="7"/>
  <c r="A50" i="7" s="1"/>
  <c r="B49" i="7"/>
  <c r="A49" i="7" s="1"/>
  <c r="B48" i="7"/>
  <c r="A48" i="7" s="1"/>
  <c r="B47" i="7"/>
  <c r="A47" i="7" s="1"/>
  <c r="B46" i="7"/>
  <c r="A46" i="7" s="1"/>
  <c r="B45" i="7"/>
  <c r="A45" i="7" s="1"/>
  <c r="B44" i="7"/>
  <c r="A44" i="7" s="1"/>
  <c r="B43" i="7"/>
  <c r="A43" i="7" s="1"/>
  <c r="B42" i="7"/>
  <c r="A42" i="7" s="1"/>
  <c r="B41" i="7"/>
  <c r="A41" i="7" s="1"/>
  <c r="B40" i="7"/>
  <c r="A40" i="7" s="1"/>
  <c r="B39" i="7"/>
  <c r="A39" i="7" s="1"/>
  <c r="B38" i="7"/>
  <c r="A38" i="7" s="1"/>
  <c r="B37" i="7"/>
  <c r="A37" i="7" s="1"/>
  <c r="B36" i="7"/>
  <c r="A36" i="7" s="1"/>
  <c r="B35" i="7"/>
  <c r="A35" i="7" s="1"/>
  <c r="B34" i="7"/>
  <c r="A34" i="7" s="1"/>
  <c r="B33" i="7"/>
  <c r="A33" i="7" s="1"/>
  <c r="B32" i="7"/>
  <c r="A32" i="7" s="1"/>
  <c r="B31" i="7"/>
  <c r="A31" i="7" s="1"/>
  <c r="B30" i="7"/>
  <c r="A30" i="7" s="1"/>
  <c r="B29" i="7"/>
  <c r="A29" i="7" s="1"/>
  <c r="B28" i="7"/>
  <c r="A28" i="7" s="1"/>
  <c r="B27" i="7"/>
  <c r="A27" i="7" s="1"/>
  <c r="B26" i="7"/>
  <c r="A26" i="7" s="1"/>
  <c r="B25" i="7"/>
  <c r="A25" i="7" s="1"/>
  <c r="B24" i="7"/>
  <c r="A24" i="7" s="1"/>
  <c r="B23" i="7"/>
  <c r="A23" i="7" s="1"/>
  <c r="B22" i="7"/>
  <c r="A22" i="7" s="1"/>
  <c r="B21" i="7"/>
  <c r="A21" i="7" s="1"/>
  <c r="B20" i="7"/>
  <c r="A20" i="7" s="1"/>
  <c r="B19" i="7"/>
  <c r="A19" i="7" s="1"/>
  <c r="A25" i="15" l="1"/>
  <c r="A26" i="15"/>
  <c r="A17" i="14"/>
  <c r="A31" i="14"/>
  <c r="A19" i="14"/>
  <c r="A20" i="14"/>
  <c r="A33" i="14"/>
  <c r="A22" i="14"/>
  <c r="A32" i="14"/>
  <c r="A21" i="14"/>
  <c r="A34" i="14"/>
  <c r="A22" i="18"/>
  <c r="A28" i="18"/>
  <c r="A34" i="18"/>
  <c r="A23" i="14"/>
  <c r="A18" i="18"/>
  <c r="A23" i="18"/>
  <c r="A29" i="18"/>
  <c r="A35" i="18"/>
  <c r="A24" i="14"/>
  <c r="A19" i="18"/>
  <c r="A24" i="18"/>
  <c r="A27" i="18"/>
  <c r="A38" i="18"/>
  <c r="A17" i="15"/>
  <c r="A21" i="15"/>
  <c r="A22" i="15"/>
  <c r="A28" i="15"/>
  <c r="A20" i="18"/>
  <c r="A26" i="18"/>
  <c r="A31" i="18"/>
  <c r="A39" i="18"/>
  <c r="A32" i="18"/>
  <c r="A36" i="18"/>
  <c r="A40" i="18"/>
  <c r="A21" i="18"/>
  <c r="A25" i="18"/>
  <c r="A30" i="18"/>
  <c r="A33" i="18"/>
  <c r="A37" i="18"/>
  <c r="A41" i="18"/>
  <c r="A19" i="11"/>
  <c r="A14" i="11"/>
  <c r="A21" i="11"/>
  <c r="A27" i="14"/>
  <c r="A24" i="13"/>
  <c r="A11" i="15"/>
  <c r="A18" i="15"/>
  <c r="A24" i="15"/>
  <c r="A20" i="13"/>
  <c r="A11" i="12"/>
  <c r="A17" i="13"/>
  <c r="A22" i="13"/>
  <c r="A25" i="14"/>
  <c r="A28" i="14"/>
  <c r="A14" i="15"/>
  <c r="A19" i="15"/>
  <c r="A19" i="13"/>
  <c r="A23" i="15"/>
  <c r="A18" i="12"/>
  <c r="A18" i="13"/>
  <c r="A23" i="13"/>
  <c r="A26" i="14"/>
  <c r="A29" i="14"/>
  <c r="A16" i="15"/>
  <c r="A20" i="15"/>
  <c r="A13" i="17"/>
  <c r="A11" i="18"/>
  <c r="A15" i="18"/>
  <c r="A16" i="17"/>
  <c r="A11" i="17"/>
  <c r="A13" i="18"/>
  <c r="A17" i="18"/>
  <c r="B14" i="19"/>
  <c r="A14" i="19" s="1"/>
  <c r="A12" i="19"/>
  <c r="B16" i="19"/>
  <c r="A16" i="19" s="1"/>
  <c r="A11" i="19"/>
  <c r="A13" i="19"/>
  <c r="B15" i="19"/>
  <c r="A15" i="19" s="1"/>
  <c r="A12" i="18"/>
  <c r="A14" i="18"/>
  <c r="A12" i="17"/>
  <c r="A14" i="17"/>
  <c r="A12" i="15"/>
  <c r="A15" i="15"/>
  <c r="A12" i="14"/>
  <c r="A14" i="14"/>
  <c r="A16" i="14"/>
  <c r="A11" i="14"/>
  <c r="A13" i="14"/>
  <c r="A15" i="14"/>
  <c r="A12" i="13"/>
  <c r="A15" i="13"/>
  <c r="A11" i="13"/>
  <c r="A14" i="13"/>
  <c r="A12" i="12"/>
  <c r="A11" i="11"/>
  <c r="A12" i="11"/>
  <c r="A18" i="11"/>
  <c r="A13" i="11"/>
  <c r="A17" i="11"/>
  <c r="C371" i="7" l="1"/>
  <c r="B371" i="7" s="1"/>
  <c r="C372" i="7"/>
  <c r="B372" i="7" s="1"/>
  <c r="C373" i="7"/>
  <c r="B373" i="7" s="1"/>
  <c r="C374" i="7"/>
  <c r="B374" i="7" s="1"/>
  <c r="C375" i="7"/>
  <c r="B375" i="7" s="1"/>
  <c r="C376" i="7"/>
  <c r="B376" i="7" s="1"/>
  <c r="C377" i="7"/>
  <c r="B377" i="7" s="1"/>
  <c r="C378" i="7"/>
  <c r="B378" i="7" s="1"/>
  <c r="C379" i="7"/>
  <c r="B379" i="7" s="1"/>
  <c r="C380" i="7"/>
  <c r="B380" i="7" s="1"/>
  <c r="C381" i="7"/>
  <c r="B381" i="7" s="1"/>
  <c r="C382" i="7"/>
  <c r="B382" i="7" s="1"/>
  <c r="C383" i="7"/>
  <c r="B383" i="7" s="1"/>
  <c r="C384" i="7"/>
  <c r="B384" i="7" s="1"/>
  <c r="C385" i="7"/>
  <c r="B385" i="7" s="1"/>
  <c r="C386" i="7"/>
  <c r="B386" i="7" s="1"/>
  <c r="C387" i="7"/>
  <c r="B387" i="7" s="1"/>
  <c r="C388" i="7"/>
  <c r="B388" i="7" s="1"/>
  <c r="C389" i="7"/>
  <c r="B389" i="7" s="1"/>
  <c r="C390" i="7"/>
  <c r="B390" i="7" s="1"/>
  <c r="C391" i="7"/>
  <c r="B391" i="7" s="1"/>
  <c r="C392" i="7"/>
  <c r="B392" i="7" s="1"/>
  <c r="C393" i="7"/>
  <c r="B393" i="7" s="1"/>
  <c r="C394" i="7"/>
  <c r="B394" i="7" s="1"/>
  <c r="C395" i="7"/>
  <c r="B395" i="7" s="1"/>
  <c r="C396" i="7"/>
  <c r="B396" i="7" s="1"/>
  <c r="C397" i="7"/>
  <c r="B397" i="7" s="1"/>
  <c r="C398" i="7"/>
  <c r="B398" i="7" s="1"/>
  <c r="C399" i="7"/>
  <c r="B399" i="7" s="1"/>
  <c r="C400" i="7"/>
  <c r="B400" i="7" s="1"/>
  <c r="C401" i="7"/>
  <c r="B401" i="7" s="1"/>
  <c r="C402" i="7"/>
  <c r="B402" i="7" s="1"/>
  <c r="C403" i="7"/>
  <c r="B403" i="7" s="1"/>
  <c r="C404" i="7"/>
  <c r="B404" i="7" s="1"/>
  <c r="C405" i="7"/>
  <c r="B405" i="7" s="1"/>
  <c r="C406" i="7"/>
  <c r="B406" i="7" s="1"/>
  <c r="C407" i="7"/>
  <c r="B407" i="7" s="1"/>
  <c r="C408" i="7"/>
  <c r="B408" i="7" s="1"/>
  <c r="C409" i="7"/>
  <c r="B409" i="7" s="1"/>
  <c r="C410" i="7"/>
  <c r="B410" i="7" s="1"/>
  <c r="C411" i="7"/>
  <c r="B411" i="7" s="1"/>
  <c r="C412" i="7"/>
  <c r="B412" i="7" s="1"/>
  <c r="C413" i="7"/>
  <c r="B413" i="7" s="1"/>
  <c r="C414" i="7"/>
  <c r="B414" i="7" s="1"/>
  <c r="C415" i="7"/>
  <c r="B415" i="7" s="1"/>
  <c r="C416" i="7"/>
  <c r="B416" i="7" s="1"/>
  <c r="C417" i="7"/>
  <c r="B417" i="7" s="1"/>
  <c r="C418" i="7"/>
  <c r="B418" i="7" s="1"/>
  <c r="C419" i="7"/>
  <c r="B419" i="7" s="1"/>
  <c r="C420" i="7"/>
  <c r="B420" i="7" s="1"/>
  <c r="C421" i="7"/>
  <c r="B421" i="7" s="1"/>
  <c r="C422" i="7"/>
  <c r="B422" i="7" s="1"/>
  <c r="C423" i="7"/>
  <c r="B423" i="7" s="1"/>
  <c r="C424" i="7"/>
  <c r="B424" i="7" s="1"/>
  <c r="C425" i="7"/>
  <c r="B425" i="7" s="1"/>
  <c r="C426" i="7"/>
  <c r="B426" i="7" s="1"/>
  <c r="C427" i="7"/>
  <c r="B427" i="7" s="1"/>
  <c r="C428" i="7"/>
  <c r="B428" i="7" s="1"/>
  <c r="C429" i="7"/>
  <c r="B429" i="7" s="1"/>
  <c r="C430" i="7"/>
  <c r="B430" i="7" s="1"/>
  <c r="C431" i="7"/>
  <c r="B431" i="7" s="1"/>
  <c r="C432" i="7"/>
  <c r="B432" i="7" s="1"/>
  <c r="C433" i="7"/>
  <c r="B433" i="7" s="1"/>
  <c r="C434" i="7"/>
  <c r="B434" i="7" s="1"/>
  <c r="C435" i="7"/>
  <c r="B435" i="7" s="1"/>
  <c r="C436" i="7"/>
  <c r="B436" i="7" s="1"/>
  <c r="C437" i="7"/>
  <c r="B437" i="7" s="1"/>
  <c r="C438" i="7"/>
  <c r="B438" i="7" s="1"/>
  <c r="C439" i="7"/>
  <c r="B439" i="7" s="1"/>
  <c r="C440" i="7"/>
  <c r="B440" i="7" s="1"/>
  <c r="C441" i="7"/>
  <c r="B441" i="7" s="1"/>
  <c r="C442" i="7"/>
  <c r="B442" i="7" s="1"/>
  <c r="C443" i="7"/>
  <c r="B443" i="7" s="1"/>
  <c r="C444" i="7"/>
  <c r="B444" i="7" s="1"/>
  <c r="C445" i="7"/>
  <c r="B445" i="7" s="1"/>
  <c r="C446" i="7"/>
  <c r="B446" i="7" s="1"/>
  <c r="C447" i="7"/>
  <c r="B447" i="7" s="1"/>
  <c r="C448" i="7"/>
  <c r="B448" i="7" s="1"/>
  <c r="C449" i="7"/>
  <c r="B449" i="7" s="1"/>
  <c r="C450" i="7"/>
  <c r="B450" i="7" s="1"/>
</calcChain>
</file>

<file path=xl/sharedStrings.xml><?xml version="1.0" encoding="utf-8"?>
<sst xmlns="http://schemas.openxmlformats.org/spreadsheetml/2006/main" count="3907" uniqueCount="1049">
  <si>
    <t>Kolom1</t>
  </si>
  <si>
    <t>Functie: Eenzijdige Vismigratie</t>
  </si>
  <si>
    <t>Watergang Benedenstrooms</t>
  </si>
  <si>
    <t>Instroomconstructie</t>
  </si>
  <si>
    <t>Onderbouw</t>
  </si>
  <si>
    <t>Leidingen Vispassage</t>
  </si>
  <si>
    <t>Terrein</t>
  </si>
  <si>
    <t>Afsluiters Vispassage</t>
  </si>
  <si>
    <t>Lokpomp</t>
  </si>
  <si>
    <t>Verbruikers</t>
  </si>
  <si>
    <t>Bekabeling</t>
  </si>
  <si>
    <t>Aarding</t>
  </si>
  <si>
    <t>C. Civiele Constructies</t>
  </si>
  <si>
    <t>W. Werktuig-bouwkundige constructies</t>
  </si>
  <si>
    <t>E. Elektronische installatie</t>
  </si>
  <si>
    <t>1. Afsluiters Vispassage</t>
  </si>
  <si>
    <t>2. Lokpomp</t>
  </si>
  <si>
    <t>3. Bekabeling</t>
  </si>
  <si>
    <t>2. Verbruikers</t>
  </si>
  <si>
    <t>1. Bedieningskast</t>
  </si>
  <si>
    <t>4. Aarding</t>
  </si>
  <si>
    <t>2.1. Damwanden</t>
  </si>
  <si>
    <t>2.3. Meetvoorzieningen</t>
  </si>
  <si>
    <t>2.2. Leidingwerk en appendages</t>
  </si>
  <si>
    <t>1.1. Energiekast</t>
  </si>
  <si>
    <t>1.2. Besturingskast</t>
  </si>
  <si>
    <t>2.5. Kwaliteitsmeting</t>
  </si>
  <si>
    <t>3.1. Doorvoeren</t>
  </si>
  <si>
    <t>Eis-code</t>
  </si>
  <si>
    <t>Type eis</t>
  </si>
  <si>
    <t>Doel</t>
  </si>
  <si>
    <t>Kolom3</t>
  </si>
  <si>
    <t>Kolom2</t>
  </si>
  <si>
    <t>Kolom5</t>
  </si>
  <si>
    <t>Kolom6</t>
  </si>
  <si>
    <t>Toelichting / Omschrijving van het eistype.</t>
  </si>
  <si>
    <t>Hardheid van het eistype.</t>
  </si>
  <si>
    <t>SE</t>
  </si>
  <si>
    <t>Systeem-eis</t>
  </si>
  <si>
    <t>Algemene eisen</t>
  </si>
  <si>
    <t>Eisen betrekking hebbend op het gehele systeem.</t>
  </si>
  <si>
    <t>Moet aan worden voldaan. Komt voort uit wetgeving, richtlijnen of beleid.</t>
  </si>
  <si>
    <t>FE</t>
  </si>
  <si>
    <t>Functie-eis</t>
  </si>
  <si>
    <t>Functionele eisen</t>
  </si>
  <si>
    <t>Eisen betrekking hebbend op prestaties of condities aangaande de functie van het product en objecten waaruit het product is opgebouwd.</t>
  </si>
  <si>
    <t>Moet aan worden voldaan.</t>
  </si>
  <si>
    <t>OE</t>
  </si>
  <si>
    <t>Object-eis</t>
  </si>
  <si>
    <t>Ontwerpkeuze</t>
  </si>
  <si>
    <t>Primaire keuzes van technische aard ten aanzien van dimensioneren, constructie, vormgeving of inrichting van het product en objecten waaruit het product is opgebouwd.</t>
  </si>
  <si>
    <t>Moet aan worden voldaan, bij hoge uitzondering kan hier in overleg met de opdrachgever van worden afgeweken.</t>
  </si>
  <si>
    <t>AE</t>
  </si>
  <si>
    <t>Aspect-eis</t>
  </si>
  <si>
    <t>Technische uitwerking</t>
  </si>
  <si>
    <t>Technische detaillering betreffende betrouwbaarheid, beschikbaarheid, onderhoudbaarheid, veiligheid, gezondheid, omgeving of vormgeving van het product en objecten waaruit het product is opgebouwd, ten behoeve van de kwaliteit of gebruikstevredenheid.</t>
  </si>
  <si>
    <t>Moet aan worden voldaan, bij uitzondering kan hier in overleg met de opdrachgever van worden afgeweken.</t>
  </si>
  <si>
    <t>PE</t>
  </si>
  <si>
    <t>Proces-eis</t>
  </si>
  <si>
    <t>Proceseisen</t>
  </si>
  <si>
    <t>Als er in een proces bepaalde activiteiten aantoonbaar moeten worden uitgevoerd of afgesproken, dan dienen de eisen daarvoor ook te worden opgenomen in deze file.</t>
  </si>
  <si>
    <t>RE</t>
  </si>
  <si>
    <t>Raakvlak-eis</t>
  </si>
  <si>
    <t>Randvoorwaarden</t>
  </si>
  <si>
    <t>Voorwaarden en aanwijzingen die worden gesteld aan het raakvlak van het product en objecten waaruit het product is opgebouwd, met  de omgeving.</t>
  </si>
  <si>
    <t>GE</t>
  </si>
  <si>
    <t>Generieke eisen</t>
  </si>
  <si>
    <t>ATE</t>
  </si>
  <si>
    <t>Algemeen technische eisen</t>
  </si>
  <si>
    <t>AEWR</t>
  </si>
  <si>
    <t>Algemene eisen m.b.t. norm, cert. &amp; regel.</t>
  </si>
  <si>
    <t>NEZ</t>
  </si>
  <si>
    <t>ISC</t>
  </si>
  <si>
    <t>USC</t>
  </si>
  <si>
    <t>Uitstroomconstructie</t>
  </si>
  <si>
    <t>L&amp;P</t>
  </si>
  <si>
    <t>BK</t>
  </si>
  <si>
    <t>Bedieningskasten</t>
  </si>
  <si>
    <t>VB</t>
  </si>
  <si>
    <t>BKA</t>
  </si>
  <si>
    <t>OBJECTEISENTABEL Eenzijdige Vispassage</t>
  </si>
  <si>
    <t>EIS CLASSIFICATIETABEL</t>
  </si>
  <si>
    <t>Eis-Classificatiecode</t>
  </si>
  <si>
    <t>Betekenis</t>
  </si>
  <si>
    <t>S</t>
  </si>
  <si>
    <t>Standaard</t>
  </si>
  <si>
    <t>Moet 1 op 1 aan worden voldaan. Komt voort uit wetgeving, richtlijnen of beleid.</t>
  </si>
  <si>
    <t>N</t>
  </si>
  <si>
    <t>Normeis</t>
  </si>
  <si>
    <t>Moet aan worden voldaan en de waarde moet worden bepaald en ingevuld voor het project/de specifieke toepassing</t>
  </si>
  <si>
    <t>B</t>
  </si>
  <si>
    <t>Bewerkte standaardeis</t>
  </si>
  <si>
    <t>Aangepast aan de omgeving/omstandigheden</t>
  </si>
  <si>
    <t>A</t>
  </si>
  <si>
    <t>Afwijkende eis</t>
  </si>
  <si>
    <t>Project specifiek</t>
  </si>
  <si>
    <t>EIS SELECTIETABEL</t>
  </si>
  <si>
    <t>Nee</t>
  </si>
  <si>
    <t>Niet</t>
  </si>
  <si>
    <t>Eis niet selecteren</t>
  </si>
  <si>
    <t>Aan</t>
  </si>
  <si>
    <t>Ja</t>
  </si>
  <si>
    <t>Wel</t>
  </si>
  <si>
    <t>Eis wel selecteren</t>
  </si>
  <si>
    <t>Uit</t>
  </si>
  <si>
    <t>SOORTEN EISENTABEL Eenzijdige Vispassage</t>
  </si>
  <si>
    <t>VV Ontwerp</t>
  </si>
  <si>
    <t>Uitleg VV Ontwerp</t>
  </si>
  <si>
    <t>Audit</t>
  </si>
  <si>
    <t>Berekening</t>
  </si>
  <si>
    <t>Document-beoordeling</t>
  </si>
  <si>
    <t>VV Realisatie</t>
  </si>
  <si>
    <t>Uitleg VV Realisatie</t>
  </si>
  <si>
    <t>Certificering</t>
  </si>
  <si>
    <t>Inspectie</t>
  </si>
  <si>
    <t>Keuren</t>
  </si>
  <si>
    <t>Meting</t>
  </si>
  <si>
    <t>Monitoring</t>
  </si>
  <si>
    <t>Testen</t>
  </si>
  <si>
    <t>Testen (FAT)</t>
  </si>
  <si>
    <t>Testen (SAT)</t>
  </si>
  <si>
    <t>Testen (ISAT)</t>
  </si>
  <si>
    <t>Oplever document</t>
  </si>
  <si>
    <t>Bemonstering</t>
  </si>
  <si>
    <t>Eis Paragraaf</t>
  </si>
  <si>
    <t>Electrisch</t>
  </si>
  <si>
    <t>Eisen betreffende de electrische delen van de installatie</t>
  </si>
  <si>
    <t>Werktuigkundig</t>
  </si>
  <si>
    <t>Eisen betreffende de mechanische/werktuigbouwkundige delen van de installatie</t>
  </si>
  <si>
    <t>Civiel</t>
  </si>
  <si>
    <t>Eisen betreffende de constructie en bouwtechnische onderdelen</t>
  </si>
  <si>
    <t>Algemeen</t>
  </si>
  <si>
    <t>Kolom4</t>
  </si>
  <si>
    <t>Kolom7</t>
  </si>
  <si>
    <t>Object-ID</t>
  </si>
  <si>
    <t>Nr.</t>
  </si>
  <si>
    <t>Beheer-object</t>
  </si>
  <si>
    <t>Naam</t>
  </si>
  <si>
    <t>Functie</t>
  </si>
  <si>
    <t>Eisnummer</t>
  </si>
  <si>
    <t>Eis-ID</t>
  </si>
  <si>
    <t>Object code</t>
  </si>
  <si>
    <t>Tweede</t>
  </si>
  <si>
    <t>Derde</t>
  </si>
  <si>
    <t>Vierde</t>
  </si>
  <si>
    <t>Eis-volgnr.</t>
  </si>
  <si>
    <t>Afgeleid van eis:</t>
  </si>
  <si>
    <t>Eistekst</t>
  </si>
  <si>
    <t>Toelichting</t>
  </si>
  <si>
    <t>1.0</t>
  </si>
  <si>
    <t>C.001</t>
  </si>
  <si>
    <t>1.1</t>
  </si>
  <si>
    <t>C.002</t>
  </si>
  <si>
    <t>1.2</t>
  </si>
  <si>
    <t>C.003</t>
  </si>
  <si>
    <t>C.004</t>
  </si>
  <si>
    <t>V&amp;V Ont</t>
  </si>
  <si>
    <t>V&amp;V Rea</t>
  </si>
  <si>
    <t>Verificatie methode</t>
  </si>
  <si>
    <t>Classificatie</t>
  </si>
  <si>
    <t>Datum vanaf</t>
  </si>
  <si>
    <t>Datum tot</t>
  </si>
  <si>
    <t>Datum vaststelling</t>
  </si>
  <si>
    <t>Meenemen in project</t>
  </si>
  <si>
    <t>Waarde</t>
  </si>
  <si>
    <t>Algemeen Selectie Kol1</t>
  </si>
  <si>
    <t>Algemeen Selectie Kol2</t>
  </si>
  <si>
    <t>Algemeen Selectie Kol3</t>
  </si>
  <si>
    <t>Algemeen Selectie Kol4</t>
  </si>
  <si>
    <t>Betreft</t>
  </si>
  <si>
    <t>Specifiek Selectie Kolom1</t>
  </si>
  <si>
    <t>Specifiek Selectie Kolom2</t>
  </si>
  <si>
    <t>Specifiek Selectie Kolom3</t>
  </si>
  <si>
    <t>Specifiek Selectie Kolom4</t>
  </si>
  <si>
    <t>Vispassage</t>
  </si>
  <si>
    <t>Leiding vispassage</t>
  </si>
  <si>
    <t>Watergang Bovenstrooms</t>
  </si>
  <si>
    <t>VSP</t>
  </si>
  <si>
    <t>LKP</t>
  </si>
  <si>
    <t>AFS</t>
  </si>
  <si>
    <t>TR</t>
  </si>
  <si>
    <t>WGBe</t>
  </si>
  <si>
    <t>WGBo</t>
  </si>
  <si>
    <t>LVSP</t>
  </si>
  <si>
    <t>V</t>
  </si>
  <si>
    <t>Eenzijdige Vismigratie</t>
  </si>
  <si>
    <t>Meenemen</t>
  </si>
  <si>
    <t xml:space="preserve">Sheet </t>
  </si>
  <si>
    <t>Volgnummer</t>
  </si>
  <si>
    <t>Model uitleg en invulinstructie</t>
  </si>
  <si>
    <t>Selectievelden</t>
  </si>
  <si>
    <t>Logboek</t>
  </si>
  <si>
    <t>Bevindingen</t>
  </si>
  <si>
    <t>Objectenboom</t>
  </si>
  <si>
    <t>Instroomconstructie export</t>
  </si>
  <si>
    <t>Instroomconstructie VV</t>
  </si>
  <si>
    <t>Onderbouw export</t>
  </si>
  <si>
    <t>Onderbouw VV</t>
  </si>
  <si>
    <t>Uitstroomconstructie export</t>
  </si>
  <si>
    <t>Uitstroomconstructie VV</t>
  </si>
  <si>
    <t>Terrein export</t>
  </si>
  <si>
    <t>Terrein VV</t>
  </si>
  <si>
    <t>Bedieningskasten export</t>
  </si>
  <si>
    <t>Bedieningskasten VV</t>
  </si>
  <si>
    <t>Verbruikers export</t>
  </si>
  <si>
    <t>Verbruikers VV</t>
  </si>
  <si>
    <t>Bekabeling export</t>
  </si>
  <si>
    <t>Bekabeling VV</t>
  </si>
  <si>
    <t>Vispassage Algemeen</t>
  </si>
  <si>
    <t>Vispassage export</t>
  </si>
  <si>
    <t>Vispassage  VV</t>
  </si>
  <si>
    <t>Watergang Benedenstrooms export</t>
  </si>
  <si>
    <t>Watergang Benedenstrooms VV</t>
  </si>
  <si>
    <t>Leidingen Vispassage export</t>
  </si>
  <si>
    <t>Leidingen Vispassage VV</t>
  </si>
  <si>
    <t>Watergang Bovenstrooms export</t>
  </si>
  <si>
    <t>Watergang Bovenstrooms VV</t>
  </si>
  <si>
    <t>Afsluiters Vispassage export</t>
  </si>
  <si>
    <t>Afsluiters Vispassage VV</t>
  </si>
  <si>
    <t>Lokpomp export</t>
  </si>
  <si>
    <t>Lokpomp VV</t>
  </si>
  <si>
    <t>Aarding export</t>
  </si>
  <si>
    <t>Aarding VV</t>
  </si>
  <si>
    <t>A.001</t>
  </si>
  <si>
    <t>A.002</t>
  </si>
  <si>
    <t>A.003</t>
  </si>
  <si>
    <t>A.004</t>
  </si>
  <si>
    <t>A.005</t>
  </si>
  <si>
    <t>A.006</t>
  </si>
  <si>
    <t>A.007</t>
  </si>
  <si>
    <t>A.008</t>
  </si>
  <si>
    <t>A.009</t>
  </si>
  <si>
    <t>A.010</t>
  </si>
  <si>
    <t>A.011</t>
  </si>
  <si>
    <t>Het gehele systeem moet voldoen aan de Arbo-catalogus Waterschappen.</t>
  </si>
  <si>
    <t>Te denken aan funderen, slopen, ontgraven, bemalen</t>
  </si>
  <si>
    <t>Een RI&amp;E laten uitvoeren (ontwerp en realisatie) om dit aan te tonen</t>
  </si>
  <si>
    <t>Geluidsmetingen uitvoeren om dit aan te tonen. Eventueel treffen van aanvullende (geluidswerende) voorzieningen</t>
  </si>
  <si>
    <t>Het migreren vindt plaats in het voorjaar vanaf februari tot en met juni. Ca. 1200 keer open/dicht bewegingen per seizoen, gemiddeld zo'n 8 keer open/dicht per dag.</t>
  </si>
  <si>
    <t>Onder reguliere omstandigheden is geen aanwezigheid, geen handelingen en geen corrigerende besturing door de beheerders van het systeem nodig.</t>
  </si>
  <si>
    <t>Duplex coating: bedoeld wordt thermisch verzinken en 2 laags coaten.
Toepassen bij thermisch verzinkte onderdelen waarbij hemelwater direct of indirect in aanraking komt met het oppervlakte water.</t>
  </si>
  <si>
    <t>0.0</t>
  </si>
  <si>
    <t>C.005</t>
  </si>
  <si>
    <t>C.006</t>
  </si>
  <si>
    <t>C.007</t>
  </si>
  <si>
    <t>C.008</t>
  </si>
  <si>
    <t>C.009</t>
  </si>
  <si>
    <t>C.010</t>
  </si>
  <si>
    <t>De technische levensduur voor Civiele constructies minimaal 50 jaar.</t>
  </si>
  <si>
    <t>De ontwerplevensduur van de civiele constructies dienen een ontwerplevensduur van 50 jaar te hebben.</t>
  </si>
  <si>
    <t>Objecten berekend en bestand tegen optredende belastingen.</t>
  </si>
  <si>
    <t>De constructies, waar nodig, voorzien van aarding. Via de fundering (binnen scope) of anderszins.</t>
  </si>
  <si>
    <t xml:space="preserve">Rekening houden met bestaande ondergrondse infrastructuur. </t>
  </si>
  <si>
    <t>Vispassage Algemeen Civiel</t>
  </si>
  <si>
    <t>Vispassage Algemeen Werktuigbouwkundig</t>
  </si>
  <si>
    <t>W.001</t>
  </si>
  <si>
    <t>W.002</t>
  </si>
  <si>
    <t>Vispassage Algemeen Elektronisch</t>
  </si>
  <si>
    <t>E.001</t>
  </si>
  <si>
    <t>Indien er smeerpunten noodzakelijk zijn moeter er milieuvriendelijke vetten worden toegepast</t>
  </si>
  <si>
    <t>00 Algemeen</t>
  </si>
  <si>
    <t>01 Damwanden</t>
  </si>
  <si>
    <t>02 Bodembescherming</t>
  </si>
  <si>
    <t>03 Meetvoorzieningen</t>
  </si>
  <si>
    <t>Voorkomen uitspoelen bodemmateriaal</t>
  </si>
  <si>
    <t xml:space="preserve">Toepassen bij stroomsnelheden groter dan 0,20 m/s. </t>
  </si>
  <si>
    <t>Zodat een goede aansluiting in de damwandkassen mogelijk wordt. Andersoortige bodembescherming is toegestaan, mits damwandkassen goed gevuld zijn</t>
  </si>
  <si>
    <t>Toepassen ontgrondingsscherm bij de overgang naar de onderbouw</t>
  </si>
  <si>
    <t>Zodat er geen grond onder de onderbouw vandaan kan spoelen</t>
  </si>
  <si>
    <t>3.0</t>
  </si>
  <si>
    <t>Alle doorvoeringen onder maaiveld moeten gas- en drukwaterdicht worden uitgevoerd</t>
  </si>
  <si>
    <t>De onderbouw voorzien van aarding via de fundering (binnen scope)</t>
  </si>
  <si>
    <t>3.1</t>
  </si>
  <si>
    <t>Minimale wand- en bodemdiktes van 150 mm toepassen</t>
  </si>
  <si>
    <t>Voorzien van instortstuk. Aan grondzijde aansluiten op leiding vispassage. Aan de binnenzijde van de put een flens waar de afsluiter op gemonteerd kan worden</t>
  </si>
  <si>
    <t>01 Schotbalksponning</t>
  </si>
  <si>
    <t>Schotbalksponning ten behoeve van eenvoudig droogzetten</t>
  </si>
  <si>
    <t>02 Luiken en Roosters</t>
  </si>
  <si>
    <t>Roosters moeten worden uitgevoerd in GVK roosters met antislip.</t>
  </si>
  <si>
    <t>De vergrendeling van de roosters en eventuele scharnieren  moeten verzonken worden aangebracht.</t>
  </si>
  <si>
    <t>Zodat het gevaar van struikelen voorkomen wordt.</t>
  </si>
  <si>
    <t>Leuning aanbrengen aan waterzijde.</t>
  </si>
  <si>
    <t>3.2</t>
  </si>
  <si>
    <t>3.3</t>
  </si>
  <si>
    <t>4.0</t>
  </si>
  <si>
    <t>4.1</t>
  </si>
  <si>
    <t>Zodat de leiding geheel gevuld kan worden onder vrij-verval vanuit het hoger gelegen water (boezem)</t>
  </si>
  <si>
    <t>02 Appendages</t>
  </si>
  <si>
    <t>5.0</t>
  </si>
  <si>
    <t>5.1</t>
  </si>
  <si>
    <t>5.2</t>
  </si>
  <si>
    <t>Toepassen bij stroomsnelheden groter dan 0,20 m/s</t>
  </si>
  <si>
    <t>01 Energiekast</t>
  </si>
  <si>
    <t>02 Besturingskast</t>
  </si>
  <si>
    <t>E. 001</t>
  </si>
  <si>
    <t xml:space="preserve">Beschermen Elektrotechnische apparatuur </t>
  </si>
  <si>
    <t>Herbergen PLC en besturingscomponenten</t>
  </si>
  <si>
    <t>Conform Ontwerp E-plan</t>
  </si>
  <si>
    <t>2.0</t>
  </si>
  <si>
    <t>2.1</t>
  </si>
  <si>
    <t>2.2</t>
  </si>
  <si>
    <t>2.3</t>
  </si>
  <si>
    <t>2.4</t>
  </si>
  <si>
    <t>E. 002</t>
  </si>
  <si>
    <t>Functioneren diverse componenten</t>
  </si>
  <si>
    <t>01 Grondwerk</t>
  </si>
  <si>
    <t>02 Verharding</t>
  </si>
  <si>
    <t>Ontgraven delen dienen weer aangevuld en verdicht te worden</t>
  </si>
  <si>
    <t xml:space="preserve">De verhardingen moeten voorzien worden van kantopsluitingen </t>
  </si>
  <si>
    <t>In- en uitstroomconstructies moeten bereikbaar worden middels elementen verharding</t>
  </si>
  <si>
    <t>03 Afwatering</t>
  </si>
  <si>
    <t>04 Groenvoorziening</t>
  </si>
  <si>
    <t>05 Hekwerken</t>
  </si>
  <si>
    <t>06 Mantelbuizen</t>
  </si>
  <si>
    <t>De verhardingen middels terreinafwatering lozen op het oppervlaktewater en omringd terrein</t>
  </si>
  <si>
    <t>Op natuurlijke wijze inrichten niet verhard terrein</t>
  </si>
  <si>
    <t>Het terrein moet na afronding van de werkzaamheden worden uitgevlakt, gefreesd en ingezaaid.</t>
  </si>
  <si>
    <t>Taluds 1:2 of steiler voorzien van anti-worteldoek en beplanting (laagblijvende bodemdekkers).</t>
  </si>
  <si>
    <t>Om instorting en bedelving te voorkomen</t>
  </si>
  <si>
    <t xml:space="preserve">Indien niet onder vrij talud ontgraven kan worden, dient er gebruik gemaakt te worden van een grondkerende constructie. </t>
  </si>
  <si>
    <t>Afsluiter dient een schuifafsluiter te zijn</t>
  </si>
  <si>
    <t>Bij openstand geen obstakels in de leiding</t>
  </si>
  <si>
    <t>De wandafsluiters dienen bestand te zijn tegen de optredende drukken</t>
  </si>
  <si>
    <t>Drukken t.g.v. het opwekken van de lokstroom en keren van het boezemwater.</t>
  </si>
  <si>
    <t>De automatische schuifafsluiters moeten voorzien zijn van een Auma, type Norm. Stilstandverwarming 24 VDC. Voorzien van standmelding EWG.</t>
  </si>
  <si>
    <t>De Auma's moeten aangebracht worden op een bereikbare plaats.</t>
  </si>
  <si>
    <t>De Auma's van de afsluiters van de vispassage moeten beschermd worden met een scharnierende en afsluitbare slagvaste kunststof PE beschermkap en bodemplaat.</t>
  </si>
  <si>
    <t>Per jaar zal de schuif ongeveer 1200 maal open en dicht gaan. Robuuste uitvoering van belang tegen storingen. Sluitingstijd ca. 5 minuten.</t>
  </si>
  <si>
    <t>Indien toepassen pas- en inbouwstukken type trekvast.</t>
  </si>
  <si>
    <t>&lt;0,20 m/s is de lokstroom te zwak, &gt;0,80 m/s wordt de stroming te sterk</t>
  </si>
  <si>
    <t>Pompinstallatie dient bestand te zijn tegen vorst.</t>
  </si>
  <si>
    <t>Dompelpomp (ruim onder polderniveau)</t>
  </si>
  <si>
    <t>Het toerental van de pomp dient traploos instelbaar te worden uitgevoerd.</t>
  </si>
  <si>
    <t>W.003</t>
  </si>
  <si>
    <t>W.004</t>
  </si>
  <si>
    <t>W.005</t>
  </si>
  <si>
    <t>Pompelektromotoren 400V, 3 fasen, 50 Hz, voorzien van ptc's in de wikkeling, IP68. Motor voorzien van afgeschermde kabels</t>
  </si>
  <si>
    <t>De motor en de FO moeten 10% overgedimensioneerd worden op de maximale opvoerhoogte en het maximale debiet.</t>
  </si>
  <si>
    <t>W.006</t>
  </si>
  <si>
    <t>W.007</t>
  </si>
  <si>
    <t>W.008</t>
  </si>
  <si>
    <t>W.009</t>
  </si>
  <si>
    <t>Verbinden diverse elektronische apperatuur</t>
  </si>
  <si>
    <t>Doorvoeren dienen grond en waterdicht uitgevoerd te worden</t>
  </si>
  <si>
    <t>Vereffenen lekstromen en blikseminslag</t>
  </si>
  <si>
    <t>De Vismigratie betreft een éénzijdige vismigratie vanuit de boezem naar de polder.</t>
  </si>
  <si>
    <t>De commonmodefilters moeten meegeleverd worden</t>
  </si>
  <si>
    <t>2.4. Niveau</t>
  </si>
  <si>
    <t>Niveaumeting achter krooshek lokpomp in onderbouw</t>
  </si>
  <si>
    <t xml:space="preserve">Voorziening voor uithijsen van de lokpomp. </t>
  </si>
  <si>
    <t>Krooshek of raam met perfoplaat in sponning voor lokpomp.</t>
  </si>
  <si>
    <t>Water van boezem de polder inlaten</t>
  </si>
  <si>
    <t>Ten behoeve van  afsluiters, druksensor, niveaumetingen, lokpomp</t>
  </si>
  <si>
    <t>De wijze van aarden via de fundering nader afstemmen met E-specialist.</t>
  </si>
  <si>
    <t>Gebruik van houten damwand</t>
  </si>
  <si>
    <t xml:space="preserve">De wijze van aarden via de fundering nader afstemmen met E-specialist </t>
  </si>
  <si>
    <t>Funderen op palen, op kleef gefundeerd of tot op het pleistoceen</t>
  </si>
  <si>
    <t>Niveaumeting LWZ polderwater</t>
  </si>
  <si>
    <t>Meetbuis d=250mm / 0,8m boven maaiveld</t>
  </si>
  <si>
    <t>Zie voorbeeld schema E-plan (groep 9022)</t>
  </si>
  <si>
    <t>E.002</t>
  </si>
  <si>
    <t>E.003</t>
  </si>
  <si>
    <t>E.004</t>
  </si>
  <si>
    <t>Drukopnemer VEGA 0,2 bar</t>
  </si>
  <si>
    <t>minimale diepte van 0,6 m onder maaiveld</t>
  </si>
  <si>
    <t>type VEGA BAR82 0-1Bar / regelberijk 0-5mWK</t>
  </si>
  <si>
    <t>Zie voorbeeld schema E-plan (groep 1161)</t>
  </si>
  <si>
    <t>Voorzien van kogelkraan aansluiting op VP leiding</t>
  </si>
  <si>
    <t>Indien gebruik van stalen damwanden en afdekprofielen aan de zichtzijde tot 0,50 m onder de waterlijn coaten. Tevens dienen de sloten te worden voorzien van slotvulling</t>
  </si>
  <si>
    <t>Meetbuis d= 250mm / 0,8m boven maaiveld</t>
  </si>
  <si>
    <t>Veilig afschermen terrein voor onbevoegden indien het buiten afscherming van gemaal valt in de buurt van bebouwing</t>
  </si>
  <si>
    <t>Afschot 1:100, maximaal verhang 4%. Zo nodig putten en buizen om uitspoeling te voorkomen en/ of drainage toepassen. De afsluiterputten hebben de hoogste ligging om binnenstromen van water te voorkomen.</t>
  </si>
  <si>
    <t>Afsluiters voorzien van werkschakelaar in de hoofdstroom</t>
  </si>
  <si>
    <t>Hangslot vergrendelbaar / monteren onder Aumakap</t>
  </si>
  <si>
    <t xml:space="preserve">Aandrijving aansluiten volgens standaard schema  HHD </t>
  </si>
  <si>
    <t>Zie  voorbeeld schema E-plan afsluiter vispassage</t>
  </si>
  <si>
    <t xml:space="preserve">Voorzien van elektrische handbediening onder Aumakap </t>
  </si>
  <si>
    <t>E.010</t>
  </si>
  <si>
    <t>E.011</t>
  </si>
  <si>
    <t>E.012</t>
  </si>
  <si>
    <t>Indien een Siemens normmotor wordt toegepast, dan
moet een GC-drives FO toegepast worden.</t>
  </si>
  <si>
    <t>Indien een ABB normmotor wordt toegepast, dan moet
een ABB FO toegepast worden.</t>
  </si>
  <si>
    <t>W.010</t>
  </si>
  <si>
    <t>W.011</t>
  </si>
  <si>
    <t>Voorzien van vocht in olie contact</t>
  </si>
  <si>
    <t>aansluiten volgends standaard Eplan (groep P116)</t>
  </si>
  <si>
    <t>Voorzien van temp van de motor contact</t>
  </si>
  <si>
    <t xml:space="preserve">FO aansluiten volgens standaard schema  HHD </t>
  </si>
  <si>
    <t>Per project bekijken welke ruimte beschikbaar is.</t>
  </si>
  <si>
    <t>W.012</t>
  </si>
  <si>
    <t>W.013</t>
  </si>
  <si>
    <t>W.014</t>
  </si>
  <si>
    <t>W.015</t>
  </si>
  <si>
    <t>Zie voorbeeld schema E-plan onderdelen vispassage</t>
  </si>
  <si>
    <t>01 Afsluiter</t>
  </si>
  <si>
    <t>Conform Voorbeeld ontwerp E-plan / en eisentabel</t>
  </si>
  <si>
    <t>02 Lokpomp</t>
  </si>
  <si>
    <t>3.4</t>
  </si>
  <si>
    <t>Buizen waarin kabels zijn aangebracht afdichten d.m.v. PUR; reservebuizen voorzien van een passend deksel.</t>
  </si>
  <si>
    <t>3.5</t>
  </si>
  <si>
    <t>Tot het werk behoort, met gebruikmaking van standaard hulpstukken zoals bochten, aftak- en vervalstukken e.d. het leveren en monteren van de benodigde kabelladderbanen, kabelgoten, kabelbeschermbuizen enz.</t>
  </si>
  <si>
    <t>De op tekening aangegeven kabeltracés hebben een globaal karakter, alleen de hoofdtracés zijn op tekening aangegeven.</t>
  </si>
  <si>
    <t>Daar waar nodig of gewenst moet de aannemer het plan aanvullen en uitvoeren.</t>
  </si>
  <si>
    <t>E.006</t>
  </si>
  <si>
    <t>Bevestigings- en montagemateriaal in RVS AISI 316 toepassen.</t>
  </si>
  <si>
    <t>E.009</t>
  </si>
  <si>
    <t>Nadat kabels en leidingen zijn gemonteerd aansluitend de definitieve gas- en waterdichte afdichtingen aanbrengen m.b.v. pluggen of ramen volgens voorkeursmateriaallijst en als aangegeven op de E-plan schema’s,</t>
  </si>
  <si>
    <t>De leidingloop moet vóór aanvang van de montage met de opdrachtgever zijn overeengekomen. Hiertoe dient de aannemer vooraf de leidingloop af te tekenen in het werk.</t>
  </si>
  <si>
    <t>Alvorens de kabelsleuven worden gedicht de kabelloop en de plaats van moffen duidelijk (met maatvoering ten opzichte van vast punten zoals gebouwen e.d.) op de revisietekeningen aangeven. Alvorens de sleuven te (laten) dichten de opdrachtgever in de gelegenheid stellen één en ander te controleren.</t>
  </si>
  <si>
    <t>Kabels onder wegen beschermen door het installeren van (ruime) HDPE-buizen. De kabels moeten tot minimaal 1 m buiten de weg door de buizen worden beschermd. Verder bij elke kruising minimaal één reservebuis met een diameter van minimaal 125 mm installeren. De reservebuis voorzien van een nylon trekkoord welke aan beide zijden is bevestigd aan de buis.</t>
  </si>
  <si>
    <t>Geheel of gedeeltelijk in de grond te leggen kabels moeten bovendien mechanisch zijn beschermd.</t>
  </si>
  <si>
    <t>02 Buisleidingen</t>
  </si>
  <si>
    <t>E.007</t>
  </si>
  <si>
    <t>Beschermbuizen met minimaal twee zware thermisch verzinkte pijpzadels vastzetten.</t>
  </si>
  <si>
    <t>Alle uiteinden van metalen buizen voorzien van metalen of kunststof beschermhulzen (tules).</t>
  </si>
  <si>
    <t>Bij invoering in gebouwen, alsmede bij het langs gebouwen e.d. omhoog voeren in de kabels ruime lussen leggen, één en ander om grondzettingen te kunnen opvangen. De lussen zodanig ruim dat voor de laatste meter vanaf de invoering in het gebouw minimaal 1,40 meter kabel is gebruikt.</t>
  </si>
  <si>
    <t>Tenzij anders aangegeven kabels en leidingen in gebouwen drukwater- en gasdicht invoeren door passende afdichtingpluggen. In nieuw te storten betonwerk de pluggen aanbrengen in passende pvc-buizen voorzien van een kraag voor waterkering.</t>
  </si>
  <si>
    <t>Alle kabeldoorvoeringen uitvoeren met MCT-ramen, Roxtec of CSD.</t>
  </si>
  <si>
    <t>In kabels mogen geen verbindingsdozen of moffen voorkomen, tenzij dit in overleg met de opdrachtgever noodzakelijk wordt geacht.</t>
  </si>
  <si>
    <t>Bij het verwerken van kabels alle richtlijnen, welke door de fabrikant van de betreffende kabel zijn verstrekt, strikt opvolgen.</t>
  </si>
  <si>
    <t>Speciale aandacht moet worden besteed aan de toelaatbare buigingsstraal bij het leggen van bochten.</t>
  </si>
  <si>
    <t>Onder kabels worden ook de meet- en signaalleidingen verstaan.</t>
  </si>
  <si>
    <t>De codering moet, zowel binnen als buiten, bestaan uit een flexibele PVC draagstrip met PVC-merkers.</t>
  </si>
  <si>
    <t>De kabelcodering dient te bestaan uit het in het tekeningenpakket opgenomen kabelnummer. Op de plaatsen waar kabels zijn aangesloten, moeten tevens de aders zijn gecodeerd. Als de aders van elke kabel door kleurverschil en/of door fabrieksmatig aangebrachte adercodering duidelijk van elkaar zijn te onderscheiden, mag de aparte adercodering achterwege blijven.</t>
  </si>
  <si>
    <t>Viltstiftaanduidingen mogen niet toegepast worden.</t>
  </si>
  <si>
    <t>E.005</t>
  </si>
  <si>
    <t>De tijdens de montage aangebrachte aanduidingen op de kabels na het gereed komen van de installatie verwijderen, tenzij zij zodanig zijn aangebracht dat geen verwarring ontstaat met de op bovengenoemde codering vermelde gegevens.</t>
  </si>
  <si>
    <t>Boven grondkabels, 300 mm onder het maaiveld, een markeerlint aanbrengen. Dit lint, rood van kleur, te voorzien van de opdruk “Let op: Elektriciteitskabel”.</t>
  </si>
  <si>
    <t>Alle kabels voorzien van codering conform het kabelnummer zoals aangegeven in de Eplan tekening.</t>
  </si>
  <si>
    <t>De potentiaalvereffening binnen gebouwen uitvoeren in koper en buiten gebouwen boven het maaiveld in aluminium.</t>
  </si>
  <si>
    <t>E.008</t>
  </si>
  <si>
    <t>01 Doorvoering</t>
  </si>
  <si>
    <t>01 Doorvoering</t>
  </si>
  <si>
    <t>01 Wegkruisingen</t>
  </si>
  <si>
    <t>03 Mantelbuis</t>
  </si>
  <si>
    <t xml:space="preserve">Epoxy coating 300 mu in zwarte kleur </t>
  </si>
  <si>
    <t>Terugbrengen naar huidige situatie</t>
  </si>
  <si>
    <t>Alle bekabeling in de grond aanleggen in mantelbuizen</t>
  </si>
  <si>
    <t>Conform Ontwerp E-plan Bijlage 10.2</t>
  </si>
  <si>
    <t>Schotbalksponning ten behoeve van eenvoudig droogzetten en plaatsen van net voor vistelling</t>
  </si>
  <si>
    <t>A.012</t>
  </si>
  <si>
    <t>A.013</t>
  </si>
  <si>
    <t>V1.0.0.A.001</t>
  </si>
  <si>
    <t>V1.0.0.A.002</t>
  </si>
  <si>
    <t>V1.0.0.A.003</t>
  </si>
  <si>
    <t>V1.0.0.A.004</t>
  </si>
  <si>
    <t>V1.0.0.A.005</t>
  </si>
  <si>
    <t>V1.0.0.A.006</t>
  </si>
  <si>
    <t>V1.0.0.A.007</t>
  </si>
  <si>
    <t>V1.0.0.A.008</t>
  </si>
  <si>
    <t>V1.0.0.A.009</t>
  </si>
  <si>
    <t>V1.0.0.A.010</t>
  </si>
  <si>
    <t>V1.0.0.A.011</t>
  </si>
  <si>
    <t>V1.0.0.A.012</t>
  </si>
  <si>
    <t>V1.0.0.A.013</t>
  </si>
  <si>
    <t>V.1.1.0.C.001</t>
  </si>
  <si>
    <t>V.1.1.2.C.001</t>
  </si>
  <si>
    <t>V.1.1.1.C.001</t>
  </si>
  <si>
    <t>V.1.2.0.C.001</t>
  </si>
  <si>
    <t>V.1.2.1.C.001</t>
  </si>
  <si>
    <t>V.1.2.1.C.002</t>
  </si>
  <si>
    <t>V.1.2.1.C.003</t>
  </si>
  <si>
    <t>V.1.2.2.C.001</t>
  </si>
  <si>
    <t>V.1.2.2.C.002</t>
  </si>
  <si>
    <t>V.1.2.2.C.003</t>
  </si>
  <si>
    <t>V.1.3.0.C.001</t>
  </si>
  <si>
    <t>V.1.3.0.C.002</t>
  </si>
  <si>
    <t>V.1.3.0.C.003</t>
  </si>
  <si>
    <t>V.1.3.1.C.001</t>
  </si>
  <si>
    <t>V.1.3.3.C.001</t>
  </si>
  <si>
    <t>V.1.4.0.C.001</t>
  </si>
  <si>
    <t>V.1.4.1.C.001</t>
  </si>
  <si>
    <t>V.1.4.2.C.001</t>
  </si>
  <si>
    <t>V.1.4.2.C.002</t>
  </si>
  <si>
    <t>V.1.4.2.C.003</t>
  </si>
  <si>
    <t>V.1.5.0.C.001</t>
  </si>
  <si>
    <t>V.1.5.1.C.001</t>
  </si>
  <si>
    <t>V.1.5.2.C.001</t>
  </si>
  <si>
    <t>V.1.5.3.C.001</t>
  </si>
  <si>
    <t>5.3</t>
  </si>
  <si>
    <t>6.1</t>
  </si>
  <si>
    <t>6.2</t>
  </si>
  <si>
    <t>6.3</t>
  </si>
  <si>
    <t>6.4</t>
  </si>
  <si>
    <t>V.1.6.1.C.001</t>
  </si>
  <si>
    <t>V.1.6.2.C.001</t>
  </si>
  <si>
    <t>V.1.6.3.C.001</t>
  </si>
  <si>
    <t>V.1.6.4.C.001</t>
  </si>
  <si>
    <t>V.1.1.1.W.001</t>
  </si>
  <si>
    <t>V.1.1.1.W.002</t>
  </si>
  <si>
    <t>V.1.1.1.W.003</t>
  </si>
  <si>
    <t>V.1.1.1.W.004</t>
  </si>
  <si>
    <t>V.1.1.1.W.005</t>
  </si>
  <si>
    <t>V.1.1.1.W.006</t>
  </si>
  <si>
    <t>V.1.1.1.W.007</t>
  </si>
  <si>
    <t>V.1.1.1.E.001</t>
  </si>
  <si>
    <t>V.1.1.2.W.001</t>
  </si>
  <si>
    <t>V.1.1.2.W.002</t>
  </si>
  <si>
    <t>V.1.1.2.W.003</t>
  </si>
  <si>
    <t>V.1.1.2.W.004</t>
  </si>
  <si>
    <t>V.1.1.2.W.005</t>
  </si>
  <si>
    <t>V.1.1.2.W.006</t>
  </si>
  <si>
    <t>V.1.1.2.W.007</t>
  </si>
  <si>
    <t>V.1.1.2.E.001</t>
  </si>
  <si>
    <t>V.1.1.2.E.002</t>
  </si>
  <si>
    <t>V.1.1.2.E.003</t>
  </si>
  <si>
    <t>V.1.2.0.W.001</t>
  </si>
  <si>
    <t>V.1.2.0.W.002</t>
  </si>
  <si>
    <t>V.1.2.1.W.001</t>
  </si>
  <si>
    <t>V.1.2.1.W.002</t>
  </si>
  <si>
    <t>V.1.2.1.W.003</t>
  </si>
  <si>
    <t>V.1.2.1.W.004</t>
  </si>
  <si>
    <t>V.1.2.1.W.005</t>
  </si>
  <si>
    <t>V.1.2.1.W.006</t>
  </si>
  <si>
    <t>V.1.2.1.W.007</t>
  </si>
  <si>
    <t>V.1.2.1.W.008</t>
  </si>
  <si>
    <t>V.1.2.1.W.009</t>
  </si>
  <si>
    <t>V.1.2.1.W.010</t>
  </si>
  <si>
    <t>V.1.2.1.W.011</t>
  </si>
  <si>
    <t>V.1.2.1.W.012</t>
  </si>
  <si>
    <t>V.1.2.1.W.013</t>
  </si>
  <si>
    <t>V.1.2.1.W.014</t>
  </si>
  <si>
    <t>V.1.2.1.W.015</t>
  </si>
  <si>
    <t>V.1.1.0.E.001</t>
  </si>
  <si>
    <t>V.1.2.0.E.001</t>
  </si>
  <si>
    <t>V.1.2.1.E.001</t>
  </si>
  <si>
    <t>V.1.2.1.E.002</t>
  </si>
  <si>
    <t>V.1.2.2.E.001</t>
  </si>
  <si>
    <t>V.1.2.2.E.002</t>
  </si>
  <si>
    <t>V.1.2.4.E.001</t>
  </si>
  <si>
    <t>V.1.3.0.E.001</t>
  </si>
  <si>
    <t>V.1.3.0.E.002</t>
  </si>
  <si>
    <t>V.1.3.0.E.003</t>
  </si>
  <si>
    <t>V.1.3.0.E.004</t>
  </si>
  <si>
    <t>V.1.3.0.E.005</t>
  </si>
  <si>
    <t>V.1.3.0.E.006</t>
  </si>
  <si>
    <t>V.1.3.0.E.007</t>
  </si>
  <si>
    <t>V.1.3.0.E.008</t>
  </si>
  <si>
    <t>V.1.3.0.E.009</t>
  </si>
  <si>
    <t>V.1.3.0.E.010</t>
  </si>
  <si>
    <t>V.1.3.0.E.011</t>
  </si>
  <si>
    <t>V.1.3.0.E.012</t>
  </si>
  <si>
    <t>V.1.3.01.E.001</t>
  </si>
  <si>
    <t>V.1.3.1.E.001</t>
  </si>
  <si>
    <t>V.1.3.1.E.002</t>
  </si>
  <si>
    <t>V.1.3.1.E.003</t>
  </si>
  <si>
    <t>V.1.3.2.E.001</t>
  </si>
  <si>
    <t>V.1.3.2.E.002</t>
  </si>
  <si>
    <t>V.1.3.3.E.001</t>
  </si>
  <si>
    <t>V.1.3.4.E.001</t>
  </si>
  <si>
    <t>V.1.3.5.E.001</t>
  </si>
  <si>
    <t>V.1.3.5.E.002</t>
  </si>
  <si>
    <t>V.1.3.5.E.003</t>
  </si>
  <si>
    <t>V.1.3.5.E.004</t>
  </si>
  <si>
    <t>V.1.4.0.E.001</t>
  </si>
  <si>
    <t>V.1.4.1.E.001</t>
  </si>
  <si>
    <t>Document beoordeling</t>
  </si>
  <si>
    <t>Conform NEN</t>
  </si>
  <si>
    <t>Drukmeting in vispassage leiding</t>
  </si>
  <si>
    <t>Berekeningen</t>
  </si>
  <si>
    <t>04 Fundatie</t>
  </si>
  <si>
    <t>Documentatie-beoordeling</t>
  </si>
  <si>
    <t>inspectie</t>
  </si>
  <si>
    <t>Niveaumeting polderzijde</t>
  </si>
  <si>
    <t>Niveaumeting boezemzijde</t>
  </si>
  <si>
    <t>E 001</t>
  </si>
  <si>
    <t>2.5</t>
  </si>
  <si>
    <t>05 kwaliteitsmeting</t>
  </si>
  <si>
    <t>2.6</t>
  </si>
  <si>
    <t>06 WCD tbv monitoring</t>
  </si>
  <si>
    <t>V.1.2.4.E.002</t>
  </si>
  <si>
    <t>V.1.2.5.E.001</t>
  </si>
  <si>
    <t xml:space="preserve">Inspectie </t>
  </si>
  <si>
    <t>Inspectie/ testen (ISAT)</t>
  </si>
  <si>
    <t>Document -beoordeling</t>
  </si>
  <si>
    <t>De oeverbescherming moet binnen de systeemgrenzen behouden blijven</t>
  </si>
  <si>
    <t>meting</t>
  </si>
  <si>
    <t>01 Lokpomp polderzijde</t>
  </si>
  <si>
    <t>01 Potentiaalvereffening</t>
  </si>
  <si>
    <t>Kabels en kabelondersteunend materiaal</t>
  </si>
  <si>
    <t>Aarding, bliksem- en potentiaalvereffening</t>
  </si>
  <si>
    <t>4.1. Potentiaal-vereffening</t>
  </si>
  <si>
    <t>3.2. Buisleiding</t>
  </si>
  <si>
    <t>3.3. Mantelbuis</t>
  </si>
  <si>
    <t>3.4. Kabel</t>
  </si>
  <si>
    <t>3.5. Codering</t>
  </si>
  <si>
    <t>2.1. Afsluiters</t>
  </si>
  <si>
    <t>2.2. Lokpomp</t>
  </si>
  <si>
    <t>2.6. WCD ten behoeve van monitoring</t>
  </si>
  <si>
    <t>Balkeerklep plaatsen achter lokpomp</t>
  </si>
  <si>
    <t>Garanderen van een dubbele kering</t>
  </si>
  <si>
    <t>V.1.2.2.W.001</t>
  </si>
  <si>
    <t>2.5.1. Schotbalksponning</t>
  </si>
  <si>
    <t>2.5.2. Luiken / Roosters</t>
  </si>
  <si>
    <t>V.1.3.0.C.004</t>
  </si>
  <si>
    <t>V.1.3.0.C.006</t>
  </si>
  <si>
    <t>V.1.3.0.C.007</t>
  </si>
  <si>
    <t>V.1.3.4.E.002</t>
  </si>
  <si>
    <t>V.1.3.4.E.003</t>
  </si>
  <si>
    <t>V.1.3.4.E.004</t>
  </si>
  <si>
    <t>5. Polder-watergang</t>
  </si>
  <si>
    <t>6. Terrein</t>
  </si>
  <si>
    <t>4.1. Damwanden</t>
  </si>
  <si>
    <t>4.2. Bodembescherming</t>
  </si>
  <si>
    <t xml:space="preserve">4.3. Meetvoorzieningen </t>
  </si>
  <si>
    <t>4.4. Muurdoorvoering</t>
  </si>
  <si>
    <t>4.5.1. Schotbalksponning</t>
  </si>
  <si>
    <t xml:space="preserve">4.5.2. Luiken / Roosters </t>
  </si>
  <si>
    <t>4.5.3. Kroosweer-voorzieningen</t>
  </si>
  <si>
    <t>5.1. Oever-bescherming</t>
  </si>
  <si>
    <t>5.2. Bodem-bescherming</t>
  </si>
  <si>
    <t>6.1. Grondwerk</t>
  </si>
  <si>
    <t>6.2. Verharding</t>
  </si>
  <si>
    <t>6.3. Afwatering</t>
  </si>
  <si>
    <t>6.4. Groenvoorzieningen</t>
  </si>
  <si>
    <t>6.5. Hekwerken</t>
  </si>
  <si>
    <t>6.6. Mantelbuizen</t>
  </si>
  <si>
    <t>V.1.1.3.C.001</t>
  </si>
  <si>
    <t>04 Muurdoorvoering</t>
  </si>
  <si>
    <t>V.1.4.1.C.002</t>
  </si>
  <si>
    <t>V.1.4.1.C.003</t>
  </si>
  <si>
    <t>V.1.4.4.C.001</t>
  </si>
  <si>
    <t>6.5</t>
  </si>
  <si>
    <t>6.6</t>
  </si>
  <si>
    <t>V.1.6.6.C.001</t>
  </si>
  <si>
    <t>V.1.6.1.C.002</t>
  </si>
  <si>
    <t>V.1.6.2.C.002</t>
  </si>
  <si>
    <t>V.1.6.2.C.003</t>
  </si>
  <si>
    <t>V.1.6.4.C.002</t>
  </si>
  <si>
    <t>V.1.6.4.C.003</t>
  </si>
  <si>
    <t>V.1.6.5.C.001</t>
  </si>
  <si>
    <t>V.1.6.5.C.002</t>
  </si>
  <si>
    <t>4.5.3</t>
  </si>
  <si>
    <t>V.1.4.51.C.001</t>
  </si>
  <si>
    <t>V.1.4.51.C.002</t>
  </si>
  <si>
    <t>V.1.4.52.C.001</t>
  </si>
  <si>
    <t>V.1.4.52.C.002</t>
  </si>
  <si>
    <t>V.1.4.52.C.003</t>
  </si>
  <si>
    <t>V.1.4.53.C.001</t>
  </si>
  <si>
    <t>V.1.4.54.C.001</t>
  </si>
  <si>
    <t>2.5.1</t>
  </si>
  <si>
    <t>2.5.2</t>
  </si>
  <si>
    <t>2.5.3</t>
  </si>
  <si>
    <t>2.5.4.</t>
  </si>
  <si>
    <t>V.1.2.51.C.001</t>
  </si>
  <si>
    <t>V.1.2.51.C.002</t>
  </si>
  <si>
    <t>V.1.2.52.C.001</t>
  </si>
  <si>
    <t>V.1.2.52.C.002</t>
  </si>
  <si>
    <t>V.1.2.52.C.003</t>
  </si>
  <si>
    <t>V.1.2.53.C.001</t>
  </si>
  <si>
    <t>V.1.2.54.C.001</t>
  </si>
  <si>
    <t xml:space="preserve">Besturing vispassage volgens standaard HHD
</t>
  </si>
  <si>
    <t>E. 003</t>
  </si>
  <si>
    <t>Eplan</t>
  </si>
  <si>
    <t>01 E-deel</t>
  </si>
  <si>
    <t>V.1.1.21.E.001</t>
  </si>
  <si>
    <t>V.1.1.21.E.002</t>
  </si>
  <si>
    <t>V.1.1.21.E.003</t>
  </si>
  <si>
    <t>V.1.1.21.E.004</t>
  </si>
  <si>
    <t>Visgeleiding op de bodem van de put</t>
  </si>
  <si>
    <t>04 Kabel</t>
  </si>
  <si>
    <t>05 Codering</t>
  </si>
  <si>
    <t>V.1.3.5.E.005</t>
  </si>
  <si>
    <t>V.1.3.5.E.006</t>
  </si>
  <si>
    <t>V.1.3.5.E.007</t>
  </si>
  <si>
    <t>2.1. Lokpomp vispassage Polderzijde</t>
  </si>
  <si>
    <t>5.3. Watergang</t>
  </si>
  <si>
    <t xml:space="preserve">Alle ruimtes én alle installaties of onderdelen daarvan dienen eenvoudig bereikbaar te zijn middels vaste voorzieningen. </t>
  </si>
  <si>
    <t>Droogzetschot leverantie behoort tot de scope.</t>
  </si>
  <si>
    <t>Bovenrand boven maaiveld qua materialisering inpassen in de omgeving in overeenstemming met bevoegdgezag.</t>
  </si>
  <si>
    <t>Inpassing afsluiterput boezemzijde</t>
  </si>
  <si>
    <t>In overleg met bevoegd gezag de afsluiterput in de omgeving opnemen of maskeren dmv toepassen van groen/ bossages.</t>
  </si>
  <si>
    <t>Het  gehele systeem moet met betrekking tot geluid voldoen aan de geldende geluidsnorm, conform de Wet milieubeheer en het Bouwbesluit. De Vispassage dient dermate ontworpen te zijn dat de omgeving geen hinder ondervindt tijdens de bedrijfsvoering in relatie tot geluidsoverlast.</t>
  </si>
  <si>
    <t>De tussenput, alsmede afsluiterputten zettingsvrij aanbrengen/ funderen.</t>
  </si>
  <si>
    <t>Betonnen vlakken die belopen kunnen worden en/of in aanraking kunnen komen met dooizouten dienen hier tegen bestand en ruw (anti-slip) te zijn.</t>
  </si>
  <si>
    <t>Afsluiterput vervaardigd uit gewapend beton</t>
  </si>
  <si>
    <t>Hout moet zijn voorzien van het Keurhout Keur LII, of FSC certificaat, of gelijkwaardig. Duurzaamheidsklasse I.</t>
  </si>
  <si>
    <t>05 Afsluiterput Polderzijde</t>
  </si>
  <si>
    <t>Terugbrengen van draagkrachtigheid van grond met gelijke laagopbouw van omliggende bodem.</t>
  </si>
  <si>
    <t>V.1.6.4.C.004</t>
  </si>
  <si>
    <t>V.1.5.3.C.002</t>
  </si>
  <si>
    <t>Zodat een lokstroom gecreëerd kan worden wanneer de polderafsluiter gesloten is</t>
  </si>
  <si>
    <t>V.1.3.1.C.002</t>
  </si>
  <si>
    <t>Fundatie</t>
  </si>
  <si>
    <t>Ontvangen van polderwater en middels lokpomp lokstroom creëeren richting boezem, tevens ook uitstroom voor vispassageleiding en vissen</t>
  </si>
  <si>
    <t>Looppaden min 0,90 m breed</t>
  </si>
  <si>
    <t>Lokstroom wordt opgewekt door 1 pomp</t>
  </si>
  <si>
    <t xml:space="preserve"> Looppaden, trappen, bordessen, etc, bereikbaarheid middels vaste voorziening naar polderput ntb. </t>
  </si>
  <si>
    <t>Toepassen van een fundatie en anti-wordteldoek onder de verharding, elementverharding naar de polderput ntb.</t>
  </si>
  <si>
    <t>1. Boezem-watergang</t>
  </si>
  <si>
    <t>2.5. Afsluiterput boezemzijde</t>
  </si>
  <si>
    <t>1.1. Afsluiter boezemzijde incl. Auma aandrijving</t>
  </si>
  <si>
    <t>1.2. Afsluiter polderzijde incl. Auma aandrijving</t>
  </si>
  <si>
    <t>Boezemwatergang</t>
  </si>
  <si>
    <t>Document-Beoordeling</t>
  </si>
  <si>
    <t>03 Vuilvoorziening</t>
  </si>
  <si>
    <t>2.5.3. Vuilvoorziening</t>
  </si>
  <si>
    <t>3. Leiding Vispassage</t>
  </si>
  <si>
    <t>V.1.3.3.C.002</t>
  </si>
  <si>
    <t>V.1.3.3.C.003</t>
  </si>
  <si>
    <t>V.1.3.3.C.004</t>
  </si>
  <si>
    <t>V.1.3.3.C.005</t>
  </si>
  <si>
    <t>V.1.3.4.C.001</t>
  </si>
  <si>
    <t>V.1.3.50.E.001</t>
  </si>
  <si>
    <t>V.1.3.50.E.002</t>
  </si>
  <si>
    <t>V.1.3.50.E.003</t>
  </si>
  <si>
    <t>V.1.3.50.E.004</t>
  </si>
  <si>
    <t>Op muurdoorvoerstuk instroom bovenstrooms be- en ontluchting aanbrengen</t>
  </si>
  <si>
    <t>Mantelbuis aanleggen vanuit centrale besturing naar de elektronische verbruikers van de vispassage</t>
  </si>
  <si>
    <t>02 Afsluiter Polderzijde</t>
  </si>
  <si>
    <t>01 Afsluiter Boezemzijde</t>
  </si>
  <si>
    <t>V.1.1.11.E.001</t>
  </si>
  <si>
    <t>V.1.1.11.E.002</t>
  </si>
  <si>
    <t>V.1.1.11.E.003</t>
  </si>
  <si>
    <t>V.1.1.11.E.004</t>
  </si>
  <si>
    <t>Opgewekte stroomsnelheid in de verzamelleiding moet tussen de 0,2 en 0,8 m/s zijn.</t>
  </si>
  <si>
    <t>Waterkwaliteitsmeting Boezemzijde</t>
  </si>
  <si>
    <t>V.1.2.5.E.002</t>
  </si>
  <si>
    <t>V.1.2.6.E.001</t>
  </si>
  <si>
    <t>Alle bekabeling tussen de Centrale schakelkast (BK1) die nodig zijn voor het meten van het waterpeil en kwaliteit en het aansturen van de gehele vispassage</t>
  </si>
  <si>
    <t>Vismigratie van boezem naar polder.</t>
  </si>
  <si>
    <t>Vispassage dient ook als inlaatleiding.</t>
  </si>
  <si>
    <t>Het product moet gerealiseerd worden binnen de systeemgrenzen.</t>
  </si>
  <si>
    <t>Het product moet worden ontworpen en gerealiseerd op basis van het P&amp;ID.</t>
  </si>
  <si>
    <t>Toegepaste bouwtechnieken mogen geen verstoring en/of schade aan de omgeving veroorzaken.</t>
  </si>
  <si>
    <t>Het systeem moet volautomatisch kunnen functioneren.</t>
  </si>
  <si>
    <t>Het gehele systeem moet visvriendelijk zijn.</t>
  </si>
  <si>
    <t>Kleine staalconstructies thermisch verzinken of in RVS uitvoeren.</t>
  </si>
  <si>
    <t>Uitloging van zinkzouten moet voorkomen worden. Dit kan door het toepassen van Duplex coating. Epoxy coating 300mu.</t>
  </si>
  <si>
    <t>Materiaalkeuze en conservering van onderdelen toepassen volgens de toelichting.</t>
  </si>
  <si>
    <t>Afmetingen putten en constructies afgestemd op inbouw- en onderhoud aan de afsluiters en pompinstallatie.</t>
  </si>
  <si>
    <t>De technische levensduur voor elektrische installaties is minimaal 15 jaar.</t>
  </si>
  <si>
    <t>De technische levensduur voor Werktuigbouwkundige constructies is minimaal 15 jaar.</t>
  </si>
  <si>
    <t xml:space="preserve">Geleiden van vissen de vispassage in, instroom boezemwater. </t>
  </si>
  <si>
    <t>Muurdoorvoerstuk ook voorzien van be- en ontluchting aan de zijde van de afsluiter, be- en ontluchting voorzien van flens zodat er appendages op gemonteerd kunnen worden mocht dat nodig zijn.</t>
  </si>
  <si>
    <t>Instortstuk verzinkt en gecoat (duplex) epoxy kleur zwart, voorzien van instortflens. Niet gecoat bij instortflens.</t>
  </si>
  <si>
    <t>Visgeleiding op de bodem van de instroom.</t>
  </si>
  <si>
    <t>Zodat vissen niet onder de leiding kunnen komen.</t>
  </si>
  <si>
    <t>Zettingsvrij aanbrengen.</t>
  </si>
  <si>
    <t>Funderen op palen, op kleef gefundeerd of tot op het pleistoceen.</t>
  </si>
  <si>
    <t>Leidingen dienen vorstvrije ligging te hebben.</t>
  </si>
  <si>
    <t>Doorvoeren dienen grond en waterdicht aan te sluiten op het leidingwerk.</t>
  </si>
  <si>
    <t>De persleiding van de lokpomp voorzien van balkeerklep.</t>
  </si>
  <si>
    <t>Zodat er een dubbele kering is, ter voorkoming dat er water via de pomp terug zou kunnen lopen.</t>
  </si>
  <si>
    <t>Voorzien van flens, zodat er eventueel een appendage opgezet kan worden mocht dat nodig blijken.</t>
  </si>
  <si>
    <t>Achter de afsluiter, in de afsluiterput (polderzijde).</t>
  </si>
  <si>
    <t>Roosters moeten worden uitgevoerd in GVK roosters met antislip. Zowel voor pomp als niveauopnemer.</t>
  </si>
  <si>
    <t>Afsluiter monteren op flens muurdoorvoerstuk.</t>
  </si>
  <si>
    <t>De afsluiters dienen bestand te zijn tegen de optredende drukken.</t>
  </si>
  <si>
    <t>Afsluiter opnemen in het leidingwerk in de afsluiterput (polderzijde).</t>
  </si>
  <si>
    <t>Afsluiter dient een schuifafsluiter te zijn, uitvoeren in dezelfde diameter als de inlaatleiding in de afsluiterput (polderzijde).</t>
  </si>
  <si>
    <t>Bestaande leiding doorhalen en voorzien van flenzen. Conserveren op locatie. Inbouwen in combinatie met pas- en uitbouwstuk.</t>
  </si>
  <si>
    <t>Voorzien van elektrische handbediening.</t>
  </si>
  <si>
    <t>Pomp welke de lokstroom creërt door het water benedenstrooms door de vispassage leiding naar boven te pompen</t>
  </si>
  <si>
    <t>Lokstroom moet in de instroom aan de boezemzijde nog voelbaar zijn.</t>
  </si>
  <si>
    <t>Uitvoeren als dompelpomp incl. snelkoppeling met geleideklauw-koppeling en glijstangen. Na de voetbocht een balkeerklep opnemen in het leidingwerk.</t>
  </si>
  <si>
    <t>Niveaumeting HWZ boezemwater</t>
  </si>
  <si>
    <t xml:space="preserve">Rekening houden met een sleutel en reparatieruimte van minimaal 0,60 m rond om de objecten. </t>
  </si>
  <si>
    <t>De stroomsnelheid van de lokstroom mag niet groter zijn dan 0,8 m/s en niet kleiner dan 0,2 m/s nabij de geopende afsluiter aan de boezemzijde.</t>
  </si>
  <si>
    <t>Kwelscherm en kleikist toepassen</t>
  </si>
  <si>
    <t xml:space="preserve">Instortstuk verzinkt en gecoat (duplex) epoxy kleur zwart, voorzien van instortflens. </t>
  </si>
  <si>
    <t>Voetstuk voor hijsdavit bij luik waar lokpomp onder komt te hangen.</t>
  </si>
  <si>
    <t xml:space="preserve">Voeding van uit centrale schakelkast / Eplan groep 40 </t>
  </si>
  <si>
    <t>Afsluiter met auma dient goed bereikbaar te zijn voor onderhoud.</t>
  </si>
  <si>
    <t>1.3</t>
  </si>
  <si>
    <t>V.1.1.2.W.008</t>
  </si>
  <si>
    <r>
      <t>AE</t>
    </r>
    <r>
      <rPr>
        <sz val="9"/>
        <rFont val="Arial"/>
        <family val="2"/>
      </rPr>
      <t xml:space="preserve"> / FE</t>
    </r>
  </si>
  <si>
    <t>V.1.2.4.C.003</t>
  </si>
  <si>
    <t>In de leiding aanbrengen voor de drukopnemer.</t>
  </si>
  <si>
    <t>constructie Boezemzijde</t>
  </si>
  <si>
    <t>Constructie Polderzijde</t>
  </si>
  <si>
    <t>4.5</t>
  </si>
  <si>
    <t>De nieuwe afsluiter en auma in de afsluiterput dient goed bereikbaar te zijn.</t>
  </si>
  <si>
    <t>Voeding vanuit centralebesturingskast</t>
  </si>
  <si>
    <t>Zie voorbeeld schema E-plan lokpomp vispassage (groep P116)</t>
  </si>
  <si>
    <t>Eis afhankelijk van uitvoering boring t.b.v. kabels afsluiter boezemzijde</t>
  </si>
  <si>
    <t>V.1.2.0.W.003</t>
  </si>
  <si>
    <t>V.1.1.3.C.002</t>
  </si>
  <si>
    <t>A.014</t>
  </si>
  <si>
    <t>V1.0.0.A.014</t>
  </si>
  <si>
    <t>Het hele systeem dient onder CE markering gebracht te worden.</t>
  </si>
  <si>
    <t>standaard</t>
  </si>
  <si>
    <t>4.5. Afsluiterput polderzijde</t>
  </si>
  <si>
    <t>2.4. Muurdoorvoering</t>
  </si>
  <si>
    <t>2.2. Bodembescherming</t>
  </si>
  <si>
    <t>Zie  voorbeeld schema E-plan Bijlage  onderdelen vispassage</t>
  </si>
  <si>
    <t>3.2. Appendages</t>
  </si>
  <si>
    <t>3.3. Fundatie</t>
  </si>
  <si>
    <t>3.4. Meetvoorzieningen druk</t>
  </si>
  <si>
    <t>Eenzijdige Vispassage</t>
  </si>
  <si>
    <t>n.v.t. indien HWZ meting bij gemaal aanwezig is.</t>
  </si>
  <si>
    <t>05 Afsluiterput Boezemzijde</t>
  </si>
  <si>
    <t>afsluiterput vervaardigd uit gewapend beton</t>
  </si>
  <si>
    <t>Grofvuilrooster aanbrengen in schotbalksponning i.v.m. vuil / veiligheid.</t>
  </si>
  <si>
    <t>Leiding tussen afsluiterputten om vissen te geleiden</t>
  </si>
  <si>
    <t>Anders kunnen vissen hier niet tegenin zwemmen en/of is de lokstroom niet sterk genoeg, gezien de pompcapaciteit is het mogelijk de afsluiters te knijpen om de 0,2 m/s te bereiken. (afsluiter boezemzijde maar deels openen, opening dient minimaal 25 cm te bedragen)</t>
  </si>
  <si>
    <t>Leiding HDPE 630 mm van put benedenstrooms naar put bovenstrooms, uitvoeren in geschikte drukklasse, geschikt voor de optredende zettingen gedurende de levensduur</t>
  </si>
  <si>
    <t>n.v.t. indien LWZ gemaal aanwezig is.</t>
  </si>
  <si>
    <t>Hoogte 1100 mm, voorzien van tussenregel en schoprand. Verzinken en duplexcoating. Kleur ntb.</t>
  </si>
  <si>
    <t>De bekabeling van de pomp moet kunnen blijven zitten als de pomp gelicht wordt. Balkeerklep om teruglopen door de pomp te voorkomen. Kabels van voldoende lengte zodat de pomp kan worden gelicht.</t>
  </si>
  <si>
    <t>Inspectie/ Testen (ISAT)</t>
  </si>
  <si>
    <t>FO monteren bij bedienings-/besturingssysteem</t>
  </si>
  <si>
    <t>DW</t>
  </si>
  <si>
    <t>2.5.4. Fundatie</t>
  </si>
  <si>
    <t>4.5.4. Fundatie</t>
  </si>
  <si>
    <t>Leuning aanbrengen aan waterzijde</t>
  </si>
  <si>
    <t>3.1. Leidingen</t>
  </si>
  <si>
    <t>01 Leiding</t>
  </si>
  <si>
    <t>03 Fundatie</t>
  </si>
  <si>
    <t xml:space="preserve">04 Meetvoorziening </t>
  </si>
  <si>
    <t>IIA verklaring van de machinerichtlijn.</t>
  </si>
  <si>
    <t>Of vernieuwen/ vervangen.</t>
  </si>
  <si>
    <t>De vismigratieleiding moet onder het nominale peil van het bovenstroomse water liggen.</t>
  </si>
  <si>
    <t>Soms zijn er vierkante kokers die gebruikt worden, maar is niet de standaard. Dan geldt ook de eis van 0,2m/s en de 25cm minimale opening.</t>
  </si>
  <si>
    <t>Toepassen van een handmatige ontluchter</t>
  </si>
  <si>
    <t>FO dient binnen het onderhoudscontract van Delfland te passen.</t>
  </si>
  <si>
    <t>Meenemen in APVE</t>
  </si>
  <si>
    <t>1. Alle bevestigingsmiddelen en beugels in droge ruimten dienen thermisch verzinkt of RVS AISI 316 te zijn, in natte ruimten uitsluitend RVS AISI 316 toepassen.
2. In droge ruimten bouten en moeren tot en met M12 in RVS AISI 316 moeren A2 en bouten A4 uitvoering, daarboven thermisch verzinkte uitvoering. Onder boutkoppen en moeren onderlegringen van hetzelfde materiaal aanbrengen. 
3. RVS gelaste constructies dienen gepassiveerd te worden.
4. Niet roestvaste materialen moeten thermisch verzinkt en gecoat worden.
5. Houten constructies ten behoeve van onder andere vlonders, steigers en leuningwerk uitvoeren in FSC hardhout. Levensduur klasse 1 of 2, voorzien van certificaat.</t>
  </si>
  <si>
    <t>Het systeem moet drooggezet kunnen worden met een waakhoogte van minimaal 0,20 m t.o.v. het hoogst optredende peil aan polderzijde en op +0,20 m NAP aan de boezemzijde</t>
  </si>
  <si>
    <t xml:space="preserve">Geen fundatie op staal maar middels palen, Funderen in het pleistoceen of op kleef. </t>
  </si>
  <si>
    <t>Zodat er geen grond onder de onderbouw vandaan kan spoelen. Voorkomen van onderlooopsheid.</t>
  </si>
  <si>
    <t>De boezemwatergang is waar de lokstroom uitkomt en waarvandaan de vissen de vispassage inzwemmen</t>
  </si>
  <si>
    <t xml:space="preserve">Schotbalksponningen in staal of rvs uitvoeren. </t>
  </si>
  <si>
    <t>Hoogte 1100 mm, voorzien van tussenregel en schoprand. Duplexcoating, kleur ntb. Voor de veiligheid om vallen in het water tegen te gaan en benaderbaarheid van e.v.t. waterkwaliteitsmetingen.</t>
  </si>
  <si>
    <t>Afsluiterput ten behoeve van het afsluiten van de vispasage aan de boezemzijde</t>
  </si>
  <si>
    <t>Dit is het intredepunt voor de vissen</t>
  </si>
  <si>
    <t xml:space="preserve">De persleiding van de lokpomp aansluiten op de vispassageleiding achter de schuifafsluiter . </t>
  </si>
  <si>
    <t>V.1.3.3.C.006</t>
  </si>
  <si>
    <t>A.015</t>
  </si>
  <si>
    <t>V1.0.0.A.015</t>
  </si>
  <si>
    <t>Functie is keren van grond en water</t>
  </si>
  <si>
    <t>De damwand naadloos aansluiten op de putten</t>
  </si>
  <si>
    <t>Tegen voorkomen van uitspoeling, onderloopsheid en achterloopsheid</t>
  </si>
  <si>
    <t>Bij gebruik van Stalen damwanden en afdekprofielen</t>
  </si>
  <si>
    <t>Grondlichaam van de kering dient in de juiste opbouw hersteld te worden</t>
  </si>
  <si>
    <t>V.1.6.1.C.003</t>
  </si>
  <si>
    <t>V.1.1.1.W.008</t>
  </si>
  <si>
    <t>Bescherming tegen vandalisme. De aauma kappen afsluitbaar met hangslot van Delfland.</t>
  </si>
  <si>
    <t xml:space="preserve">Voorzien van waterdicht wandcontactdoos 230V t.b.v. vismonitoring Voeding van uit groep 40, afzekering door aardlekautomaat.  </t>
  </si>
  <si>
    <t xml:space="preserve">Standhoogte dient confrom de Arbo-richtlijnen geplaatst te worden, onderhoud op heuphoogte. Indien auma's zoveel mogelijk aan het beeld onttrokken dienen te worden in overleg met de OG standhoogte aanpassen. </t>
  </si>
  <si>
    <r>
      <t>Indien een CG emotron FO wordt toegepast, dan type FDU 2.1</t>
    </r>
    <r>
      <rPr>
        <sz val="9"/>
        <color rgb="FF0070C0"/>
        <rFont val="Arial"/>
        <family val="2"/>
      </rPr>
      <t xml:space="preserve"> </t>
    </r>
    <r>
      <rPr>
        <sz val="9"/>
        <rFont val="Arial"/>
        <family val="2"/>
      </rPr>
      <t xml:space="preserve">met PTC-PT100. </t>
    </r>
  </si>
  <si>
    <t>Deze leverancier is voorkeur van Delfland</t>
  </si>
  <si>
    <t>07 Verlichting</t>
  </si>
  <si>
    <t>2.7</t>
  </si>
  <si>
    <t>V.1.2.7.E.001</t>
  </si>
  <si>
    <t>0.1</t>
  </si>
  <si>
    <t>V.1.0.1.A.001</t>
  </si>
  <si>
    <t>0.2</t>
  </si>
  <si>
    <t>0.3</t>
  </si>
  <si>
    <t>V.1.0.1.A.002</t>
  </si>
  <si>
    <t>V.1.0.1.A.003</t>
  </si>
  <si>
    <t>V.1.0.1.A.004</t>
  </si>
  <si>
    <t>V.1.0.1.A.005</t>
  </si>
  <si>
    <t>V.1.0.1.A.006</t>
  </si>
  <si>
    <t>V.1.0.1.A.007</t>
  </si>
  <si>
    <t>V.1.0.1.A.008</t>
  </si>
  <si>
    <t>V.1.0.1.A.009</t>
  </si>
  <si>
    <t>V.1.0.1.A.010</t>
  </si>
  <si>
    <t>V.1.0.2.A.001</t>
  </si>
  <si>
    <t>V.1.0.2.A.002</t>
  </si>
  <si>
    <t>V.1.0.3.A.001</t>
  </si>
  <si>
    <t>Alle onderdelen van de installatie dienen te worden voorzien van een codering gebaseerd op de wensen van Delfland .</t>
  </si>
  <si>
    <t>V.1.0.3.A.002</t>
  </si>
  <si>
    <t>Kering middels schuifafsluiters en balkeerklep</t>
  </si>
  <si>
    <t>Het systeem moet dubbelkerend zijn</t>
  </si>
  <si>
    <t>Minimaal een jaar volledige garantie ingaande vanaf oplevering (op materialen en arbeidsloon).</t>
  </si>
  <si>
    <t xml:space="preserve">Bij oplevering moet er een opleverdossier aangeleverd worden </t>
  </si>
  <si>
    <t>De vispassage moet kunnen functioneren in het werkgebied, begrenst door de genoemde minimale en maximale peilen en debieten.</t>
  </si>
  <si>
    <t>De vispassage moet kunnen worden drooggezet voor onderhouds-werkzaamheden</t>
  </si>
  <si>
    <t>Een schotbalksponning aanbrengen in zowel de afsluiterput aan de boezem- en polderzijde</t>
  </si>
  <si>
    <t>Aanleveren van een object decompositie in Excel confom de NEN 2767 normering</t>
  </si>
  <si>
    <t>zie bijgaand excel bestand op tabblad documenten</t>
  </si>
  <si>
    <t>Aanleveren van verbruikte materialen in aangeleverde excel format</t>
  </si>
  <si>
    <t>Zie bijgaande excel materiaalverbruik op tabblad documenten</t>
  </si>
  <si>
    <t>Installatie dient onderrhoudsarm uitgevoerd worden.</t>
  </si>
  <si>
    <t>A.016</t>
  </si>
  <si>
    <t>A.017</t>
  </si>
  <si>
    <t>A.018</t>
  </si>
  <si>
    <t>A.019</t>
  </si>
  <si>
    <t>A.020</t>
  </si>
  <si>
    <t>A.021</t>
  </si>
  <si>
    <t>A.022</t>
  </si>
  <si>
    <t>A.023</t>
  </si>
  <si>
    <t>A.024</t>
  </si>
  <si>
    <t>V1.0.0.A.016</t>
  </si>
  <si>
    <t>V1.0.0.A.017</t>
  </si>
  <si>
    <t>V1.0.0.A.018</t>
  </si>
  <si>
    <t>V1.0.0.A.019</t>
  </si>
  <si>
    <t>V1.0.0.A.020</t>
  </si>
  <si>
    <t>V1.0.0.A.021</t>
  </si>
  <si>
    <t>V1.0.0.A.022</t>
  </si>
  <si>
    <t>V1.0.0.A.023</t>
  </si>
  <si>
    <t>V1.0.0.A.024</t>
  </si>
  <si>
    <t>V.1.1.2.C.002</t>
  </si>
  <si>
    <t>Damwanden moeten worden afgewerkt met een deksloof</t>
  </si>
  <si>
    <t>Beschermen oever tegen erosie</t>
  </si>
  <si>
    <t>Hout moet zijn voorzien van het Keurhout Keur LII, of FSC certificaat, of gelijkwaardig.</t>
  </si>
  <si>
    <t>Bij voorkeur zo minimaal mogelijk hout toepassen.
Voor houtconstructies wordt een levensduur van 25 jaar toegestaan.</t>
  </si>
  <si>
    <t>2. Instroom Boezemzijde</t>
  </si>
  <si>
    <t>4. Uitstroom Polderzijde</t>
  </si>
  <si>
    <t>Elektrisch</t>
  </si>
  <si>
    <t>Werktuig</t>
  </si>
  <si>
    <t>Functie is keren van grond en het voorkomen van achterloopsheid</t>
  </si>
  <si>
    <t>Muurdoorvoerstukken voorzien van flenzen zodat afsluiter en vispassageleiding in de toekomst eenvoudig losgekoppeld kan worden.</t>
  </si>
  <si>
    <t xml:space="preserve">Meting </t>
  </si>
  <si>
    <t>V.1.4.1.E.002</t>
  </si>
  <si>
    <t>V.1.3.11.E.001</t>
  </si>
  <si>
    <t>00 E-deel</t>
  </si>
  <si>
    <t>V.1.4.30.E.001</t>
  </si>
  <si>
    <t>V.1.4.30.E.002</t>
  </si>
  <si>
    <t>V.1.4.30.E.003</t>
  </si>
  <si>
    <t>V.1.4.30.E.004</t>
  </si>
  <si>
    <t>00 E-Deel</t>
  </si>
  <si>
    <t>V.1.2.30.E.001</t>
  </si>
  <si>
    <t>V.1.2.30.E.002</t>
  </si>
  <si>
    <t>V.1.2.30.E.003</t>
  </si>
  <si>
    <t>V.1.2.50.C.001</t>
  </si>
  <si>
    <t>V.1.2.50.C.002</t>
  </si>
  <si>
    <t>V.1.2.50.C.003</t>
  </si>
  <si>
    <t>V.1.2.50.C.004</t>
  </si>
  <si>
    <t>V.1.2.50.C.005</t>
  </si>
  <si>
    <t>V.1.2.50.C.006</t>
  </si>
  <si>
    <t>V.1.2.50.C.007</t>
  </si>
  <si>
    <t>V.1.4.50.C.001</t>
  </si>
  <si>
    <t>V.1.4.50.C.002</t>
  </si>
  <si>
    <t>V.1.4.50.C.003</t>
  </si>
  <si>
    <t>V.1.4.50.C.004</t>
  </si>
  <si>
    <t>V.1.4.50.C.005</t>
  </si>
  <si>
    <t>V.1.4.50.C.006</t>
  </si>
  <si>
    <t>V.1.4.50.C.007</t>
  </si>
  <si>
    <t>V.1.4.50.C.008</t>
  </si>
  <si>
    <t>V.1.4.50.C.009</t>
  </si>
  <si>
    <t>1.1. Watergang</t>
  </si>
  <si>
    <t>1.2. Oever-Bescherming</t>
  </si>
  <si>
    <t>1.3. Bodem-bescherming</t>
  </si>
  <si>
    <t>V.1.1.2.C.003</t>
  </si>
  <si>
    <t>01 Watergang</t>
  </si>
  <si>
    <t>02 Oeverbescherming</t>
  </si>
  <si>
    <t>03 Bodembescherming</t>
  </si>
  <si>
    <t>V.1.5.2.C.002</t>
  </si>
  <si>
    <t>V.1.5.2.C.003</t>
  </si>
  <si>
    <t>V.1.5.2.C.004</t>
  </si>
  <si>
    <t>V.1.1.2.C.004</t>
  </si>
  <si>
    <t>Waterdiepte conform legger</t>
  </si>
  <si>
    <t>Aan de afsluiterput in de watergang oeverbescherming aanbrengen van voldoende afmetingen</t>
  </si>
  <si>
    <t>Voorkomen uitspoeling van bodemmateriaal</t>
  </si>
  <si>
    <t>Bodembescherming uitvoeren als zinkstukken (Geotextiel met wiepen en stortsteen)</t>
  </si>
  <si>
    <t>Zodat een goede aansluiting met de damwand mogelijk wordt. Andersoortige bodembescherming is toegestaan, mits goede aansluiting kan worden gegarandeerd</t>
  </si>
  <si>
    <t>V.1.2.1.C.004</t>
  </si>
  <si>
    <t>Bepalen of er ontgrondingsscherm of bodembescherming vereist is</t>
  </si>
  <si>
    <t>Bepalen aan de hand van een berekening van de maximale stroomsnelheid</t>
  </si>
  <si>
    <t>V.1.2.2.C.004</t>
  </si>
  <si>
    <t>Waterkwaliteitsmetingen HWZ boezemwater</t>
  </si>
  <si>
    <t>Bij stroomsnelheden groter dan 0,20 m/s. Aan de uitstroomzijde in de watergang bodembescherming aanbrengen van voldoende afmetingen.</t>
  </si>
  <si>
    <t>V.1.2.50.C.008</t>
  </si>
  <si>
    <t>minimaal -0,60 m boezempeil tegen vorst, Ook t.b.v. effectiviteit vispassage voor vissen welke zich rond de bodem bevinden zoals de modderkruiper</t>
  </si>
  <si>
    <t>V.1.2.51.C.003</t>
  </si>
  <si>
    <t xml:space="preserve">Als gekozen wordt voor staal dan verzinkt en gecoat, duplex systeem. Epoxycoating 300 mu, 2 laags. </t>
  </si>
  <si>
    <t xml:space="preserve">Droogzetschot verzinken en coaten, duplex systeem.. </t>
  </si>
  <si>
    <t>Rooster uitvoeren als luik, Gesloten mazen op de randen. Door 1 man te verwijderen.</t>
  </si>
  <si>
    <t>V.1.2.53.C.002</t>
  </si>
  <si>
    <t>Grofvuilrooster dient uitneembaar te zijn</t>
  </si>
  <si>
    <t>Het terrein afsluiten met spijlenhekwerk</t>
  </si>
  <si>
    <t>Bescherming tegen vandalisme. De auma kappen afsluitbaar met hangslot van Delfland.</t>
  </si>
  <si>
    <t>Breedte en lengte damwanden conform de beleidsregels grote inlaat in een regionale kering</t>
  </si>
  <si>
    <t>Standaard Grote Inlaat</t>
  </si>
  <si>
    <t>Materiaal verzinkt en gecoat, Spijlafstand 100 mm h.o.h. maat spijlen voor het doorlaten van vis. Kleur nader te bepalen. Bij locaties met veel vuilophoping aanpassing op spijlafstand: 50 mm h.o.h. boven tot 100 mm h.o.h. onder.</t>
  </si>
  <si>
    <t>V.1.2.1.C.005</t>
  </si>
  <si>
    <t>V.1.4.1.C.004</t>
  </si>
  <si>
    <t>V.1.4.2.C.004</t>
  </si>
  <si>
    <t>V.1.4.30.E.005</t>
  </si>
  <si>
    <t>Bodem van de put laten aansluiten op het leggerprofiel, Vispassageleiding leiding aansluiten op de bodem van de put</t>
  </si>
  <si>
    <t>V.1.4.50.C.010</t>
  </si>
  <si>
    <t>Zowel bij het compartiment van de afsluiter, maar ook bij de pomp. In de sponning van de pomp een raam met rvs perfoplaat of krooshek, eenvoudig uitneembaar t.b.v. schoonmaken. Schotbalksponningen in staal of rvs uitvoeren. Als gekozen wordt voor staal dan verzinkt en gecoat, duplex systeem. Epoxycoating 300 mu, 2 laags.</t>
  </si>
  <si>
    <t xml:space="preserve">Roosters uitvoeren als luik. Gesloten mazen op de randen. Door 1 man te verwijderen. </t>
  </si>
  <si>
    <t>Zodat deze verwijderd kan worden tijdens vispassage monitoring of het plaatsen van droogzetschot</t>
  </si>
  <si>
    <r>
      <t xml:space="preserve">Bijlage tekening standaard grote inlaat is terug te vinden in ontwerpnota </t>
    </r>
    <r>
      <rPr>
        <b/>
        <sz val="9"/>
        <rFont val="Arial"/>
        <family val="2"/>
      </rPr>
      <t xml:space="preserve">Bijlage ...., </t>
    </r>
    <r>
      <rPr>
        <sz val="9"/>
        <rFont val="Arial"/>
        <family val="2"/>
      </rPr>
      <t>Per locatie kijken of de standaard aangehouden kan worden</t>
    </r>
  </si>
  <si>
    <t>4.2</t>
  </si>
  <si>
    <t>4.3</t>
  </si>
  <si>
    <t>4.4</t>
  </si>
  <si>
    <t>4.5.1</t>
  </si>
  <si>
    <t>4.5.2</t>
  </si>
  <si>
    <t>4.5.4</t>
  </si>
  <si>
    <t>Om vuilaanvoer bij de lokpomp tegen te gaan, dient uitneembaar te zijn om droogzetschot te kunnen plaatsen</t>
  </si>
  <si>
    <t>Afsluiter Schuif (VP)</t>
  </si>
  <si>
    <t>Afsluiter Vloeddeur (VP)</t>
  </si>
  <si>
    <t>Kwelpomp</t>
  </si>
  <si>
    <t>FO kwelpomp</t>
  </si>
  <si>
    <t>03 Niveaumeting</t>
  </si>
  <si>
    <t>04 kwaliteitsmeting</t>
  </si>
  <si>
    <t>2.7. Verlichting</t>
  </si>
  <si>
    <t>WCD bij auma vloeddeur tbv vismonitoring</t>
  </si>
  <si>
    <t>Verlichting</t>
  </si>
  <si>
    <t>ja</t>
  </si>
  <si>
    <t>Doorvoeren dienen grond- en waterdicht aan te sluiten op leidingwerk</t>
  </si>
  <si>
    <t xml:space="preserve">Afsluiterput met afsluiter, en separaat de lokpomp in het nieuwe poldergemaal, voor het opwekken van de lokstroom. </t>
  </si>
  <si>
    <t>Bovenrand boven maaiveld qua materialisering inpassen in de omgeving in overeenstemming met bevoegd gezag.</t>
  </si>
  <si>
    <t>Aanwezige kabels en leidingen, meenemen in DO, enerzijds tracé leiding anderzijds waar nodig kabels en leidingen verleggen</t>
  </si>
  <si>
    <t>Treffen van een adequate en blijvende maatregel tegen gladheid (bijvoorbeeld opruwen oppervlak). Gladheidsbestrijding kan plaatsvinden en daartoe dienen de betreffende betonnen delen een betonkwaliteit te hebben die tegen dooizouten icm vorst geschikt is.</t>
  </si>
  <si>
    <t>BioGrease ep2, of gelijkwaardig</t>
  </si>
  <si>
    <t>Aan te brengen in de afsluiterput van het nieuwe gemaal</t>
  </si>
  <si>
    <t xml:space="preserve">Ontwerp en realisatie moet minimaal voldoen aan alle vigerende regelgeving welke op het moment van gunning van toepassing zijn. </t>
  </si>
  <si>
    <r>
      <t xml:space="preserve">Aansluit-specificaties confrom ''Afsluiter '' aansluitschema Auma, 
Zie </t>
    </r>
    <r>
      <rPr>
        <b/>
        <sz val="9"/>
        <rFont val="Arial"/>
        <family val="2"/>
      </rPr>
      <t>bijlage E6</t>
    </r>
    <r>
      <rPr>
        <sz val="9"/>
        <rFont val="Arial"/>
        <family val="2"/>
      </rPr>
      <t xml:space="preserve"> van de Ontwerpnota voor nadere toelichting
Handbediening moet in alle gevallen mogelijk zijn.</t>
    </r>
  </si>
  <si>
    <r>
      <t xml:space="preserve">Het peilmatenschema is toegevoegd als </t>
    </r>
    <r>
      <rPr>
        <b/>
        <sz val="9"/>
        <rFont val="Arial"/>
        <family val="2"/>
      </rPr>
      <t>Bijlage C8</t>
    </r>
    <r>
      <rPr>
        <sz val="9"/>
        <rFont val="Arial"/>
        <family val="2"/>
      </rPr>
      <t xml:space="preserve"> van de Ontwerpnota</t>
    </r>
  </si>
  <si>
    <r>
      <t xml:space="preserve">Systeem en werkgrenzen aangeven in </t>
    </r>
    <r>
      <rPr>
        <b/>
        <sz val="9"/>
        <rFont val="Arial"/>
        <family val="2"/>
      </rPr>
      <t>bijlage C6</t>
    </r>
    <r>
      <rPr>
        <sz val="9"/>
        <rFont val="Arial"/>
        <family val="2"/>
      </rPr>
      <t xml:space="preserve"> van de ontwerpnota </t>
    </r>
  </si>
  <si>
    <r>
      <t>Het P&amp;ID is toegevoegd als</t>
    </r>
    <r>
      <rPr>
        <b/>
        <sz val="9"/>
        <rFont val="Arial"/>
        <family val="2"/>
      </rPr>
      <t xml:space="preserve"> bijlage E5</t>
    </r>
    <r>
      <rPr>
        <sz val="9"/>
        <rFont val="Arial"/>
        <family val="2"/>
      </rPr>
      <t xml:space="preserve"> van de ontwerpnota</t>
    </r>
  </si>
  <si>
    <t>Zoals: NEN1010, NEN-EN 60204, Machinerichtlijn, CE normering, Arbowet, Bouwbesluit, etc</t>
  </si>
  <si>
    <t>Aannemers doen hierin actief voorstellen introduceren</t>
  </si>
  <si>
    <t>ON verzorgt en coördineert eventuele verlegging en/of benodigde voorzieningen op basis van eigen DO. OG heeft al voor een deel van de kabels van Westlandinfra die het project belemmeren de voorbereiding van de  verlegging in gang gezet. Zie hiertoe de Ontwerpnota.
Er liggen in het projectgebied ook bestaande kabels van het Hoogheemraadschap (oa. stuwen), zie de Ontwerpnota.</t>
  </si>
  <si>
    <t>Stalen damwanden moeten worden afgewerkt met een gewapend betonnen deksloof en betonnen voorhangwand</t>
  </si>
  <si>
    <r>
      <t xml:space="preserve">Zie voorbeeld schema E-plan </t>
    </r>
    <r>
      <rPr>
        <b/>
        <sz val="9"/>
        <rFont val="Arial"/>
        <family val="2"/>
      </rPr>
      <t>(groep 1800)</t>
    </r>
  </si>
  <si>
    <t xml:space="preserve">Aanbrengen betonblokkenmat op de bodem van de watergang. De damwandkassen en andere overruimte langs en tussen de blokkenmatten opvullen met beton. </t>
  </si>
  <si>
    <t>nee</t>
  </si>
  <si>
    <t>Drukmeting monteren in afsluiterput van nieuwe gemaal</t>
  </si>
  <si>
    <t>Het terrein afsluiten met een stalen systeemhekwerk:  spijlenhekwerk bekend onder naam ‘Mykadoo’ of ‘Jungle’ waarvan de spijlen zijn geplaatst in een patroon dat lijkt op rietstengels. Fundatie en constructie afstemmen op de ondergrond om scheefzakken te voorkomen. 
* Palen van metaal, fundering door de aannemer te ontwerpen en hoogte stalen hekwerkelementen 1,50 m.
* Een dubbele draaipoort, hoog 1,50 m t.p.v. de toegangsweg.
* Twee enkele draaipoorten, hoog 1,50 m t.p.v. de trap naar het
   bakhuisje en het pad naar de AUMA aan polderzijde.
* Hekwerken en poorten uiitgevoerd met oppervlaktebehandeling:
   volbad thermisch verzinkt conform EN ISO 1461 en poedercoating
   (dikte 80 μm, buchholz hardheid 80 conform EN 5254) in kleur conform
   Beeldkwaliteitsplan.</t>
  </si>
  <si>
    <t xml:space="preserve">Voorzien van waterdichte wandcontactdoos 230V t.b.v. vismonitoring Voeding van uit groep 40, afzekering door aardlekautomaat. </t>
  </si>
  <si>
    <t>Herbergen Energieaansluiting</t>
  </si>
  <si>
    <t>Conform voorbeeld Ontwerp E-plan</t>
  </si>
  <si>
    <t>Waterkwaliteitsmeting polderzijde</t>
  </si>
  <si>
    <t>Zie voorbeeld schema E-plan onderdelen vispassage in bijlagen E van de Ontwerpnota.</t>
  </si>
  <si>
    <t xml:space="preserve">Zie voorbeeld schema E-plan onderdelen vispassage in bijlagen E van de ontwerpnota.
Incl uitbreiding Tbox PLC </t>
  </si>
  <si>
    <t xml:space="preserve">ON levert en monteerd alle elektrotechnische onderdelen t.b.v. de vispassage in de nieuwe schakelkast.
</t>
  </si>
  <si>
    <t>Alle geleidende onderdelen voorzien van potentiaalvereffening volgens NEN1010 / NEN-EN 60204</t>
  </si>
  <si>
    <t xml:space="preserve">ON dient te voorkomen dat vissen de pomp ingezogen kunnen worden d.m.v. (niet limitatief) ontwerpdebiet en vuilrooster.
Vissen mogen niet beschadigen door pomp, afsluiters, persleidingen, appendages of in/uitstroomconstructie, rafelingen, scherpe delen, etc. </t>
  </si>
  <si>
    <t>Aansturing middels een FO.
Zie voorbeeld schema Eplan Bijlage E Ontwerpnota</t>
  </si>
  <si>
    <t>Gëintegreerd in het ontwerp van het gemaal</t>
  </si>
  <si>
    <t>Indien compensatoren, begrensd/trekvast, geschikt voor de optredende zettingen gedurende de levensduur</t>
  </si>
  <si>
    <t>Maatregelen om ervoor te zorgen dat vissen niet worden opgezogen door de lokpomp</t>
  </si>
  <si>
    <t>Droogzetschotten leveren voor afsluitercompartiment. Droogzetschotten verzinken en coaten, duplex systeem.</t>
  </si>
  <si>
    <t>De kering uitvoeren conform de Ontwerpnota met o.a. verbrede kruin.</t>
  </si>
  <si>
    <t>Materiaal hout conform de Ontwerpnota, materiaal deksloof gelijk aan de damwand</t>
  </si>
  <si>
    <t xml:space="preserve">De pomp dient afgeschermd te worden om toetreding van vis in het waaierhuis te voorkomen. RVS perfoplaat of krooshek. </t>
  </si>
  <si>
    <t>De lokpomp wordt conform het VO+ en Ontwerpnota in het nieuwe gemaal gepositioneerd.</t>
  </si>
  <si>
    <t>Afsluiterput ten behoeve van de uitstroom vispassage plaatsen en separaat de lokpomp plaatsen in het nieuwe poldergemaal.</t>
  </si>
  <si>
    <t>Bij houten damwand/beschoeiing</t>
  </si>
  <si>
    <t>Aan de zichtzijde tot 0,50 m onder de waterlijn coaten. Tevens dienen de sloten te worden voorzien van slotvulling. Epoxy coating 300 mu in zwarte kleur.</t>
  </si>
  <si>
    <t>Pendelstuk type trekvast toepassen, geschikt om de optredende zettingen op te nemen gedurende de levensduur van het object.</t>
  </si>
  <si>
    <t>Indien nodig, leiding funderen zodat er geen zettingen plaatsvinden waarbij de opgewekte hoekverdraaiing tot storingen van de afsluiter kan leiden.</t>
  </si>
  <si>
    <t>Dit is alleen toegestaan aan begin en einde van de leiding en  over zo kort mogelijke lengte. Voor het overige is in de  veldstrekking door de dijk geen fundering op palen onder de leiding toegestaan.</t>
  </si>
  <si>
    <t>Afsluiter aangedreven met rondsel op tandheugel, rvs. Fabricaat AVK type WACA-600-O, fabricaat HCW of gelijkwaardig.</t>
  </si>
  <si>
    <t>Aansluit-specificaties confrom ''Afsluiter '' aansluitschema Auma, 
Zie bijlage E6 van de Ontwerpnota voor nadere toelichting
Handbediening moet in alle gevallen mogelijk zijn.</t>
  </si>
  <si>
    <t>Zodat vissen de opening van de vispassage kunnen vinden. Dit kan bereikt worden met een minimale stroomsnelheid van 0,2 m/s waarbij de opening van de afsluiter geknepen mag worden tot  25 cm . Niet kleiner ivm de inzwembaarheid.</t>
  </si>
  <si>
    <t>Eis-nummer</t>
  </si>
  <si>
    <t>01 Schotbalk-sponning</t>
  </si>
  <si>
    <t>03 Vuil-voorziening</t>
  </si>
  <si>
    <t>Berekening/ meting</t>
  </si>
  <si>
    <t>aansluiten via optiekaart in FO 
Volgens standaard Eplan (groep P116)</t>
  </si>
  <si>
    <t>01 Eisen m.b.t. kabel-doorvoeringen</t>
  </si>
  <si>
    <t>De kabels alsmede de kabeladers op de onderstaande plaatsen voorzien van een kabelcodering:
·         Ter plaatse van de verdeelinrichtingen;
·         Ter plaatse van de werktuigen;
·         Ter plaatse van de installatieonderdelen en de
           toebehoren van de meet- en regelinstallatie;
·         Op afstanden van 5 m en 0,5 m vanaf de plaats waar de
           kabels het gebouw worden ingevoerd;
·         Bij een kabelmof respectievelijk op de plaats van een
           merksteen;
·         In kabelgoten en op kabelladders om de 5 m en op alle
           kruis- en aftakstukken.
·         In een kabelsleuf om de 5 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</si>
</sst>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9"/>
      <color theme="1"/>
      <name val="Arial"/>
      <family val="2"/>
    </font>
    <font>
      <sz val="9"/>
      <color theme="1"/>
      <name val="Arial"/>
      <family val="2"/>
    </font>
    <font>
      <sz val="9"/>
      <color rgb="FF3F3F76"/>
      <name val="Arial"/>
      <family val="2"/>
    </font>
    <font>
      <b/>
      <sz val="9"/>
      <color rgb="FFFA7D00"/>
      <name val="Arial"/>
      <family val="2"/>
    </font>
    <font>
      <b/>
      <sz val="9"/>
      <color theme="0"/>
      <name val="Arial"/>
      <family val="2"/>
    </font>
    <font>
      <b/>
      <sz val="9"/>
      <color theme="1"/>
      <name val="Arial"/>
      <family val="2"/>
    </font>
    <font>
      <sz val="9"/>
      <color theme="0"/>
      <name val="Arial"/>
      <family val="2"/>
    </font>
    <font>
      <u/>
      <sz val="9"/>
      <color theme="10"/>
      <name val="Arial"/>
      <family val="2"/>
    </font>
    <font>
      <b/>
      <sz val="16"/>
      <color theme="1"/>
      <name val="Arial"/>
      <family val="2"/>
    </font>
    <font>
      <sz val="16"/>
      <color theme="1"/>
      <name val="Arial"/>
      <family val="2"/>
    </font>
    <font>
      <b/>
      <sz val="16"/>
      <color theme="0"/>
      <name val="Arial"/>
      <family val="2"/>
    </font>
    <font>
      <b/>
      <sz val="11"/>
      <color theme="1"/>
      <name val="Arial"/>
      <family val="2"/>
    </font>
    <font>
      <sz val="14"/>
      <color theme="0"/>
      <name val="Arial"/>
      <family val="2"/>
    </font>
    <font>
      <sz val="9"/>
      <color theme="8"/>
      <name val="Arial"/>
      <family val="2"/>
    </font>
    <font>
      <b/>
      <sz val="9"/>
      <color theme="8"/>
      <name val="Arial"/>
      <family val="2"/>
    </font>
    <font>
      <sz val="9"/>
      <name val="Arial"/>
      <family val="2"/>
    </font>
    <font>
      <sz val="11"/>
      <name val="Calibri"/>
      <family val="2"/>
      <scheme val="minor"/>
    </font>
    <font>
      <sz val="9"/>
      <color theme="5"/>
      <name val="Arial"/>
      <family val="2"/>
    </font>
    <font>
      <strike/>
      <sz val="9"/>
      <name val="Arial"/>
      <family val="2"/>
    </font>
    <font>
      <sz val="20"/>
      <color theme="1"/>
      <name val="Arial"/>
      <family val="2"/>
    </font>
    <font>
      <b/>
      <sz val="10"/>
      <name val="Arial"/>
      <family val="2"/>
    </font>
    <font>
      <sz val="9"/>
      <color rgb="FFFF0000"/>
      <name val="Arial"/>
      <family val="2"/>
    </font>
    <font>
      <strike/>
      <sz val="9"/>
      <color theme="1"/>
      <name val="Arial"/>
      <family val="2"/>
    </font>
    <font>
      <sz val="9"/>
      <color rgb="FF0070C0"/>
      <name val="Arial"/>
      <family val="2"/>
    </font>
    <font>
      <strike/>
      <sz val="9"/>
      <color rgb="FF0070C0"/>
      <name val="Arial"/>
      <family val="2"/>
    </font>
    <font>
      <b/>
      <sz val="9"/>
      <color rgb="FFFF0000"/>
      <name val="Arial"/>
      <family val="2"/>
    </font>
    <font>
      <b/>
      <sz val="9"/>
      <name val="Arial"/>
      <family val="2"/>
    </font>
    <font>
      <b/>
      <u/>
      <sz val="9"/>
      <name val="Arial"/>
      <family val="2"/>
    </font>
    <font>
      <b/>
      <sz val="12"/>
      <color theme="1"/>
      <name val="Arial"/>
      <family val="2"/>
    </font>
  </fonts>
  <fills count="16">
    <fill>
      <patternFill patternType="none"/>
    </fill>
    <fill>
      <patternFill patternType="gray125"/>
    </fill>
    <fill>
      <patternFill patternType="solid">
        <fgColor rgb="FFFFCC99"/>
      </patternFill>
    </fill>
    <fill>
      <patternFill patternType="solid">
        <fgColor rgb="FFF2F2F2"/>
      </patternFill>
    </fill>
    <fill>
      <patternFill patternType="solid">
        <fgColor theme="5" tint="0.79998168889431442"/>
        <bgColor indexed="65"/>
      </patternFill>
    </fill>
    <fill>
      <patternFill patternType="solid">
        <fgColor theme="8"/>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rgb="FF7030A0"/>
        <bgColor indexed="64"/>
      </patternFill>
    </fill>
    <fill>
      <patternFill patternType="solid">
        <fgColor theme="4" tint="-0.499984740745262"/>
        <bgColor indexed="64"/>
      </patternFill>
    </fill>
    <fill>
      <patternFill patternType="solid">
        <fgColor theme="8"/>
        <bgColor indexed="64"/>
      </patternFill>
    </fill>
    <fill>
      <patternFill patternType="solid">
        <fgColor theme="8" tint="0.79998168889431442"/>
        <bgColor theme="8" tint="0.79998168889431442"/>
      </patternFill>
    </fill>
    <fill>
      <patternFill patternType="solid">
        <fgColor theme="5"/>
        <bgColor indexed="64"/>
      </patternFill>
    </fill>
    <fill>
      <patternFill patternType="solid">
        <fgColor rgb="FFFFCC99"/>
        <bgColor indexed="64"/>
      </patternFill>
    </fill>
  </fills>
  <borders count="43">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theme="8" tint="0.39997558519241921"/>
      </top>
      <bottom style="thin">
        <color theme="8" tint="0.39997558519241921"/>
      </bottom>
      <diagonal/>
    </border>
    <border>
      <left/>
      <right/>
      <top style="thin">
        <color theme="8" tint="0.39997558519241921"/>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theme="8" tint="0.3999755851924192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medium">
        <color indexed="64"/>
      </right>
      <top style="thin">
        <color rgb="FF7F7F7F"/>
      </top>
      <bottom style="thin">
        <color rgb="FF7F7F7F"/>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rgb="FF7F7F7F"/>
      </left>
      <right style="thin">
        <color rgb="FF7F7F7F"/>
      </right>
      <top/>
      <bottom style="thin">
        <color rgb="FF7F7F7F"/>
      </bottom>
      <diagonal/>
    </border>
    <border>
      <left style="thin">
        <color indexed="64"/>
      </left>
      <right style="thin">
        <color indexed="64"/>
      </right>
      <top style="medium">
        <color indexed="64"/>
      </top>
      <bottom style="thin">
        <color indexed="64"/>
      </bottom>
      <diagonal/>
    </border>
    <border>
      <left style="thin">
        <color rgb="FF7F7F7F"/>
      </left>
      <right/>
      <top style="thin">
        <color rgb="FF7F7F7F"/>
      </top>
      <bottom style="thin">
        <color rgb="FF7F7F7F"/>
      </bottom>
      <diagonal/>
    </border>
    <border>
      <left/>
      <right style="thin">
        <color indexed="64"/>
      </right>
      <top/>
      <bottom style="medium">
        <color indexed="64"/>
      </bottom>
      <diagonal/>
    </border>
    <border>
      <left style="thin">
        <color rgb="FF7F7F7F"/>
      </left>
      <right style="medium">
        <color indexed="64"/>
      </right>
      <top/>
      <bottom style="thin">
        <color rgb="FF7F7F7F"/>
      </bottom>
      <diagonal/>
    </border>
    <border>
      <left style="thin">
        <color rgb="FF7F7F7F"/>
      </left>
      <right/>
      <top style="thin">
        <color rgb="FF7F7F7F"/>
      </top>
      <bottom/>
      <diagonal/>
    </border>
    <border>
      <left/>
      <right style="thin">
        <color indexed="64"/>
      </right>
      <top style="medium">
        <color indexed="64"/>
      </top>
      <bottom style="thin">
        <color indexed="64"/>
      </bottom>
      <diagonal/>
    </border>
    <border>
      <left style="thin">
        <color rgb="FF7F7F7F"/>
      </left>
      <right style="thin">
        <color indexed="64"/>
      </right>
      <top style="thin">
        <color rgb="FF7F7F7F"/>
      </top>
      <bottom style="medium">
        <color indexed="64"/>
      </bottom>
      <diagonal/>
    </border>
    <border>
      <left style="thin">
        <color rgb="FF7F7F7F"/>
      </left>
      <right/>
      <top/>
      <bottom/>
      <diagonal/>
    </border>
    <border>
      <left style="thin">
        <color rgb="FF7F7F7F"/>
      </left>
      <right/>
      <top style="thin">
        <color rgb="FF7F7F7F"/>
      </top>
      <bottom style="medium">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8">
    <xf numFmtId="0" fontId="0" fillId="0" borderId="0"/>
    <xf numFmtId="0" fontId="2" fillId="2" borderId="1" applyNumberFormat="0" applyAlignment="0" applyProtection="0"/>
    <xf numFmtId="0" fontId="3" fillId="3" borderId="1" applyNumberFormat="0" applyAlignment="0" applyProtection="0"/>
    <xf numFmtId="0" fontId="1" fillId="4" borderId="0" applyNumberFormat="0" applyBorder="0" applyAlignment="0" applyProtection="0"/>
    <xf numFmtId="0" fontId="6" fillId="5" borderId="0" applyNumberFormat="0" applyBorder="0" applyAlignment="0" applyProtection="0"/>
    <xf numFmtId="0" fontId="7" fillId="0" borderId="0" applyNumberFormat="0" applyFill="0" applyBorder="0" applyAlignment="0" applyProtection="0"/>
    <xf numFmtId="0" fontId="1" fillId="0" borderId="0"/>
    <xf numFmtId="0" fontId="6" fillId="5" borderId="0" applyNumberFormat="0" applyBorder="0" applyAlignment="0" applyProtection="0"/>
  </cellStyleXfs>
  <cellXfs count="335">
    <xf numFmtId="0" fontId="0" fillId="0" borderId="0" xfId="0"/>
    <xf numFmtId="0" fontId="0" fillId="0" borderId="0" xfId="0" applyAlignment="1">
      <alignment horizontal="center" vertical="center" wrapText="1"/>
    </xf>
    <xf numFmtId="0" fontId="0" fillId="6" borderId="0" xfId="0" applyFill="1"/>
    <xf numFmtId="0" fontId="9" fillId="0" borderId="0" xfId="0" applyFont="1" applyAlignment="1">
      <alignment horizontal="left" vertical="top"/>
    </xf>
    <xf numFmtId="0" fontId="0" fillId="0" borderId="0" xfId="0" applyFont="1" applyAlignment="1">
      <alignment horizontal="left" vertical="center"/>
    </xf>
    <xf numFmtId="0" fontId="0" fillId="0" borderId="0" xfId="0" applyFont="1" applyAlignment="1">
      <alignment horizontal="left" vertical="center" wrapText="1"/>
    </xf>
    <xf numFmtId="0" fontId="6" fillId="12" borderId="9" xfId="0" applyFont="1" applyFill="1" applyBorder="1" applyAlignment="1">
      <alignment horizontal="left" vertical="center"/>
    </xf>
    <xf numFmtId="0" fontId="6" fillId="12" borderId="9" xfId="0" applyFont="1" applyFill="1" applyBorder="1" applyAlignment="1" applyProtection="1">
      <alignment horizontal="left" vertical="center"/>
      <protection locked="0"/>
    </xf>
    <xf numFmtId="0" fontId="13" fillId="12" borderId="9" xfId="0" applyFont="1" applyFill="1" applyBorder="1" applyAlignment="1" applyProtection="1">
      <alignment horizontal="left" vertical="center"/>
      <protection locked="0"/>
    </xf>
    <xf numFmtId="0" fontId="6" fillId="12" borderId="9" xfId="0" applyFont="1" applyFill="1" applyBorder="1" applyAlignment="1">
      <alignment horizontal="left" vertical="center" wrapText="1"/>
    </xf>
    <xf numFmtId="0" fontId="0" fillId="0" borderId="0" xfId="0" applyFont="1" applyBorder="1" applyAlignment="1">
      <alignment horizontal="left" vertical="center"/>
    </xf>
    <xf numFmtId="0" fontId="0" fillId="0" borderId="0" xfId="0" applyFont="1" applyBorder="1" applyAlignment="1">
      <alignment horizontal="left" vertical="center" wrapText="1"/>
    </xf>
    <xf numFmtId="49" fontId="15" fillId="0" borderId="0" xfId="4" applyNumberFormat="1" applyFont="1" applyFill="1" applyBorder="1" applyAlignment="1">
      <alignment horizontal="left" vertical="center"/>
    </xf>
    <xf numFmtId="49" fontId="15" fillId="0" borderId="0" xfId="4" applyNumberFormat="1" applyFont="1" applyFill="1" applyBorder="1" applyAlignment="1">
      <alignment horizontal="left" vertical="top"/>
    </xf>
    <xf numFmtId="0" fontId="4" fillId="12" borderId="9" xfId="0" applyFont="1" applyFill="1" applyBorder="1" applyAlignment="1">
      <alignment horizontal="left" vertical="center"/>
    </xf>
    <xf numFmtId="0" fontId="4" fillId="12" borderId="9" xfId="0" applyFont="1" applyFill="1" applyBorder="1" applyAlignment="1">
      <alignment horizontal="left" vertical="center" wrapText="1"/>
    </xf>
    <xf numFmtId="49" fontId="15" fillId="0" borderId="14" xfId="0" applyNumberFormat="1" applyFont="1" applyBorder="1" applyAlignment="1">
      <alignment horizontal="left" vertical="center"/>
    </xf>
    <xf numFmtId="0" fontId="14" fillId="12" borderId="9" xfId="0" applyFont="1" applyFill="1" applyBorder="1" applyAlignment="1">
      <alignment horizontal="left" vertical="center"/>
    </xf>
    <xf numFmtId="0" fontId="0" fillId="13" borderId="14" xfId="0" applyFont="1" applyFill="1" applyBorder="1" applyAlignment="1">
      <alignment horizontal="left" vertical="center"/>
    </xf>
    <xf numFmtId="0" fontId="0" fillId="13" borderId="14" xfId="0" applyFont="1" applyFill="1" applyBorder="1" applyAlignment="1">
      <alignment horizontal="left" vertical="center" wrapText="1"/>
    </xf>
    <xf numFmtId="0" fontId="0" fillId="0" borderId="9" xfId="0" applyFont="1" applyBorder="1" applyAlignment="1">
      <alignment horizontal="left" vertical="center"/>
    </xf>
    <xf numFmtId="0" fontId="0" fillId="0" borderId="9" xfId="0" applyFont="1" applyBorder="1" applyAlignment="1">
      <alignment horizontal="left" vertical="center" wrapText="1"/>
    </xf>
    <xf numFmtId="0" fontId="16" fillId="13" borderId="14" xfId="0" applyFont="1" applyFill="1" applyBorder="1" applyAlignment="1">
      <alignment horizontal="left" vertical="center"/>
    </xf>
    <xf numFmtId="0" fontId="0" fillId="0" borderId="14" xfId="0" applyFont="1" applyBorder="1" applyAlignment="1">
      <alignment horizontal="left" vertical="center"/>
    </xf>
    <xf numFmtId="0" fontId="0" fillId="0" borderId="14" xfId="0" applyFont="1" applyBorder="1" applyAlignment="1">
      <alignment horizontal="left" vertical="center" wrapText="1"/>
    </xf>
    <xf numFmtId="0" fontId="0" fillId="0" borderId="20" xfId="0" applyFont="1" applyBorder="1" applyAlignment="1">
      <alignment horizontal="left" vertical="center"/>
    </xf>
    <xf numFmtId="0" fontId="0" fillId="0" borderId="7" xfId="0" applyFont="1" applyBorder="1" applyAlignment="1">
      <alignment horizontal="left" vertical="center"/>
    </xf>
    <xf numFmtId="0" fontId="0" fillId="0" borderId="21" xfId="0" applyFont="1" applyBorder="1" applyAlignment="1">
      <alignment horizontal="left" vertical="center"/>
    </xf>
    <xf numFmtId="0" fontId="0" fillId="0" borderId="6" xfId="0" applyFont="1" applyBorder="1" applyAlignment="1">
      <alignment horizontal="left" vertical="center"/>
    </xf>
    <xf numFmtId="0" fontId="0" fillId="13" borderId="20" xfId="0" applyFont="1" applyFill="1" applyBorder="1" applyAlignment="1">
      <alignment horizontal="left" vertical="center"/>
    </xf>
    <xf numFmtId="0" fontId="0" fillId="0" borderId="20" xfId="0" applyFont="1" applyBorder="1" applyAlignment="1">
      <alignment horizontal="left" vertical="center" wrapText="1"/>
    </xf>
    <xf numFmtId="0" fontId="0" fillId="0" borderId="7" xfId="0" applyFont="1" applyBorder="1" applyAlignment="1">
      <alignment horizontal="left" vertical="center" wrapText="1"/>
    </xf>
    <xf numFmtId="0" fontId="0" fillId="0" borderId="5"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left" vertical="center"/>
    </xf>
    <xf numFmtId="0" fontId="0" fillId="0" borderId="11" xfId="0" applyFont="1" applyBorder="1" applyAlignment="1">
      <alignment horizontal="left" vertical="center" wrapText="1"/>
    </xf>
    <xf numFmtId="0" fontId="0" fillId="0" borderId="12" xfId="0" applyFont="1" applyBorder="1" applyAlignment="1" applyProtection="1">
      <alignment horizontal="left" vertical="center" wrapText="1"/>
      <protection locked="0"/>
    </xf>
    <xf numFmtId="0" fontId="0" fillId="0" borderId="12" xfId="0" applyFont="1" applyBorder="1" applyAlignment="1">
      <alignment horizontal="left" vertical="center" wrapText="1"/>
    </xf>
    <xf numFmtId="0" fontId="0" fillId="6" borderId="20" xfId="0" applyFont="1" applyFill="1" applyBorder="1" applyAlignment="1">
      <alignment horizontal="left" vertical="center"/>
    </xf>
    <xf numFmtId="0" fontId="0" fillId="6" borderId="21" xfId="0" applyFont="1" applyFill="1" applyBorder="1" applyAlignment="1">
      <alignment horizontal="left" vertical="center"/>
    </xf>
    <xf numFmtId="0" fontId="0" fillId="6" borderId="14" xfId="0" applyFont="1" applyFill="1" applyBorder="1" applyAlignment="1">
      <alignment horizontal="left" vertical="center"/>
    </xf>
    <xf numFmtId="0" fontId="0" fillId="6" borderId="20" xfId="0" applyFont="1" applyFill="1" applyBorder="1" applyAlignment="1" applyProtection="1">
      <alignment horizontal="left" vertical="center" wrapText="1"/>
      <protection locked="0"/>
    </xf>
    <xf numFmtId="0" fontId="0" fillId="6" borderId="14" xfId="0" applyFont="1" applyFill="1" applyBorder="1" applyAlignment="1">
      <alignment horizontal="left" vertical="center" wrapText="1"/>
    </xf>
    <xf numFmtId="0" fontId="0" fillId="6" borderId="20" xfId="0" applyFont="1" applyFill="1" applyBorder="1" applyAlignment="1">
      <alignment horizontal="left" vertical="center" wrapText="1"/>
    </xf>
    <xf numFmtId="0" fontId="0" fillId="6" borderId="10" xfId="0" applyFont="1" applyFill="1" applyBorder="1" applyAlignment="1">
      <alignment horizontal="left" vertical="center"/>
    </xf>
    <xf numFmtId="0" fontId="0" fillId="6" borderId="8" xfId="0" applyFont="1" applyFill="1" applyBorder="1" applyAlignment="1">
      <alignment horizontal="left" vertical="center"/>
    </xf>
    <xf numFmtId="0" fontId="0" fillId="6" borderId="9" xfId="0" applyFont="1" applyFill="1" applyBorder="1" applyAlignment="1">
      <alignment horizontal="left" vertical="center"/>
    </xf>
    <xf numFmtId="0" fontId="0" fillId="6" borderId="10" xfId="0" applyFont="1" applyFill="1" applyBorder="1" applyAlignment="1">
      <alignment horizontal="left" vertical="center" wrapText="1"/>
    </xf>
    <xf numFmtId="0" fontId="0" fillId="6" borderId="9" xfId="0" applyFont="1" applyFill="1" applyBorder="1" applyAlignment="1">
      <alignment horizontal="left" vertical="center" wrapText="1"/>
    </xf>
    <xf numFmtId="0" fontId="0" fillId="6" borderId="7" xfId="0" applyFont="1" applyFill="1" applyBorder="1" applyAlignment="1">
      <alignment horizontal="left" vertical="center"/>
    </xf>
    <xf numFmtId="0" fontId="0" fillId="6" borderId="12" xfId="0" applyFont="1" applyFill="1" applyBorder="1" applyAlignment="1">
      <alignment horizontal="left" vertical="center"/>
    </xf>
    <xf numFmtId="49" fontId="15" fillId="6" borderId="0" xfId="4" applyNumberFormat="1" applyFont="1" applyFill="1" applyBorder="1" applyAlignment="1">
      <alignment horizontal="left" vertical="center"/>
    </xf>
    <xf numFmtId="0" fontId="0" fillId="6" borderId="0" xfId="0" applyFont="1" applyFill="1" applyBorder="1" applyAlignment="1">
      <alignment horizontal="left" vertical="center"/>
    </xf>
    <xf numFmtId="0" fontId="0" fillId="6" borderId="12" xfId="0" applyFont="1" applyFill="1" applyBorder="1" applyAlignment="1" applyProtection="1">
      <alignment horizontal="left" vertical="center" wrapText="1"/>
      <protection locked="0"/>
    </xf>
    <xf numFmtId="0" fontId="0" fillId="6" borderId="0" xfId="0" applyFont="1" applyFill="1" applyBorder="1" applyAlignment="1">
      <alignment horizontal="left" vertical="center" wrapText="1"/>
    </xf>
    <xf numFmtId="0" fontId="0" fillId="6" borderId="12" xfId="0" applyFont="1" applyFill="1" applyBorder="1" applyAlignment="1">
      <alignment horizontal="left" vertical="center" wrapText="1"/>
    </xf>
    <xf numFmtId="49" fontId="15" fillId="6" borderId="0" xfId="4" applyNumberFormat="1" applyFont="1" applyFill="1" applyBorder="1" applyAlignment="1">
      <alignment horizontal="left" vertical="top"/>
    </xf>
    <xf numFmtId="0" fontId="0" fillId="6" borderId="0" xfId="0" applyFont="1" applyFill="1" applyAlignment="1">
      <alignment horizontal="left" vertical="center"/>
    </xf>
    <xf numFmtId="0" fontId="0" fillId="6" borderId="0" xfId="0" applyFont="1" applyFill="1" applyAlignment="1">
      <alignment horizontal="left" vertical="center" wrapText="1"/>
    </xf>
    <xf numFmtId="0" fontId="16" fillId="6" borderId="9" xfId="0" applyFont="1" applyFill="1" applyBorder="1" applyAlignment="1">
      <alignment horizontal="left" vertical="center"/>
    </xf>
    <xf numFmtId="0" fontId="16" fillId="6" borderId="0" xfId="0" applyFont="1" applyFill="1" applyBorder="1" applyAlignment="1">
      <alignment horizontal="left" vertical="center"/>
    </xf>
    <xf numFmtId="0" fontId="0" fillId="6" borderId="19" xfId="0" applyFont="1" applyFill="1" applyBorder="1" applyAlignment="1">
      <alignment horizontal="left" vertical="center"/>
    </xf>
    <xf numFmtId="0" fontId="0" fillId="6" borderId="19" xfId="0" applyFont="1" applyFill="1" applyBorder="1" applyAlignment="1">
      <alignment horizontal="left" vertical="center" wrapText="1"/>
    </xf>
    <xf numFmtId="49" fontId="15" fillId="0" borderId="20" xfId="0" applyNumberFormat="1" applyFont="1" applyBorder="1" applyAlignment="1">
      <alignment horizontal="center" vertical="center"/>
    </xf>
    <xf numFmtId="0" fontId="0" fillId="6" borderId="10" xfId="0" applyFont="1" applyFill="1" applyBorder="1" applyAlignment="1">
      <alignment horizontal="center" vertical="center"/>
    </xf>
    <xf numFmtId="49" fontId="15" fillId="6" borderId="7" xfId="0" applyNumberFormat="1" applyFont="1" applyFill="1" applyBorder="1" applyAlignment="1">
      <alignment horizontal="center" vertical="center"/>
    </xf>
    <xf numFmtId="0" fontId="0" fillId="0" borderId="15" xfId="0" applyFont="1" applyFill="1" applyBorder="1" applyAlignment="1">
      <alignment horizontal="left" vertical="center"/>
    </xf>
    <xf numFmtId="0" fontId="16" fillId="0" borderId="15" xfId="0" applyFont="1" applyFill="1" applyBorder="1" applyAlignment="1">
      <alignment horizontal="left" vertical="center"/>
    </xf>
    <xf numFmtId="0" fontId="0" fillId="0" borderId="15" xfId="0" applyFont="1" applyFill="1" applyBorder="1" applyAlignment="1">
      <alignment horizontal="left" vertical="center" wrapText="1"/>
    </xf>
    <xf numFmtId="0" fontId="0" fillId="0" borderId="16" xfId="0" applyFont="1" applyFill="1" applyBorder="1" applyAlignment="1">
      <alignment horizontal="left" vertical="center"/>
    </xf>
    <xf numFmtId="0" fontId="16" fillId="0" borderId="16" xfId="0" applyFont="1" applyFill="1" applyBorder="1" applyAlignment="1">
      <alignment horizontal="left" vertical="center"/>
    </xf>
    <xf numFmtId="0" fontId="0" fillId="0" borderId="16" xfId="0" applyFont="1" applyFill="1" applyBorder="1" applyAlignment="1">
      <alignment horizontal="left" vertical="center" wrapText="1"/>
    </xf>
    <xf numFmtId="0" fontId="0" fillId="0" borderId="9" xfId="0" applyFont="1" applyBorder="1" applyAlignment="1">
      <alignment horizontal="left" vertical="top"/>
    </xf>
    <xf numFmtId="0" fontId="17" fillId="14" borderId="9" xfId="3" applyFont="1" applyFill="1" applyBorder="1" applyAlignment="1">
      <alignment vertical="center"/>
    </xf>
    <xf numFmtId="0" fontId="17" fillId="14" borderId="9" xfId="3" applyFont="1" applyFill="1" applyBorder="1"/>
    <xf numFmtId="0" fontId="17" fillId="14" borderId="9" xfId="3" applyNumberFormat="1" applyFont="1" applyFill="1" applyBorder="1" applyAlignment="1">
      <alignment vertical="center"/>
    </xf>
    <xf numFmtId="0" fontId="17" fillId="14" borderId="9" xfId="3" applyFont="1" applyFill="1" applyBorder="1" applyAlignment="1">
      <alignment horizontal="left" vertical="center" wrapText="1"/>
    </xf>
    <xf numFmtId="0" fontId="8" fillId="0" borderId="0" xfId="0" applyFont="1" applyBorder="1" applyAlignment="1">
      <alignment horizontal="left" vertical="center"/>
    </xf>
    <xf numFmtId="0" fontId="5" fillId="0" borderId="0" xfId="0" applyFont="1" applyBorder="1" applyAlignment="1">
      <alignment horizontal="left" vertical="center" wrapText="1"/>
    </xf>
    <xf numFmtId="0" fontId="1" fillId="0" borderId="0" xfId="6"/>
    <xf numFmtId="0" fontId="4" fillId="5" borderId="17" xfId="4" applyFont="1" applyFill="1" applyBorder="1" applyAlignment="1">
      <alignment horizontal="left" vertical="center" wrapText="1"/>
    </xf>
    <xf numFmtId="0" fontId="3" fillId="3" borderId="22" xfId="2" applyFont="1" applyFill="1" applyBorder="1"/>
    <xf numFmtId="0" fontId="3" fillId="3" borderId="20" xfId="2" applyBorder="1" applyAlignment="1">
      <alignment horizontal="left" vertical="center"/>
    </xf>
    <xf numFmtId="49" fontId="2" fillId="2" borderId="2" xfId="1" applyNumberFormat="1" applyBorder="1" applyAlignment="1" applyProtection="1">
      <alignment horizontal="left" vertical="center"/>
      <protection locked="0"/>
    </xf>
    <xf numFmtId="0" fontId="2" fillId="2" borderId="2" xfId="1" applyNumberFormat="1" applyBorder="1" applyAlignment="1" applyProtection="1">
      <alignment horizontal="left" vertical="center"/>
      <protection locked="0"/>
    </xf>
    <xf numFmtId="49" fontId="18" fillId="2" borderId="2" xfId="1" applyNumberFormat="1" applyFont="1" applyBorder="1" applyAlignment="1" applyProtection="1">
      <alignment horizontal="left" vertical="center"/>
      <protection locked="0"/>
    </xf>
    <xf numFmtId="49" fontId="2" fillId="2" borderId="2" xfId="1" applyNumberFormat="1" applyBorder="1" applyAlignment="1" applyProtection="1">
      <alignment horizontal="left" vertical="center" wrapText="1"/>
      <protection locked="0"/>
    </xf>
    <xf numFmtId="49" fontId="18" fillId="2" borderId="2" xfId="1" applyNumberFormat="1" applyFont="1" applyBorder="1" applyAlignment="1" applyProtection="1">
      <alignment horizontal="left" vertical="center" wrapText="1"/>
      <protection locked="0"/>
    </xf>
    <xf numFmtId="49" fontId="2" fillId="2" borderId="2" xfId="1" applyNumberFormat="1" applyBorder="1" applyAlignment="1" applyProtection="1">
      <alignment horizontal="left" vertical="top"/>
      <protection locked="0"/>
    </xf>
    <xf numFmtId="49" fontId="2" fillId="2" borderId="2" xfId="1" applyNumberFormat="1" applyBorder="1" applyAlignment="1" applyProtection="1">
      <alignment horizontal="left" wrapText="1"/>
      <protection locked="0"/>
    </xf>
    <xf numFmtId="49" fontId="2" fillId="2" borderId="11" xfId="1" applyNumberFormat="1" applyBorder="1" applyAlignment="1" applyProtection="1">
      <alignment horizontal="left" vertical="center"/>
      <protection locked="0"/>
    </xf>
    <xf numFmtId="0" fontId="2" fillId="2" borderId="11" xfId="1" applyNumberFormat="1" applyBorder="1" applyAlignment="1" applyProtection="1">
      <alignment horizontal="left" vertical="center"/>
      <protection locked="0"/>
    </xf>
    <xf numFmtId="49" fontId="2" fillId="2" borderId="11" xfId="1" applyNumberFormat="1" applyBorder="1" applyAlignment="1" applyProtection="1">
      <alignment horizontal="left" vertical="center" wrapText="1"/>
      <protection locked="0"/>
    </xf>
    <xf numFmtId="0" fontId="0" fillId="0" borderId="0" xfId="0" applyFill="1"/>
    <xf numFmtId="0" fontId="8"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3" fillId="3" borderId="10" xfId="2" applyBorder="1" applyAlignment="1">
      <alignment horizontal="left" vertical="center"/>
    </xf>
    <xf numFmtId="49" fontId="2" fillId="2" borderId="13" xfId="1" applyNumberFormat="1" applyBorder="1" applyAlignment="1" applyProtection="1">
      <alignment horizontal="left" vertical="center"/>
      <protection locked="0"/>
    </xf>
    <xf numFmtId="49" fontId="2" fillId="2" borderId="13" xfId="1" applyNumberFormat="1" applyBorder="1" applyAlignment="1" applyProtection="1">
      <alignment horizontal="left" vertical="center" wrapText="1"/>
      <protection locked="0"/>
    </xf>
    <xf numFmtId="0" fontId="0" fillId="0" borderId="0" xfId="0" applyFill="1" applyBorder="1"/>
    <xf numFmtId="0" fontId="0" fillId="0" borderId="0" xfId="0" applyFont="1" applyFill="1" applyBorder="1" applyAlignment="1">
      <alignment horizontal="left" vertical="center"/>
    </xf>
    <xf numFmtId="0" fontId="0" fillId="0" borderId="0" xfId="0" applyFont="1" applyFill="1" applyBorder="1" applyAlignment="1">
      <alignment horizontal="left" vertical="top"/>
    </xf>
    <xf numFmtId="0" fontId="17" fillId="0" borderId="0" xfId="3" applyFont="1" applyFill="1" applyBorder="1" applyAlignment="1">
      <alignment vertical="center"/>
    </xf>
    <xf numFmtId="0" fontId="17" fillId="0" borderId="0" xfId="3" applyFont="1" applyFill="1" applyBorder="1"/>
    <xf numFmtId="0" fontId="17" fillId="0" borderId="0" xfId="3" applyNumberFormat="1" applyFont="1" applyFill="1" applyBorder="1" applyAlignment="1">
      <alignment vertical="center"/>
    </xf>
    <xf numFmtId="0" fontId="0" fillId="0" borderId="0" xfId="0" applyFont="1" applyFill="1" applyBorder="1" applyAlignment="1">
      <alignment horizontal="left" vertical="center" wrapText="1"/>
    </xf>
    <xf numFmtId="0" fontId="17" fillId="0" borderId="0" xfId="3" applyFont="1" applyFill="1" applyBorder="1" applyAlignment="1">
      <alignment horizontal="left" vertical="center" wrapText="1"/>
    </xf>
    <xf numFmtId="0" fontId="0" fillId="0" borderId="0" xfId="0" applyFont="1" applyAlignment="1">
      <alignment vertical="center"/>
    </xf>
    <xf numFmtId="0" fontId="0" fillId="0" borderId="0" xfId="0" applyFont="1"/>
    <xf numFmtId="0" fontId="0" fillId="0" borderId="0" xfId="0" applyFont="1" applyBorder="1"/>
    <xf numFmtId="0" fontId="0" fillId="0" borderId="0" xfId="0" applyBorder="1"/>
    <xf numFmtId="14" fontId="2" fillId="2" borderId="2" xfId="1" applyNumberFormat="1" applyBorder="1" applyAlignment="1" applyProtection="1">
      <alignment horizontal="center" vertical="center"/>
      <protection locked="0"/>
    </xf>
    <xf numFmtId="0" fontId="2" fillId="2" borderId="1" xfId="1" applyProtection="1">
      <protection locked="0"/>
    </xf>
    <xf numFmtId="0" fontId="2" fillId="2" borderId="2" xfId="1" applyBorder="1" applyProtection="1">
      <protection locked="0"/>
    </xf>
    <xf numFmtId="0" fontId="7" fillId="5" borderId="18" xfId="5" applyFill="1" applyBorder="1" applyAlignment="1">
      <alignment horizontal="left" vertical="center" wrapText="1"/>
    </xf>
    <xf numFmtId="0" fontId="6" fillId="5" borderId="2" xfId="7" applyFont="1" applyBorder="1" applyAlignment="1">
      <alignment horizontal="left" vertical="center"/>
    </xf>
    <xf numFmtId="0" fontId="6" fillId="5" borderId="2" xfId="4" applyFont="1" applyBorder="1" applyAlignment="1">
      <alignment horizontal="left" vertical="center" wrapText="1"/>
    </xf>
    <xf numFmtId="0" fontId="6" fillId="5" borderId="2" xfId="7" applyFont="1" applyBorder="1" applyAlignment="1">
      <alignment horizontal="left" vertical="center" wrapText="1"/>
    </xf>
    <xf numFmtId="0" fontId="6" fillId="5" borderId="2" xfId="4" applyFont="1" applyBorder="1" applyAlignment="1">
      <alignment horizontal="left" vertical="center"/>
    </xf>
    <xf numFmtId="0" fontId="19" fillId="0" borderId="0" xfId="6" applyFont="1"/>
    <xf numFmtId="0" fontId="19" fillId="0" borderId="0" xfId="6" applyFont="1" applyFill="1"/>
    <xf numFmtId="0" fontId="0" fillId="15" borderId="2" xfId="0" applyFill="1" applyBorder="1"/>
    <xf numFmtId="49" fontId="15" fillId="2" borderId="2" xfId="1" applyNumberFormat="1" applyFont="1" applyBorder="1" applyAlignment="1" applyProtection="1">
      <alignment horizontal="left" vertical="center" wrapText="1"/>
      <protection locked="0"/>
    </xf>
    <xf numFmtId="0" fontId="0" fillId="15" borderId="2" xfId="0" applyFill="1" applyBorder="1" applyAlignment="1">
      <alignment vertical="center"/>
    </xf>
    <xf numFmtId="0" fontId="3" fillId="3" borderId="22" xfId="2" applyFont="1" applyFill="1" applyBorder="1" applyAlignment="1">
      <alignment vertical="center"/>
    </xf>
    <xf numFmtId="49" fontId="15" fillId="2" borderId="2" xfId="1" applyNumberFormat="1" applyFont="1" applyBorder="1" applyAlignment="1" applyProtection="1">
      <alignment horizontal="left" vertical="center"/>
      <protection locked="0"/>
    </xf>
    <xf numFmtId="0" fontId="0" fillId="15" borderId="13" xfId="0" applyFill="1" applyBorder="1" applyAlignment="1">
      <alignment vertical="center"/>
    </xf>
    <xf numFmtId="49" fontId="15" fillId="2" borderId="13" xfId="1" applyNumberFormat="1" applyFont="1" applyBorder="1" applyAlignment="1" applyProtection="1">
      <alignment horizontal="left" vertical="center"/>
      <protection locked="0"/>
    </xf>
    <xf numFmtId="49" fontId="2" fillId="2" borderId="13" xfId="1" applyNumberFormat="1" applyBorder="1" applyAlignment="1" applyProtection="1">
      <alignment horizontal="left" vertical="top"/>
      <protection locked="0"/>
    </xf>
    <xf numFmtId="14" fontId="2" fillId="2" borderId="13" xfId="1" applyNumberFormat="1" applyBorder="1" applyAlignment="1" applyProtection="1">
      <alignment horizontal="center" vertical="center"/>
      <protection locked="0"/>
    </xf>
    <xf numFmtId="0" fontId="2" fillId="2" borderId="13" xfId="1" applyBorder="1" applyProtection="1">
      <protection locked="0"/>
    </xf>
    <xf numFmtId="49" fontId="15" fillId="2" borderId="23" xfId="1" applyNumberFormat="1" applyFont="1" applyBorder="1" applyAlignment="1" applyProtection="1">
      <alignment horizontal="left" vertical="center"/>
      <protection locked="0"/>
    </xf>
    <xf numFmtId="49" fontId="2" fillId="2" borderId="23" xfId="1" applyNumberFormat="1" applyBorder="1" applyAlignment="1" applyProtection="1">
      <alignment horizontal="left" vertical="top"/>
      <protection locked="0"/>
    </xf>
    <xf numFmtId="49" fontId="2" fillId="2" borderId="23" xfId="1" applyNumberFormat="1" applyBorder="1" applyAlignment="1" applyProtection="1">
      <alignment horizontal="left" vertical="center"/>
      <protection locked="0"/>
    </xf>
    <xf numFmtId="49" fontId="2" fillId="2" borderId="23" xfId="1" applyNumberFormat="1" applyBorder="1" applyAlignment="1" applyProtection="1">
      <alignment horizontal="left" vertical="center" wrapText="1"/>
      <protection locked="0"/>
    </xf>
    <xf numFmtId="14" fontId="2" fillId="2" borderId="23" xfId="1" applyNumberFormat="1" applyBorder="1" applyAlignment="1" applyProtection="1">
      <alignment horizontal="center" vertical="center"/>
      <protection locked="0"/>
    </xf>
    <xf numFmtId="0" fontId="2" fillId="2" borderId="23" xfId="1" applyBorder="1" applyProtection="1">
      <protection locked="0"/>
    </xf>
    <xf numFmtId="49" fontId="15" fillId="2" borderId="13" xfId="1" applyNumberFormat="1" applyFont="1" applyBorder="1" applyAlignment="1" applyProtection="1">
      <alignment horizontal="left" vertical="center" wrapText="1"/>
      <protection locked="0"/>
    </xf>
    <xf numFmtId="49" fontId="15" fillId="2" borderId="23" xfId="1" applyNumberFormat="1" applyFont="1" applyBorder="1" applyAlignment="1" applyProtection="1">
      <alignment horizontal="left" vertical="center" wrapText="1"/>
      <protection locked="0"/>
    </xf>
    <xf numFmtId="0" fontId="0" fillId="15" borderId="13" xfId="0" applyFill="1" applyBorder="1" applyAlignment="1">
      <alignment wrapText="1"/>
    </xf>
    <xf numFmtId="0" fontId="0" fillId="15" borderId="24" xfId="0" applyFill="1" applyBorder="1" applyAlignment="1">
      <alignment wrapText="1"/>
    </xf>
    <xf numFmtId="0" fontId="15" fillId="15" borderId="0" xfId="0" applyFont="1" applyFill="1" applyAlignment="1">
      <alignment vertical="center"/>
    </xf>
    <xf numFmtId="0" fontId="0" fillId="15" borderId="2" xfId="0" applyFill="1" applyBorder="1" applyAlignment="1">
      <alignment vertical="center" wrapText="1"/>
    </xf>
    <xf numFmtId="49" fontId="2" fillId="15" borderId="2" xfId="1" applyNumberFormat="1" applyFill="1" applyBorder="1" applyAlignment="1" applyProtection="1">
      <alignment horizontal="left" vertical="center"/>
      <protection locked="0"/>
    </xf>
    <xf numFmtId="49" fontId="2" fillId="15" borderId="2" xfId="1" applyNumberFormat="1" applyFill="1" applyBorder="1" applyAlignment="1" applyProtection="1">
      <alignment horizontal="left" vertical="top"/>
      <protection locked="0"/>
    </xf>
    <xf numFmtId="0" fontId="2" fillId="2" borderId="2" xfId="1" applyBorder="1" applyAlignment="1" applyProtection="1">
      <alignment vertical="center"/>
      <protection locked="0"/>
    </xf>
    <xf numFmtId="49" fontId="2" fillId="15" borderId="2" xfId="1" applyNumberFormat="1" applyFill="1" applyBorder="1" applyAlignment="1" applyProtection="1">
      <alignment horizontal="left" vertical="center" wrapText="1"/>
      <protection locked="0"/>
    </xf>
    <xf numFmtId="0" fontId="3" fillId="3" borderId="22" xfId="2" applyFont="1" applyFill="1" applyBorder="1" applyAlignment="1">
      <alignment vertical="center" wrapText="1"/>
    </xf>
    <xf numFmtId="0" fontId="3" fillId="3" borderId="20" xfId="2" applyBorder="1" applyAlignment="1">
      <alignment horizontal="left" vertical="center" wrapText="1"/>
    </xf>
    <xf numFmtId="14" fontId="2" fillId="2" borderId="2" xfId="1" applyNumberFormat="1" applyBorder="1" applyAlignment="1" applyProtection="1">
      <alignment horizontal="center" vertical="center" wrapText="1"/>
      <protection locked="0"/>
    </xf>
    <xf numFmtId="0" fontId="2" fillId="2" borderId="2" xfId="1" applyBorder="1" applyAlignment="1" applyProtection="1">
      <alignment vertical="center" wrapText="1"/>
      <protection locked="0"/>
    </xf>
    <xf numFmtId="0" fontId="15" fillId="15" borderId="2" xfId="0" applyFont="1" applyFill="1" applyBorder="1" applyAlignment="1">
      <alignment vertical="center" wrapText="1"/>
    </xf>
    <xf numFmtId="49" fontId="15" fillId="15" borderId="2" xfId="1" applyNumberFormat="1" applyFont="1" applyFill="1" applyBorder="1" applyAlignment="1" applyProtection="1">
      <alignment horizontal="left" vertical="center" wrapText="1"/>
      <protection locked="0"/>
    </xf>
    <xf numFmtId="0" fontId="15" fillId="15" borderId="2" xfId="0" applyFont="1" applyFill="1" applyBorder="1" applyAlignment="1">
      <alignment vertical="center"/>
    </xf>
    <xf numFmtId="49" fontId="15" fillId="15" borderId="2" xfId="1" applyNumberFormat="1" applyFont="1" applyFill="1" applyBorder="1" applyAlignment="1" applyProtection="1">
      <alignment horizontal="left" vertical="center"/>
      <protection locked="0"/>
    </xf>
    <xf numFmtId="0" fontId="15" fillId="15" borderId="2" xfId="0" applyFont="1" applyFill="1" applyBorder="1"/>
    <xf numFmtId="49" fontId="2" fillId="2" borderId="2" xfId="1" applyNumberFormat="1" applyFill="1" applyBorder="1" applyAlignment="1" applyProtection="1">
      <alignment horizontal="left" vertical="center"/>
      <protection locked="0"/>
    </xf>
    <xf numFmtId="0" fontId="20" fillId="6" borderId="0" xfId="0" applyFont="1" applyFill="1"/>
    <xf numFmtId="0" fontId="20" fillId="6" borderId="0" xfId="0" applyFont="1" applyFill="1" applyAlignment="1">
      <alignment horizontal="center" vertical="center" wrapText="1"/>
    </xf>
    <xf numFmtId="49" fontId="21" fillId="2" borderId="2" xfId="1" applyNumberFormat="1" applyFont="1" applyBorder="1" applyAlignment="1" applyProtection="1">
      <alignment horizontal="left" vertical="center" wrapText="1"/>
      <protection locked="0"/>
    </xf>
    <xf numFmtId="0" fontId="0" fillId="6" borderId="0" xfId="0" applyFill="1" applyAlignment="1">
      <alignment horizontal="center" vertical="center" wrapText="1"/>
    </xf>
    <xf numFmtId="49" fontId="15" fillId="15" borderId="12" xfId="1" applyNumberFormat="1" applyFont="1" applyFill="1" applyBorder="1" applyAlignment="1" applyProtection="1">
      <alignment horizontal="left" vertical="center" wrapText="1"/>
      <protection locked="0"/>
    </xf>
    <xf numFmtId="49" fontId="15" fillId="2" borderId="2" xfId="1" applyNumberFormat="1" applyFont="1" applyBorder="1" applyAlignment="1" applyProtection="1">
      <alignment horizontal="left" wrapText="1"/>
      <protection locked="0"/>
    </xf>
    <xf numFmtId="49" fontId="21" fillId="15" borderId="2" xfId="1" applyNumberFormat="1" applyFont="1" applyFill="1" applyBorder="1" applyAlignment="1" applyProtection="1">
      <alignment horizontal="left" vertical="center"/>
      <protection locked="0"/>
    </xf>
    <xf numFmtId="49" fontId="21" fillId="2" borderId="2" xfId="1" applyNumberFormat="1" applyFont="1" applyBorder="1" applyAlignment="1" applyProtection="1">
      <alignment horizontal="left" vertical="center"/>
      <protection locked="0"/>
    </xf>
    <xf numFmtId="49" fontId="21" fillId="2" borderId="2" xfId="1" applyNumberFormat="1" applyFont="1" applyFill="1" applyBorder="1" applyAlignment="1">
      <alignment horizontal="left" vertical="center"/>
    </xf>
    <xf numFmtId="0" fontId="15" fillId="15" borderId="2" xfId="0" applyFont="1" applyFill="1" applyBorder="1" applyAlignment="1">
      <alignment horizontal="left" vertical="center"/>
    </xf>
    <xf numFmtId="0" fontId="15" fillId="2" borderId="2" xfId="1" applyNumberFormat="1" applyFont="1" applyFill="1" applyBorder="1" applyAlignment="1">
      <alignment horizontal="left" vertical="center"/>
    </xf>
    <xf numFmtId="49" fontId="15" fillId="2" borderId="2" xfId="1" applyNumberFormat="1" applyFont="1" applyFill="1" applyBorder="1" applyAlignment="1">
      <alignment horizontal="left" vertical="center"/>
    </xf>
    <xf numFmtId="49" fontId="15" fillId="2" borderId="2" xfId="1" applyNumberFormat="1" applyFont="1" applyFill="1" applyBorder="1" applyAlignment="1">
      <alignment horizontal="left" vertical="center" wrapText="1"/>
    </xf>
    <xf numFmtId="49" fontId="15" fillId="2" borderId="2" xfId="1" applyNumberFormat="1" applyFont="1" applyFill="1" applyBorder="1" applyAlignment="1">
      <alignment horizontal="left" vertical="top"/>
    </xf>
    <xf numFmtId="0" fontId="2" fillId="15" borderId="2" xfId="1" applyNumberFormat="1" applyFill="1" applyBorder="1" applyAlignment="1" applyProtection="1">
      <alignment horizontal="left" vertical="center"/>
      <protection locked="0"/>
    </xf>
    <xf numFmtId="49" fontId="2" fillId="15" borderId="2" xfId="1" applyNumberFormat="1" applyFill="1" applyBorder="1" applyAlignment="1" applyProtection="1">
      <alignment horizontal="left" wrapText="1"/>
      <protection locked="0"/>
    </xf>
    <xf numFmtId="49" fontId="18" fillId="15" borderId="2" xfId="1" applyNumberFormat="1" applyFont="1" applyFill="1" applyBorder="1" applyAlignment="1" applyProtection="1">
      <alignment horizontal="left" vertical="center"/>
      <protection locked="0"/>
    </xf>
    <xf numFmtId="0" fontId="2" fillId="2" borderId="25" xfId="1" applyBorder="1" applyProtection="1">
      <protection locked="0"/>
    </xf>
    <xf numFmtId="0" fontId="0" fillId="15" borderId="2" xfId="0" applyFill="1" applyBorder="1" applyAlignment="1">
      <alignment horizontal="center" vertical="center"/>
    </xf>
    <xf numFmtId="0" fontId="2" fillId="2" borderId="2" xfId="1" applyBorder="1" applyAlignment="1" applyProtection="1">
      <alignment horizontal="center" vertical="center" wrapText="1"/>
      <protection locked="0"/>
    </xf>
    <xf numFmtId="0" fontId="22" fillId="6" borderId="0" xfId="0" applyFont="1" applyFill="1" applyAlignment="1">
      <alignment horizontal="center" vertical="center" wrapText="1"/>
    </xf>
    <xf numFmtId="49" fontId="21" fillId="15" borderId="2" xfId="1" applyNumberFormat="1" applyFont="1" applyFill="1" applyBorder="1" applyAlignment="1" applyProtection="1">
      <alignment horizontal="left" vertical="center" wrapText="1"/>
      <protection locked="0"/>
    </xf>
    <xf numFmtId="0" fontId="0" fillId="15" borderId="23" xfId="0" applyFill="1" applyBorder="1" applyAlignment="1">
      <alignment vertical="center"/>
    </xf>
    <xf numFmtId="0" fontId="0" fillId="15" borderId="2" xfId="0" applyFill="1" applyBorder="1" applyAlignment="1">
      <alignment horizontal="left" vertical="center"/>
    </xf>
    <xf numFmtId="0" fontId="0" fillId="15" borderId="13" xfId="0" applyFill="1" applyBorder="1" applyAlignment="1">
      <alignment horizontal="left" vertical="center"/>
    </xf>
    <xf numFmtId="0" fontId="0" fillId="15" borderId="0" xfId="0" applyFill="1" applyAlignment="1">
      <alignment horizontal="left" vertical="center"/>
    </xf>
    <xf numFmtId="0" fontId="0" fillId="15" borderId="23" xfId="0" applyFill="1" applyBorder="1" applyAlignment="1">
      <alignment horizontal="left" vertical="center"/>
    </xf>
    <xf numFmtId="0" fontId="1" fillId="0" borderId="0" xfId="0" applyFont="1" applyFill="1" applyAlignment="1">
      <alignment horizontal="center" vertical="center" wrapText="1"/>
    </xf>
    <xf numFmtId="49" fontId="15" fillId="2" borderId="1" xfId="1" applyNumberFormat="1" applyFont="1" applyFill="1" applyBorder="1" applyAlignment="1">
      <alignment horizontal="left" vertical="center" wrapText="1"/>
    </xf>
    <xf numFmtId="0" fontId="0" fillId="6" borderId="9" xfId="0" applyFill="1" applyBorder="1" applyAlignment="1">
      <alignment horizontal="center" vertical="center"/>
    </xf>
    <xf numFmtId="0" fontId="0" fillId="6" borderId="14" xfId="0" applyFont="1" applyFill="1" applyBorder="1" applyAlignment="1">
      <alignment horizontal="center" vertical="center"/>
    </xf>
    <xf numFmtId="0" fontId="0" fillId="6" borderId="9" xfId="0" applyFont="1" applyFill="1" applyBorder="1" applyAlignment="1">
      <alignment horizontal="center" vertical="center"/>
    </xf>
    <xf numFmtId="0" fontId="0" fillId="15" borderId="0" xfId="0" applyFill="1" applyAlignment="1">
      <alignment vertical="center"/>
    </xf>
    <xf numFmtId="0" fontId="0" fillId="15" borderId="2" xfId="0" applyFill="1" applyBorder="1" applyAlignment="1">
      <alignment horizontal="left" vertical="center" wrapText="1"/>
    </xf>
    <xf numFmtId="49" fontId="15" fillId="2" borderId="2" xfId="1" applyNumberFormat="1" applyFont="1" applyFill="1" applyBorder="1" applyAlignment="1" applyProtection="1">
      <alignment horizontal="left" vertical="center"/>
      <protection locked="0"/>
    </xf>
    <xf numFmtId="49" fontId="15" fillId="2" borderId="2" xfId="1" applyNumberFormat="1" applyFont="1" applyBorder="1" applyAlignment="1" applyProtection="1">
      <alignment horizontal="left" vertical="top"/>
      <protection locked="0"/>
    </xf>
    <xf numFmtId="0" fontId="0" fillId="6" borderId="0" xfId="0" applyFill="1" applyAlignment="1">
      <alignment horizontal="center" vertical="center"/>
    </xf>
    <xf numFmtId="49" fontId="15" fillId="15" borderId="2" xfId="1" applyNumberFormat="1" applyFont="1" applyFill="1" applyBorder="1" applyAlignment="1" applyProtection="1">
      <alignment vertical="center"/>
      <protection locked="0"/>
    </xf>
    <xf numFmtId="0" fontId="0" fillId="6" borderId="0" xfId="0" applyFill="1" applyAlignment="1">
      <alignment vertical="center" wrapText="1"/>
    </xf>
    <xf numFmtId="0" fontId="0" fillId="6" borderId="14" xfId="0" applyFont="1" applyFill="1" applyBorder="1" applyAlignment="1">
      <alignment vertical="center"/>
    </xf>
    <xf numFmtId="0" fontId="0" fillId="6" borderId="0" xfId="0" applyFill="1" applyAlignment="1"/>
    <xf numFmtId="0" fontId="0" fillId="6" borderId="0" xfId="0" applyFill="1" applyBorder="1" applyAlignment="1">
      <alignment vertical="center" wrapText="1"/>
    </xf>
    <xf numFmtId="0" fontId="20" fillId="6" borderId="0" xfId="0" applyFont="1" applyFill="1" applyAlignment="1">
      <alignment vertical="center" wrapText="1"/>
    </xf>
    <xf numFmtId="49" fontId="24" fillId="2" borderId="2" xfId="1" applyNumberFormat="1" applyFont="1" applyBorder="1" applyAlignment="1" applyProtection="1">
      <alignment horizontal="left" vertical="center"/>
      <protection locked="0"/>
    </xf>
    <xf numFmtId="0" fontId="12" fillId="6" borderId="0" xfId="0" applyFont="1" applyFill="1" applyBorder="1" applyAlignment="1">
      <alignment vertical="center" wrapText="1"/>
    </xf>
    <xf numFmtId="0" fontId="10" fillId="6" borderId="0" xfId="0" applyFont="1" applyFill="1" applyBorder="1" applyAlignment="1">
      <alignment vertical="center" wrapText="1"/>
    </xf>
    <xf numFmtId="0" fontId="0" fillId="15" borderId="24" xfId="0" applyFill="1" applyBorder="1" applyAlignment="1">
      <alignment vertical="center"/>
    </xf>
    <xf numFmtId="0" fontId="15" fillId="15" borderId="26" xfId="0" applyFont="1" applyFill="1" applyBorder="1" applyAlignment="1">
      <alignment vertical="center"/>
    </xf>
    <xf numFmtId="0" fontId="15" fillId="15" borderId="13" xfId="0" applyFont="1" applyFill="1" applyBorder="1" applyAlignment="1">
      <alignment vertical="center"/>
    </xf>
    <xf numFmtId="0" fontId="3" fillId="3" borderId="27" xfId="2" applyFont="1" applyFill="1" applyBorder="1" applyAlignment="1">
      <alignment vertical="center"/>
    </xf>
    <xf numFmtId="0" fontId="3" fillId="3" borderId="28" xfId="2" applyBorder="1" applyAlignment="1">
      <alignment horizontal="left" vertical="center"/>
    </xf>
    <xf numFmtId="0" fontId="3" fillId="3" borderId="2" xfId="2" applyBorder="1" applyAlignment="1">
      <alignment horizontal="left" vertical="center"/>
    </xf>
    <xf numFmtId="0" fontId="0" fillId="15" borderId="11" xfId="0" applyFill="1" applyBorder="1" applyAlignment="1">
      <alignment vertical="center"/>
    </xf>
    <xf numFmtId="0" fontId="15" fillId="15" borderId="0" xfId="0" applyFont="1" applyFill="1"/>
    <xf numFmtId="0" fontId="15" fillId="15" borderId="2" xfId="7" applyFont="1" applyFill="1" applyBorder="1" applyAlignment="1">
      <alignment horizontal="left" vertical="center"/>
    </xf>
    <xf numFmtId="0" fontId="15" fillId="15" borderId="2" xfId="4" applyFont="1" applyFill="1" applyBorder="1" applyAlignment="1">
      <alignment horizontal="left" vertical="center" wrapText="1"/>
    </xf>
    <xf numFmtId="0" fontId="15" fillId="15" borderId="2" xfId="7" applyFont="1" applyFill="1" applyBorder="1" applyAlignment="1">
      <alignment horizontal="left" vertical="center" wrapText="1"/>
    </xf>
    <xf numFmtId="0" fontId="15" fillId="15" borderId="2" xfId="4" applyFont="1" applyFill="1" applyBorder="1" applyAlignment="1">
      <alignment horizontal="left" vertical="center"/>
    </xf>
    <xf numFmtId="0" fontId="25" fillId="15" borderId="0" xfId="0" applyFont="1" applyFill="1"/>
    <xf numFmtId="0" fontId="21" fillId="15" borderId="2" xfId="0" applyFont="1" applyFill="1" applyBorder="1" applyAlignment="1">
      <alignment horizontal="center" vertical="center"/>
    </xf>
    <xf numFmtId="49" fontId="21" fillId="15" borderId="2" xfId="1" applyNumberFormat="1" applyFont="1" applyFill="1" applyBorder="1" applyAlignment="1" applyProtection="1">
      <alignment horizontal="left" wrapText="1"/>
      <protection locked="0"/>
    </xf>
    <xf numFmtId="0" fontId="15" fillId="15" borderId="2" xfId="0" applyFont="1" applyFill="1" applyBorder="1" applyAlignment="1">
      <alignment horizontal="left" vertical="center" wrapText="1"/>
    </xf>
    <xf numFmtId="49" fontId="21" fillId="2" borderId="2" xfId="1" applyNumberFormat="1" applyFont="1" applyBorder="1" applyAlignment="1" applyProtection="1">
      <alignment horizontal="left" wrapText="1"/>
      <protection locked="0"/>
    </xf>
    <xf numFmtId="0" fontId="3" fillId="3" borderId="30" xfId="2" applyFont="1" applyFill="1" applyBorder="1" applyAlignment="1">
      <alignment vertical="center"/>
    </xf>
    <xf numFmtId="0" fontId="3" fillId="3" borderId="2" xfId="2" applyFont="1" applyFill="1" applyBorder="1" applyAlignment="1">
      <alignment vertical="center"/>
    </xf>
    <xf numFmtId="0" fontId="3" fillId="3" borderId="31" xfId="2" applyBorder="1" applyAlignment="1">
      <alignment horizontal="left" vertical="center"/>
    </xf>
    <xf numFmtId="0" fontId="3" fillId="3" borderId="29" xfId="2" applyFont="1" applyFill="1" applyBorder="1"/>
    <xf numFmtId="0" fontId="3" fillId="3" borderId="13" xfId="2" applyFont="1" applyFill="1" applyBorder="1" applyAlignment="1">
      <alignment vertical="center"/>
    </xf>
    <xf numFmtId="0" fontId="3" fillId="3" borderId="23" xfId="2" applyFont="1" applyFill="1" applyBorder="1" applyAlignment="1">
      <alignment vertical="center"/>
    </xf>
    <xf numFmtId="0" fontId="15" fillId="15" borderId="13" xfId="0" applyFont="1" applyFill="1" applyBorder="1" applyAlignment="1">
      <alignment vertical="center" wrapText="1"/>
    </xf>
    <xf numFmtId="49" fontId="15" fillId="15" borderId="13" xfId="1" applyNumberFormat="1" applyFont="1" applyFill="1" applyBorder="1" applyAlignment="1" applyProtection="1">
      <alignment horizontal="left" vertical="center" wrapText="1"/>
      <protection locked="0"/>
    </xf>
    <xf numFmtId="49" fontId="18" fillId="2" borderId="13" xfId="1" applyNumberFormat="1" applyFont="1" applyBorder="1" applyAlignment="1" applyProtection="1">
      <alignment horizontal="left" vertical="center" wrapText="1"/>
      <protection locked="0"/>
    </xf>
    <xf numFmtId="14" fontId="2" fillId="2" borderId="13" xfId="1" applyNumberFormat="1" applyBorder="1" applyAlignment="1" applyProtection="1">
      <alignment horizontal="center" vertical="center" wrapText="1"/>
      <protection locked="0"/>
    </xf>
    <xf numFmtId="0" fontId="2" fillId="2" borderId="13" xfId="1" applyBorder="1" applyAlignment="1" applyProtection="1">
      <alignment vertical="center" wrapText="1"/>
      <protection locked="0"/>
    </xf>
    <xf numFmtId="0" fontId="2" fillId="2" borderId="13" xfId="1" applyBorder="1" applyAlignment="1" applyProtection="1">
      <alignment vertical="center"/>
      <protection locked="0"/>
    </xf>
    <xf numFmtId="0" fontId="3" fillId="3" borderId="32" xfId="2" applyFont="1" applyFill="1" applyBorder="1" applyAlignment="1">
      <alignment vertical="center"/>
    </xf>
    <xf numFmtId="49" fontId="15" fillId="15" borderId="2" xfId="1" applyNumberFormat="1" applyFont="1" applyFill="1" applyBorder="1" applyAlignment="1" applyProtection="1">
      <alignment horizontal="left" wrapText="1"/>
      <protection locked="0"/>
    </xf>
    <xf numFmtId="49" fontId="15" fillId="2" borderId="11" xfId="1" applyNumberFormat="1" applyFont="1" applyBorder="1" applyAlignment="1" applyProtection="1">
      <alignment horizontal="left" vertical="center" wrapText="1"/>
      <protection locked="0"/>
    </xf>
    <xf numFmtId="0" fontId="26" fillId="6" borderId="0" xfId="0" applyFont="1" applyFill="1"/>
    <xf numFmtId="0" fontId="15" fillId="2" borderId="2" xfId="1" applyFont="1" applyBorder="1" applyAlignment="1" applyProtection="1">
      <alignment vertical="center"/>
      <protection locked="0"/>
    </xf>
    <xf numFmtId="0" fontId="15" fillId="2" borderId="13" xfId="1" applyFont="1" applyBorder="1" applyAlignment="1" applyProtection="1">
      <alignment vertical="center"/>
      <protection locked="0"/>
    </xf>
    <xf numFmtId="0" fontId="15" fillId="2" borderId="23" xfId="1" applyFont="1" applyBorder="1" applyAlignment="1" applyProtection="1">
      <alignment vertical="center"/>
      <protection locked="0"/>
    </xf>
    <xf numFmtId="14" fontId="15" fillId="2" borderId="2" xfId="1" applyNumberFormat="1" applyFont="1" applyBorder="1" applyAlignment="1" applyProtection="1">
      <alignment horizontal="center" vertical="center"/>
      <protection locked="0"/>
    </xf>
    <xf numFmtId="14" fontId="15" fillId="2" borderId="13" xfId="1" applyNumberFormat="1" applyFont="1" applyBorder="1" applyAlignment="1" applyProtection="1">
      <alignment horizontal="center" vertical="center"/>
      <protection locked="0"/>
    </xf>
    <xf numFmtId="14" fontId="15" fillId="2" borderId="23" xfId="1" applyNumberFormat="1" applyFont="1" applyBorder="1" applyAlignment="1" applyProtection="1">
      <alignment horizontal="center" vertical="center"/>
      <protection locked="0"/>
    </xf>
    <xf numFmtId="14" fontId="15" fillId="15" borderId="2" xfId="4" applyNumberFormat="1" applyFont="1" applyFill="1" applyBorder="1" applyAlignment="1">
      <alignment horizontal="center" vertical="center" wrapText="1"/>
    </xf>
    <xf numFmtId="0" fontId="15" fillId="2" borderId="2" xfId="1" applyFont="1" applyBorder="1" applyAlignment="1" applyProtection="1">
      <alignment horizontal="left" vertical="center"/>
      <protection locked="0"/>
    </xf>
    <xf numFmtId="0" fontId="3" fillId="3" borderId="33" xfId="2" applyFont="1" applyFill="1" applyBorder="1" applyAlignment="1">
      <alignment vertical="center"/>
    </xf>
    <xf numFmtId="0" fontId="3" fillId="3" borderId="13" xfId="2" applyBorder="1" applyAlignment="1">
      <alignment horizontal="left" vertical="center"/>
    </xf>
    <xf numFmtId="0" fontId="3" fillId="3" borderId="34" xfId="2" applyFont="1" applyFill="1" applyBorder="1" applyAlignment="1">
      <alignment vertical="center"/>
    </xf>
    <xf numFmtId="0" fontId="3" fillId="3" borderId="23" xfId="2" applyBorder="1" applyAlignment="1">
      <alignment horizontal="left" vertical="center"/>
    </xf>
    <xf numFmtId="0" fontId="15" fillId="15" borderId="24" xfId="0" applyFont="1" applyFill="1" applyBorder="1" applyAlignment="1">
      <alignment vertical="center" wrapText="1"/>
    </xf>
    <xf numFmtId="49" fontId="15" fillId="15" borderId="23" xfId="1" applyNumberFormat="1" applyFont="1" applyFill="1" applyBorder="1" applyAlignment="1" applyProtection="1">
      <alignment horizontal="left" vertical="center" wrapText="1"/>
      <protection locked="0"/>
    </xf>
    <xf numFmtId="0" fontId="15" fillId="15" borderId="23" xfId="0" applyFont="1" applyFill="1" applyBorder="1" applyAlignment="1">
      <alignment vertical="center" wrapText="1"/>
    </xf>
    <xf numFmtId="49" fontId="15" fillId="15" borderId="24" xfId="1" applyNumberFormat="1" applyFont="1" applyFill="1" applyBorder="1" applyAlignment="1" applyProtection="1">
      <alignment horizontal="left" vertical="center" wrapText="1"/>
      <protection locked="0"/>
    </xf>
    <xf numFmtId="0" fontId="15" fillId="15" borderId="23" xfId="7" applyFont="1" applyFill="1" applyBorder="1" applyAlignment="1">
      <alignment horizontal="left" vertical="center"/>
    </xf>
    <xf numFmtId="49" fontId="18" fillId="2" borderId="24" xfId="1" applyNumberFormat="1" applyFont="1" applyBorder="1" applyAlignment="1" applyProtection="1">
      <alignment horizontal="left" vertical="center" wrapText="1"/>
      <protection locked="0"/>
    </xf>
    <xf numFmtId="49" fontId="15" fillId="2" borderId="24" xfId="1" applyNumberFormat="1" applyFont="1" applyBorder="1" applyAlignment="1" applyProtection="1">
      <alignment horizontal="left" vertical="center" wrapText="1"/>
      <protection locked="0"/>
    </xf>
    <xf numFmtId="0" fontId="0" fillId="15" borderId="23" xfId="0" applyFill="1" applyBorder="1" applyAlignment="1">
      <alignment vertical="center" wrapText="1"/>
    </xf>
    <xf numFmtId="49" fontId="2" fillId="2" borderId="24" xfId="1" applyNumberFormat="1" applyBorder="1" applyAlignment="1" applyProtection="1">
      <alignment horizontal="left" vertical="center" wrapText="1"/>
      <protection locked="0"/>
    </xf>
    <xf numFmtId="14" fontId="2" fillId="2" borderId="24" xfId="1" applyNumberFormat="1" applyBorder="1" applyAlignment="1" applyProtection="1">
      <alignment horizontal="center" vertical="center" wrapText="1"/>
      <protection locked="0"/>
    </xf>
    <xf numFmtId="0" fontId="2" fillId="2" borderId="24" xfId="1" applyBorder="1" applyAlignment="1" applyProtection="1">
      <alignment vertical="center" wrapText="1"/>
      <protection locked="0"/>
    </xf>
    <xf numFmtId="0" fontId="2" fillId="2" borderId="24" xfId="1" applyBorder="1" applyAlignment="1" applyProtection="1">
      <alignment vertical="center"/>
      <protection locked="0"/>
    </xf>
    <xf numFmtId="0" fontId="2" fillId="2" borderId="24" xfId="1" applyBorder="1" applyProtection="1">
      <protection locked="0"/>
    </xf>
    <xf numFmtId="0" fontId="18" fillId="15" borderId="2" xfId="0" applyFont="1" applyFill="1" applyBorder="1" applyAlignment="1">
      <alignment vertical="center" wrapText="1"/>
    </xf>
    <xf numFmtId="49" fontId="18" fillId="15" borderId="2" xfId="1" applyNumberFormat="1" applyFont="1" applyFill="1" applyBorder="1" applyAlignment="1" applyProtection="1">
      <alignment horizontal="left" vertical="center" wrapText="1"/>
      <protection locked="0"/>
    </xf>
    <xf numFmtId="0" fontId="2" fillId="2" borderId="2" xfId="1" applyBorder="1" applyAlignment="1" applyProtection="1">
      <alignment horizontal="center"/>
      <protection locked="0"/>
    </xf>
    <xf numFmtId="0" fontId="9" fillId="0" borderId="0" xfId="0" applyFont="1" applyAlignment="1">
      <alignment horizontal="left" vertical="top"/>
    </xf>
    <xf numFmtId="0" fontId="0" fillId="6" borderId="14" xfId="0" applyFont="1" applyFill="1" applyBorder="1" applyAlignment="1">
      <alignment horizontal="center" vertical="center"/>
    </xf>
    <xf numFmtId="0" fontId="0" fillId="6" borderId="0" xfId="0" applyFill="1" applyBorder="1" applyAlignment="1">
      <alignment horizontal="center" vertical="center"/>
    </xf>
    <xf numFmtId="0" fontId="27" fillId="7" borderId="2" xfId="5" applyFont="1" applyFill="1" applyBorder="1" applyAlignment="1">
      <alignment horizontal="center" vertical="center" wrapText="1"/>
    </xf>
    <xf numFmtId="0" fontId="0" fillId="9" borderId="11" xfId="0" applyFill="1" applyBorder="1" applyAlignment="1">
      <alignment horizontal="center" vertical="center" wrapText="1"/>
    </xf>
    <xf numFmtId="0" fontId="0" fillId="9" borderId="12" xfId="0" applyFill="1" applyBorder="1" applyAlignment="1">
      <alignment horizontal="center" vertical="center" wrapText="1"/>
    </xf>
    <xf numFmtId="0" fontId="0" fillId="9" borderId="13"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13" xfId="0" applyFill="1" applyBorder="1" applyAlignment="1">
      <alignment horizontal="center" vertical="center"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0" fillId="7" borderId="13" xfId="0" applyFill="1" applyBorder="1" applyAlignment="1">
      <alignment horizontal="center" vertical="center" wrapText="1"/>
    </xf>
    <xf numFmtId="0" fontId="0" fillId="7" borderId="11" xfId="0" applyFill="1" applyBorder="1" applyAlignment="1">
      <alignment horizontal="center" vertical="center"/>
    </xf>
    <xf numFmtId="0" fontId="0" fillId="7" borderId="12" xfId="0" applyFill="1" applyBorder="1" applyAlignment="1">
      <alignment horizontal="center" vertical="center"/>
    </xf>
    <xf numFmtId="0" fontId="0" fillId="7" borderId="13" xfId="0" applyFill="1" applyBorder="1" applyAlignment="1">
      <alignment horizontal="center" vertical="center"/>
    </xf>
    <xf numFmtId="0" fontId="27" fillId="9" borderId="11" xfId="5" applyFont="1" applyFill="1" applyBorder="1" applyAlignment="1">
      <alignment horizontal="center" vertical="center" wrapText="1"/>
    </xf>
    <xf numFmtId="0" fontId="27" fillId="9" borderId="12" xfId="5" applyFont="1" applyFill="1" applyBorder="1" applyAlignment="1">
      <alignment horizontal="center" vertical="center" wrapText="1"/>
    </xf>
    <xf numFmtId="0" fontId="27" fillId="9" borderId="13" xfId="5" applyFont="1" applyFill="1" applyBorder="1" applyAlignment="1">
      <alignment horizontal="center" vertical="center" wrapText="1"/>
    </xf>
    <xf numFmtId="0" fontId="27" fillId="8" borderId="2" xfId="5" applyFont="1" applyFill="1" applyBorder="1" applyAlignment="1">
      <alignment horizontal="center" vertical="center" wrapText="1"/>
    </xf>
    <xf numFmtId="0" fontId="27" fillId="8" borderId="11" xfId="5" applyFont="1" applyFill="1" applyBorder="1" applyAlignment="1">
      <alignment horizontal="center" vertical="center" wrapText="1"/>
    </xf>
    <xf numFmtId="0" fontId="27" fillId="8" borderId="12" xfId="5" applyFont="1" applyFill="1" applyBorder="1" applyAlignment="1">
      <alignment horizontal="center" vertical="center" wrapText="1"/>
    </xf>
    <xf numFmtId="0" fontId="27" fillId="8" borderId="13" xfId="5" applyFont="1" applyFill="1" applyBorder="1" applyAlignment="1">
      <alignment horizontal="center" vertical="center" wrapText="1"/>
    </xf>
    <xf numFmtId="0" fontId="0" fillId="7" borderId="1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0" fillId="7" borderId="12" xfId="0" applyFont="1" applyFill="1" applyBorder="1" applyAlignment="1">
      <alignment horizontal="center" vertical="center" wrapText="1"/>
    </xf>
    <xf numFmtId="0" fontId="0" fillId="7" borderId="13" xfId="0" applyFont="1" applyFill="1" applyBorder="1" applyAlignment="1">
      <alignment horizontal="center" vertical="center" wrapText="1"/>
    </xf>
    <xf numFmtId="0" fontId="0" fillId="9" borderId="2" xfId="0" applyFill="1" applyBorder="1" applyAlignment="1">
      <alignment horizontal="center" vertical="center"/>
    </xf>
    <xf numFmtId="0" fontId="10" fillId="11" borderId="4" xfId="0" applyFont="1" applyFill="1" applyBorder="1" applyAlignment="1">
      <alignment horizontal="center" vertical="center" wrapText="1"/>
    </xf>
    <xf numFmtId="0" fontId="10" fillId="11" borderId="5" xfId="0" applyFont="1" applyFill="1" applyBorder="1" applyAlignment="1">
      <alignment horizontal="center" vertical="center" wrapText="1"/>
    </xf>
    <xf numFmtId="0" fontId="10" fillId="11" borderId="0"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10" fillId="11" borderId="9" xfId="0" applyFont="1" applyFill="1" applyBorder="1" applyAlignment="1">
      <alignment horizontal="center" vertical="center" wrapText="1"/>
    </xf>
    <xf numFmtId="0" fontId="10" fillId="11" borderId="10" xfId="0" applyFont="1" applyFill="1" applyBorder="1" applyAlignment="1">
      <alignment horizontal="center" vertical="center" wrapText="1"/>
    </xf>
    <xf numFmtId="0" fontId="12" fillId="10" borderId="4" xfId="0" applyFont="1" applyFill="1" applyBorder="1" applyAlignment="1">
      <alignment horizontal="center" vertical="center" wrapText="1"/>
    </xf>
    <xf numFmtId="0" fontId="12" fillId="10" borderId="5" xfId="0" applyFont="1" applyFill="1" applyBorder="1" applyAlignment="1">
      <alignment horizontal="center" vertical="center" wrapText="1"/>
    </xf>
    <xf numFmtId="0" fontId="12" fillId="10" borderId="0" xfId="0" applyFont="1" applyFill="1" applyBorder="1" applyAlignment="1">
      <alignment horizontal="center" vertical="center" wrapText="1"/>
    </xf>
    <xf numFmtId="0" fontId="12" fillId="10" borderId="7" xfId="0" applyFont="1" applyFill="1" applyBorder="1" applyAlignment="1">
      <alignment horizontal="center" vertical="center" wrapText="1"/>
    </xf>
    <xf numFmtId="0" fontId="12" fillId="10" borderId="9" xfId="0" applyFont="1" applyFill="1" applyBorder="1" applyAlignment="1">
      <alignment horizontal="center" vertical="center" wrapText="1"/>
    </xf>
    <xf numFmtId="0" fontId="12" fillId="10" borderId="10"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5"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0"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1" fillId="8" borderId="10"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11" fillId="9" borderId="0"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0" xfId="0" applyFont="1" applyFill="1" applyBorder="1" applyAlignment="1">
      <alignment horizontal="center" vertical="center" wrapText="1"/>
    </xf>
    <xf numFmtId="0" fontId="28" fillId="0" borderId="40" xfId="0" applyFont="1" applyBorder="1" applyAlignment="1">
      <alignment horizontal="center" vertical="top"/>
    </xf>
    <xf numFmtId="0" fontId="28" fillId="0" borderId="41" xfId="0" applyFont="1" applyBorder="1" applyAlignment="1">
      <alignment horizontal="center" vertical="top"/>
    </xf>
    <xf numFmtId="0" fontId="28" fillId="0" borderId="42" xfId="0" applyFont="1" applyBorder="1" applyAlignment="1">
      <alignment horizontal="center" vertical="top"/>
    </xf>
    <xf numFmtId="0" fontId="28" fillId="0" borderId="36" xfId="0" applyFont="1" applyBorder="1" applyAlignment="1">
      <alignment horizontal="center" vertical="top"/>
    </xf>
    <xf numFmtId="0" fontId="28" fillId="0" borderId="0" xfId="0" applyFont="1" applyBorder="1" applyAlignment="1">
      <alignment horizontal="center" vertical="top"/>
    </xf>
    <xf numFmtId="0" fontId="28" fillId="0" borderId="39" xfId="0" applyFont="1" applyBorder="1" applyAlignment="1">
      <alignment horizontal="center" vertical="top"/>
    </xf>
    <xf numFmtId="0" fontId="28" fillId="0" borderId="35" xfId="0" applyFont="1" applyBorder="1" applyAlignment="1">
      <alignment horizontal="center" vertical="top"/>
    </xf>
    <xf numFmtId="0" fontId="28" fillId="0" borderId="37" xfId="0" applyFont="1" applyBorder="1" applyAlignment="1">
      <alignment horizontal="center" vertical="top"/>
    </xf>
    <xf numFmtId="0" fontId="28" fillId="0" borderId="38" xfId="0" applyFont="1" applyBorder="1" applyAlignment="1">
      <alignment horizontal="center" vertical="top"/>
    </xf>
    <xf numFmtId="0" fontId="0" fillId="15" borderId="13" xfId="0" applyFill="1" applyBorder="1" applyAlignment="1">
      <alignment vertical="center" wrapText="1"/>
    </xf>
    <xf numFmtId="49" fontId="15" fillId="2" borderId="23" xfId="1" applyNumberFormat="1" applyFont="1" applyFill="1" applyBorder="1" applyAlignment="1">
      <alignment horizontal="left" vertical="center" wrapText="1"/>
    </xf>
  </cellXfs>
  <cellStyles count="8">
    <cellStyle name="20% - Accent2" xfId="3" builtinId="34"/>
    <cellStyle name="Accent5" xfId="4" builtinId="45"/>
    <cellStyle name="Accent5 2" xfId="7" xr:uid="{5E16DC66-8D3A-4B7C-A140-00C3ABF115E8}"/>
    <cellStyle name="Berekening" xfId="2" builtinId="22"/>
    <cellStyle name="Hyperlink" xfId="5" builtinId="8"/>
    <cellStyle name="Invoer" xfId="1" builtinId="20"/>
    <cellStyle name="Standaard" xfId="0" builtinId="0"/>
    <cellStyle name="Standaard 2" xfId="6" xr:uid="{86F4EBD3-72FF-43E5-AD39-0FA1FD6B2FEC}"/>
  </cellStyles>
  <dxfs count="298">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none">
          <fgColor indexed="64"/>
          <bgColor auto="1"/>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ont>
        <b/>
        <family val="2"/>
      </font>
      <alignment horizontal="left" vertical="center" textRotation="0" wrapText="1"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1" indent="0" justifyLastLine="0" shrinkToFit="0" readingOrder="0"/>
    </dxf>
    <dxf>
      <font>
        <b/>
        <family val="2"/>
      </font>
      <alignment horizontal="left" vertical="center" textRotation="0" wrapText="0" indent="0" justifyLastLine="0" shrinkToFit="0" readingOrder="0"/>
    </dxf>
    <dxf>
      <font>
        <b/>
        <family val="2"/>
      </font>
      <numFmt numFmtId="0" formatCode="General"/>
      <alignment horizontal="left" vertical="center" textRotation="0" wrapText="0" indent="0" justifyLastLine="0" shrinkToFit="0" readingOrder="0"/>
    </dxf>
    <dxf>
      <font>
        <b/>
        <family val="2"/>
      </font>
      <alignment horizontal="left" vertical="top" textRotation="0" wrapText="0" indent="0" justifyLastLine="0" shrinkToFit="0" readingOrder="0"/>
    </dxf>
    <dxf>
      <font>
        <b/>
        <sz val="16"/>
        <family val="2"/>
      </font>
      <fill>
        <patternFill patternType="solid">
          <fgColor indexed="64"/>
          <bgColor rgb="FFFFFF00"/>
        </patternFill>
      </fill>
      <alignment horizontal="left" vertical="center" textRotation="0" wrapText="0" indent="0" justifyLastLine="0" shrinkToFit="0" readingOrder="0"/>
    </dxf>
    <dxf>
      <font>
        <b/>
        <family val="2"/>
      </font>
      <alignment horizontal="left" vertical="center" textRotation="0" wrapText="0" indent="0" justifyLastLine="0" shrinkToFit="0" readingOrder="0"/>
    </dxf>
    <dxf>
      <font>
        <b/>
        <sz val="16"/>
        <family val="2"/>
      </font>
      <alignment horizontal="left" vertical="top"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font>
        <b/>
        <i val="0"/>
        <strike val="0"/>
        <condense val="0"/>
        <extend val="0"/>
        <outline val="0"/>
        <shadow val="0"/>
        <u val="none"/>
        <vertAlign val="baseline"/>
        <sz val="16"/>
        <color theme="1"/>
        <name val="Arial"/>
        <family val="2"/>
        <scheme val="none"/>
      </font>
      <alignment horizontal="left" vertical="center" textRotation="0" wrapText="0" indent="0" justifyLastLine="0" shrinkToFit="0" readingOrder="0"/>
    </dxf>
    <dxf>
      <border outline="0">
        <left style="thick">
          <color auto="1"/>
        </left>
        <right style="thick">
          <color auto="1"/>
        </right>
        <top style="thick">
          <color auto="1"/>
        </top>
        <bottom style="thick">
          <color auto="1"/>
        </bottom>
      </border>
    </dxf>
    <dxf>
      <font>
        <b/>
        <family val="2"/>
      </font>
      <alignment horizontal="left" vertical="top" textRotation="0" wrapText="0" indent="0" justifyLastLine="0" shrinkToFit="0" readingOrder="0"/>
    </dxf>
    <dxf>
      <border outline="0">
        <bottom style="thin">
          <color auto="1"/>
        </bottom>
      </border>
    </dxf>
    <dxf>
      <font>
        <b val="0"/>
        <family val="2"/>
      </font>
      <alignment horizontal="left" vertical="top" textRotation="0" wrapText="0" indent="0" justifyLastLine="0" shrinkToFit="0" readingOrder="0"/>
    </dxf>
    <dxf>
      <fill>
        <patternFill>
          <bgColor rgb="FFFF0000"/>
        </patternFill>
      </fill>
    </dxf>
    <dxf>
      <fill>
        <patternFill>
          <bgColor rgb="FFFF0000"/>
        </patternFill>
      </fill>
    </dxf>
    <dxf>
      <fill>
        <patternFill>
          <bgColor rgb="FFFF0000"/>
        </patternFill>
      </fill>
    </dxf>
    <dxf>
      <font>
        <b val="0"/>
        <i val="0"/>
        <strike val="0"/>
        <outline val="0"/>
        <shadow val="0"/>
        <u val="none"/>
        <vertAlign val="baseline"/>
        <sz val="20"/>
        <color theme="1"/>
        <name val="Arial"/>
        <family val="2"/>
        <scheme val="none"/>
      </font>
    </dxf>
    <dxf>
      <font>
        <b val="0"/>
        <i val="0"/>
        <strike val="0"/>
        <outline val="0"/>
        <shadow val="0"/>
        <u val="none"/>
        <vertAlign val="baseline"/>
        <sz val="20"/>
        <color theme="1"/>
        <name val="Arial"/>
        <family val="2"/>
        <scheme val="none"/>
      </font>
    </dxf>
    <dxf>
      <font>
        <b val="0"/>
        <i val="0"/>
        <strike val="0"/>
        <outline val="0"/>
        <shadow val="0"/>
        <u val="none"/>
        <vertAlign val="baseline"/>
        <sz val="20"/>
        <color theme="1"/>
        <name val="Arial"/>
        <family val="2"/>
        <scheme val="none"/>
      </font>
    </dxf>
    <dxf>
      <font>
        <b val="0"/>
        <i val="0"/>
        <strike val="0"/>
        <outline val="0"/>
        <shadow val="0"/>
        <u val="none"/>
        <vertAlign val="baseline"/>
        <sz val="20"/>
        <color theme="1"/>
        <name val="Arial"/>
        <family val="2"/>
        <scheme val="none"/>
      </font>
    </dxf>
    <dxf>
      <font>
        <b val="0"/>
        <i val="0"/>
        <strike val="0"/>
        <outline val="0"/>
        <shadow val="0"/>
        <u val="none"/>
        <vertAlign val="baseline"/>
        <sz val="20"/>
        <color theme="1"/>
        <name val="Arial"/>
        <family val="2"/>
        <scheme val="none"/>
      </font>
    </dxf>
    <dxf>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right/>
        <top/>
        <bottom style="thin">
          <color auto="1"/>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border outline="0">
        <bottom style="thin">
          <color auto="1"/>
        </bottom>
      </border>
    </dxf>
    <dxf>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right/>
        <top/>
        <bottom style="thin">
          <color auto="1"/>
        </bottom>
      </border>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border outline="0">
        <bottom style="thin">
          <color auto="1"/>
        </bottom>
      </border>
    </dxf>
    <dxf>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9"/>
        <color auto="1"/>
        <name val="Arial"/>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right/>
        <top/>
        <bottom style="thin">
          <color auto="1"/>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border outline="0">
        <bottom style="thin">
          <color auto="1"/>
        </bottom>
      </border>
    </dxf>
    <dxf>
      <font>
        <b val="0"/>
        <i val="0"/>
        <strike val="0"/>
        <condense val="0"/>
        <extend val="0"/>
        <outline val="0"/>
        <shadow val="0"/>
        <u val="none"/>
        <vertAlign val="baseline"/>
        <sz val="9"/>
        <color auto="1"/>
        <name val="Arial"/>
        <family val="2"/>
        <scheme val="none"/>
      </font>
      <numFmt numFmtId="30" formatCode="@"/>
      <alignment horizontal="left" vertical="center" textRotation="0" wrapText="0" indent="0" justifyLastLine="0" shrinkToFit="0" readingOrder="0"/>
      <border diagonalUp="0" diagonalDown="0">
        <left/>
        <right/>
        <top/>
        <bottom style="thin">
          <color auto="1"/>
        </bottom>
        <vertical/>
        <horizontal/>
      </border>
    </dxf>
    <dxf>
      <border outline="0">
        <left style="medium">
          <color indexed="64"/>
        </left>
        <right style="medium">
          <color indexed="64"/>
        </right>
        <top style="medium">
          <color indexed="64"/>
        </top>
        <bottom style="medium">
          <color indexed="64"/>
        </bottom>
      </border>
    </dxf>
    <dxf>
      <border outline="0">
        <bottom style="thin">
          <color auto="1"/>
        </bottom>
      </border>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border diagonalUp="0" diagonalDown="0">
        <left/>
        <right style="thin">
          <color indexed="64"/>
        </right>
        <vertical/>
      </border>
    </dxf>
    <dxf>
      <font>
        <b val="0"/>
        <i val="0"/>
        <strike val="0"/>
        <condense val="0"/>
        <extend val="0"/>
        <outline val="0"/>
        <shadow val="0"/>
        <u val="none"/>
        <vertAlign val="baseline"/>
        <sz val="9"/>
        <color auto="1"/>
        <name val="Arial"/>
        <family val="2"/>
        <scheme val="none"/>
      </font>
      <numFmt numFmtId="30" formatCode="@"/>
      <alignment horizontal="center" vertical="center" textRotation="0" wrapText="0" indent="0" justifyLastLine="0" shrinkToFit="0" readingOrder="0"/>
      <border diagonalUp="0" diagonalDown="0">
        <left/>
        <right style="thin">
          <color indexed="64"/>
        </right>
        <top/>
        <bottom style="thin">
          <color auto="1"/>
        </bottom>
        <vertical/>
      </border>
    </dxf>
    <dxf>
      <border outline="0">
        <left style="medium">
          <color indexed="64"/>
        </left>
        <right style="medium">
          <color indexed="64"/>
        </right>
        <top style="medium">
          <color indexed="64"/>
        </top>
        <bottom style="medium">
          <color indexed="64"/>
        </bottom>
      </border>
    </dxf>
    <dxf>
      <border outline="0">
        <bottom style="thin">
          <color auto="1"/>
        </bottom>
      </border>
    </dxf>
    <dxf>
      <font>
        <b val="0"/>
        <family val="2"/>
      </font>
      <alignment horizontal="left" vertical="center" textRotation="0" wrapText="1" indent="0" justifyLastLine="0" shrinkToFit="0" readingOrder="0"/>
    </dxf>
    <dxf>
      <font>
        <b val="0"/>
        <family val="2"/>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b val="0"/>
        <family val="2"/>
      </font>
      <alignment horizontal="left" vertical="center" textRotation="0" wrapText="0" indent="0" justifyLastLine="0" shrinkToFit="0" readingOrder="0"/>
      <border diagonalUp="0" diagonalDown="0">
        <left/>
        <right style="thin">
          <color indexed="64"/>
        </right>
        <top/>
        <bottom/>
        <vertical/>
        <horizontal/>
      </border>
    </dxf>
    <dxf>
      <font>
        <b val="0"/>
        <family val="2"/>
      </font>
      <alignment horizontal="left" vertical="center" textRotation="0" wrapText="0" indent="0" justifyLastLine="0" shrinkToFit="0" readingOrder="0"/>
    </dxf>
    <dxf>
      <font>
        <b val="0"/>
        <family val="2"/>
      </font>
      <alignment horizontal="left" vertical="center" textRotation="0" wrapText="0" indent="0" justifyLastLine="0" shrinkToFit="0" readingOrder="0"/>
    </dxf>
    <dxf>
      <font>
        <b val="0"/>
        <family val="2"/>
      </font>
      <alignment horizontal="left" vertical="center" textRotation="0" wrapText="0" indent="0" justifyLastLine="0" shrinkToFit="0" readingOrder="0"/>
    </dxf>
    <dxf>
      <font>
        <b val="0"/>
        <family val="2"/>
      </font>
      <alignment horizontal="left" vertical="center" textRotation="0" wrapText="0" indent="0" justifyLastLine="0" shrinkToFit="0" readingOrder="0"/>
    </dxf>
    <dxf>
      <font>
        <b val="0"/>
        <family val="2"/>
      </font>
      <alignment horizontal="left" vertical="center" textRotation="0" wrapText="0" indent="0" justifyLastLine="0" shrinkToFit="0" readingOrder="0"/>
      <border diagonalUp="0" diagonalDown="0">
        <left/>
        <right style="thin">
          <color indexed="64"/>
        </right>
        <top/>
        <bottom/>
        <vertical/>
        <horizontal/>
      </border>
    </dxf>
    <dxf>
      <font>
        <b val="0"/>
        <family val="2"/>
      </font>
      <alignment horizontal="left" vertical="center" textRotation="0" wrapText="0" indent="0" justifyLastLine="0" shrinkToFit="0" readingOrder="0"/>
      <border diagonalUp="0" diagonalDown="0">
        <left style="thin">
          <color indexed="64"/>
        </left>
        <right style="thin">
          <color indexed="64"/>
        </right>
        <top/>
        <bottom/>
        <vertical/>
        <horizontal/>
      </border>
    </dxf>
    <dxf>
      <font>
        <b val="0"/>
        <family val="2"/>
      </font>
      <alignment horizontal="left" vertical="center" textRotation="0" wrapText="0" indent="0" justifyLastLine="0" shrinkToFit="0" readingOrder="0"/>
      <border diagonalUp="0" diagonalDown="0">
        <left/>
        <right style="thin">
          <color indexed="64"/>
        </right>
        <top/>
        <bottom/>
        <vertical/>
        <horizontal/>
      </border>
    </dxf>
    <dxf>
      <border outline="0">
        <left style="thick">
          <color auto="1"/>
        </left>
        <right style="thick">
          <color auto="1"/>
        </right>
        <top style="thick">
          <color auto="1"/>
        </top>
        <bottom style="thick">
          <color auto="1"/>
        </bottom>
      </border>
    </dxf>
    <dxf>
      <font>
        <b val="0"/>
        <family val="2"/>
      </font>
      <alignment horizontal="left" vertical="center" textRotation="0" wrapText="0" indent="0" justifyLastLine="0" shrinkToFit="0" readingOrder="0"/>
    </dxf>
    <dxf>
      <border outline="0">
        <bottom style="thin">
          <color auto="1"/>
        </bottom>
      </border>
    </dxf>
    <dxf>
      <font>
        <b val="0"/>
        <i val="0"/>
        <strike val="0"/>
        <condense val="0"/>
        <extend val="0"/>
        <outline val="0"/>
        <shadow val="0"/>
        <u val="none"/>
        <vertAlign val="baseline"/>
        <sz val="9"/>
        <color theme="0"/>
        <name val="Arial"/>
        <family val="2"/>
        <scheme val="none"/>
      </font>
      <alignment horizontal="left" vertical="center" textRotation="0" wrapText="0" indent="0" justifyLastLine="0" shrinkToFit="0" readingOrder="0"/>
    </dxf>
    <dxf>
      <font>
        <b val="0"/>
        <family val="2"/>
      </font>
      <alignment horizontal="left" vertical="center" textRotation="0" wrapText="1" indent="0" justifyLastLine="0" shrinkToFit="0" readingOrder="0"/>
    </dxf>
    <dxf>
      <font>
        <b val="0"/>
        <family val="2"/>
      </font>
      <alignment horizontal="left" vertical="center" textRotation="0" wrapText="1" indent="0" justifyLastLine="0" shrinkToFit="0" readingOrder="0"/>
      <border diagonalUp="0" diagonalDown="0">
        <left/>
        <right style="thin">
          <color indexed="64"/>
        </right>
        <vertical/>
      </border>
    </dxf>
    <dxf>
      <font>
        <b val="0"/>
        <family val="2"/>
      </font>
      <alignment horizontal="left" vertical="center" textRotation="0" wrapText="0" indent="0" justifyLastLine="0" shrinkToFit="0" readingOrder="0"/>
      <border diagonalUp="0" diagonalDown="0">
        <left/>
        <right style="thin">
          <color indexed="64"/>
        </right>
        <vertical/>
      </border>
    </dxf>
    <dxf>
      <font>
        <b val="0"/>
        <family val="2"/>
      </font>
      <alignment horizontal="left" vertical="center" textRotation="0" wrapText="0" indent="0" justifyLastLine="0" shrinkToFit="0" readingOrder="0"/>
    </dxf>
    <dxf>
      <font>
        <b val="0"/>
        <family val="2"/>
      </font>
      <alignment horizontal="left" vertical="center" textRotation="0" wrapText="0" indent="0" justifyLastLine="0" shrinkToFit="0" readingOrder="0"/>
    </dxf>
    <dxf>
      <font>
        <b val="0"/>
        <family val="2"/>
      </font>
      <alignment horizontal="left" vertical="center" textRotation="0" wrapText="0" indent="0" justifyLastLine="0" shrinkToFit="0" readingOrder="0"/>
      <border diagonalUp="0" diagonalDown="0">
        <left/>
        <right style="thin">
          <color indexed="64"/>
        </right>
        <vertical/>
      </border>
    </dxf>
    <dxf>
      <font>
        <b val="0"/>
        <family val="2"/>
      </font>
      <alignment horizontal="left" vertical="center" textRotation="0" wrapText="0" indent="0" justifyLastLine="0" shrinkToFit="0" readingOrder="0"/>
      <border diagonalUp="0" diagonalDown="0">
        <left style="thin">
          <color indexed="64"/>
        </left>
        <right/>
        <vertical/>
      </border>
    </dxf>
    <dxf>
      <font>
        <b val="0"/>
        <family val="2"/>
      </font>
      <alignment horizontal="left" vertical="center" textRotation="0" wrapText="0" indent="0" justifyLastLine="0" shrinkToFit="0" readingOrder="0"/>
      <border diagonalUp="0" diagonalDown="0">
        <left/>
        <right style="thin">
          <color indexed="64"/>
        </right>
        <vertical/>
      </border>
    </dxf>
    <dxf>
      <font>
        <b val="0"/>
        <family val="2"/>
      </font>
      <alignment horizontal="left" vertical="center" textRotation="0" wrapText="0" indent="0" justifyLastLine="0" shrinkToFit="0" readingOrder="0"/>
      <border diagonalUp="0" diagonalDown="0">
        <left style="thin">
          <color indexed="64"/>
        </left>
        <right/>
        <vertical/>
      </border>
    </dxf>
    <dxf>
      <font>
        <b val="0"/>
        <family val="2"/>
      </font>
      <alignment horizontal="left" vertical="center" textRotation="0" wrapText="0" indent="0" justifyLastLine="0" shrinkToFit="0" readingOrder="0"/>
      <border diagonalUp="0" diagonalDown="0">
        <left/>
        <right style="thin">
          <color indexed="64"/>
        </right>
        <vertical/>
      </border>
    </dxf>
    <dxf>
      <border outline="0">
        <left style="thick">
          <color auto="1"/>
        </left>
        <right style="thick">
          <color auto="1"/>
        </right>
        <top style="thick">
          <color auto="1"/>
        </top>
        <bottom style="thick">
          <color auto="1"/>
        </bottom>
      </border>
    </dxf>
    <dxf>
      <font>
        <b val="0"/>
        <family val="2"/>
      </font>
      <alignment horizontal="left" vertical="center" textRotation="0" wrapText="0" indent="0" justifyLastLine="0" shrinkToFit="0" readingOrder="0"/>
    </dxf>
    <dxf>
      <border outline="0">
        <bottom style="thin">
          <color auto="1"/>
        </bottom>
      </border>
    </dxf>
    <dxf>
      <font>
        <b val="0"/>
        <i val="0"/>
        <strike val="0"/>
        <condense val="0"/>
        <extend val="0"/>
        <outline val="0"/>
        <shadow val="0"/>
        <u val="none"/>
        <vertAlign val="baseline"/>
        <sz val="9"/>
        <color theme="0"/>
        <name val="Arial"/>
        <family val="2"/>
        <scheme val="none"/>
      </font>
      <alignment horizontal="left" vertical="center" textRotation="0" wrapText="0" indent="0" justifyLastLine="0" shrinkToFit="0" readingOrder="0"/>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FFCC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tlas\kvanderheijden\PMB\Vispassage\19-01-2021%20APvE_eenzijdige%20vispassage_concept%20ver%20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ctievelden"/>
      <sheetName val="Objectenboom"/>
      <sheetName val="Controleblad"/>
      <sheetName val="Validatie-Verificatie"/>
      <sheetName val="Documenten"/>
      <sheetName val="Gemaal"/>
      <sheetName val="Gemaal VV"/>
      <sheetName val="Gemaal export"/>
      <sheetName val="Aanvoerwatergang"/>
      <sheetName val="Aanvoerwatergang VV"/>
      <sheetName val="Aanvoerwatergang export"/>
      <sheetName val="Instroomconstructie"/>
      <sheetName val="Instroomconstructie export"/>
      <sheetName val="Instroomconstructie VV"/>
      <sheetName val="Onderbouw"/>
      <sheetName val="Onderbouw export"/>
      <sheetName val="Onderbouw VV"/>
      <sheetName val="Bovenbouw"/>
      <sheetName val="Bovenbouw export"/>
      <sheetName val="Bovenbouw VV"/>
      <sheetName val="Persleidingen"/>
      <sheetName val="Persleidingen export"/>
      <sheetName val="Persleidingen VV"/>
      <sheetName val="Uitstroomconstructie"/>
      <sheetName val="Uitstroomconstructie export"/>
      <sheetName val="Uitstroomconstructie VV"/>
      <sheetName val="Boezemwatergang"/>
      <sheetName val="Boezemwatergang export"/>
      <sheetName val="Boezemwatergang VV"/>
      <sheetName val="Terrein"/>
      <sheetName val="Terrein export"/>
      <sheetName val="Terrein VV"/>
      <sheetName val="Krooshekreiniger"/>
      <sheetName val="Krooshekreiniger export"/>
      <sheetName val="Krooshekreiniger VV"/>
      <sheetName val="Pompen"/>
      <sheetName val="Pompen export"/>
      <sheetName val="Pompen VV"/>
      <sheetName val="Leidingappendages"/>
      <sheetName val="Leidingappendages export"/>
      <sheetName val="Leidingappendages VV"/>
      <sheetName val="Lenspomp"/>
      <sheetName val="Lenspomp export"/>
      <sheetName val="Lenspomp VV"/>
      <sheetName val="Ventilatie"/>
      <sheetName val="Ventilatie export"/>
      <sheetName val="Ventilatie VV"/>
      <sheetName val="TPI"/>
      <sheetName val="TPI export"/>
      <sheetName val="TPI VV"/>
      <sheetName val="Bedieningskasten"/>
      <sheetName val="Bedieningskasten export"/>
      <sheetName val="Bedieningskasten VV"/>
      <sheetName val="Verbruikers"/>
      <sheetName val="Verbruikers export"/>
      <sheetName val="Verbruikers VV"/>
      <sheetName val="E-Installatie"/>
      <sheetName val="Bekabeling export"/>
      <sheetName val="Bekabeling VV"/>
      <sheetName val="19-01-2021 APvE_eenzijdige vis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FDE9D28-A94F-4AB0-8DED-B2B5AF8ACB46}" name="Tabel1" displayName="Tabel1" ref="B3:K9" totalsRowShown="0" headerRowDxfId="285" dataDxfId="283" headerRowBorderDxfId="284" tableBorderDxfId="282" headerRowCellStyle="Accent5">
  <autoFilter ref="B3:K9" xr:uid="{2C675BA2-74EF-465C-9B8B-9D2C4902D6A3}"/>
  <tableColumns count="10">
    <tableColumn id="1" xr3:uid="{C981D4E1-1DEE-48E1-9739-BA560D353142}" name="Eis-code" dataDxfId="281"/>
    <tableColumn id="2" xr3:uid="{A3B27892-9428-499E-8D03-8785A501845D}" name="Type eis" dataDxfId="280"/>
    <tableColumn id="4" xr3:uid="{43066B01-33E5-4E75-B90D-F7CA802159E2}" name="Kolom1" dataDxfId="279"/>
    <tableColumn id="5" xr3:uid="{7B82BEAD-F54B-4329-9EC8-DEDFDC869A49}" name="Doel" dataDxfId="278"/>
    <tableColumn id="6" xr3:uid="{C0477D71-A527-41CF-AD35-FCB329B47642}" name="Kolom3" dataDxfId="277"/>
    <tableColumn id="7" xr3:uid="{C3D75FD8-F628-4FCB-B74D-C89A680ABDD8}" name="Kolom2" dataDxfId="276"/>
    <tableColumn id="8" xr3:uid="{17214145-7A91-4386-89B0-5E435F07BE42}" name="Kolom5" dataDxfId="275"/>
    <tableColumn id="9" xr3:uid="{FE3D628D-EADF-4214-94A1-746DD8CE3215}" name="Kolom6" dataDxfId="274"/>
    <tableColumn id="10" xr3:uid="{B2242F10-A483-4676-A2D6-39C2F17A2221}" name="Toelichting / Omschrijving van het eistype." dataDxfId="273"/>
    <tableColumn id="11" xr3:uid="{ED9BE100-91F1-4A58-B833-57D8E9967AB1}" name="Hardheid van het eistype." dataDxfId="272"/>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0DB462C-7688-48FB-AE77-A98C8F2E5A80}" name="Tabel17" displayName="Tabel17" ref="B12:K35" totalsRowShown="0" headerRowDxfId="271" dataDxfId="269" headerRowBorderDxfId="270" tableBorderDxfId="268" headerRowCellStyle="Accent5">
  <autoFilter ref="B12:K35" xr:uid="{2089D566-0A13-43E1-8438-91B540951E0D}"/>
  <tableColumns count="10">
    <tableColumn id="1" xr3:uid="{F859CD52-D54D-4224-A4E7-484016A2142F}" name="Eis-code" dataDxfId="267"/>
    <tableColumn id="2" xr3:uid="{FCC0CF8B-4861-4E11-BDFE-686A749D8250}" name="Type eis" dataDxfId="266"/>
    <tableColumn id="4" xr3:uid="{13294262-794D-4441-BC5C-F3C3013EE473}" name="Kolom1" dataDxfId="265"/>
    <tableColumn id="5" xr3:uid="{29885BF6-D203-4E39-971F-E93E400A700B}" name="Doel" dataDxfId="264"/>
    <tableColumn id="6" xr3:uid="{BC2EEE84-758E-4F9D-B00D-A67B03B42E44}" name="Kolom3" dataDxfId="263"/>
    <tableColumn id="7" xr3:uid="{058934F2-ACD7-4926-B474-15BFAE00845F}" name="Kolom2" dataDxfId="262"/>
    <tableColumn id="8" xr3:uid="{94D88910-36DD-4222-A47F-57FBB5D45EB7}" name="Kolom5" dataDxfId="261"/>
    <tableColumn id="9" xr3:uid="{DB3654FC-2A8A-4559-B5D2-B8E74CECAFFF}" name="Kolom6" dataDxfId="260"/>
    <tableColumn id="10" xr3:uid="{8168AD8E-A7B0-4695-9EC9-A25311E562BD}" name="Toelichting / Omschrijving van het eistype." dataDxfId="259"/>
    <tableColumn id="11" xr3:uid="{6FC8BA59-64DE-405C-ADCA-05BF83E97FC4}" name="Hardheid van het eistype." dataDxfId="258"/>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6CF461B-6821-49D5-B5D5-A57F9EED3F76}" name="Tabel3" displayName="Tabel3" ref="M3:R7" totalsRowShown="0" headerRowBorderDxfId="257" tableBorderDxfId="256">
  <autoFilter ref="M3:R7" xr:uid="{EA33D1A1-2A84-4F20-A8B5-59C65AA3AD3A}"/>
  <tableColumns count="6">
    <tableColumn id="1" xr3:uid="{212E412E-077D-4576-8A45-DB3614B502C6}" name="Eis-Classificatiecode" dataDxfId="255"/>
    <tableColumn id="2" xr3:uid="{E0EEAFA2-2595-42B7-8992-56E2DB31DD03}" name="Doel"/>
    <tableColumn id="3" xr3:uid="{D0F8BD6A-0258-41C8-89F2-8A16A62267E6}" name="Betekenis" dataDxfId="254"/>
    <tableColumn id="4" xr3:uid="{C1FD55D5-FFFE-4E5B-8B42-CC74CB52189F}" name="Kolom5" dataDxfId="253"/>
    <tableColumn id="5" xr3:uid="{0453074D-5646-4E01-BE71-0D46FD3067B3}" name="Kolom6" dataDxfId="252"/>
    <tableColumn id="6" xr3:uid="{784655BB-C6E4-4B03-9820-7C86A79FFC38}" name="Hardheid van het eis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C1CFB73-6F56-42C1-91E5-373D0DA61423}" name="Tabel36" displayName="Tabel36" ref="T3:Y5" totalsRowShown="0" headerRowBorderDxfId="251" tableBorderDxfId="250">
  <autoFilter ref="T3:Y5" xr:uid="{B2B47D61-D551-4F2B-81EB-A3A8C35C933C}"/>
  <tableColumns count="6">
    <tableColumn id="1" xr3:uid="{2F454D58-CC15-469D-87B1-64CDCB9B752C}" name="Eis-Classificatiecode" dataDxfId="249"/>
    <tableColumn id="2" xr3:uid="{91199DAC-CCCD-460E-B504-A9A5F94E596E}" name="Doel"/>
    <tableColumn id="3" xr3:uid="{65207F43-DE2B-4973-8A50-5EFB2E30896E}" name="Betekenis"/>
    <tableColumn id="4" xr3:uid="{EB2FACD3-4874-43F4-8BA9-5B2DC42BCDB9}" name="Kolom5"/>
    <tableColumn id="5" xr3:uid="{CB0E5584-5EBB-41F5-AD52-711D9C9CA6E8}" name="Kolom6"/>
    <tableColumn id="6" xr3:uid="{1DC92F6A-C8F3-405D-99FA-3A661B7892D6}" name="Kolom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AB362E2-4EA2-4814-A854-BCF05E38D9A1}" name="Tabel38" displayName="Tabel38" ref="M12:R16" totalsRowShown="0" dataDxfId="247" headerRowBorderDxfId="248" tableBorderDxfId="246">
  <autoFilter ref="M12:R16" xr:uid="{DDA8A8F9-9E86-4271-A4AC-ACD4C091228C}"/>
  <tableColumns count="6">
    <tableColumn id="1" xr3:uid="{BB2D63DE-1684-45DA-90F1-EE5A96E50CB8}" name="VV Ontwerp" dataDxfId="245"/>
    <tableColumn id="2" xr3:uid="{C94F709D-1C3B-4996-9B4F-87FE2ACFBEF4}" name="Doel" dataDxfId="244"/>
    <tableColumn id="3" xr3:uid="{D47CF51C-68EC-40F6-8C41-006A732AB5E0}" name="Betekenis" dataDxfId="243"/>
    <tableColumn id="4" xr3:uid="{BAAC9BFE-52B2-43D4-A045-ED64A90934F0}" name="Kolom5" dataDxfId="242"/>
    <tableColumn id="5" xr3:uid="{EFADA6D2-0598-4734-8DDB-655C4902F91C}" name="Kolom6" dataDxfId="241"/>
    <tableColumn id="6" xr3:uid="{1524F9A3-08A0-4CE0-A2A1-B8E9F6A81100}" name="Uitleg VV Ontwerp" dataDxfId="24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0CCE36A-D019-4D01-9AFB-43878330EB5F}" name="Tabel389" displayName="Tabel389" ref="M20:R33" totalsRowShown="0" dataDxfId="238" headerRowBorderDxfId="239" tableBorderDxfId="237">
  <autoFilter ref="M20:R33" xr:uid="{87ECD392-4499-4ACE-A778-E02EBE62B9C9}"/>
  <tableColumns count="6">
    <tableColumn id="1" xr3:uid="{827B1C75-0CB6-4271-B392-429E3B238418}" name="VV Realisatie" dataDxfId="236"/>
    <tableColumn id="2" xr3:uid="{772B7476-EA1A-429E-BFA4-22E908B23415}" name="Doel" dataDxfId="235"/>
    <tableColumn id="3" xr3:uid="{A68D5445-B28C-46D6-9846-370BBD123E03}" name="Betekenis" dataDxfId="234"/>
    <tableColumn id="4" xr3:uid="{4A42771B-DB65-4ADD-9BDE-842F1F9F862D}" name="Kolom5" dataDxfId="233"/>
    <tableColumn id="5" xr3:uid="{11356D73-090F-4D56-A88D-68B2DFA0DC36}" name="Kolom6" dataDxfId="232"/>
    <tableColumn id="6" xr3:uid="{CAFCCD49-38A4-421C-B9A5-3E8305B885B5}" name="Uitleg VV Realisatie" dataDxfId="23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FACA8A9-785A-4FF7-9084-5FFA1A9CC55D}" name="Tabel3818" displayName="Tabel3818" ref="T12:Y16" totalsRowShown="0" dataDxfId="229" headerRowBorderDxfId="230" tableBorderDxfId="228">
  <autoFilter ref="T12:Y16" xr:uid="{8951AD55-C6C3-45C9-9999-3DF72DB77A90}"/>
  <tableColumns count="6">
    <tableColumn id="1" xr3:uid="{DEF54C47-8F08-44E8-BB13-F6B471F002E5}" name="Eis Paragraaf" dataDxfId="227"/>
    <tableColumn id="2" xr3:uid="{478C14F6-3733-44E3-A9DB-18583140A896}" name="Doel" dataDxfId="226"/>
    <tableColumn id="3" xr3:uid="{366A9547-AAFD-4A21-9CFF-A8DE5312D8B6}" name="Betekenis" dataDxfId="225"/>
    <tableColumn id="4" xr3:uid="{ABC58B48-F752-4928-80DC-A144F163EF9A}" name="Kolom5" dataDxfId="224"/>
    <tableColumn id="5" xr3:uid="{E0624359-1373-4B32-9752-3418BE6A8D0A}" name="Kolom6" dataDxfId="223"/>
    <tableColumn id="6" xr3:uid="{0B0C87B6-2DAD-4517-B36D-62E4CE50A7D5}" name="Uitleg VV Ontwerp" dataDxfId="22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B4842E9B-0DF9-48B4-A679-65D2F53CE392}" name="Tabel11" displayName="Tabel11" ref="U20:W79" totalsRowShown="0" headerRowDxfId="221" dataDxfId="220" headerRowCellStyle="Standaard 2" dataCellStyle="Standaard 2">
  <autoFilter ref="U20:W79" xr:uid="{A7E0F3DA-6673-4B4F-B4A4-F56B3C871315}"/>
  <tableColumns count="3">
    <tableColumn id="1" xr3:uid="{16434997-849D-451E-BC8D-618FD8D60E85}" name="Meenemen" dataDxfId="219" dataCellStyle="Standaard 2"/>
    <tableColumn id="2" xr3:uid="{EC70CD5A-A647-429C-B6AB-DB95F9BCB9C6}" name="Sheet " dataDxfId="218" dataCellStyle="Standaard 2"/>
    <tableColumn id="3" xr3:uid="{A3220338-4148-497E-B486-5B8E7F233F7A}" name="Volgnummer" dataDxfId="217" dataCellStyle="Standaard 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10E41AD-300D-4D63-9904-A9671B76FBD8}" name="Tabel2204032" displayName="Tabel2204032" ref="B7:K8" totalsRowShown="0" headerRowDxfId="213" dataDxfId="211" headerRowBorderDxfId="212" tableBorderDxfId="210">
  <autoFilter ref="B7:K8" xr:uid="{9E49A133-5783-4D4C-90EB-573964293834}"/>
  <tableColumns count="10">
    <tableColumn id="1" xr3:uid="{68A6D6FC-4B87-424F-901E-D4F42DC18562}" name="Object-ID" dataDxfId="209"/>
    <tableColumn id="2" xr3:uid="{0725B5E5-B234-4517-A068-6B077D27366B}" name="Nr." dataDxfId="208"/>
    <tableColumn id="4" xr3:uid="{6CEB4958-731B-408A-99DF-5A327E02B4D5}" name="Beheer-object" dataDxfId="207"/>
    <tableColumn id="5" xr3:uid="{E4B10651-8135-4C1D-96F1-1C8A9C8CA5BF}" name="Kolom2" dataDxfId="206"/>
    <tableColumn id="6" xr3:uid="{F57DDC79-11D5-462D-86AB-74A2D6DB9A54}" name="Naam" dataDxfId="205"/>
    <tableColumn id="7" xr3:uid="{3E68FF6E-B54B-4F01-88A4-A169C3C6E220}" name="Kolom4" dataDxfId="204"/>
    <tableColumn id="8" xr3:uid="{F81F7F7A-AE96-4710-B80E-ED17F530FF62}" name="Kolom5" dataDxfId="203"/>
    <tableColumn id="9" xr3:uid="{6AB63C85-2E51-4F7B-8E45-F5EABC7F5B37}" name="Kolom6" dataDxfId="202"/>
    <tableColumn id="10" xr3:uid="{2332567E-3A77-4EEB-97E9-E47F2686A4A3}" name="Functie" dataDxfId="201"/>
    <tableColumn id="11" xr3:uid="{6FA41235-A69A-4746-B344-D33846C30CC6}" name="Kolom7" dataDxfId="200"/>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174F413A-0D9C-4F46-A9B8-EDB797757831}" name="Tabel2204036" displayName="Tabel2204036" ref="B7:K8" totalsRowShown="0" headerRowDxfId="197" dataDxfId="195" headerRowBorderDxfId="196" tableBorderDxfId="194">
  <autoFilter ref="B7:K8" xr:uid="{FA8C42EF-0C77-4DAA-AAA0-EF0ED9847B39}"/>
  <tableColumns count="10">
    <tableColumn id="1" xr3:uid="{8CAEA496-962C-4FE0-981B-B6753F1D04F2}" name="Object-ID" dataDxfId="193"/>
    <tableColumn id="2" xr3:uid="{A96EFFBA-F9A3-42E5-A623-FA70F5CF9151}" name="Nr." dataDxfId="192"/>
    <tableColumn id="4" xr3:uid="{17BC4425-B876-43AC-B1C8-A4C0561F94CF}" name="Beheer-object" dataDxfId="191"/>
    <tableColumn id="5" xr3:uid="{CD9C1582-71B4-401C-A3C5-2D67ADFE7A48}" name="Kolom2" dataDxfId="190"/>
    <tableColumn id="6" xr3:uid="{03348B19-DDEE-4A72-820E-9C7AF5E3C296}" name="Naam" dataDxfId="189"/>
    <tableColumn id="7" xr3:uid="{E38DE0CA-086A-44AE-8C88-E0D560D9815E}" name="Kolom4" dataDxfId="188"/>
    <tableColumn id="8" xr3:uid="{CBF3FF33-A991-404B-8F41-94FDF7DAA270}" name="Kolom5" dataDxfId="187"/>
    <tableColumn id="9" xr3:uid="{ED658E40-67D6-4743-A018-828AF26A1D61}" name="Kolom6" dataDxfId="186"/>
    <tableColumn id="10" xr3:uid="{71DB603D-22BB-43B1-B325-F1227EFD88F1}" name="Functie" dataDxfId="185"/>
    <tableColumn id="11" xr3:uid="{73342F28-D227-44BE-B08C-CE6D45DE28B1}" name="Kolom7" dataDxfId="184"/>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DE6D8F5-911E-4961-952D-63A0E89171D8}" name="Tabel2204035" displayName="Tabel2204035" ref="B7:K8" totalsRowShown="0" headerRowDxfId="178" dataDxfId="176" headerRowBorderDxfId="177" tableBorderDxfId="175">
  <autoFilter ref="B7:K8" xr:uid="{740C393D-2AC1-4AFF-8B9B-0D0AF39ED4FF}"/>
  <tableColumns count="10">
    <tableColumn id="1" xr3:uid="{82298D9F-BBF4-469A-B696-86BFFEB46663}" name="Object-ID" dataDxfId="174"/>
    <tableColumn id="2" xr3:uid="{E56BB6DB-512A-4509-9022-DD4D005E84E8}" name="Nr." dataDxfId="173"/>
    <tableColumn id="4" xr3:uid="{8E5222DD-65CD-493E-B9F8-046458510DFB}" name="Beheer-object" dataDxfId="172"/>
    <tableColumn id="5" xr3:uid="{DD55F250-EF99-4A03-9A9B-E22F505F4698}" name="Kolom2" dataDxfId="171"/>
    <tableColumn id="6" xr3:uid="{10DB55C3-0658-4AF2-BE70-3423021BD809}" name="Naam" dataDxfId="170"/>
    <tableColumn id="7" xr3:uid="{2FC05EE5-2343-4B69-A43F-DBD39C85472E}" name="Kolom4" dataDxfId="169"/>
    <tableColumn id="8" xr3:uid="{D1F6626F-8FDF-4C80-BBAA-A3085664C663}" name="Kolom5" dataDxfId="168"/>
    <tableColumn id="9" xr3:uid="{FD312AED-C36F-4A6E-AF2A-DF0E7FC4D790}" name="Kolom6" dataDxfId="167"/>
    <tableColumn id="10" xr3:uid="{64B15358-1217-4C93-93F7-0866D3DCE396}" name="Functie" dataDxfId="166"/>
    <tableColumn id="11" xr3:uid="{A1AD1FDD-F9E4-4B84-8360-B98229D39FE8}" name="Kolom7" dataDxfId="165"/>
  </tableColumns>
  <tableStyleInfo name="TableStyleMedium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65E7EDF-0D95-4EE5-A879-63F459A8BDB7}" name="Tabel2204034" displayName="Tabel2204034" ref="B7:K8" totalsRowShown="0" headerRowDxfId="162" dataDxfId="160" headerRowBorderDxfId="161" tableBorderDxfId="159">
  <autoFilter ref="B7:K8" xr:uid="{2A9BA8BE-0B6B-44BB-8DF3-F7B8461A7244}"/>
  <tableColumns count="10">
    <tableColumn id="1" xr3:uid="{CED2CB83-7A81-48B5-8F86-0028F2A93135}" name="Object-ID" dataDxfId="158"/>
    <tableColumn id="2" xr3:uid="{DE23A0F5-8A4A-42AD-B94D-D8375FB9A2E4}" name="Nr." dataDxfId="157"/>
    <tableColumn id="4" xr3:uid="{AF78173E-8240-4A38-9188-885E52741425}" name="Beheer-object" dataDxfId="156"/>
    <tableColumn id="5" xr3:uid="{0CFEEB30-5E5B-4F1F-B199-925A2C9CE53C}" name="Kolom2" dataDxfId="155"/>
    <tableColumn id="6" xr3:uid="{D8AB36F2-C25C-45E5-900A-D630BA2EBF70}" name="Naam" dataDxfId="154"/>
    <tableColumn id="7" xr3:uid="{2C26A057-F82A-47D3-86A6-0BCCBC3E35D7}" name="Kolom4" dataDxfId="153"/>
    <tableColumn id="8" xr3:uid="{EEE0DA5C-EB01-43D9-826D-557723FB1E82}" name="Kolom5" dataDxfId="152"/>
    <tableColumn id="9" xr3:uid="{8CFE44E3-4B44-452F-BEC7-68E054C94084}" name="Kolom6" dataDxfId="151"/>
    <tableColumn id="10" xr3:uid="{11684DA1-4058-45F1-820B-935866B8D8A8}" name="Functie" dataDxfId="150"/>
    <tableColumn id="11" xr3:uid="{36682630-FF31-4E2F-B304-B536C9E78D26}" name="Kolom7" dataDxfId="149"/>
  </tableColumns>
  <tableStyleInfo name="TableStyleMedium3"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44967099-CFF4-4F12-910B-0508CC069C2A}" name="Tabel2204031" displayName="Tabel2204031" ref="B7:K8" totalsRowShown="0" headerRowDxfId="144" dataDxfId="142" headerRowBorderDxfId="143" tableBorderDxfId="141">
  <autoFilter ref="B7:K8" xr:uid="{F21C8B41-99A5-4E6A-9EC2-4EB097B487BF}"/>
  <tableColumns count="10">
    <tableColumn id="1" xr3:uid="{A35FD6E5-5B39-4743-B979-3C97D05FFC41}" name="Object-ID" dataDxfId="140"/>
    <tableColumn id="2" xr3:uid="{807ACD58-FA83-43B4-9828-73C19F6736D9}" name="Nr." dataDxfId="139"/>
    <tableColumn id="4" xr3:uid="{63822742-1FFD-440B-A5BD-3272085C0826}" name="Beheer-object" dataDxfId="138"/>
    <tableColumn id="5" xr3:uid="{CE6705C3-4E2D-4200-9C37-5F772D31D9D0}" name="Kolom2" dataDxfId="137"/>
    <tableColumn id="6" xr3:uid="{01427391-FB76-4A49-AF5C-281BEA3C9D4F}" name="Naam" dataDxfId="136"/>
    <tableColumn id="7" xr3:uid="{31174981-63AE-4852-8573-7882A59C03A3}" name="Kolom4" dataDxfId="135"/>
    <tableColumn id="8" xr3:uid="{DA45C0D2-B609-4DFA-B4AF-A28C9623FB84}" name="Kolom5" dataDxfId="134"/>
    <tableColumn id="9" xr3:uid="{28195D09-CAC0-4C37-A671-2871A292025F}" name="Kolom6" dataDxfId="133"/>
    <tableColumn id="10" xr3:uid="{6215FC26-D494-4F34-8BFF-DCB3DA0B472A}" name="Functie" dataDxfId="132"/>
    <tableColumn id="11" xr3:uid="{4C43053E-C20B-4A11-9A5E-BE1EAC73A4FD}" name="Kolom7" dataDxfId="131"/>
  </tableColumns>
  <tableStyleInfo name="TableStyleMedium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AE03B45-135C-41DE-B2F5-6E69F386D112}" name="Tabel22040" displayName="Tabel22040" ref="B7:K8" totalsRowShown="0" headerRowDxfId="126" dataDxfId="124" headerRowBorderDxfId="125" tableBorderDxfId="123">
  <autoFilter ref="B7:K8" xr:uid="{AB748759-041D-4DBE-8C1A-8537D90A3C7B}"/>
  <tableColumns count="10">
    <tableColumn id="1" xr3:uid="{C76DDF16-3FFD-47F9-BEE6-0BC5B73B40D5}" name="Object-ID" dataDxfId="122"/>
    <tableColumn id="2" xr3:uid="{84635EF8-ACF9-4E64-A590-447571F2E679}" name="Nr." dataDxfId="121"/>
    <tableColumn id="4" xr3:uid="{B0F80E37-54C1-4B3F-9278-F1A0AB56C14E}" name="Beheer-object" dataDxfId="120"/>
    <tableColumn id="5" xr3:uid="{678BE484-F5D8-43F0-B5A7-125399276663}" name="Kolom2" dataDxfId="119"/>
    <tableColumn id="6" xr3:uid="{3E8EBFF0-2486-41D1-AEF3-6334C5E921C1}" name="Naam" dataDxfId="118"/>
    <tableColumn id="7" xr3:uid="{448DD29C-EEBA-4E3D-B02C-B3B350966F5A}" name="Kolom4" dataDxfId="117"/>
    <tableColumn id="8" xr3:uid="{47E9F6FE-1982-44D1-B2A5-C77A63E847EE}" name="Kolom5" dataDxfId="116"/>
    <tableColumn id="9" xr3:uid="{DA7FA72E-7C2A-4F51-9305-A008EBBB7A0E}" name="Kolom6" dataDxfId="115"/>
    <tableColumn id="10" xr3:uid="{DDBB7AFA-A8AE-4D62-9350-BC0C78E2F35C}" name="Functie" dataDxfId="114"/>
    <tableColumn id="11" xr3:uid="{FCA91F4E-D013-4076-8AB8-47905335A054}" name="Kolom7" dataDxfId="113"/>
  </tableColumns>
  <tableStyleInfo name="TableStyleMedium3"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6466E755-9E71-4385-9C6D-F39DA1C6BBB0}" name="Tabel2204037" displayName="Tabel2204037" ref="B7:K8" totalsRowShown="0" headerRowDxfId="110" dataDxfId="108" headerRowBorderDxfId="109" tableBorderDxfId="107">
  <autoFilter ref="B7:K8" xr:uid="{9DDBD0C8-4BF8-460A-8E81-836A6BCE39B6}"/>
  <tableColumns count="10">
    <tableColumn id="1" xr3:uid="{977369C3-1770-4FA2-B30E-6EF76317B27D}" name="Object-ID" dataDxfId="106"/>
    <tableColumn id="2" xr3:uid="{BAFE257C-7074-4A01-9E0E-069D3143844F}" name="Nr." dataDxfId="105"/>
    <tableColumn id="4" xr3:uid="{9F0D3289-4785-4C19-ABF3-56706E65FDA8}" name="Beheer-object" dataDxfId="104"/>
    <tableColumn id="5" xr3:uid="{4BB79197-951A-4CCB-A639-8A9F86296A3C}" name="Kolom2" dataDxfId="103"/>
    <tableColumn id="6" xr3:uid="{09078E31-20A9-48A1-8B1A-E31929E2CD93}" name="Naam" dataDxfId="102"/>
    <tableColumn id="7" xr3:uid="{86A4EB73-E757-4198-B26D-0CE656377174}" name="Kolom4" dataDxfId="101"/>
    <tableColumn id="8" xr3:uid="{8D38747D-0928-42C9-B328-12D0104C6BBB}" name="Kolom5" dataDxfId="100"/>
    <tableColumn id="9" xr3:uid="{ED5DC777-AD71-4C04-801A-6FE49B25BC14}" name="Kolom6" dataDxfId="99"/>
    <tableColumn id="10" xr3:uid="{11570933-4314-45EC-86AD-B247BF8D8309}" name="Functie" dataDxfId="98"/>
    <tableColumn id="11" xr3:uid="{17FAF350-22AA-4863-BB82-7779ACDCE667}" name="Kolom7" dataDxfId="97"/>
  </tableColumns>
  <tableStyleInfo name="TableStyleMedium3"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6E5D995-EACE-44B5-BA39-58380F5E184E}" name="Tabel2204038" displayName="Tabel2204038" ref="B7:K8" totalsRowShown="0" headerRowDxfId="94" dataDxfId="92" headerRowBorderDxfId="93" tableBorderDxfId="91">
  <autoFilter ref="B7:K8" xr:uid="{210565EB-D5FA-4AE7-98B3-A3D07612A3AD}"/>
  <tableColumns count="10">
    <tableColumn id="1" xr3:uid="{7941D23E-BE3A-4E21-90FC-3014BECD2B26}" name="Object-ID" dataDxfId="90"/>
    <tableColumn id="2" xr3:uid="{FFBA4CE3-8175-4FF5-A239-DEC63415E547}" name="Nr." dataDxfId="89"/>
    <tableColumn id="4" xr3:uid="{0AF91A36-DC6E-4F84-BF47-818A5BBFEAAC}" name="Beheer-object" dataDxfId="88"/>
    <tableColumn id="5" xr3:uid="{77E18D7E-8ECD-4A28-8E67-EBEA8DCFE62D}" name="Kolom2" dataDxfId="87"/>
    <tableColumn id="6" xr3:uid="{8F4A33EE-66F3-41EE-B5F8-BAB3D780189C}" name="Naam" dataDxfId="86"/>
    <tableColumn id="7" xr3:uid="{C798694C-B67C-4D0E-BF15-49E8FEDB3CB3}" name="Kolom4" dataDxfId="85"/>
    <tableColumn id="8" xr3:uid="{5043E39C-F4E9-4CE8-A4E9-25FF3DA12C7A}" name="Kolom5" dataDxfId="84"/>
    <tableColumn id="9" xr3:uid="{BE7B0781-8337-49FA-9DC4-12EA117F3CF0}" name="Kolom6" dataDxfId="83"/>
    <tableColumn id="10" xr3:uid="{43D9CEE2-CD91-4780-9358-44165445E114}" name="Functie" dataDxfId="82"/>
    <tableColumn id="11" xr3:uid="{7F05C5BF-3599-4FD7-9CDC-49A22C6A72C3}" name="Kolom7" dataDxfId="81"/>
  </tableColumns>
  <tableStyleInfo name="TableStyleMedium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D503F593-537C-4885-888B-74E2DE5618E5}" name="Tabel2204039" displayName="Tabel2204039" ref="B7:K8" totalsRowShown="0" headerRowDxfId="78" dataDxfId="76" headerRowBorderDxfId="77" tableBorderDxfId="75">
  <autoFilter ref="B7:K8" xr:uid="{E82FCB5E-8EDB-400A-9D93-703F3CC03709}"/>
  <tableColumns count="10">
    <tableColumn id="1" xr3:uid="{559C1162-24B5-4ECC-992E-CA17DC68FF16}" name="Object-ID" dataDxfId="74"/>
    <tableColumn id="2" xr3:uid="{476F54D4-2BFC-4C98-8396-28853D1096F4}" name="Nr." dataDxfId="73"/>
    <tableColumn id="4" xr3:uid="{A8967838-5A5F-4E22-816E-EEDDF0805EBA}" name="Beheer-object" dataDxfId="72"/>
    <tableColumn id="5" xr3:uid="{850AD38B-A34B-4332-81B8-2B8D20E866DD}" name="Kolom2" dataDxfId="71"/>
    <tableColumn id="6" xr3:uid="{50D6F122-0D19-4D56-861F-2DD8BABE30B6}" name="Naam" dataDxfId="70"/>
    <tableColumn id="7" xr3:uid="{E355A0FF-D1B1-4E26-8E8C-2CF83C174FE3}" name="Kolom4" dataDxfId="69"/>
    <tableColumn id="8" xr3:uid="{72EBBEB4-9CC2-4229-AC1C-73577BB01772}" name="Kolom5" dataDxfId="68"/>
    <tableColumn id="9" xr3:uid="{D0ED328C-9139-4BF0-A9CF-F41EEAA6A1C6}" name="Kolom6" dataDxfId="67"/>
    <tableColumn id="10" xr3:uid="{5D8C983C-97FC-4B72-959E-1538A4DA7CC1}" name="Functie" dataDxfId="66"/>
    <tableColumn id="11" xr3:uid="{F40DAF4F-073D-43CF-86CF-B84844671025}" name="Kolom7" dataDxfId="65"/>
  </tableColumns>
  <tableStyleInfo name="TableStyleMedium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F0E6D6E-1006-459D-B190-EC4779149720}" name="Tabel2204040" displayName="Tabel2204040" ref="B8:K9" totalsRowShown="0" headerRowDxfId="61" dataDxfId="59" headerRowBorderDxfId="60" tableBorderDxfId="58">
  <autoFilter ref="B8:K9" xr:uid="{065CAF29-5B6B-4983-9324-BA50435BF792}"/>
  <tableColumns count="10">
    <tableColumn id="1" xr3:uid="{1A4305D3-E605-4768-8AD8-F036D809E9FE}" name="Object-ID" dataDxfId="57"/>
    <tableColumn id="2" xr3:uid="{3AAFCC5D-64CA-41B5-911A-6BEEB759ED74}" name="Nr." dataDxfId="56"/>
    <tableColumn id="4" xr3:uid="{84B7DEE2-8821-4632-A0E9-9B749C9A0E0B}" name="Beheer-object" dataDxfId="55"/>
    <tableColumn id="5" xr3:uid="{2D8EED70-B472-42EC-A7AC-CFE8309854A8}" name="Kolom2" dataDxfId="54"/>
    <tableColumn id="6" xr3:uid="{BC7B97AE-8C4C-4B6B-864A-09612A4300B3}" name="Naam" dataDxfId="53"/>
    <tableColumn id="7" xr3:uid="{11BE8BE5-15AE-4006-9F08-7A2114300508}" name="Kolom4" dataDxfId="52"/>
    <tableColumn id="8" xr3:uid="{1E2B0D61-8AF6-4BD4-93CC-3E46FFCB8B17}" name="Kolom5" dataDxfId="51"/>
    <tableColumn id="9" xr3:uid="{95D6BD4C-91A7-4225-9543-04C27863EBD2}" name="Kolom6" dataDxfId="50"/>
    <tableColumn id="10" xr3:uid="{A6B51DE0-D96E-42B1-93C2-24612B9C6F3B}" name="Functie" dataDxfId="49"/>
    <tableColumn id="11" xr3:uid="{26A67A6C-6B96-4A45-9332-23D8F1B87275}" name="Kolom7" dataDxfId="48"/>
  </tableColumns>
  <tableStyleInfo name="TableStyleMedium3"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FF412BA3-4949-479F-AA8C-7A6B727E5C99}" name="Tabel2204041" displayName="Tabel2204041" ref="B7:K8" totalsRowShown="0" headerRowDxfId="45" dataDxfId="43" headerRowBorderDxfId="44" tableBorderDxfId="42">
  <autoFilter ref="B7:K8" xr:uid="{32799068-57AA-4CF4-A379-60B1D33B0D0D}"/>
  <tableColumns count="10">
    <tableColumn id="1" xr3:uid="{C554C6A8-7243-4A9D-9E9E-86CA582DAEF7}" name="Object-ID" dataDxfId="41"/>
    <tableColumn id="2" xr3:uid="{ABFF1C14-7DCE-4BC3-833D-0F45BB74C725}" name="Nr." dataDxfId="40"/>
    <tableColumn id="4" xr3:uid="{13ED86F8-7918-47E4-BA3C-87606D292798}" name="Beheer-object" dataDxfId="39"/>
    <tableColumn id="5" xr3:uid="{C05B2C23-1D87-49B5-8691-5C52ED36EF67}" name="Kolom2" dataDxfId="38"/>
    <tableColumn id="6" xr3:uid="{090BA386-1104-4226-BB72-04CFF117C47D}" name="Naam" dataDxfId="37"/>
    <tableColumn id="7" xr3:uid="{7BA3204D-EAD7-48DB-8F7E-77CF20F3B406}" name="Kolom4" dataDxfId="36"/>
    <tableColumn id="8" xr3:uid="{235434A3-A229-4EB2-A707-05E188B209B4}" name="Kolom5" dataDxfId="35"/>
    <tableColumn id="9" xr3:uid="{FBAC21C0-BDA1-461F-85B2-2C8120B9FBFD}" name="Kolom6" dataDxfId="34"/>
    <tableColumn id="10" xr3:uid="{121E06EB-DC8C-438A-8D12-D1BF27B97AA8}" name="Functie" dataDxfId="33"/>
    <tableColumn id="11" xr3:uid="{0E4DB244-31FA-46B6-9124-C4C5DF880490}" name="Kolom7" dataDxfId="32"/>
  </tableColumns>
  <tableStyleInfo name="TableStyleMedium3"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7FE6DF61-0F49-4D3D-A936-92CB70F34895}" name="Tabel2204042" displayName="Tabel2204042" ref="B7:K8" totalsRowShown="0" headerRowDxfId="29" dataDxfId="27" headerRowBorderDxfId="28" tableBorderDxfId="26">
  <autoFilter ref="B7:K8" xr:uid="{A76BDC9C-C523-4AD3-8F6D-25E8F03A7F43}"/>
  <tableColumns count="10">
    <tableColumn id="1" xr3:uid="{F17DE27F-8631-4416-B756-828DA3D66CF6}" name="Object-ID" dataDxfId="25"/>
    <tableColumn id="2" xr3:uid="{AFE29018-1638-4B15-987E-83B7128AF606}" name="Nr." dataDxfId="24"/>
    <tableColumn id="4" xr3:uid="{94986E43-A4A7-4B4B-B568-154B1CA7C407}" name="Beheer-object" dataDxfId="23"/>
    <tableColumn id="5" xr3:uid="{835EF245-2711-4D69-9A81-F084812FC08B}" name="Kolom2" dataDxfId="22"/>
    <tableColumn id="6" xr3:uid="{03934F5D-35A5-4DB0-9B2A-96C85E108521}" name="Naam" dataDxfId="21"/>
    <tableColumn id="7" xr3:uid="{222B2DD1-290A-4AF4-A682-233D41114318}" name="Kolom4" dataDxfId="20"/>
    <tableColumn id="8" xr3:uid="{54776DD8-6972-417F-BC3C-52E853CBCBE9}" name="Kolom5" dataDxfId="19"/>
    <tableColumn id="9" xr3:uid="{56833F40-E5C2-45CC-B034-E2EA40C61658}" name="Kolom6" dataDxfId="18"/>
    <tableColumn id="10" xr3:uid="{C3F319F8-6A75-487E-952E-104B6EFC87BD}" name="Functie" dataDxfId="17"/>
    <tableColumn id="11" xr3:uid="{8E94EEB5-6178-4E47-893E-E43D6155ADC6}" name="Kolom7" dataDxfId="16"/>
  </tableColumns>
  <tableStyleInfo name="TableStyleMedium3"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EE9ADBF4-3EA0-4879-8657-6A4A8E88EC8F}" name="Tabel2204043" displayName="Tabel2204043" ref="B7:K8" totalsRowShown="0" headerRowDxfId="13" dataDxfId="11" headerRowBorderDxfId="12" tableBorderDxfId="10">
  <autoFilter ref="B7:K8" xr:uid="{D2E4F75A-232D-4843-A6D8-E04A068257BC}"/>
  <tableColumns count="10">
    <tableColumn id="1" xr3:uid="{3B85B896-F03D-478E-A2A6-2CB6661A6D7F}" name="Object-ID" dataDxfId="9"/>
    <tableColumn id="2" xr3:uid="{D85985C3-0179-4066-AA56-A62630854AC9}" name="Nr." dataDxfId="8"/>
    <tableColumn id="4" xr3:uid="{CFEE97BF-1642-4FC8-A260-BC158CA268BD}" name="Beheer-object" dataDxfId="7"/>
    <tableColumn id="5" xr3:uid="{50434D9E-C9BB-4219-AB19-707C4D575853}" name="Kolom2" dataDxfId="6"/>
    <tableColumn id="6" xr3:uid="{F120BE2D-D4A6-462C-AD2E-31A2C628E674}" name="Naam" dataDxfId="5"/>
    <tableColumn id="7" xr3:uid="{8FF0FA5B-FB25-44C2-BBE1-76D6F9C180E9}" name="Kolom4" dataDxfId="4"/>
    <tableColumn id="8" xr3:uid="{4B9F6E19-D297-41D1-A35F-93B0097CF897}" name="Kolom5" dataDxfId="3"/>
    <tableColumn id="9" xr3:uid="{B0FDFF71-E673-4D92-A09D-C911BA87F2A8}" name="Kolom6" dataDxfId="2"/>
    <tableColumn id="10" xr3:uid="{96B0E06D-453B-4EAE-BA17-DEC667E969AA}" name="Functie" dataDxfId="1"/>
    <tableColumn id="11" xr3:uid="{DC360026-BE86-4589-8614-1DF9988F40B4}" name="Kolom7" dataDxfId="0"/>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536E1-6D14-4DA6-91A7-BFFE43C05018}">
  <sheetPr>
    <tabColor rgb="FFC00000"/>
  </sheetPr>
  <dimension ref="B2:Y82"/>
  <sheetViews>
    <sheetView topLeftCell="A10" zoomScale="80" zoomScaleNormal="80" workbookViewId="0">
      <selection activeCell="Q9" sqref="Q9"/>
    </sheetView>
  </sheetViews>
  <sheetFormatPr defaultRowHeight="12" x14ac:dyDescent="0.2"/>
  <cols>
    <col min="2" max="2" width="9.42578125" customWidth="1"/>
    <col min="5" max="5" width="10.140625" customWidth="1"/>
    <col min="6" max="6" width="13" customWidth="1"/>
    <col min="7" max="7" width="14.140625" hidden="1" customWidth="1"/>
    <col min="8" max="8" width="10" customWidth="1"/>
    <col min="9" max="9" width="6.7109375" customWidth="1"/>
    <col min="10" max="10" width="55.5703125" customWidth="1"/>
    <col min="11" max="11" width="30.5703125" customWidth="1"/>
    <col min="13" max="13" width="19.140625" customWidth="1"/>
    <col min="14" max="14" width="11.140625" customWidth="1"/>
    <col min="15" max="15" width="13.7109375" customWidth="1"/>
    <col min="16" max="16" width="11.28515625" customWidth="1"/>
    <col min="17" max="17" width="9.5703125" customWidth="1"/>
    <col min="18" max="18" width="35.5703125" customWidth="1"/>
    <col min="20" max="20" width="20.140625" customWidth="1"/>
    <col min="21" max="21" width="22.85546875" customWidth="1"/>
    <col min="22" max="22" width="66.85546875" customWidth="1"/>
    <col min="23" max="23" width="31.140625" customWidth="1"/>
    <col min="24" max="24" width="12.5703125" customWidth="1"/>
    <col min="25" max="25" width="13.85546875" customWidth="1"/>
  </cols>
  <sheetData>
    <row r="2" spans="2:25" ht="20.25" x14ac:dyDescent="0.2">
      <c r="B2" s="264" t="s">
        <v>80</v>
      </c>
      <c r="C2" s="264"/>
      <c r="D2" s="264"/>
      <c r="E2" s="264"/>
      <c r="F2" s="264"/>
      <c r="G2" s="264"/>
      <c r="H2" s="264"/>
      <c r="I2" s="264"/>
      <c r="J2" s="264"/>
      <c r="K2" s="5"/>
      <c r="M2" s="3" t="s">
        <v>81</v>
      </c>
      <c r="T2" s="3" t="s">
        <v>96</v>
      </c>
    </row>
    <row r="3" spans="2:25" ht="37.15" customHeight="1" x14ac:dyDescent="0.2">
      <c r="B3" s="6" t="s">
        <v>28</v>
      </c>
      <c r="C3" s="7" t="s">
        <v>29</v>
      </c>
      <c r="D3" s="8" t="s">
        <v>0</v>
      </c>
      <c r="E3" s="7" t="s">
        <v>30</v>
      </c>
      <c r="F3" s="8" t="s">
        <v>31</v>
      </c>
      <c r="G3" s="8" t="s">
        <v>32</v>
      </c>
      <c r="H3" s="8" t="s">
        <v>33</v>
      </c>
      <c r="I3" s="8" t="s">
        <v>34</v>
      </c>
      <c r="J3" s="9" t="s">
        <v>35</v>
      </c>
      <c r="K3" s="9" t="s">
        <v>36</v>
      </c>
      <c r="M3" s="14" t="s">
        <v>82</v>
      </c>
      <c r="N3" s="14" t="s">
        <v>30</v>
      </c>
      <c r="O3" s="14" t="s">
        <v>83</v>
      </c>
      <c r="P3" s="14" t="s">
        <v>33</v>
      </c>
      <c r="Q3" s="14" t="s">
        <v>34</v>
      </c>
      <c r="R3" s="15" t="s">
        <v>36</v>
      </c>
      <c r="T3" s="14" t="s">
        <v>82</v>
      </c>
      <c r="U3" s="14" t="s">
        <v>30</v>
      </c>
      <c r="V3" s="14" t="s">
        <v>83</v>
      </c>
      <c r="W3" s="17" t="s">
        <v>33</v>
      </c>
      <c r="X3" s="14" t="s">
        <v>34</v>
      </c>
      <c r="Y3" s="15" t="s">
        <v>0</v>
      </c>
    </row>
    <row r="4" spans="2:25" ht="43.15" customHeight="1" x14ac:dyDescent="0.2">
      <c r="B4" s="25" t="s">
        <v>37</v>
      </c>
      <c r="C4" s="27" t="s">
        <v>38</v>
      </c>
      <c r="D4" s="25"/>
      <c r="E4" s="27" t="s">
        <v>39</v>
      </c>
      <c r="F4" s="25"/>
      <c r="G4" s="23"/>
      <c r="H4" s="23"/>
      <c r="I4" s="25"/>
      <c r="J4" s="30" t="s">
        <v>40</v>
      </c>
      <c r="K4" s="24" t="s">
        <v>41</v>
      </c>
      <c r="M4" s="63" t="s">
        <v>84</v>
      </c>
      <c r="N4" s="18" t="s">
        <v>85</v>
      </c>
      <c r="O4" s="29"/>
      <c r="P4" s="22"/>
      <c r="Q4" s="22"/>
      <c r="R4" s="19" t="s">
        <v>86</v>
      </c>
      <c r="T4" s="16" t="s">
        <v>97</v>
      </c>
      <c r="U4" s="18" t="s">
        <v>98</v>
      </c>
      <c r="V4" s="18" t="s">
        <v>99</v>
      </c>
      <c r="W4" s="18" t="s">
        <v>100</v>
      </c>
      <c r="X4" s="18"/>
      <c r="Y4" s="19"/>
    </row>
    <row r="5" spans="2:25" ht="39.6" customHeight="1" x14ac:dyDescent="0.2">
      <c r="B5" s="38" t="s">
        <v>42</v>
      </c>
      <c r="C5" s="39" t="s">
        <v>43</v>
      </c>
      <c r="D5" s="38"/>
      <c r="E5" s="39" t="s">
        <v>44</v>
      </c>
      <c r="F5" s="38"/>
      <c r="G5" s="40"/>
      <c r="H5" s="40"/>
      <c r="I5" s="38"/>
      <c r="J5" s="41" t="s">
        <v>45</v>
      </c>
      <c r="K5" s="42" t="s">
        <v>46</v>
      </c>
      <c r="M5" s="64" t="s">
        <v>87</v>
      </c>
      <c r="N5" s="46" t="s">
        <v>88</v>
      </c>
      <c r="O5" s="44"/>
      <c r="P5" s="59"/>
      <c r="Q5" s="59"/>
      <c r="R5" s="48" t="s">
        <v>89</v>
      </c>
      <c r="T5" s="61" t="s">
        <v>101</v>
      </c>
      <c r="U5" s="61" t="s">
        <v>102</v>
      </c>
      <c r="V5" s="61" t="s">
        <v>103</v>
      </c>
      <c r="W5" s="61" t="s">
        <v>104</v>
      </c>
      <c r="X5" s="61"/>
      <c r="Y5" s="62"/>
    </row>
    <row r="6" spans="2:25" ht="52.9" customHeight="1" x14ac:dyDescent="0.2">
      <c r="B6" s="25" t="s">
        <v>47</v>
      </c>
      <c r="C6" s="27" t="s">
        <v>48</v>
      </c>
      <c r="D6" s="25"/>
      <c r="E6" s="27" t="s">
        <v>49</v>
      </c>
      <c r="F6" s="25"/>
      <c r="G6" s="23"/>
      <c r="H6" s="23"/>
      <c r="I6" s="25"/>
      <c r="J6" s="30" t="s">
        <v>50</v>
      </c>
      <c r="K6" s="24" t="s">
        <v>51</v>
      </c>
      <c r="M6" s="63" t="s">
        <v>90</v>
      </c>
      <c r="N6" s="18" t="s">
        <v>91</v>
      </c>
      <c r="O6" s="29"/>
      <c r="P6" s="22"/>
      <c r="Q6" s="22"/>
      <c r="R6" s="19" t="s">
        <v>92</v>
      </c>
    </row>
    <row r="7" spans="2:25" ht="61.15" customHeight="1" x14ac:dyDescent="0.2">
      <c r="B7" s="38" t="s">
        <v>52</v>
      </c>
      <c r="C7" s="39" t="s">
        <v>53</v>
      </c>
      <c r="D7" s="38"/>
      <c r="E7" s="39" t="s">
        <v>54</v>
      </c>
      <c r="F7" s="38"/>
      <c r="G7" s="40"/>
      <c r="H7" s="40"/>
      <c r="I7" s="38"/>
      <c r="J7" s="43" t="s">
        <v>55</v>
      </c>
      <c r="K7" s="42" t="s">
        <v>56</v>
      </c>
      <c r="M7" s="65" t="s">
        <v>93</v>
      </c>
      <c r="N7" s="52" t="s">
        <v>94</v>
      </c>
      <c r="O7" s="49"/>
      <c r="P7" s="60"/>
      <c r="Q7" s="60"/>
      <c r="R7" s="54" t="s">
        <v>95</v>
      </c>
    </row>
    <row r="8" spans="2:25" ht="51.6" customHeight="1" x14ac:dyDescent="0.2">
      <c r="B8" s="26" t="s">
        <v>57</v>
      </c>
      <c r="C8" s="28" t="s">
        <v>58</v>
      </c>
      <c r="D8" s="26"/>
      <c r="E8" s="28" t="s">
        <v>59</v>
      </c>
      <c r="F8" s="26"/>
      <c r="G8" s="10"/>
      <c r="H8" s="10"/>
      <c r="I8" s="26"/>
      <c r="J8" s="31" t="s">
        <v>60</v>
      </c>
      <c r="K8" s="11" t="s">
        <v>56</v>
      </c>
    </row>
    <row r="9" spans="2:25" ht="49.15" customHeight="1" x14ac:dyDescent="0.2">
      <c r="B9" s="44" t="s">
        <v>61</v>
      </c>
      <c r="C9" s="45" t="s">
        <v>62</v>
      </c>
      <c r="D9" s="44"/>
      <c r="E9" s="45" t="s">
        <v>63</v>
      </c>
      <c r="F9" s="44"/>
      <c r="G9" s="46"/>
      <c r="H9" s="46"/>
      <c r="I9" s="44"/>
      <c r="J9" s="47" t="s">
        <v>64</v>
      </c>
      <c r="K9" s="48" t="s">
        <v>46</v>
      </c>
    </row>
    <row r="11" spans="2:25" ht="20.25" x14ac:dyDescent="0.2">
      <c r="B11" s="264" t="s">
        <v>105</v>
      </c>
      <c r="C11" s="264"/>
      <c r="D11" s="264"/>
      <c r="E11" s="264"/>
      <c r="F11" s="264"/>
      <c r="G11" s="264"/>
      <c r="H11" s="264"/>
      <c r="I11" s="264"/>
      <c r="J11" s="264"/>
    </row>
    <row r="12" spans="2:25" ht="24" x14ac:dyDescent="0.2">
      <c r="B12" s="6" t="s">
        <v>28</v>
      </c>
      <c r="C12" s="7" t="s">
        <v>29</v>
      </c>
      <c r="D12" s="8" t="s">
        <v>0</v>
      </c>
      <c r="E12" s="7" t="s">
        <v>30</v>
      </c>
      <c r="F12" s="8" t="s">
        <v>31</v>
      </c>
      <c r="G12" s="8" t="s">
        <v>32</v>
      </c>
      <c r="H12" s="8" t="s">
        <v>33</v>
      </c>
      <c r="I12" s="8" t="s">
        <v>34</v>
      </c>
      <c r="J12" s="9" t="s">
        <v>35</v>
      </c>
      <c r="K12" s="9" t="s">
        <v>36</v>
      </c>
      <c r="M12" s="14" t="s">
        <v>106</v>
      </c>
      <c r="N12" s="14" t="s">
        <v>30</v>
      </c>
      <c r="O12" s="14" t="s">
        <v>83</v>
      </c>
      <c r="P12" s="14" t="s">
        <v>33</v>
      </c>
      <c r="Q12" s="14" t="s">
        <v>34</v>
      </c>
      <c r="R12" s="15" t="s">
        <v>107</v>
      </c>
      <c r="T12" s="14" t="s">
        <v>124</v>
      </c>
      <c r="U12" s="14" t="s">
        <v>30</v>
      </c>
      <c r="V12" s="14" t="s">
        <v>83</v>
      </c>
      <c r="W12" s="14" t="s">
        <v>33</v>
      </c>
      <c r="X12" s="14" t="s">
        <v>34</v>
      </c>
      <c r="Y12" s="15" t="s">
        <v>107</v>
      </c>
    </row>
    <row r="13" spans="2:25" ht="15" x14ac:dyDescent="0.2">
      <c r="B13" s="32" t="s">
        <v>65</v>
      </c>
      <c r="C13" s="33"/>
      <c r="D13" s="32">
        <v>1</v>
      </c>
      <c r="E13" s="10" t="s">
        <v>66</v>
      </c>
      <c r="F13" s="10"/>
      <c r="G13" s="10"/>
      <c r="H13" s="10"/>
      <c r="I13" s="32"/>
      <c r="J13" s="35"/>
      <c r="K13" s="11"/>
      <c r="M13" s="66" t="s">
        <v>108</v>
      </c>
      <c r="N13" s="66"/>
      <c r="O13" s="66"/>
      <c r="P13" s="67"/>
      <c r="Q13" s="67"/>
      <c r="R13" s="68"/>
      <c r="T13" s="66" t="s">
        <v>125</v>
      </c>
      <c r="U13" s="66"/>
      <c r="V13" s="66" t="s">
        <v>126</v>
      </c>
      <c r="W13" s="67"/>
      <c r="X13" s="67"/>
      <c r="Y13" s="68"/>
    </row>
    <row r="14" spans="2:25" ht="15" x14ac:dyDescent="0.2">
      <c r="B14" s="49" t="s">
        <v>67</v>
      </c>
      <c r="C14" s="50"/>
      <c r="D14" s="49">
        <v>2</v>
      </c>
      <c r="E14" s="51" t="s">
        <v>68</v>
      </c>
      <c r="F14" s="52"/>
      <c r="G14" s="52"/>
      <c r="H14" s="52"/>
      <c r="I14" s="49"/>
      <c r="J14" s="53"/>
      <c r="K14" s="54"/>
      <c r="M14" s="66" t="s">
        <v>109</v>
      </c>
      <c r="N14" s="66"/>
      <c r="O14" s="66"/>
      <c r="P14" s="67"/>
      <c r="Q14" s="67"/>
      <c r="R14" s="68"/>
      <c r="T14" s="66" t="s">
        <v>127</v>
      </c>
      <c r="U14" s="66"/>
      <c r="V14" s="66" t="s">
        <v>128</v>
      </c>
      <c r="W14" s="67"/>
      <c r="X14" s="67"/>
      <c r="Y14" s="68"/>
    </row>
    <row r="15" spans="2:25" ht="15" x14ac:dyDescent="0.2">
      <c r="B15" s="26" t="s">
        <v>69</v>
      </c>
      <c r="C15" s="34"/>
      <c r="D15" s="26">
        <v>3</v>
      </c>
      <c r="E15" s="13" t="s">
        <v>70</v>
      </c>
      <c r="F15" s="10"/>
      <c r="G15" s="10"/>
      <c r="H15" s="10"/>
      <c r="I15" s="26"/>
      <c r="J15" s="37"/>
      <c r="K15" s="11"/>
      <c r="M15" s="66" t="s">
        <v>110</v>
      </c>
      <c r="N15" s="66"/>
      <c r="O15" s="66"/>
      <c r="P15" s="67"/>
      <c r="Q15" s="67"/>
      <c r="R15" s="68"/>
      <c r="T15" s="66" t="s">
        <v>129</v>
      </c>
      <c r="U15" s="66"/>
      <c r="V15" s="66" t="s">
        <v>130</v>
      </c>
      <c r="W15" s="67"/>
      <c r="X15" s="67"/>
      <c r="Y15" s="68"/>
    </row>
    <row r="16" spans="2:25" ht="15" x14ac:dyDescent="0.2">
      <c r="B16" s="49" t="s">
        <v>177</v>
      </c>
      <c r="C16" s="50"/>
      <c r="D16" s="49">
        <v>4</v>
      </c>
      <c r="E16" s="51" t="s">
        <v>174</v>
      </c>
      <c r="F16" s="52"/>
      <c r="G16" s="52"/>
      <c r="H16" s="52"/>
      <c r="I16" s="49"/>
      <c r="J16" s="55"/>
      <c r="K16" s="54"/>
      <c r="M16" s="69"/>
      <c r="N16" s="69"/>
      <c r="O16" s="69"/>
      <c r="P16" s="70"/>
      <c r="Q16" s="70"/>
      <c r="R16" s="71"/>
      <c r="T16" s="69" t="s">
        <v>131</v>
      </c>
      <c r="U16" s="69"/>
      <c r="V16" s="69"/>
      <c r="W16" s="70"/>
      <c r="X16" s="70"/>
      <c r="Y16" s="71"/>
    </row>
    <row r="17" spans="2:23" x14ac:dyDescent="0.2">
      <c r="B17" s="26" t="s">
        <v>181</v>
      </c>
      <c r="C17" s="34"/>
      <c r="D17" s="26">
        <v>5</v>
      </c>
      <c r="E17" s="10" t="s">
        <v>2</v>
      </c>
      <c r="F17" s="10"/>
      <c r="G17" s="10"/>
      <c r="H17" s="10"/>
      <c r="I17" s="26"/>
      <c r="J17" s="37"/>
      <c r="K17" s="11"/>
    </row>
    <row r="18" spans="2:23" x14ac:dyDescent="0.2">
      <c r="B18" s="49" t="s">
        <v>72</v>
      </c>
      <c r="C18" s="50"/>
      <c r="D18" s="49">
        <v>6</v>
      </c>
      <c r="E18" s="52" t="s">
        <v>3</v>
      </c>
      <c r="F18" s="52"/>
      <c r="G18" s="52"/>
      <c r="H18" s="52"/>
      <c r="I18" s="49"/>
      <c r="J18" s="55"/>
      <c r="K18" s="54"/>
    </row>
    <row r="19" spans="2:23" x14ac:dyDescent="0.2">
      <c r="B19" s="26" t="s">
        <v>71</v>
      </c>
      <c r="C19" s="34"/>
      <c r="D19" s="26">
        <v>7</v>
      </c>
      <c r="E19" s="12" t="s">
        <v>4</v>
      </c>
      <c r="F19" s="10"/>
      <c r="G19" s="10"/>
      <c r="H19" s="10"/>
      <c r="I19" s="26"/>
      <c r="J19" s="36"/>
      <c r="K19" s="11"/>
    </row>
    <row r="20" spans="2:23" ht="25.5" x14ac:dyDescent="0.35">
      <c r="B20" s="49" t="s">
        <v>183</v>
      </c>
      <c r="C20" s="50"/>
      <c r="D20" s="49">
        <v>8</v>
      </c>
      <c r="E20" s="56" t="s">
        <v>175</v>
      </c>
      <c r="F20" s="52"/>
      <c r="G20" s="52"/>
      <c r="H20" s="52"/>
      <c r="I20" s="49"/>
      <c r="J20" s="55"/>
      <c r="K20" s="54"/>
      <c r="M20" s="14" t="s">
        <v>111</v>
      </c>
      <c r="N20" s="14" t="s">
        <v>30</v>
      </c>
      <c r="O20" s="14" t="s">
        <v>83</v>
      </c>
      <c r="P20" s="14" t="s">
        <v>33</v>
      </c>
      <c r="Q20" s="14" t="s">
        <v>34</v>
      </c>
      <c r="R20" s="15" t="s">
        <v>112</v>
      </c>
      <c r="U20" s="119" t="s">
        <v>186</v>
      </c>
      <c r="V20" s="120" t="s">
        <v>187</v>
      </c>
      <c r="W20" s="120" t="s">
        <v>188</v>
      </c>
    </row>
    <row r="21" spans="2:23" ht="25.5" x14ac:dyDescent="0.35">
      <c r="B21" s="26" t="s">
        <v>73</v>
      </c>
      <c r="C21" s="34"/>
      <c r="D21" s="26">
        <v>9</v>
      </c>
      <c r="E21" s="10" t="s">
        <v>74</v>
      </c>
      <c r="F21" s="10"/>
      <c r="G21" s="10"/>
      <c r="H21" s="10"/>
      <c r="I21" s="26"/>
      <c r="J21" s="37"/>
      <c r="K21" s="11"/>
      <c r="M21" s="66" t="s">
        <v>113</v>
      </c>
      <c r="N21" s="66"/>
      <c r="O21" s="66"/>
      <c r="P21" s="67"/>
      <c r="Q21" s="67"/>
      <c r="R21" s="68"/>
      <c r="U21" s="119">
        <v>0</v>
      </c>
      <c r="V21" s="120" t="s">
        <v>189</v>
      </c>
      <c r="W21" s="120">
        <v>1</v>
      </c>
    </row>
    <row r="22" spans="2:23" ht="25.5" x14ac:dyDescent="0.35">
      <c r="B22" s="49" t="s">
        <v>182</v>
      </c>
      <c r="C22" s="50"/>
      <c r="D22" s="49">
        <v>10</v>
      </c>
      <c r="E22" s="52" t="s">
        <v>176</v>
      </c>
      <c r="F22" s="52"/>
      <c r="G22" s="52"/>
      <c r="H22" s="52"/>
      <c r="I22" s="49"/>
      <c r="J22" s="55"/>
      <c r="K22" s="54"/>
      <c r="M22" s="66" t="s">
        <v>114</v>
      </c>
      <c r="N22" s="66"/>
      <c r="O22" s="66"/>
      <c r="P22" s="67"/>
      <c r="Q22" s="67"/>
      <c r="R22" s="68"/>
      <c r="U22" s="119">
        <v>0</v>
      </c>
      <c r="V22" s="120" t="s">
        <v>190</v>
      </c>
      <c r="W22" s="120">
        <v>2</v>
      </c>
    </row>
    <row r="23" spans="2:23" ht="25.5" x14ac:dyDescent="0.35">
      <c r="B23" s="26" t="s">
        <v>180</v>
      </c>
      <c r="C23" s="34"/>
      <c r="D23" s="26">
        <v>11</v>
      </c>
      <c r="E23" s="12" t="s">
        <v>6</v>
      </c>
      <c r="F23" s="10"/>
      <c r="G23" s="10"/>
      <c r="H23" s="10"/>
      <c r="I23" s="26"/>
      <c r="J23" s="36"/>
      <c r="K23" s="11"/>
      <c r="M23" s="66" t="s">
        <v>115</v>
      </c>
      <c r="N23" s="66"/>
      <c r="O23" s="66"/>
      <c r="P23" s="67"/>
      <c r="Q23" s="67"/>
      <c r="R23" s="68"/>
      <c r="U23" s="119">
        <v>0</v>
      </c>
      <c r="V23" s="120" t="s">
        <v>191</v>
      </c>
      <c r="W23" s="120">
        <v>3</v>
      </c>
    </row>
    <row r="24" spans="2:23" ht="25.5" x14ac:dyDescent="0.35">
      <c r="B24" s="49" t="s">
        <v>179</v>
      </c>
      <c r="C24" s="50"/>
      <c r="D24" s="49">
        <v>12</v>
      </c>
      <c r="E24" s="56" t="s">
        <v>7</v>
      </c>
      <c r="F24" s="52"/>
      <c r="G24" s="52"/>
      <c r="H24" s="52"/>
      <c r="I24" s="49"/>
      <c r="J24" s="55"/>
      <c r="K24" s="54"/>
      <c r="M24" s="66" t="s">
        <v>116</v>
      </c>
      <c r="N24" s="66"/>
      <c r="O24" s="66"/>
      <c r="P24" s="67"/>
      <c r="Q24" s="67"/>
      <c r="R24" s="68"/>
      <c r="U24" s="119">
        <v>0</v>
      </c>
      <c r="V24" s="120" t="s">
        <v>192</v>
      </c>
      <c r="W24" s="120">
        <v>4</v>
      </c>
    </row>
    <row r="25" spans="2:23" ht="25.5" x14ac:dyDescent="0.35">
      <c r="B25" s="26" t="s">
        <v>178</v>
      </c>
      <c r="C25" s="34"/>
      <c r="D25" s="26">
        <v>13</v>
      </c>
      <c r="E25" s="10" t="s">
        <v>8</v>
      </c>
      <c r="F25" s="10"/>
      <c r="G25" s="10"/>
      <c r="H25" s="10"/>
      <c r="I25" s="26"/>
      <c r="J25" s="37"/>
      <c r="K25" s="11"/>
      <c r="M25" s="66" t="s">
        <v>117</v>
      </c>
      <c r="N25" s="66"/>
      <c r="O25" s="66"/>
      <c r="P25" s="67"/>
      <c r="Q25" s="67"/>
      <c r="R25" s="68"/>
      <c r="U25" s="119">
        <v>0</v>
      </c>
      <c r="V25" s="120" t="s">
        <v>193</v>
      </c>
      <c r="W25" s="120">
        <v>5</v>
      </c>
    </row>
    <row r="26" spans="2:23" ht="25.5" x14ac:dyDescent="0.35">
      <c r="B26" s="49" t="s">
        <v>76</v>
      </c>
      <c r="C26" s="50"/>
      <c r="D26" s="49">
        <v>14</v>
      </c>
      <c r="E26" s="52" t="s">
        <v>77</v>
      </c>
      <c r="F26" s="52"/>
      <c r="G26" s="52"/>
      <c r="H26" s="52"/>
      <c r="I26" s="49"/>
      <c r="J26" s="55"/>
      <c r="K26" s="54"/>
      <c r="M26" s="66" t="s">
        <v>118</v>
      </c>
      <c r="N26" s="66"/>
      <c r="O26" s="66"/>
      <c r="P26" s="67"/>
      <c r="Q26" s="67"/>
      <c r="R26" s="68"/>
      <c r="U26" s="119">
        <v>1</v>
      </c>
      <c r="V26" s="120" t="s">
        <v>208</v>
      </c>
      <c r="W26" s="120">
        <v>6</v>
      </c>
    </row>
    <row r="27" spans="2:23" ht="25.5" x14ac:dyDescent="0.35">
      <c r="B27" s="26" t="s">
        <v>78</v>
      </c>
      <c r="C27" s="34"/>
      <c r="D27" s="26">
        <v>15</v>
      </c>
      <c r="E27" s="10" t="s">
        <v>9</v>
      </c>
      <c r="F27" s="10"/>
      <c r="G27" s="10"/>
      <c r="H27" s="10"/>
      <c r="I27" s="26"/>
      <c r="J27" s="37"/>
      <c r="K27" s="11"/>
      <c r="M27" s="66" t="s">
        <v>119</v>
      </c>
      <c r="N27" s="66"/>
      <c r="O27" s="66"/>
      <c r="P27" s="67"/>
      <c r="Q27" s="67"/>
      <c r="R27" s="68"/>
      <c r="U27" s="119">
        <v>0</v>
      </c>
      <c r="V27" s="120" t="s">
        <v>209</v>
      </c>
      <c r="W27" s="120">
        <v>7</v>
      </c>
    </row>
    <row r="28" spans="2:23" ht="25.5" x14ac:dyDescent="0.35">
      <c r="B28" s="49" t="s">
        <v>79</v>
      </c>
      <c r="C28" s="50"/>
      <c r="D28" s="49">
        <v>16</v>
      </c>
      <c r="E28" s="57" t="s">
        <v>10</v>
      </c>
      <c r="F28" s="57"/>
      <c r="G28" s="57"/>
      <c r="H28" s="57"/>
      <c r="I28" s="49"/>
      <c r="J28" s="55"/>
      <c r="K28" s="58"/>
      <c r="M28" s="66" t="s">
        <v>120</v>
      </c>
      <c r="N28" s="66"/>
      <c r="O28" s="66"/>
      <c r="P28" s="67"/>
      <c r="Q28" s="67"/>
      <c r="R28" s="68"/>
      <c r="U28" s="119">
        <v>0</v>
      </c>
      <c r="V28" s="120" t="s">
        <v>210</v>
      </c>
      <c r="W28" s="120">
        <v>8</v>
      </c>
    </row>
    <row r="29" spans="2:23" ht="25.5" x14ac:dyDescent="0.35">
      <c r="B29" s="26" t="s">
        <v>75</v>
      </c>
      <c r="C29" s="34"/>
      <c r="D29" s="26">
        <v>17</v>
      </c>
      <c r="E29" s="4" t="s">
        <v>11</v>
      </c>
      <c r="F29" s="4"/>
      <c r="G29" s="4"/>
      <c r="H29" s="4"/>
      <c r="I29" s="26"/>
      <c r="J29" s="37"/>
      <c r="K29" s="5"/>
      <c r="M29" s="66" t="s">
        <v>121</v>
      </c>
      <c r="N29" s="66"/>
      <c r="O29" s="66"/>
      <c r="P29" s="67"/>
      <c r="Q29" s="67"/>
      <c r="R29" s="68"/>
      <c r="U29" s="119">
        <v>2</v>
      </c>
      <c r="V29" s="120" t="s">
        <v>2</v>
      </c>
      <c r="W29" s="120">
        <v>9</v>
      </c>
    </row>
    <row r="30" spans="2:23" ht="25.5" x14ac:dyDescent="0.35">
      <c r="B30" s="49"/>
      <c r="C30" s="50"/>
      <c r="D30" s="49"/>
      <c r="E30" s="57"/>
      <c r="F30" s="57"/>
      <c r="G30" s="57"/>
      <c r="H30" s="57"/>
      <c r="I30" s="49"/>
      <c r="J30" s="55"/>
      <c r="K30" s="58"/>
      <c r="M30" s="66" t="s">
        <v>122</v>
      </c>
      <c r="N30" s="66"/>
      <c r="O30" s="66"/>
      <c r="P30" s="67"/>
      <c r="Q30" s="67"/>
      <c r="R30" s="68"/>
      <c r="U30" s="119">
        <v>0</v>
      </c>
      <c r="V30" s="120" t="s">
        <v>211</v>
      </c>
      <c r="W30" s="120">
        <v>10</v>
      </c>
    </row>
    <row r="31" spans="2:23" ht="25.5" x14ac:dyDescent="0.35">
      <c r="B31" s="26"/>
      <c r="C31" s="34"/>
      <c r="D31" s="26"/>
      <c r="E31" s="4"/>
      <c r="F31" s="4"/>
      <c r="G31" s="4"/>
      <c r="H31" s="4"/>
      <c r="I31" s="26"/>
      <c r="J31" s="37"/>
      <c r="K31" s="5"/>
      <c r="M31" s="66" t="s">
        <v>123</v>
      </c>
      <c r="N31" s="66"/>
      <c r="O31" s="66"/>
      <c r="P31" s="67"/>
      <c r="Q31" s="67"/>
      <c r="R31" s="68"/>
      <c r="U31" s="119">
        <v>0</v>
      </c>
      <c r="V31" s="120" t="s">
        <v>212</v>
      </c>
      <c r="W31" s="120">
        <v>11</v>
      </c>
    </row>
    <row r="32" spans="2:23" ht="25.5" x14ac:dyDescent="0.35">
      <c r="B32" s="49"/>
      <c r="C32" s="50"/>
      <c r="D32" s="49"/>
      <c r="E32" s="57"/>
      <c r="F32" s="57"/>
      <c r="G32" s="57"/>
      <c r="H32" s="57"/>
      <c r="I32" s="49"/>
      <c r="J32" s="55"/>
      <c r="K32" s="58"/>
      <c r="M32" s="66"/>
      <c r="N32" s="66"/>
      <c r="O32" s="66"/>
      <c r="P32" s="67"/>
      <c r="Q32" s="67"/>
      <c r="R32" s="68"/>
      <c r="U32" s="119">
        <v>3</v>
      </c>
      <c r="V32" s="120" t="s">
        <v>3</v>
      </c>
      <c r="W32" s="120">
        <v>12</v>
      </c>
    </row>
    <row r="33" spans="2:23" ht="25.5" x14ac:dyDescent="0.35">
      <c r="B33" s="26"/>
      <c r="C33" s="34"/>
      <c r="D33" s="26"/>
      <c r="E33" s="4"/>
      <c r="F33" s="4"/>
      <c r="G33" s="4"/>
      <c r="H33" s="4"/>
      <c r="I33" s="26"/>
      <c r="J33" s="37"/>
      <c r="K33" s="5"/>
      <c r="M33" s="69"/>
      <c r="N33" s="69"/>
      <c r="O33" s="69"/>
      <c r="P33" s="70"/>
      <c r="Q33" s="70"/>
      <c r="R33" s="71"/>
      <c r="U33" s="119">
        <v>0</v>
      </c>
      <c r="V33" s="120" t="s">
        <v>194</v>
      </c>
      <c r="W33" s="120">
        <v>13</v>
      </c>
    </row>
    <row r="34" spans="2:23" ht="25.5" x14ac:dyDescent="0.35">
      <c r="B34" s="49"/>
      <c r="C34" s="50"/>
      <c r="D34" s="49"/>
      <c r="E34" s="57"/>
      <c r="F34" s="57"/>
      <c r="G34" s="57"/>
      <c r="H34" s="57"/>
      <c r="I34" s="49"/>
      <c r="J34" s="55"/>
      <c r="K34" s="58"/>
      <c r="U34" s="119">
        <v>0</v>
      </c>
      <c r="V34" s="120" t="s">
        <v>195</v>
      </c>
      <c r="W34" s="120">
        <v>14</v>
      </c>
    </row>
    <row r="35" spans="2:23" ht="25.5" x14ac:dyDescent="0.35">
      <c r="B35" s="26"/>
      <c r="C35" s="34"/>
      <c r="D35" s="26"/>
      <c r="E35" s="4"/>
      <c r="F35" s="4"/>
      <c r="G35" s="4"/>
      <c r="H35" s="4"/>
      <c r="I35" s="26"/>
      <c r="J35" s="37"/>
      <c r="K35" s="5"/>
      <c r="U35" s="119">
        <v>4</v>
      </c>
      <c r="V35" s="120" t="s">
        <v>4</v>
      </c>
      <c r="W35" s="120">
        <v>15</v>
      </c>
    </row>
    <row r="36" spans="2:23" ht="25.5" x14ac:dyDescent="0.35">
      <c r="U36" s="119">
        <v>0</v>
      </c>
      <c r="V36" s="120" t="s">
        <v>196</v>
      </c>
      <c r="W36" s="120">
        <v>16</v>
      </c>
    </row>
    <row r="37" spans="2:23" ht="25.5" x14ac:dyDescent="0.35">
      <c r="U37" s="119">
        <v>0</v>
      </c>
      <c r="V37" s="120" t="s">
        <v>197</v>
      </c>
      <c r="W37" s="120">
        <v>17</v>
      </c>
    </row>
    <row r="38" spans="2:23" ht="25.5" x14ac:dyDescent="0.35">
      <c r="U38" s="119">
        <v>5</v>
      </c>
      <c r="V38" s="120" t="s">
        <v>5</v>
      </c>
      <c r="W38" s="120">
        <v>18</v>
      </c>
    </row>
    <row r="39" spans="2:23" ht="25.5" x14ac:dyDescent="0.35">
      <c r="U39" s="119">
        <v>0</v>
      </c>
      <c r="V39" s="120" t="s">
        <v>213</v>
      </c>
      <c r="W39" s="120">
        <v>19</v>
      </c>
    </row>
    <row r="40" spans="2:23" ht="25.5" x14ac:dyDescent="0.35">
      <c r="U40" s="119">
        <v>0</v>
      </c>
      <c r="V40" s="120" t="s">
        <v>214</v>
      </c>
      <c r="W40" s="120">
        <v>20</v>
      </c>
    </row>
    <row r="41" spans="2:23" ht="25.5" x14ac:dyDescent="0.35">
      <c r="U41" s="119">
        <v>6</v>
      </c>
      <c r="V41" s="120" t="s">
        <v>74</v>
      </c>
      <c r="W41" s="120">
        <v>21</v>
      </c>
    </row>
    <row r="42" spans="2:23" ht="25.5" x14ac:dyDescent="0.35">
      <c r="U42" s="119">
        <v>0</v>
      </c>
      <c r="V42" s="120" t="s">
        <v>198</v>
      </c>
      <c r="W42" s="120">
        <v>22</v>
      </c>
    </row>
    <row r="43" spans="2:23" ht="25.5" x14ac:dyDescent="0.35">
      <c r="U43" s="119">
        <v>0</v>
      </c>
      <c r="V43" s="120" t="s">
        <v>199</v>
      </c>
      <c r="W43" s="120">
        <v>23</v>
      </c>
    </row>
    <row r="44" spans="2:23" ht="25.5" x14ac:dyDescent="0.35">
      <c r="U44" s="119">
        <v>7</v>
      </c>
      <c r="V44" s="120" t="s">
        <v>176</v>
      </c>
      <c r="W44" s="120">
        <v>24</v>
      </c>
    </row>
    <row r="45" spans="2:23" ht="25.5" x14ac:dyDescent="0.35">
      <c r="U45" s="119">
        <v>0</v>
      </c>
      <c r="V45" s="120" t="s">
        <v>215</v>
      </c>
      <c r="W45" s="120">
        <v>25</v>
      </c>
    </row>
    <row r="46" spans="2:23" ht="25.5" x14ac:dyDescent="0.35">
      <c r="U46" s="119">
        <v>0</v>
      </c>
      <c r="V46" s="120" t="s">
        <v>216</v>
      </c>
      <c r="W46" s="120">
        <v>26</v>
      </c>
    </row>
    <row r="47" spans="2:23" ht="25.5" x14ac:dyDescent="0.35">
      <c r="U47" s="119">
        <v>8</v>
      </c>
      <c r="V47" s="120" t="s">
        <v>6</v>
      </c>
      <c r="W47" s="120">
        <v>27</v>
      </c>
    </row>
    <row r="48" spans="2:23" ht="25.5" x14ac:dyDescent="0.35">
      <c r="U48" s="119">
        <v>0</v>
      </c>
      <c r="V48" s="120" t="s">
        <v>200</v>
      </c>
      <c r="W48" s="120">
        <v>28</v>
      </c>
    </row>
    <row r="49" spans="21:23" ht="25.5" x14ac:dyDescent="0.35">
      <c r="U49" s="119">
        <v>0</v>
      </c>
      <c r="V49" s="120" t="s">
        <v>201</v>
      </c>
      <c r="W49" s="120">
        <v>29</v>
      </c>
    </row>
    <row r="50" spans="21:23" ht="25.5" x14ac:dyDescent="0.35">
      <c r="U50" s="119">
        <v>9</v>
      </c>
      <c r="V50" s="120" t="s">
        <v>7</v>
      </c>
      <c r="W50" s="120">
        <v>30</v>
      </c>
    </row>
    <row r="51" spans="21:23" ht="25.5" x14ac:dyDescent="0.35">
      <c r="U51" s="119">
        <v>0</v>
      </c>
      <c r="V51" s="120" t="s">
        <v>217</v>
      </c>
      <c r="W51" s="120">
        <v>31</v>
      </c>
    </row>
    <row r="52" spans="21:23" ht="25.5" x14ac:dyDescent="0.35">
      <c r="U52" s="119">
        <v>0</v>
      </c>
      <c r="V52" s="120" t="s">
        <v>218</v>
      </c>
      <c r="W52" s="120">
        <v>32</v>
      </c>
    </row>
    <row r="53" spans="21:23" ht="25.5" x14ac:dyDescent="0.35">
      <c r="U53" s="119">
        <v>10</v>
      </c>
      <c r="V53" s="120" t="s">
        <v>8</v>
      </c>
      <c r="W53" s="120">
        <v>33</v>
      </c>
    </row>
    <row r="54" spans="21:23" ht="25.5" x14ac:dyDescent="0.35">
      <c r="U54" s="119">
        <v>0</v>
      </c>
      <c r="V54" s="120" t="s">
        <v>219</v>
      </c>
      <c r="W54" s="120">
        <v>34</v>
      </c>
    </row>
    <row r="55" spans="21:23" ht="25.5" x14ac:dyDescent="0.35">
      <c r="U55" s="119">
        <v>0</v>
      </c>
      <c r="V55" s="120" t="s">
        <v>220</v>
      </c>
      <c r="W55" s="120">
        <v>35</v>
      </c>
    </row>
    <row r="56" spans="21:23" ht="25.5" x14ac:dyDescent="0.35">
      <c r="U56" s="119">
        <v>11</v>
      </c>
      <c r="V56" s="120" t="s">
        <v>77</v>
      </c>
      <c r="W56" s="120">
        <v>36</v>
      </c>
    </row>
    <row r="57" spans="21:23" ht="25.5" x14ac:dyDescent="0.35">
      <c r="U57" s="119">
        <v>0</v>
      </c>
      <c r="V57" s="120" t="s">
        <v>202</v>
      </c>
      <c r="W57" s="120">
        <v>37</v>
      </c>
    </row>
    <row r="58" spans="21:23" ht="25.5" x14ac:dyDescent="0.35">
      <c r="U58" s="119">
        <v>0</v>
      </c>
      <c r="V58" s="120" t="s">
        <v>203</v>
      </c>
      <c r="W58" s="120">
        <v>38</v>
      </c>
    </row>
    <row r="59" spans="21:23" ht="25.5" x14ac:dyDescent="0.35">
      <c r="U59" s="119">
        <v>12</v>
      </c>
      <c r="V59" s="120" t="s">
        <v>9</v>
      </c>
      <c r="W59" s="120">
        <v>39</v>
      </c>
    </row>
    <row r="60" spans="21:23" ht="25.5" x14ac:dyDescent="0.35">
      <c r="U60" s="119">
        <v>0</v>
      </c>
      <c r="V60" s="120" t="s">
        <v>204</v>
      </c>
      <c r="W60" s="120">
        <v>40</v>
      </c>
    </row>
    <row r="61" spans="21:23" ht="25.5" x14ac:dyDescent="0.35">
      <c r="U61" s="119">
        <v>0</v>
      </c>
      <c r="V61" s="120" t="s">
        <v>205</v>
      </c>
      <c r="W61" s="120">
        <v>41</v>
      </c>
    </row>
    <row r="62" spans="21:23" ht="25.5" x14ac:dyDescent="0.35">
      <c r="U62" s="119">
        <v>13</v>
      </c>
      <c r="V62" s="120" t="s">
        <v>10</v>
      </c>
      <c r="W62" s="120">
        <v>42</v>
      </c>
    </row>
    <row r="63" spans="21:23" ht="25.5" x14ac:dyDescent="0.35">
      <c r="U63" s="120">
        <v>0</v>
      </c>
      <c r="V63" s="120" t="s">
        <v>206</v>
      </c>
      <c r="W63" s="120">
        <v>43</v>
      </c>
    </row>
    <row r="64" spans="21:23" ht="25.5" x14ac:dyDescent="0.35">
      <c r="U64" s="120">
        <v>0</v>
      </c>
      <c r="V64" s="120" t="s">
        <v>207</v>
      </c>
      <c r="W64" s="120">
        <v>44</v>
      </c>
    </row>
    <row r="65" spans="21:23" ht="25.5" x14ac:dyDescent="0.35">
      <c r="U65" s="120">
        <v>14</v>
      </c>
      <c r="V65" s="120" t="s">
        <v>11</v>
      </c>
      <c r="W65" s="120">
        <v>45</v>
      </c>
    </row>
    <row r="66" spans="21:23" ht="25.5" x14ac:dyDescent="0.35">
      <c r="U66" s="120">
        <v>0</v>
      </c>
      <c r="V66" s="120" t="s">
        <v>221</v>
      </c>
      <c r="W66" s="120">
        <v>46</v>
      </c>
    </row>
    <row r="67" spans="21:23" ht="25.5" x14ac:dyDescent="0.35">
      <c r="U67" s="120">
        <v>0</v>
      </c>
      <c r="V67" s="120" t="s">
        <v>222</v>
      </c>
      <c r="W67" s="120">
        <v>47</v>
      </c>
    </row>
    <row r="68" spans="21:23" ht="25.5" x14ac:dyDescent="0.35">
      <c r="U68" s="120"/>
      <c r="V68" s="120"/>
      <c r="W68" s="120"/>
    </row>
    <row r="69" spans="21:23" ht="25.5" x14ac:dyDescent="0.35">
      <c r="U69" s="120"/>
      <c r="V69" s="120"/>
      <c r="W69" s="120"/>
    </row>
    <row r="70" spans="21:23" ht="25.5" x14ac:dyDescent="0.35">
      <c r="U70" s="120"/>
      <c r="V70" s="120"/>
      <c r="W70" s="120"/>
    </row>
    <row r="71" spans="21:23" ht="25.5" x14ac:dyDescent="0.35">
      <c r="U71" s="120"/>
      <c r="V71" s="120"/>
      <c r="W71" s="120"/>
    </row>
    <row r="72" spans="21:23" ht="25.5" x14ac:dyDescent="0.35">
      <c r="U72" s="120"/>
      <c r="V72" s="120"/>
      <c r="W72" s="120"/>
    </row>
    <row r="73" spans="21:23" ht="25.5" x14ac:dyDescent="0.35">
      <c r="U73" s="120"/>
      <c r="V73" s="120"/>
      <c r="W73" s="120"/>
    </row>
    <row r="74" spans="21:23" ht="25.5" x14ac:dyDescent="0.35">
      <c r="U74" s="120"/>
      <c r="V74" s="120"/>
      <c r="W74" s="120"/>
    </row>
    <row r="75" spans="21:23" ht="25.5" x14ac:dyDescent="0.35">
      <c r="U75" s="120"/>
      <c r="V75" s="120"/>
      <c r="W75" s="120"/>
    </row>
    <row r="76" spans="21:23" ht="25.5" x14ac:dyDescent="0.35">
      <c r="U76" s="120"/>
      <c r="V76" s="120"/>
      <c r="W76" s="120"/>
    </row>
    <row r="77" spans="21:23" ht="25.5" x14ac:dyDescent="0.35">
      <c r="U77" s="120"/>
      <c r="V77" s="120"/>
      <c r="W77" s="120"/>
    </row>
    <row r="78" spans="21:23" ht="25.5" x14ac:dyDescent="0.35">
      <c r="U78" s="120"/>
      <c r="V78" s="120"/>
      <c r="W78" s="120"/>
    </row>
    <row r="79" spans="21:23" ht="25.5" x14ac:dyDescent="0.35">
      <c r="U79" s="120"/>
      <c r="V79" s="120"/>
      <c r="W79" s="120"/>
    </row>
    <row r="80" spans="21:23" x14ac:dyDescent="0.2">
      <c r="U80" s="93"/>
      <c r="V80" s="93"/>
      <c r="W80" s="93"/>
    </row>
    <row r="81" spans="21:23" x14ac:dyDescent="0.2">
      <c r="U81" s="93"/>
      <c r="V81" s="93"/>
      <c r="W81" s="93"/>
    </row>
    <row r="82" spans="21:23" x14ac:dyDescent="0.2">
      <c r="U82" s="93"/>
      <c r="V82" s="93"/>
      <c r="W82" s="93"/>
    </row>
  </sheetData>
  <mergeCells count="2">
    <mergeCell ref="B2:J2"/>
    <mergeCell ref="B11:J11"/>
  </mergeCells>
  <conditionalFormatting sqref="T4">
    <cfRule type="containsText" dxfId="297" priority="1" operator="containsText" text="B">
      <formula>NOT(ISERROR(SEARCH("B",T4)))</formula>
    </cfRule>
  </conditionalFormatting>
  <conditionalFormatting sqref="M4">
    <cfRule type="containsText" dxfId="296" priority="11" operator="containsText" text="A">
      <formula>NOT(ISERROR(SEARCH("A",M4)))</formula>
    </cfRule>
    <cfRule type="containsText" dxfId="295" priority="12" operator="containsText" text="S">
      <formula>NOT(ISERROR(SEARCH("S",M4)))</formula>
    </cfRule>
  </conditionalFormatting>
  <conditionalFormatting sqref="M4">
    <cfRule type="containsText" dxfId="294" priority="10" operator="containsText" text="B">
      <formula>NOT(ISERROR(SEARCH("B",M4)))</formula>
    </cfRule>
  </conditionalFormatting>
  <conditionalFormatting sqref="M7">
    <cfRule type="containsText" dxfId="293" priority="4" operator="containsText" text="B">
      <formula>NOT(ISERROR(SEARCH("B",M7)))</formula>
    </cfRule>
  </conditionalFormatting>
  <conditionalFormatting sqref="M6">
    <cfRule type="containsText" dxfId="292" priority="8" operator="containsText" text="A">
      <formula>NOT(ISERROR(SEARCH("A",M6)))</formula>
    </cfRule>
    <cfRule type="containsText" dxfId="291" priority="9" operator="containsText" text="S">
      <formula>NOT(ISERROR(SEARCH("S",M6)))</formula>
    </cfRule>
  </conditionalFormatting>
  <conditionalFormatting sqref="M6">
    <cfRule type="containsText" dxfId="290" priority="7" operator="containsText" text="B">
      <formula>NOT(ISERROR(SEARCH("B",M6)))</formula>
    </cfRule>
  </conditionalFormatting>
  <conditionalFormatting sqref="M7">
    <cfRule type="containsText" dxfId="289" priority="5" operator="containsText" text="A">
      <formula>NOT(ISERROR(SEARCH("A",M7)))</formula>
    </cfRule>
    <cfRule type="containsText" dxfId="288" priority="6" operator="containsText" text="S">
      <formula>NOT(ISERROR(SEARCH("S",M7)))</formula>
    </cfRule>
  </conditionalFormatting>
  <conditionalFormatting sqref="T4">
    <cfRule type="containsText" dxfId="287" priority="2" operator="containsText" text="A">
      <formula>NOT(ISERROR(SEARCH("A",T4)))</formula>
    </cfRule>
    <cfRule type="containsText" dxfId="286" priority="3" operator="containsText" text="S">
      <formula>NOT(ISERROR(SEARCH("S",T4)))</formula>
    </cfRule>
  </conditionalFormatting>
  <pageMargins left="0.7" right="0.7" top="0.75" bottom="0.75" header="0.3" footer="0.3"/>
  <tableParts count="8">
    <tablePart r:id="rId1"/>
    <tablePart r:id="rId2"/>
    <tablePart r:id="rId3"/>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2AD5D-C417-4635-B055-7CEC36B9584A}">
  <sheetPr>
    <tabColor rgb="FFFF0000"/>
    <pageSetUpPr fitToPage="1"/>
  </sheetPr>
  <dimension ref="A1:AF70"/>
  <sheetViews>
    <sheetView topLeftCell="A11" zoomScale="120" zoomScaleNormal="120" workbookViewId="0">
      <selection activeCell="AQ57" sqref="AQ57"/>
    </sheetView>
  </sheetViews>
  <sheetFormatPr defaultRowHeight="12" x14ac:dyDescent="0.2"/>
  <cols>
    <col min="1" max="1" width="2.5703125" customWidth="1"/>
    <col min="2" max="2" width="9" customWidth="1"/>
    <col min="3" max="3" width="2.5703125" customWidth="1"/>
    <col min="4" max="4" width="20.28515625" customWidth="1"/>
    <col min="5" max="5" width="2.5703125" customWidth="1"/>
    <col min="6" max="6" width="20.140625" customWidth="1"/>
    <col min="7" max="7" width="2.5703125" customWidth="1"/>
    <col min="8" max="8" width="20.28515625" customWidth="1"/>
    <col min="9" max="9" width="2.7109375" customWidth="1"/>
    <col min="10" max="10" width="20.140625" customWidth="1"/>
    <col min="11" max="11" width="2.5703125" customWidth="1"/>
    <col min="12" max="12" width="20.140625" customWidth="1"/>
    <col min="13" max="13" width="2.5703125" customWidth="1"/>
    <col min="14" max="14" width="20.28515625" customWidth="1"/>
    <col min="15" max="15" width="2.7109375" customWidth="1"/>
    <col min="16" max="16" width="20.140625" customWidth="1"/>
    <col min="17" max="17" width="2.5703125" customWidth="1"/>
    <col min="18" max="18" width="20.140625" customWidth="1"/>
    <col min="19" max="19" width="2.5703125" customWidth="1"/>
    <col min="20" max="20" width="20.140625" customWidth="1"/>
    <col min="21" max="21" width="2.5703125" customWidth="1"/>
    <col min="22" max="22" width="20.140625" customWidth="1"/>
    <col min="23" max="23" width="2.5703125" customWidth="1"/>
    <col min="24" max="24" width="20.140625" customWidth="1"/>
    <col min="25" max="25" width="2.5703125" customWidth="1"/>
    <col min="26" max="26" width="20.140625" customWidth="1"/>
    <col min="27" max="27" width="2.5703125" customWidth="1"/>
    <col min="28" max="28" width="20.140625" customWidth="1"/>
    <col min="29" max="29" width="2.5703125" customWidth="1"/>
    <col min="30" max="30" width="20.140625" customWidth="1"/>
    <col min="31" max="32" width="6.85546875" customWidth="1"/>
  </cols>
  <sheetData>
    <row r="1" spans="1:32"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ht="11.45" customHeight="1" x14ac:dyDescent="0.2">
      <c r="A6" s="2"/>
      <c r="B6" s="2"/>
      <c r="D6" s="293" t="s">
        <v>1</v>
      </c>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4"/>
      <c r="AE6" s="2"/>
      <c r="AF6" s="2"/>
    </row>
    <row r="7" spans="1:32" ht="11.45" customHeight="1" x14ac:dyDescent="0.2">
      <c r="A7" s="2"/>
      <c r="B7" s="2"/>
      <c r="C7" s="202"/>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6"/>
      <c r="AE7" s="2"/>
      <c r="AF7" s="2"/>
    </row>
    <row r="8" spans="1:32" ht="11.45" customHeight="1" x14ac:dyDescent="0.2">
      <c r="A8" s="2"/>
      <c r="B8" s="2"/>
      <c r="C8" s="202"/>
      <c r="D8" s="297"/>
      <c r="E8" s="297"/>
      <c r="F8" s="297"/>
      <c r="G8" s="297"/>
      <c r="H8" s="297"/>
      <c r="I8" s="297"/>
      <c r="J8" s="297"/>
      <c r="K8" s="297"/>
      <c r="L8" s="297"/>
      <c r="M8" s="297"/>
      <c r="N8" s="297"/>
      <c r="O8" s="297"/>
      <c r="P8" s="297"/>
      <c r="Q8" s="297"/>
      <c r="R8" s="297"/>
      <c r="S8" s="297"/>
      <c r="T8" s="297"/>
      <c r="U8" s="297"/>
      <c r="V8" s="297"/>
      <c r="W8" s="297"/>
      <c r="X8" s="297"/>
      <c r="Y8" s="297"/>
      <c r="Z8" s="297"/>
      <c r="AA8" s="297"/>
      <c r="AB8" s="297"/>
      <c r="AC8" s="297"/>
      <c r="AD8" s="298"/>
      <c r="AE8" s="2"/>
      <c r="AF8" s="2"/>
    </row>
    <row r="9" spans="1:32" x14ac:dyDescent="0.2">
      <c r="A9" s="2"/>
      <c r="B9" s="2"/>
      <c r="C9" s="160"/>
      <c r="D9" s="160"/>
      <c r="E9" s="160"/>
      <c r="F9" s="160"/>
      <c r="G9" s="160"/>
      <c r="H9" s="2"/>
      <c r="I9" s="2"/>
      <c r="J9" s="160"/>
      <c r="K9" s="160"/>
      <c r="L9" s="160"/>
      <c r="M9" s="160"/>
      <c r="N9" s="2"/>
      <c r="O9" s="2"/>
      <c r="P9" s="160"/>
      <c r="Q9" s="160"/>
      <c r="R9" s="160"/>
      <c r="S9" s="160"/>
      <c r="T9" s="160"/>
      <c r="U9" s="160"/>
      <c r="V9" s="160"/>
      <c r="W9" s="160"/>
      <c r="X9" s="160"/>
      <c r="Y9" s="160"/>
      <c r="Z9" s="160"/>
      <c r="AA9" s="160"/>
      <c r="AB9" s="160"/>
      <c r="AC9" s="160"/>
      <c r="AD9" s="160"/>
      <c r="AE9" s="2"/>
      <c r="AF9" s="2"/>
    </row>
    <row r="10" spans="1:32" ht="11.45" customHeight="1" x14ac:dyDescent="0.2">
      <c r="A10" s="2"/>
      <c r="B10" s="2"/>
      <c r="D10" s="299" t="s">
        <v>789</v>
      </c>
      <c r="E10" s="299"/>
      <c r="F10" s="299"/>
      <c r="G10" s="299"/>
      <c r="H10" s="299"/>
      <c r="I10" s="299"/>
      <c r="J10" s="299"/>
      <c r="K10" s="299"/>
      <c r="L10" s="299"/>
      <c r="M10" s="299"/>
      <c r="N10" s="299"/>
      <c r="O10" s="299"/>
      <c r="P10" s="299"/>
      <c r="Q10" s="299"/>
      <c r="R10" s="299"/>
      <c r="S10" s="299"/>
      <c r="T10" s="299"/>
      <c r="U10" s="299"/>
      <c r="V10" s="299"/>
      <c r="W10" s="299"/>
      <c r="X10" s="299"/>
      <c r="Y10" s="299"/>
      <c r="Z10" s="299"/>
      <c r="AA10" s="299"/>
      <c r="AB10" s="299"/>
      <c r="AC10" s="299"/>
      <c r="AD10" s="300"/>
      <c r="AE10" s="2"/>
      <c r="AF10" s="2"/>
    </row>
    <row r="11" spans="1:32" ht="11.45" customHeight="1" x14ac:dyDescent="0.2">
      <c r="A11" s="2"/>
      <c r="B11" s="2"/>
      <c r="C11" s="201"/>
      <c r="D11" s="301"/>
      <c r="E11" s="301"/>
      <c r="F11" s="301"/>
      <c r="G11" s="301"/>
      <c r="H11" s="301"/>
      <c r="I11" s="301"/>
      <c r="J11" s="301"/>
      <c r="K11" s="301"/>
      <c r="L11" s="301"/>
      <c r="M11" s="301"/>
      <c r="N11" s="301"/>
      <c r="O11" s="301"/>
      <c r="P11" s="301"/>
      <c r="Q11" s="301"/>
      <c r="R11" s="301"/>
      <c r="S11" s="301"/>
      <c r="T11" s="301"/>
      <c r="U11" s="301"/>
      <c r="V11" s="301"/>
      <c r="W11" s="301"/>
      <c r="X11" s="301"/>
      <c r="Y11" s="301"/>
      <c r="Z11" s="301"/>
      <c r="AA11" s="301"/>
      <c r="AB11" s="301"/>
      <c r="AC11" s="301"/>
      <c r="AD11" s="302"/>
      <c r="AE11" s="2"/>
      <c r="AF11" s="2"/>
    </row>
    <row r="12" spans="1:32" ht="11.45" customHeight="1" x14ac:dyDescent="0.2">
      <c r="A12" s="2"/>
      <c r="B12" s="2"/>
      <c r="C12" s="201"/>
      <c r="D12" s="303"/>
      <c r="E12" s="303"/>
      <c r="F12" s="303"/>
      <c r="G12" s="303"/>
      <c r="H12" s="303"/>
      <c r="I12" s="303"/>
      <c r="J12" s="303"/>
      <c r="K12" s="303"/>
      <c r="L12" s="303"/>
      <c r="M12" s="303"/>
      <c r="N12" s="303"/>
      <c r="O12" s="303"/>
      <c r="P12" s="303"/>
      <c r="Q12" s="303"/>
      <c r="R12" s="303"/>
      <c r="S12" s="303"/>
      <c r="T12" s="303"/>
      <c r="U12" s="303"/>
      <c r="V12" s="303"/>
      <c r="W12" s="303"/>
      <c r="X12" s="303"/>
      <c r="Y12" s="303"/>
      <c r="Z12" s="303"/>
      <c r="AA12" s="303"/>
      <c r="AB12" s="303"/>
      <c r="AC12" s="303"/>
      <c r="AD12" s="304"/>
      <c r="AE12" s="2"/>
      <c r="AF12" s="2"/>
    </row>
    <row r="13" spans="1:32" x14ac:dyDescent="0.2">
      <c r="A13" s="2"/>
      <c r="B13" s="2"/>
      <c r="C13" s="160"/>
      <c r="D13" s="160"/>
      <c r="E13" s="160"/>
      <c r="F13" s="160"/>
      <c r="G13" s="160"/>
      <c r="H13" s="2"/>
      <c r="I13" s="2"/>
      <c r="J13" s="160"/>
      <c r="K13" s="160"/>
      <c r="L13" s="160"/>
      <c r="M13" s="160"/>
      <c r="N13" s="2"/>
      <c r="O13" s="2"/>
      <c r="P13" s="160"/>
      <c r="Q13" s="160"/>
      <c r="R13" s="160"/>
      <c r="S13" s="160"/>
      <c r="T13" s="160"/>
      <c r="U13" s="160"/>
      <c r="V13" s="160"/>
      <c r="W13" s="160"/>
      <c r="X13" s="160"/>
      <c r="Y13" s="160"/>
      <c r="Z13" s="160"/>
      <c r="AA13" s="160"/>
      <c r="AB13" s="160"/>
      <c r="AC13" s="160"/>
      <c r="AD13" s="160"/>
      <c r="AE13" s="2"/>
      <c r="AF13" s="2"/>
    </row>
    <row r="14" spans="1:32" ht="11.45" customHeight="1" x14ac:dyDescent="0.2">
      <c r="A14" s="2"/>
      <c r="B14" s="2"/>
      <c r="C14" s="160"/>
      <c r="D14" s="305" t="s">
        <v>12</v>
      </c>
      <c r="E14" s="305"/>
      <c r="F14" s="305"/>
      <c r="G14" s="305"/>
      <c r="H14" s="305"/>
      <c r="I14" s="305"/>
      <c r="J14" s="305"/>
      <c r="K14" s="305"/>
      <c r="L14" s="305"/>
      <c r="M14" s="305"/>
      <c r="N14" s="305"/>
      <c r="O14" s="305"/>
      <c r="P14" s="305"/>
      <c r="Q14" s="305"/>
      <c r="R14" s="305"/>
      <c r="S14" s="160"/>
      <c r="T14" s="306" t="s">
        <v>13</v>
      </c>
      <c r="U14" s="307"/>
      <c r="V14" s="308"/>
      <c r="W14" s="160"/>
      <c r="X14" s="315" t="s">
        <v>14</v>
      </c>
      <c r="Y14" s="316"/>
      <c r="Z14" s="316"/>
      <c r="AA14" s="316"/>
      <c r="AB14" s="316"/>
      <c r="AC14" s="316"/>
      <c r="AD14" s="317"/>
      <c r="AE14" s="2"/>
      <c r="AF14" s="2"/>
    </row>
    <row r="15" spans="1:32" ht="11.45" customHeight="1" x14ac:dyDescent="0.2">
      <c r="A15" s="2"/>
      <c r="B15" s="2"/>
      <c r="C15" s="160"/>
      <c r="D15" s="305"/>
      <c r="E15" s="305"/>
      <c r="F15" s="305"/>
      <c r="G15" s="305"/>
      <c r="H15" s="305"/>
      <c r="I15" s="305"/>
      <c r="J15" s="305"/>
      <c r="K15" s="305"/>
      <c r="L15" s="305"/>
      <c r="M15" s="305"/>
      <c r="N15" s="305"/>
      <c r="O15" s="305"/>
      <c r="P15" s="305"/>
      <c r="Q15" s="305"/>
      <c r="R15" s="305"/>
      <c r="S15" s="160"/>
      <c r="T15" s="309"/>
      <c r="U15" s="310"/>
      <c r="V15" s="311"/>
      <c r="W15" s="160"/>
      <c r="X15" s="318"/>
      <c r="Y15" s="319"/>
      <c r="Z15" s="319"/>
      <c r="AA15" s="319"/>
      <c r="AB15" s="319"/>
      <c r="AC15" s="319"/>
      <c r="AD15" s="320"/>
      <c r="AE15" s="2"/>
      <c r="AF15" s="2"/>
    </row>
    <row r="16" spans="1:32" ht="11.45" customHeight="1" x14ac:dyDescent="0.2">
      <c r="A16" s="2"/>
      <c r="B16" s="2"/>
      <c r="C16" s="160"/>
      <c r="D16" s="305"/>
      <c r="E16" s="305"/>
      <c r="F16" s="305"/>
      <c r="G16" s="305"/>
      <c r="H16" s="305"/>
      <c r="I16" s="305"/>
      <c r="J16" s="305"/>
      <c r="K16" s="305"/>
      <c r="L16" s="305"/>
      <c r="M16" s="305"/>
      <c r="N16" s="305"/>
      <c r="O16" s="305"/>
      <c r="P16" s="305"/>
      <c r="Q16" s="305"/>
      <c r="R16" s="305"/>
      <c r="S16" s="160"/>
      <c r="T16" s="312"/>
      <c r="U16" s="313"/>
      <c r="V16" s="314"/>
      <c r="W16" s="160"/>
      <c r="X16" s="321"/>
      <c r="Y16" s="322"/>
      <c r="Z16" s="322"/>
      <c r="AA16" s="322"/>
      <c r="AB16" s="322"/>
      <c r="AC16" s="322"/>
      <c r="AD16" s="323"/>
      <c r="AE16" s="2"/>
      <c r="AF16" s="2"/>
    </row>
    <row r="17" spans="1:32" x14ac:dyDescent="0.2">
      <c r="A17" s="2"/>
      <c r="B17" s="2"/>
      <c r="C17" s="160"/>
      <c r="D17" s="160"/>
      <c r="E17" s="160"/>
      <c r="F17" s="160"/>
      <c r="G17" s="160"/>
      <c r="I17" s="2"/>
      <c r="J17" s="160"/>
      <c r="K17" s="160"/>
      <c r="L17" s="160"/>
      <c r="M17" s="160"/>
      <c r="O17" s="2"/>
      <c r="P17" s="160"/>
      <c r="Q17" s="160"/>
      <c r="R17" s="160"/>
      <c r="S17" s="160"/>
      <c r="T17" s="160"/>
      <c r="U17" s="160"/>
      <c r="V17" s="160"/>
      <c r="W17" s="160"/>
      <c r="X17" s="160"/>
      <c r="Y17" s="160"/>
      <c r="Z17" s="160"/>
      <c r="AA17" s="160"/>
      <c r="AB17" s="160"/>
      <c r="AC17" s="160"/>
      <c r="AD17" s="160"/>
      <c r="AE17" s="2"/>
      <c r="AF17" s="2"/>
    </row>
    <row r="18" spans="1:32" ht="13.15" customHeight="1" x14ac:dyDescent="0.2">
      <c r="A18" s="157"/>
      <c r="B18" s="157"/>
      <c r="C18" s="158"/>
      <c r="D18" s="267" t="s">
        <v>689</v>
      </c>
      <c r="E18" s="158"/>
      <c r="F18" s="267" t="s">
        <v>898</v>
      </c>
      <c r="G18" s="267"/>
      <c r="H18" s="267"/>
      <c r="I18" s="235"/>
      <c r="J18" s="267" t="s">
        <v>697</v>
      </c>
      <c r="K18" s="199"/>
      <c r="L18" s="267" t="s">
        <v>899</v>
      </c>
      <c r="M18" s="267"/>
      <c r="N18" s="267"/>
      <c r="O18" s="235"/>
      <c r="P18" s="267" t="s">
        <v>600</v>
      </c>
      <c r="Q18" s="158"/>
      <c r="R18" s="267" t="s">
        <v>601</v>
      </c>
      <c r="S18" s="158"/>
      <c r="T18" s="283" t="s">
        <v>15</v>
      </c>
      <c r="U18" s="158"/>
      <c r="V18" s="284" t="s">
        <v>16</v>
      </c>
      <c r="W18" s="158"/>
      <c r="X18" s="280" t="s">
        <v>19</v>
      </c>
      <c r="Y18" s="158"/>
      <c r="Z18" s="280" t="s">
        <v>18</v>
      </c>
      <c r="AA18" s="158"/>
      <c r="AB18" s="280" t="s">
        <v>17</v>
      </c>
      <c r="AC18" s="158"/>
      <c r="AD18" s="280" t="s">
        <v>20</v>
      </c>
      <c r="AE18" s="157"/>
      <c r="AF18" s="2"/>
    </row>
    <row r="19" spans="1:32" ht="12.75" x14ac:dyDescent="0.2">
      <c r="A19" s="157"/>
      <c r="B19" s="157"/>
      <c r="C19" s="158"/>
      <c r="D19" s="267"/>
      <c r="E19" s="158"/>
      <c r="F19" s="267"/>
      <c r="G19" s="267"/>
      <c r="H19" s="267"/>
      <c r="I19" s="235"/>
      <c r="J19" s="267"/>
      <c r="K19" s="199"/>
      <c r="L19" s="267"/>
      <c r="M19" s="267"/>
      <c r="N19" s="267"/>
      <c r="O19" s="235"/>
      <c r="P19" s="267"/>
      <c r="Q19" s="158"/>
      <c r="R19" s="267"/>
      <c r="S19" s="158"/>
      <c r="T19" s="283"/>
      <c r="U19" s="158"/>
      <c r="V19" s="285"/>
      <c r="W19" s="158"/>
      <c r="X19" s="281"/>
      <c r="Y19" s="158"/>
      <c r="Z19" s="281"/>
      <c r="AA19" s="158"/>
      <c r="AB19" s="281"/>
      <c r="AC19" s="158"/>
      <c r="AD19" s="281"/>
      <c r="AE19" s="157"/>
      <c r="AF19" s="2"/>
    </row>
    <row r="20" spans="1:32" ht="12.75" x14ac:dyDescent="0.2">
      <c r="A20" s="157"/>
      <c r="B20" s="157"/>
      <c r="C20" s="158"/>
      <c r="D20" s="267"/>
      <c r="E20" s="158"/>
      <c r="F20" s="267"/>
      <c r="G20" s="267"/>
      <c r="H20" s="267"/>
      <c r="I20" s="235"/>
      <c r="J20" s="267"/>
      <c r="K20" s="199"/>
      <c r="L20" s="267"/>
      <c r="M20" s="267"/>
      <c r="N20" s="267"/>
      <c r="O20" s="235"/>
      <c r="P20" s="267"/>
      <c r="Q20" s="158"/>
      <c r="R20" s="267"/>
      <c r="S20" s="158"/>
      <c r="T20" s="283"/>
      <c r="U20" s="158"/>
      <c r="V20" s="286"/>
      <c r="W20" s="158"/>
      <c r="X20" s="282"/>
      <c r="Y20" s="158"/>
      <c r="Z20" s="282"/>
      <c r="AA20" s="158"/>
      <c r="AB20" s="282"/>
      <c r="AC20" s="158"/>
      <c r="AD20" s="282"/>
      <c r="AE20" s="157"/>
      <c r="AF20" s="2"/>
    </row>
    <row r="21" spans="1:32" x14ac:dyDescent="0.2">
      <c r="A21" s="2"/>
      <c r="B21" s="2"/>
      <c r="C21" s="160"/>
      <c r="D21" s="187" t="s">
        <v>816</v>
      </c>
      <c r="E21" s="160"/>
      <c r="F21" s="265" t="s">
        <v>816</v>
      </c>
      <c r="G21" s="265"/>
      <c r="H21" s="265"/>
      <c r="I21" s="2"/>
      <c r="J21" s="196" t="s">
        <v>816</v>
      </c>
      <c r="K21" s="195"/>
      <c r="L21" s="265" t="s">
        <v>816</v>
      </c>
      <c r="M21" s="265"/>
      <c r="N21" s="265"/>
      <c r="O21" s="2"/>
      <c r="P21" s="196" t="s">
        <v>816</v>
      </c>
      <c r="Q21" s="160"/>
      <c r="R21" s="187" t="s">
        <v>816</v>
      </c>
      <c r="S21" s="160"/>
      <c r="T21" s="187" t="s">
        <v>816</v>
      </c>
      <c r="U21" s="160"/>
      <c r="V21" s="187" t="s">
        <v>816</v>
      </c>
      <c r="W21" s="160"/>
      <c r="X21" s="187" t="s">
        <v>816</v>
      </c>
      <c r="Y21" s="160"/>
      <c r="Z21" s="187" t="s">
        <v>816</v>
      </c>
      <c r="AA21" s="160"/>
      <c r="AB21" s="187" t="s">
        <v>816</v>
      </c>
      <c r="AC21" s="160"/>
      <c r="AD21" s="187" t="s">
        <v>816</v>
      </c>
      <c r="AE21" s="2"/>
      <c r="AF21" s="2"/>
    </row>
    <row r="22" spans="1:32" x14ac:dyDescent="0.2">
      <c r="A22" s="2"/>
      <c r="B22" s="2"/>
      <c r="C22" s="160"/>
      <c r="D22" s="188" t="s">
        <v>97</v>
      </c>
      <c r="E22" s="160"/>
      <c r="F22" s="266" t="s">
        <v>101</v>
      </c>
      <c r="G22" s="266"/>
      <c r="H22" s="266"/>
      <c r="I22" s="193"/>
      <c r="J22" s="186" t="s">
        <v>101</v>
      </c>
      <c r="K22" s="160"/>
      <c r="L22" s="266" t="s">
        <v>101</v>
      </c>
      <c r="M22" s="266"/>
      <c r="N22" s="266"/>
      <c r="O22" s="193"/>
      <c r="P22" s="186" t="s">
        <v>101</v>
      </c>
      <c r="Q22" s="160"/>
      <c r="R22" s="186" t="s">
        <v>101</v>
      </c>
      <c r="S22" s="160"/>
      <c r="T22" s="186" t="s">
        <v>101</v>
      </c>
      <c r="U22" s="160"/>
      <c r="V22" s="186" t="s">
        <v>101</v>
      </c>
      <c r="W22" s="160"/>
      <c r="X22" s="186" t="s">
        <v>101</v>
      </c>
      <c r="Y22" s="160"/>
      <c r="Z22" s="186" t="s">
        <v>101</v>
      </c>
      <c r="AA22" s="160"/>
      <c r="AB22" s="186" t="s">
        <v>101</v>
      </c>
      <c r="AC22" s="160"/>
      <c r="AD22" s="186" t="s">
        <v>101</v>
      </c>
      <c r="AE22" s="2"/>
      <c r="AF22" s="2"/>
    </row>
    <row r="23" spans="1:32" ht="11.45" customHeight="1" x14ac:dyDescent="0.2">
      <c r="A23" s="2"/>
      <c r="B23" s="2"/>
      <c r="C23" s="160"/>
      <c r="D23" s="274" t="s">
        <v>932</v>
      </c>
      <c r="E23" s="160"/>
      <c r="F23" s="274" t="s">
        <v>21</v>
      </c>
      <c r="G23" s="160"/>
      <c r="H23" s="274" t="s">
        <v>690</v>
      </c>
      <c r="I23" s="2"/>
      <c r="J23" s="274" t="s">
        <v>806</v>
      </c>
      <c r="K23" s="160"/>
      <c r="L23" s="274" t="s">
        <v>602</v>
      </c>
      <c r="M23" s="160"/>
      <c r="N23" s="274" t="s">
        <v>782</v>
      </c>
      <c r="O23" s="2"/>
      <c r="P23" s="274" t="s">
        <v>666</v>
      </c>
      <c r="Q23" s="160"/>
      <c r="R23" s="274" t="s">
        <v>611</v>
      </c>
      <c r="S23" s="160"/>
      <c r="T23" s="271" t="s">
        <v>691</v>
      </c>
      <c r="U23" s="160"/>
      <c r="V23" s="271" t="s">
        <v>665</v>
      </c>
      <c r="W23" s="160"/>
      <c r="X23" s="268" t="s">
        <v>24</v>
      </c>
      <c r="Y23" s="160"/>
      <c r="Z23" s="268" t="s">
        <v>586</v>
      </c>
      <c r="AA23" s="160"/>
      <c r="AB23" s="268" t="s">
        <v>27</v>
      </c>
      <c r="AC23" s="160"/>
      <c r="AD23" s="268" t="s">
        <v>581</v>
      </c>
      <c r="AE23" s="2"/>
      <c r="AF23" s="2"/>
    </row>
    <row r="24" spans="1:32" x14ac:dyDescent="0.2">
      <c r="A24" s="2"/>
      <c r="B24" s="2"/>
      <c r="C24" s="160"/>
      <c r="D24" s="275"/>
      <c r="E24" s="160"/>
      <c r="F24" s="275"/>
      <c r="G24" s="160"/>
      <c r="H24" s="275"/>
      <c r="I24" s="2"/>
      <c r="J24" s="275"/>
      <c r="K24" s="160"/>
      <c r="L24" s="275"/>
      <c r="M24" s="160"/>
      <c r="N24" s="275"/>
      <c r="O24" s="2"/>
      <c r="P24" s="275"/>
      <c r="Q24" s="160"/>
      <c r="R24" s="275"/>
      <c r="S24" s="160"/>
      <c r="T24" s="272"/>
      <c r="U24" s="160"/>
      <c r="V24" s="272"/>
      <c r="W24" s="160"/>
      <c r="X24" s="269"/>
      <c r="Y24" s="160"/>
      <c r="Z24" s="269"/>
      <c r="AA24" s="160"/>
      <c r="AB24" s="269"/>
      <c r="AC24" s="160"/>
      <c r="AD24" s="269"/>
      <c r="AE24" s="2"/>
      <c r="AF24" s="2"/>
    </row>
    <row r="25" spans="1:32" x14ac:dyDescent="0.2">
      <c r="A25" s="2"/>
      <c r="B25" s="2"/>
      <c r="C25" s="160"/>
      <c r="D25" s="276"/>
      <c r="E25" s="160"/>
      <c r="F25" s="276"/>
      <c r="G25" s="160"/>
      <c r="H25" s="276"/>
      <c r="I25" s="2"/>
      <c r="J25" s="276"/>
      <c r="K25" s="160"/>
      <c r="L25" s="276"/>
      <c r="M25" s="160"/>
      <c r="N25" s="276"/>
      <c r="O25" s="2"/>
      <c r="P25" s="276"/>
      <c r="Q25" s="160"/>
      <c r="R25" s="276"/>
      <c r="S25" s="160"/>
      <c r="T25" s="273"/>
      <c r="U25" s="160"/>
      <c r="V25" s="273"/>
      <c r="W25" s="160"/>
      <c r="X25" s="270"/>
      <c r="Y25" s="160"/>
      <c r="Z25" s="270"/>
      <c r="AA25" s="160"/>
      <c r="AB25" s="270"/>
      <c r="AC25" s="160"/>
      <c r="AD25" s="270"/>
      <c r="AE25" s="2"/>
      <c r="AF25" s="2"/>
    </row>
    <row r="26" spans="1:32" x14ac:dyDescent="0.2">
      <c r="A26" s="2"/>
      <c r="B26" s="2"/>
      <c r="C26" s="160"/>
      <c r="D26" s="184"/>
      <c r="E26" s="160"/>
      <c r="F26" s="1"/>
      <c r="G26" s="160"/>
      <c r="I26" s="2"/>
      <c r="J26" s="1"/>
      <c r="K26" s="160"/>
      <c r="L26" s="1"/>
      <c r="M26" s="160"/>
      <c r="N26" s="1"/>
      <c r="O26" s="2"/>
      <c r="P26" s="184"/>
      <c r="Q26" s="160"/>
      <c r="R26" s="1"/>
      <c r="S26" s="160"/>
      <c r="T26" s="1"/>
      <c r="U26" s="160"/>
      <c r="V26" s="1"/>
      <c r="W26" s="160"/>
      <c r="X26" s="1"/>
      <c r="Y26" s="160"/>
      <c r="Z26" s="1"/>
      <c r="AA26" s="160"/>
      <c r="AB26" s="160"/>
      <c r="AC26" s="160"/>
      <c r="AD26" s="160"/>
      <c r="AE26" s="2"/>
      <c r="AF26" s="2"/>
    </row>
    <row r="27" spans="1:32" ht="11.45" customHeight="1" x14ac:dyDescent="0.2">
      <c r="A27" s="2"/>
      <c r="B27" s="2"/>
      <c r="C27" s="160"/>
      <c r="D27" s="287" t="s">
        <v>933</v>
      </c>
      <c r="E27" s="160"/>
      <c r="F27" s="274" t="s">
        <v>784</v>
      </c>
      <c r="G27" s="160"/>
      <c r="H27" s="274" t="s">
        <v>592</v>
      </c>
      <c r="I27" s="2"/>
      <c r="J27" s="274" t="s">
        <v>786</v>
      </c>
      <c r="K27" s="160"/>
      <c r="L27" s="274" t="s">
        <v>603</v>
      </c>
      <c r="M27" s="160"/>
      <c r="N27" s="274" t="s">
        <v>606</v>
      </c>
      <c r="O27" s="2"/>
      <c r="P27" s="287" t="s">
        <v>609</v>
      </c>
      <c r="Q27" s="160"/>
      <c r="R27" s="274" t="s">
        <v>612</v>
      </c>
      <c r="S27" s="160"/>
      <c r="T27" s="271" t="s">
        <v>692</v>
      </c>
      <c r="U27" s="160"/>
      <c r="V27" s="271" t="s">
        <v>23</v>
      </c>
      <c r="W27" s="160"/>
      <c r="X27" s="268" t="s">
        <v>25</v>
      </c>
      <c r="Y27" s="160"/>
      <c r="Z27" s="268" t="s">
        <v>587</v>
      </c>
      <c r="AA27" s="160"/>
      <c r="AB27" s="268" t="s">
        <v>582</v>
      </c>
      <c r="AC27" s="160"/>
      <c r="AD27" s="160"/>
      <c r="AE27" s="2"/>
      <c r="AF27" s="2"/>
    </row>
    <row r="28" spans="1:32" x14ac:dyDescent="0.2">
      <c r="A28" s="2"/>
      <c r="B28" s="2"/>
      <c r="C28" s="160"/>
      <c r="D28" s="288"/>
      <c r="E28" s="160"/>
      <c r="F28" s="275"/>
      <c r="G28" s="160"/>
      <c r="H28" s="275"/>
      <c r="I28" s="2"/>
      <c r="J28" s="275"/>
      <c r="K28" s="160"/>
      <c r="L28" s="275"/>
      <c r="M28" s="160"/>
      <c r="N28" s="275"/>
      <c r="O28" s="2"/>
      <c r="P28" s="290"/>
      <c r="Q28" s="160"/>
      <c r="R28" s="275"/>
      <c r="S28" s="160"/>
      <c r="T28" s="272"/>
      <c r="U28" s="160"/>
      <c r="V28" s="272"/>
      <c r="W28" s="160"/>
      <c r="X28" s="269"/>
      <c r="Y28" s="160"/>
      <c r="Z28" s="269"/>
      <c r="AA28" s="160"/>
      <c r="AB28" s="269"/>
      <c r="AC28" s="160"/>
      <c r="AD28" s="160"/>
      <c r="AE28" s="2"/>
      <c r="AF28" s="2"/>
    </row>
    <row r="29" spans="1:32" x14ac:dyDescent="0.2">
      <c r="A29" s="2"/>
      <c r="B29" s="2"/>
      <c r="C29" s="160"/>
      <c r="D29" s="289"/>
      <c r="E29" s="160"/>
      <c r="F29" s="276"/>
      <c r="G29" s="160"/>
      <c r="H29" s="276"/>
      <c r="I29" s="2"/>
      <c r="J29" s="276"/>
      <c r="K29" s="160"/>
      <c r="L29" s="276"/>
      <c r="M29" s="160"/>
      <c r="N29" s="276"/>
      <c r="O29" s="2"/>
      <c r="P29" s="291"/>
      <c r="Q29" s="160"/>
      <c r="R29" s="276"/>
      <c r="S29" s="160"/>
      <c r="T29" s="273"/>
      <c r="U29" s="160"/>
      <c r="V29" s="273"/>
      <c r="W29" s="160"/>
      <c r="X29" s="270"/>
      <c r="Y29" s="160"/>
      <c r="Z29" s="270"/>
      <c r="AA29" s="160"/>
      <c r="AB29" s="270"/>
      <c r="AC29" s="160"/>
      <c r="AD29" s="160"/>
      <c r="AE29" s="2"/>
      <c r="AF29" s="2"/>
    </row>
    <row r="30" spans="1:32" x14ac:dyDescent="0.2">
      <c r="A30" s="2"/>
      <c r="B30" s="2"/>
      <c r="C30" s="160"/>
      <c r="D30" s="177"/>
      <c r="E30" s="160"/>
      <c r="F30" s="1"/>
      <c r="G30" s="160"/>
      <c r="H30" s="1"/>
      <c r="I30" s="2"/>
      <c r="J30" s="160"/>
      <c r="K30" s="160"/>
      <c r="L30" s="1"/>
      <c r="M30" s="160"/>
      <c r="N30" s="1"/>
      <c r="O30" s="2"/>
      <c r="P30" s="160"/>
      <c r="Q30" s="160"/>
      <c r="R30" s="1"/>
      <c r="S30" s="160"/>
      <c r="T30" s="160"/>
      <c r="U30" s="160"/>
      <c r="V30" s="160"/>
      <c r="W30" s="160"/>
      <c r="X30" s="160"/>
      <c r="Y30" s="160"/>
      <c r="Z30" s="1"/>
      <c r="AA30" s="160"/>
      <c r="AB30" s="160"/>
      <c r="AC30" s="160"/>
      <c r="AD30" s="160"/>
      <c r="AE30" s="2"/>
      <c r="AF30" s="2"/>
    </row>
    <row r="31" spans="1:32" ht="10.9" customHeight="1" x14ac:dyDescent="0.2">
      <c r="A31" s="2"/>
      <c r="B31" s="2"/>
      <c r="C31" s="160"/>
      <c r="D31" s="287" t="s">
        <v>934</v>
      </c>
      <c r="E31" s="160"/>
      <c r="F31" s="274" t="s">
        <v>22</v>
      </c>
      <c r="G31" s="160"/>
      <c r="H31" s="274" t="s">
        <v>593</v>
      </c>
      <c r="I31" s="2"/>
      <c r="J31" s="277" t="s">
        <v>787</v>
      </c>
      <c r="K31" s="160"/>
      <c r="L31" s="274" t="s">
        <v>604</v>
      </c>
      <c r="M31" s="160"/>
      <c r="N31" s="274" t="s">
        <v>607</v>
      </c>
      <c r="O31" s="2"/>
      <c r="P31" s="287" t="s">
        <v>610</v>
      </c>
      <c r="Q31" s="160"/>
      <c r="R31" s="274" t="s">
        <v>613</v>
      </c>
      <c r="S31" s="160"/>
      <c r="T31" s="198"/>
      <c r="U31" s="160"/>
      <c r="V31" s="160"/>
      <c r="W31" s="160"/>
      <c r="X31" s="160"/>
      <c r="Y31" s="160"/>
      <c r="Z31" s="268" t="s">
        <v>347</v>
      </c>
      <c r="AA31" s="160"/>
      <c r="AB31" s="268" t="s">
        <v>583</v>
      </c>
      <c r="AC31" s="160"/>
      <c r="AD31" s="160"/>
      <c r="AE31" s="2"/>
      <c r="AF31" s="2"/>
    </row>
    <row r="32" spans="1:32" x14ac:dyDescent="0.2">
      <c r="A32" s="2"/>
      <c r="B32" s="2"/>
      <c r="C32" s="160"/>
      <c r="D32" s="288"/>
      <c r="E32" s="160"/>
      <c r="F32" s="275"/>
      <c r="G32" s="160"/>
      <c r="H32" s="275"/>
      <c r="I32" s="2"/>
      <c r="J32" s="278"/>
      <c r="K32" s="160"/>
      <c r="L32" s="275"/>
      <c r="M32" s="160"/>
      <c r="N32" s="275"/>
      <c r="O32" s="2"/>
      <c r="P32" s="290"/>
      <c r="Q32" s="160"/>
      <c r="R32" s="275"/>
      <c r="S32" s="160"/>
      <c r="T32" s="198"/>
      <c r="U32" s="160"/>
      <c r="V32" s="160"/>
      <c r="W32" s="160"/>
      <c r="X32" s="160"/>
      <c r="Y32" s="160"/>
      <c r="Z32" s="269"/>
      <c r="AA32" s="160"/>
      <c r="AB32" s="269"/>
      <c r="AC32" s="160"/>
      <c r="AD32" s="160"/>
      <c r="AE32" s="2"/>
      <c r="AF32" s="2"/>
    </row>
    <row r="33" spans="1:32" x14ac:dyDescent="0.2">
      <c r="A33" s="2"/>
      <c r="B33" s="2"/>
      <c r="C33" s="160"/>
      <c r="D33" s="289"/>
      <c r="E33" s="160"/>
      <c r="F33" s="276"/>
      <c r="G33" s="160"/>
      <c r="H33" s="276"/>
      <c r="I33" s="2"/>
      <c r="J33" s="279"/>
      <c r="K33" s="160"/>
      <c r="L33" s="276"/>
      <c r="M33" s="160"/>
      <c r="N33" s="276"/>
      <c r="O33" s="2"/>
      <c r="P33" s="291"/>
      <c r="Q33" s="160"/>
      <c r="R33" s="276"/>
      <c r="S33" s="160"/>
      <c r="T33" s="198"/>
      <c r="U33" s="160"/>
      <c r="V33" s="160"/>
      <c r="W33" s="160"/>
      <c r="X33" s="160"/>
      <c r="Y33" s="160"/>
      <c r="Z33" s="270"/>
      <c r="AA33" s="160"/>
      <c r="AB33" s="270"/>
      <c r="AC33" s="160"/>
      <c r="AD33" s="160"/>
      <c r="AE33" s="2"/>
      <c r="AF33" s="2"/>
    </row>
    <row r="34" spans="1:32" x14ac:dyDescent="0.2">
      <c r="A34" s="2"/>
      <c r="B34" s="2"/>
      <c r="C34" s="160"/>
      <c r="D34" s="160"/>
      <c r="E34" s="160"/>
      <c r="F34" s="160"/>
      <c r="G34" s="160"/>
      <c r="H34" s="1"/>
      <c r="I34" s="2"/>
      <c r="K34" s="160"/>
      <c r="L34" s="160"/>
      <c r="M34" s="160"/>
      <c r="N34" s="1"/>
      <c r="O34" s="2"/>
      <c r="P34" s="160"/>
      <c r="Q34" s="160"/>
      <c r="R34" s="1"/>
      <c r="S34" s="160"/>
      <c r="T34" s="160"/>
      <c r="U34" s="160"/>
      <c r="V34" s="160"/>
      <c r="W34" s="160"/>
      <c r="X34" s="160"/>
      <c r="Y34" s="160"/>
      <c r="Z34" s="1"/>
      <c r="AA34" s="160"/>
      <c r="AB34" s="160"/>
      <c r="AC34" s="160"/>
      <c r="AD34" s="160"/>
      <c r="AE34" s="2"/>
      <c r="AF34" s="2"/>
    </row>
    <row r="35" spans="1:32" ht="11.45" customHeight="1" x14ac:dyDescent="0.2">
      <c r="A35" s="2"/>
      <c r="B35" s="2"/>
      <c r="C35" s="160"/>
      <c r="E35" s="160"/>
      <c r="F35" s="274" t="s">
        <v>783</v>
      </c>
      <c r="G35" s="160"/>
      <c r="H35" s="274" t="s">
        <v>696</v>
      </c>
      <c r="I35" s="2"/>
      <c r="J35" s="274" t="s">
        <v>788</v>
      </c>
      <c r="K35" s="160"/>
      <c r="L35" s="274" t="s">
        <v>605</v>
      </c>
      <c r="M35" s="160"/>
      <c r="N35" s="274" t="s">
        <v>608</v>
      </c>
      <c r="O35" s="2"/>
      <c r="Q35" s="160"/>
      <c r="R35" s="274" t="s">
        <v>614</v>
      </c>
      <c r="S35" s="160"/>
      <c r="T35" s="195"/>
      <c r="U35" s="160"/>
      <c r="V35" s="160"/>
      <c r="W35" s="160"/>
      <c r="X35" s="160"/>
      <c r="Y35" s="160"/>
      <c r="Z35" s="268" t="s">
        <v>26</v>
      </c>
      <c r="AA35" s="160"/>
      <c r="AB35" s="268" t="s">
        <v>584</v>
      </c>
      <c r="AC35" s="160"/>
      <c r="AD35" s="160"/>
      <c r="AE35" s="2"/>
      <c r="AF35" s="2"/>
    </row>
    <row r="36" spans="1:32" x14ac:dyDescent="0.2">
      <c r="A36" s="2"/>
      <c r="B36" s="2"/>
      <c r="C36" s="160"/>
      <c r="E36" s="160"/>
      <c r="F36" s="275"/>
      <c r="G36" s="160"/>
      <c r="H36" s="275"/>
      <c r="I36" s="2"/>
      <c r="J36" s="275"/>
      <c r="K36" s="160"/>
      <c r="L36" s="275"/>
      <c r="M36" s="160"/>
      <c r="N36" s="275"/>
      <c r="O36" s="2"/>
      <c r="Q36" s="160"/>
      <c r="R36" s="275"/>
      <c r="S36" s="160"/>
      <c r="T36" s="195"/>
      <c r="U36" s="160"/>
      <c r="V36" s="160"/>
      <c r="W36" s="160"/>
      <c r="X36" s="160"/>
      <c r="Y36" s="160"/>
      <c r="Z36" s="269"/>
      <c r="AA36" s="160"/>
      <c r="AB36" s="269"/>
      <c r="AC36" s="160"/>
      <c r="AD36" s="160"/>
      <c r="AE36" s="2"/>
      <c r="AF36" s="2"/>
    </row>
    <row r="37" spans="1:32" x14ac:dyDescent="0.2">
      <c r="A37" s="2"/>
      <c r="B37" s="2"/>
      <c r="C37" s="160"/>
      <c r="E37" s="160"/>
      <c r="F37" s="276"/>
      <c r="G37" s="160"/>
      <c r="H37" s="276"/>
      <c r="I37" s="2"/>
      <c r="J37" s="276"/>
      <c r="K37" s="160"/>
      <c r="L37" s="276"/>
      <c r="M37" s="160"/>
      <c r="N37" s="276"/>
      <c r="O37" s="2"/>
      <c r="Q37" s="160"/>
      <c r="R37" s="276"/>
      <c r="S37" s="160"/>
      <c r="T37" s="195"/>
      <c r="U37" s="160"/>
      <c r="V37" s="160"/>
      <c r="W37" s="160"/>
      <c r="X37" s="160"/>
      <c r="Y37" s="160"/>
      <c r="Z37" s="270"/>
      <c r="AA37" s="160"/>
      <c r="AB37" s="270"/>
      <c r="AC37" s="160"/>
      <c r="AD37" s="160"/>
      <c r="AE37" s="2"/>
      <c r="AF37" s="2"/>
    </row>
    <row r="38" spans="1:32" x14ac:dyDescent="0.2">
      <c r="A38" s="2"/>
      <c r="B38" s="2"/>
      <c r="C38" s="160"/>
      <c r="D38" s="160"/>
      <c r="E38" s="160"/>
      <c r="F38" s="160"/>
      <c r="G38" s="160"/>
      <c r="H38" s="160"/>
      <c r="I38" s="2"/>
      <c r="J38" s="160"/>
      <c r="K38" s="160"/>
      <c r="L38" s="2"/>
      <c r="M38" s="160"/>
      <c r="N38" s="160"/>
      <c r="O38" s="2"/>
      <c r="P38" s="160"/>
      <c r="Q38" s="160"/>
      <c r="R38" s="1"/>
      <c r="S38" s="160"/>
      <c r="T38" s="160"/>
      <c r="U38" s="160"/>
      <c r="V38" s="160"/>
      <c r="W38" s="160"/>
      <c r="X38" s="160"/>
      <c r="Y38" s="160"/>
      <c r="Z38" s="160"/>
      <c r="AA38" s="160"/>
      <c r="AB38" s="160"/>
      <c r="AC38" s="160"/>
      <c r="AD38" s="160"/>
      <c r="AE38" s="2"/>
      <c r="AF38" s="2"/>
    </row>
    <row r="39" spans="1:32" ht="10.9" customHeight="1" x14ac:dyDescent="0.2">
      <c r="A39" s="2"/>
      <c r="B39" s="2"/>
      <c r="C39" s="160"/>
      <c r="D39" s="2"/>
      <c r="E39" s="160"/>
      <c r="F39" s="2"/>
      <c r="G39" s="160"/>
      <c r="H39" s="274" t="s">
        <v>803</v>
      </c>
      <c r="I39" s="2"/>
      <c r="J39" s="2"/>
      <c r="K39" s="160"/>
      <c r="L39" s="2"/>
      <c r="M39" s="160"/>
      <c r="N39" s="274" t="s">
        <v>804</v>
      </c>
      <c r="O39" s="2"/>
      <c r="P39" s="160"/>
      <c r="Q39" s="160"/>
      <c r="R39" s="274" t="s">
        <v>615</v>
      </c>
      <c r="S39" s="160"/>
      <c r="T39" s="160"/>
      <c r="U39" s="160"/>
      <c r="V39" s="160"/>
      <c r="W39" s="160"/>
      <c r="X39" s="160"/>
      <c r="Y39" s="160"/>
      <c r="Z39" s="268" t="s">
        <v>588</v>
      </c>
      <c r="AA39" s="160"/>
      <c r="AB39" s="268" t="s">
        <v>585</v>
      </c>
      <c r="AC39" s="160"/>
      <c r="AD39" s="160"/>
      <c r="AE39" s="2"/>
      <c r="AF39" s="2"/>
    </row>
    <row r="40" spans="1:32" ht="11.45" customHeight="1" x14ac:dyDescent="0.2">
      <c r="A40" s="2"/>
      <c r="B40" s="2"/>
      <c r="C40" s="160"/>
      <c r="D40" s="2"/>
      <c r="E40" s="160"/>
      <c r="F40" s="2"/>
      <c r="G40" s="160"/>
      <c r="H40" s="275"/>
      <c r="I40" s="2"/>
      <c r="J40" s="2"/>
      <c r="K40" s="160"/>
      <c r="L40" s="2"/>
      <c r="M40" s="160"/>
      <c r="N40" s="275"/>
      <c r="O40" s="2"/>
      <c r="P40" s="160"/>
      <c r="Q40" s="160"/>
      <c r="R40" s="275"/>
      <c r="S40" s="160"/>
      <c r="T40" s="160"/>
      <c r="U40" s="160"/>
      <c r="V40" s="160"/>
      <c r="W40" s="160"/>
      <c r="X40" s="160"/>
      <c r="Y40" s="160"/>
      <c r="Z40" s="269"/>
      <c r="AA40" s="160"/>
      <c r="AB40" s="269"/>
      <c r="AC40" s="160"/>
      <c r="AD40" s="160"/>
      <c r="AE40" s="2"/>
      <c r="AF40" s="2"/>
    </row>
    <row r="41" spans="1:32" x14ac:dyDescent="0.2">
      <c r="A41" s="2"/>
      <c r="B41" s="2"/>
      <c r="C41" s="160"/>
      <c r="D41" s="2"/>
      <c r="E41" s="160"/>
      <c r="F41" s="2"/>
      <c r="G41" s="160"/>
      <c r="H41" s="276"/>
      <c r="I41" s="2"/>
      <c r="J41" s="2"/>
      <c r="K41" s="160"/>
      <c r="L41" s="2"/>
      <c r="M41" s="160"/>
      <c r="N41" s="276"/>
      <c r="O41" s="2"/>
      <c r="P41" s="160"/>
      <c r="Q41" s="160"/>
      <c r="R41" s="276"/>
      <c r="S41" s="160"/>
      <c r="T41" s="160"/>
      <c r="U41" s="160"/>
      <c r="V41" s="160"/>
      <c r="W41" s="160"/>
      <c r="X41" s="160"/>
      <c r="Y41" s="160"/>
      <c r="Z41" s="270"/>
      <c r="AA41" s="160"/>
      <c r="AB41" s="270"/>
      <c r="AC41" s="160"/>
      <c r="AD41" s="160"/>
      <c r="AE41" s="2"/>
      <c r="AF41" s="2"/>
    </row>
    <row r="42" spans="1:32" x14ac:dyDescent="0.2">
      <c r="A42" s="2"/>
      <c r="B42" s="2"/>
      <c r="C42" s="160"/>
      <c r="D42" s="160"/>
      <c r="E42" s="160"/>
      <c r="F42" s="2"/>
      <c r="G42" s="160"/>
      <c r="H42" s="2"/>
      <c r="I42" s="2"/>
      <c r="J42" s="160"/>
      <c r="K42" s="160"/>
      <c r="L42" s="2"/>
      <c r="M42" s="160"/>
      <c r="N42" s="2"/>
      <c r="O42" s="2"/>
      <c r="P42" s="160"/>
      <c r="Q42" s="160"/>
      <c r="R42" s="1"/>
      <c r="S42" s="160"/>
      <c r="T42" s="160"/>
      <c r="U42" s="160"/>
      <c r="V42" s="160"/>
      <c r="W42" s="160"/>
      <c r="X42" s="160"/>
      <c r="Y42" s="160"/>
      <c r="AA42" s="160"/>
      <c r="AB42" s="160"/>
      <c r="AC42" s="160"/>
      <c r="AD42" s="160"/>
      <c r="AE42" s="2"/>
      <c r="AF42" s="2"/>
    </row>
    <row r="43" spans="1:32" ht="11.45" customHeight="1" x14ac:dyDescent="0.2">
      <c r="A43" s="2"/>
      <c r="B43" s="2"/>
      <c r="C43" s="160"/>
      <c r="E43" s="160"/>
      <c r="F43" s="2"/>
      <c r="G43" s="160"/>
      <c r="H43" s="2"/>
      <c r="I43" s="2"/>
      <c r="J43" s="160"/>
      <c r="K43" s="160"/>
      <c r="L43" s="2"/>
      <c r="M43" s="160"/>
      <c r="N43" s="2"/>
      <c r="O43" s="2"/>
      <c r="P43" s="160"/>
      <c r="Q43" s="160"/>
      <c r="R43" s="274" t="s">
        <v>616</v>
      </c>
      <c r="S43" s="160"/>
      <c r="T43" s="195"/>
      <c r="U43" s="160"/>
      <c r="V43" s="160"/>
      <c r="W43" s="160"/>
      <c r="X43" s="160"/>
      <c r="Y43" s="160"/>
      <c r="Z43" s="292" t="s">
        <v>990</v>
      </c>
      <c r="AA43" s="160"/>
      <c r="AB43" s="160"/>
      <c r="AC43" s="160"/>
      <c r="AD43" s="160"/>
      <c r="AE43" s="2"/>
      <c r="AF43" s="2"/>
    </row>
    <row r="44" spans="1:32" x14ac:dyDescent="0.2">
      <c r="A44" s="2"/>
      <c r="B44" s="2"/>
      <c r="C44" s="160"/>
      <c r="D44" s="160"/>
      <c r="E44" s="160"/>
      <c r="F44" s="2"/>
      <c r="G44" s="160"/>
      <c r="H44" s="2"/>
      <c r="I44" s="2"/>
      <c r="J44" s="160"/>
      <c r="K44" s="160"/>
      <c r="L44" s="2"/>
      <c r="M44" s="160"/>
      <c r="N44" s="2"/>
      <c r="O44" s="2"/>
      <c r="P44" s="160"/>
      <c r="Q44" s="160"/>
      <c r="R44" s="275"/>
      <c r="S44" s="160"/>
      <c r="T44" s="195"/>
      <c r="U44" s="160"/>
      <c r="V44" s="160"/>
      <c r="W44" s="160"/>
      <c r="X44" s="160"/>
      <c r="Y44" s="160"/>
      <c r="Z44" s="292"/>
      <c r="AA44" s="160"/>
      <c r="AB44" s="160"/>
      <c r="AC44" s="160"/>
      <c r="AD44" s="160"/>
      <c r="AE44" s="2"/>
      <c r="AF44" s="2"/>
    </row>
    <row r="45" spans="1:32" x14ac:dyDescent="0.2">
      <c r="A45" s="2"/>
      <c r="B45" s="2"/>
      <c r="C45" s="160"/>
      <c r="D45" s="160"/>
      <c r="E45" s="160"/>
      <c r="F45" s="2"/>
      <c r="G45" s="160"/>
      <c r="H45" s="2"/>
      <c r="I45" s="2"/>
      <c r="J45" s="160"/>
      <c r="K45" s="160"/>
      <c r="L45" s="2"/>
      <c r="M45" s="160"/>
      <c r="N45" s="2"/>
      <c r="O45" s="2"/>
      <c r="P45" s="160"/>
      <c r="Q45" s="160"/>
      <c r="R45" s="276"/>
      <c r="S45" s="160"/>
      <c r="T45" s="195"/>
      <c r="U45" s="160"/>
      <c r="V45" s="160"/>
      <c r="W45" s="160"/>
      <c r="X45" s="160"/>
      <c r="Y45" s="160"/>
      <c r="Z45" s="292"/>
      <c r="AA45" s="160"/>
      <c r="AB45" s="160"/>
      <c r="AC45" s="160"/>
      <c r="AD45" s="160"/>
      <c r="AE45" s="2"/>
      <c r="AF45" s="2"/>
    </row>
    <row r="46" spans="1:32"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row>
    <row r="47" spans="1:32" ht="11.4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row>
    <row r="48" spans="1:32"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2" ht="10.9"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row>
    <row r="52" spans="1:32"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row>
    <row r="53" spans="1:32"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row>
    <row r="55" spans="1:32" ht="10.9" customHeight="1" x14ac:dyDescent="0.2">
      <c r="A55" s="2"/>
      <c r="B55" s="2"/>
      <c r="C55" s="2"/>
      <c r="D55" s="2"/>
      <c r="E55" s="2"/>
      <c r="F55" s="2"/>
      <c r="G55" s="2"/>
      <c r="H55" s="2"/>
      <c r="I55" s="2"/>
      <c r="J55" s="2"/>
      <c r="K55" s="2"/>
      <c r="L55" s="2"/>
      <c r="M55" s="2"/>
      <c r="N55" s="2"/>
      <c r="O55" s="2"/>
      <c r="P55" s="2"/>
      <c r="Q55" s="2"/>
      <c r="R55" s="2"/>
      <c r="S55" s="2"/>
      <c r="T55" s="197"/>
      <c r="U55" s="2"/>
      <c r="V55" s="2"/>
      <c r="W55" s="2"/>
      <c r="X55" s="2"/>
      <c r="Y55" s="2"/>
      <c r="Z55" s="2"/>
      <c r="AA55" s="2"/>
      <c r="AB55" s="2"/>
      <c r="AC55" s="2"/>
      <c r="AD55" s="2"/>
      <c r="AE55" s="2"/>
      <c r="AF55" s="2"/>
    </row>
    <row r="56" spans="1:32" x14ac:dyDescent="0.2">
      <c r="A56" s="2"/>
      <c r="B56" s="2"/>
      <c r="C56" s="2"/>
      <c r="D56" s="2"/>
      <c r="E56" s="2"/>
      <c r="F56" s="2"/>
      <c r="G56" s="2"/>
      <c r="H56" s="2"/>
      <c r="I56" s="2"/>
      <c r="J56" s="2"/>
      <c r="K56" s="2"/>
      <c r="L56" s="2"/>
      <c r="M56" s="2"/>
      <c r="N56" s="2"/>
      <c r="O56" s="2"/>
      <c r="P56" s="2"/>
      <c r="Q56" s="2"/>
      <c r="R56" s="2"/>
      <c r="S56" s="2"/>
      <c r="T56" s="197"/>
      <c r="U56" s="2"/>
      <c r="V56" s="2"/>
      <c r="W56" s="2"/>
      <c r="X56" s="2"/>
      <c r="Y56" s="2"/>
      <c r="Z56" s="2"/>
      <c r="AA56" s="2"/>
      <c r="AB56" s="2"/>
      <c r="AC56" s="2"/>
      <c r="AD56" s="2"/>
      <c r="AE56" s="2"/>
      <c r="AF56" s="2"/>
    </row>
    <row r="57" spans="1:32" x14ac:dyDescent="0.2">
      <c r="A57" s="2"/>
      <c r="B57" s="2"/>
      <c r="C57" s="2"/>
      <c r="D57" s="2"/>
      <c r="E57" s="2"/>
      <c r="F57" s="2"/>
      <c r="G57" s="2"/>
      <c r="H57" s="2"/>
      <c r="I57" s="2"/>
      <c r="J57" s="2"/>
      <c r="K57" s="2"/>
      <c r="L57" s="2"/>
      <c r="M57" s="2"/>
      <c r="N57" s="2"/>
      <c r="O57" s="2"/>
      <c r="P57" s="2"/>
      <c r="Q57" s="2"/>
      <c r="R57" s="2"/>
      <c r="S57" s="2"/>
      <c r="T57" s="197"/>
      <c r="U57" s="2"/>
      <c r="V57" s="2"/>
      <c r="W57" s="2"/>
      <c r="X57" s="2"/>
      <c r="Y57" s="2"/>
      <c r="Z57" s="2"/>
      <c r="AA57" s="2"/>
      <c r="AB57" s="2"/>
      <c r="AC57" s="2"/>
      <c r="AD57" s="2"/>
      <c r="AE57" s="2"/>
      <c r="AF57" s="2"/>
    </row>
    <row r="58" spans="1:32"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row>
    <row r="60" spans="1:32"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row>
    <row r="61" spans="1:32"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row>
    <row r="63" spans="1:32"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row>
    <row r="65" spans="1:32"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row>
    <row r="67" spans="1:32"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x14ac:dyDescent="0.2">
      <c r="A68" s="2"/>
      <c r="B68" s="2"/>
      <c r="C68" s="2"/>
      <c r="D68" s="2"/>
      <c r="E68" s="2"/>
      <c r="F68" s="2"/>
      <c r="G68" s="2"/>
      <c r="H68" s="2"/>
      <c r="I68" s="2"/>
      <c r="J68" s="2"/>
      <c r="K68" s="2"/>
      <c r="L68" s="2"/>
      <c r="M68" s="2"/>
      <c r="N68" s="2"/>
      <c r="O68" s="2"/>
      <c r="P68" s="2"/>
      <c r="Q68" s="2"/>
      <c r="R68" s="2"/>
      <c r="S68" s="2"/>
      <c r="T68" s="2"/>
      <c r="U68" s="2"/>
      <c r="V68" s="2"/>
      <c r="W68" s="2"/>
      <c r="X68" s="2"/>
      <c r="Y68" s="2"/>
      <c r="AA68" s="2"/>
      <c r="AB68" s="2"/>
      <c r="AC68" s="2"/>
      <c r="AD68" s="2"/>
      <c r="AE68" s="2"/>
      <c r="AF68" s="2"/>
    </row>
    <row r="69" spans="1:32" x14ac:dyDescent="0.2">
      <c r="A69" s="2"/>
      <c r="B69" s="2"/>
      <c r="C69" s="2"/>
      <c r="D69" s="2"/>
      <c r="E69" s="2"/>
      <c r="F69" s="2"/>
      <c r="G69" s="2"/>
      <c r="H69" s="2"/>
      <c r="I69" s="2"/>
      <c r="J69" s="2"/>
      <c r="K69" s="2"/>
      <c r="L69" s="2"/>
      <c r="M69" s="2"/>
      <c r="N69" s="2"/>
      <c r="O69" s="2"/>
      <c r="P69" s="2"/>
      <c r="Q69" s="2"/>
      <c r="R69" s="2"/>
      <c r="S69" s="2"/>
      <c r="T69" s="2"/>
      <c r="U69" s="2"/>
      <c r="V69" s="2"/>
      <c r="W69" s="2"/>
      <c r="X69" s="2"/>
      <c r="Y69" s="2"/>
      <c r="AA69" s="2"/>
      <c r="AB69" s="2"/>
      <c r="AC69" s="2"/>
      <c r="AD69" s="2"/>
      <c r="AE69" s="2"/>
      <c r="AF69" s="2"/>
    </row>
    <row r="70" spans="1:32" x14ac:dyDescent="0.2">
      <c r="A70" s="2"/>
      <c r="B70" s="2"/>
      <c r="C70" s="2"/>
      <c r="D70" s="2"/>
      <c r="E70" s="2"/>
      <c r="F70" s="2"/>
      <c r="G70" s="2"/>
      <c r="H70" s="2"/>
      <c r="I70" s="2"/>
      <c r="J70" s="2"/>
      <c r="K70" s="2"/>
      <c r="L70" s="2"/>
      <c r="M70" s="2"/>
      <c r="N70" s="2"/>
      <c r="O70" s="2"/>
      <c r="P70" s="2"/>
      <c r="Q70" s="2"/>
      <c r="R70" s="2"/>
      <c r="S70" s="2"/>
      <c r="T70" s="2"/>
      <c r="U70" s="2"/>
      <c r="V70" s="2"/>
      <c r="W70" s="2"/>
      <c r="X70" s="2"/>
      <c r="Y70" s="2"/>
      <c r="AA70" s="2"/>
      <c r="AB70" s="2"/>
      <c r="AC70" s="2"/>
      <c r="AD70" s="2"/>
      <c r="AE70" s="2"/>
      <c r="AF70" s="2"/>
    </row>
  </sheetData>
  <mergeCells count="73">
    <mergeCell ref="Z35:Z37"/>
    <mergeCell ref="Z39:Z41"/>
    <mergeCell ref="Z43:Z45"/>
    <mergeCell ref="Z31:Z33"/>
    <mergeCell ref="D6:AD8"/>
    <mergeCell ref="D10:AD12"/>
    <mergeCell ref="AB23:AB25"/>
    <mergeCell ref="AB27:AB29"/>
    <mergeCell ref="AB31:AB33"/>
    <mergeCell ref="AB35:AB37"/>
    <mergeCell ref="AB39:AB41"/>
    <mergeCell ref="N35:N37"/>
    <mergeCell ref="N39:N41"/>
    <mergeCell ref="D14:R16"/>
    <mergeCell ref="T14:V16"/>
    <mergeCell ref="X14:AD16"/>
    <mergeCell ref="D31:D33"/>
    <mergeCell ref="F27:F29"/>
    <mergeCell ref="F31:F33"/>
    <mergeCell ref="R23:R25"/>
    <mergeCell ref="R27:R29"/>
    <mergeCell ref="P27:P29"/>
    <mergeCell ref="P31:P33"/>
    <mergeCell ref="N27:N29"/>
    <mergeCell ref="D27:D29"/>
    <mergeCell ref="AB18:AB20"/>
    <mergeCell ref="AD18:AD20"/>
    <mergeCell ref="AD23:AD25"/>
    <mergeCell ref="D23:D25"/>
    <mergeCell ref="T23:T25"/>
    <mergeCell ref="L23:L25"/>
    <mergeCell ref="Z18:Z20"/>
    <mergeCell ref="T18:T20"/>
    <mergeCell ref="Z23:Z25"/>
    <mergeCell ref="R18:R20"/>
    <mergeCell ref="J18:J20"/>
    <mergeCell ref="D18:D20"/>
    <mergeCell ref="P18:P20"/>
    <mergeCell ref="V18:V20"/>
    <mergeCell ref="X18:X20"/>
    <mergeCell ref="F18:H20"/>
    <mergeCell ref="R43:R45"/>
    <mergeCell ref="F35:F37"/>
    <mergeCell ref="H35:H37"/>
    <mergeCell ref="N31:N33"/>
    <mergeCell ref="P23:P25"/>
    <mergeCell ref="R39:R41"/>
    <mergeCell ref="R35:R37"/>
    <mergeCell ref="H39:H41"/>
    <mergeCell ref="L35:L37"/>
    <mergeCell ref="J35:J37"/>
    <mergeCell ref="L31:L33"/>
    <mergeCell ref="L27:L29"/>
    <mergeCell ref="J31:J33"/>
    <mergeCell ref="H31:H33"/>
    <mergeCell ref="R31:R33"/>
    <mergeCell ref="F23:F25"/>
    <mergeCell ref="Z27:Z29"/>
    <mergeCell ref="V27:V29"/>
    <mergeCell ref="T27:T29"/>
    <mergeCell ref="H27:H29"/>
    <mergeCell ref="J23:J25"/>
    <mergeCell ref="N23:N25"/>
    <mergeCell ref="J27:J29"/>
    <mergeCell ref="X27:X29"/>
    <mergeCell ref="V23:V25"/>
    <mergeCell ref="X23:X25"/>
    <mergeCell ref="H23:H25"/>
    <mergeCell ref="F21:H21"/>
    <mergeCell ref="F22:H22"/>
    <mergeCell ref="L18:N20"/>
    <mergeCell ref="L21:N21"/>
    <mergeCell ref="L22:N22"/>
  </mergeCells>
  <hyperlinks>
    <hyperlink ref="F18:F20" location="Instroomconstructie!A1" display="2. Instroom-constructie" xr:uid="{2EEAAD6D-B18B-498D-9030-4F29D1B790BD}"/>
    <hyperlink ref="L18:L20" location="Uitstroomconstructie!A1" display="5. Uitstroom-constructie" xr:uid="{1CD7C70C-B8AF-4C47-9E58-E47350940407}"/>
    <hyperlink ref="D18:D20" location="Boezemwatergang!A1" display="1. Boezem-watergang" xr:uid="{BEBBD19E-AFD7-4DB0-A69B-E0E843B8CDF3}"/>
    <hyperlink ref="F18:H20" location="'Instroom Boezemzijde'!A1" display="2. Instroom Boezemzijde" xr:uid="{ABF35D79-7763-4406-83D9-2B1869C256C2}"/>
    <hyperlink ref="J18:J20" location="'Leiding vispassage'!A1" display="3. Leiding Vispassage" xr:uid="{74841322-E3FB-41A0-BDBF-95E8BA97F5CC}"/>
    <hyperlink ref="L18:N20" location="'Constructie Polderzijde'!A1" display="4. Uitstroom Polderzijde" xr:uid="{DA91ECA9-D51C-4784-98E6-A32598146433}"/>
    <hyperlink ref="P18:P20" location="Polderwatergang!A1" display="5. Polder-watergang" xr:uid="{3F890F30-CC24-4E14-AC22-8C01774CBA64}"/>
    <hyperlink ref="R18:R20" location="Terrein!A1" display="6. Terrein" xr:uid="{9E1D8DF3-0518-49A2-9748-9E1998B5527E}"/>
    <hyperlink ref="T18:T20" location="'Afsluiters vispassage'!A1" display="1. Afsluiters Vispassage" xr:uid="{8E5F2260-0801-4972-8C1A-4973B2B8E390}"/>
    <hyperlink ref="V18:V20" location="Lokpomp!A1" display="2. Lokpomp" xr:uid="{B8FC956C-C334-4E68-8064-EE0A91EE6EEB}"/>
    <hyperlink ref="X18:X20" location="Bedieningskast!A1" display="1. Bedieningskast" xr:uid="{C462075E-38C2-49DA-B8C7-E2CB18F62F3D}"/>
    <hyperlink ref="Z18:Z20" location="Verbruikers!A1" display="2. Verbruikers" xr:uid="{6D5873BA-677E-4589-BB35-90FFD233EFB9}"/>
    <hyperlink ref="AB18:AB20" location="Bekabeling!A1" display="3. Bekabeling" xr:uid="{83E01007-1250-4FF6-AE9F-6A7F61B27CDC}"/>
    <hyperlink ref="AD18:AD20" location="Aarding!A1" display="4. Aarding" xr:uid="{653B3592-A6EC-4E77-B843-CE7421101F0E}"/>
  </hyperlinks>
  <pageMargins left="0.19685039370078741" right="0.19685039370078741" top="0.74803149606299213" bottom="0.74803149606299213" header="0.31496062992125984" footer="0.31496062992125984"/>
  <pageSetup paperSize="9" scale="4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34B54-8BAB-4BE6-B988-FFE08EC0A67A}">
  <sheetPr>
    <tabColor rgb="FFFFFF00"/>
  </sheetPr>
  <dimension ref="A1"/>
  <sheetViews>
    <sheetView workbookViewId="0"/>
  </sheetViews>
  <sheetFormatPr defaultRowHeight="12"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805E7-0C2D-41F3-8F5B-AC23747C1917}">
  <sheetPr>
    <tabColor rgb="FF92D050"/>
  </sheetPr>
  <dimension ref="A1"/>
  <sheetViews>
    <sheetView zoomScale="20" zoomScaleNormal="20" workbookViewId="0"/>
  </sheetViews>
  <sheetFormatPr defaultRowHeight="12"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91519-D225-48F1-BD9A-A05C03454EE4}">
  <sheetPr>
    <tabColor rgb="FFFFC000"/>
  </sheetPr>
  <dimension ref="A1:N33"/>
  <sheetViews>
    <sheetView workbookViewId="0">
      <selection activeCell="R23" sqref="R23"/>
    </sheetView>
  </sheetViews>
  <sheetFormatPr defaultRowHeight="12" x14ac:dyDescent="0.2"/>
  <sheetData>
    <row r="1" spans="1:14" x14ac:dyDescent="0.2">
      <c r="A1" s="324" t="s">
        <v>965</v>
      </c>
      <c r="B1" s="325"/>
      <c r="C1" s="325"/>
      <c r="D1" s="325"/>
      <c r="E1" s="325"/>
      <c r="F1" s="325"/>
      <c r="G1" s="325"/>
      <c r="H1" s="325"/>
      <c r="I1" s="325"/>
      <c r="J1" s="325"/>
      <c r="K1" s="325"/>
      <c r="L1" s="325"/>
      <c r="M1" s="325"/>
      <c r="N1" s="326"/>
    </row>
    <row r="2" spans="1:14" x14ac:dyDescent="0.2">
      <c r="A2" s="327"/>
      <c r="B2" s="328"/>
      <c r="C2" s="328"/>
      <c r="D2" s="328"/>
      <c r="E2" s="328"/>
      <c r="F2" s="328"/>
      <c r="G2" s="328"/>
      <c r="H2" s="328"/>
      <c r="I2" s="328"/>
      <c r="J2" s="328"/>
      <c r="K2" s="328"/>
      <c r="L2" s="328"/>
      <c r="M2" s="328"/>
      <c r="N2" s="329"/>
    </row>
    <row r="3" spans="1:14" x14ac:dyDescent="0.2">
      <c r="A3" s="327"/>
      <c r="B3" s="328"/>
      <c r="C3" s="328"/>
      <c r="D3" s="328"/>
      <c r="E3" s="328"/>
      <c r="F3" s="328"/>
      <c r="G3" s="328"/>
      <c r="H3" s="328"/>
      <c r="I3" s="328"/>
      <c r="J3" s="328"/>
      <c r="K3" s="328"/>
      <c r="L3" s="328"/>
      <c r="M3" s="328"/>
      <c r="N3" s="329"/>
    </row>
    <row r="4" spans="1:14" x14ac:dyDescent="0.2">
      <c r="A4" s="327"/>
      <c r="B4" s="328"/>
      <c r="C4" s="328"/>
      <c r="D4" s="328"/>
      <c r="E4" s="328"/>
      <c r="F4" s="328"/>
      <c r="G4" s="328"/>
      <c r="H4" s="328"/>
      <c r="I4" s="328"/>
      <c r="J4" s="328"/>
      <c r="K4" s="328"/>
      <c r="L4" s="328"/>
      <c r="M4" s="328"/>
      <c r="N4" s="329"/>
    </row>
    <row r="5" spans="1:14" x14ac:dyDescent="0.2">
      <c r="A5" s="327"/>
      <c r="B5" s="328"/>
      <c r="C5" s="328"/>
      <c r="D5" s="328"/>
      <c r="E5" s="328"/>
      <c r="F5" s="328"/>
      <c r="G5" s="328"/>
      <c r="H5" s="328"/>
      <c r="I5" s="328"/>
      <c r="J5" s="328"/>
      <c r="K5" s="328"/>
      <c r="L5" s="328"/>
      <c r="M5" s="328"/>
      <c r="N5" s="329"/>
    </row>
    <row r="6" spans="1:14" x14ac:dyDescent="0.2">
      <c r="A6" s="327"/>
      <c r="B6" s="328"/>
      <c r="C6" s="328"/>
      <c r="D6" s="328"/>
      <c r="E6" s="328"/>
      <c r="F6" s="328"/>
      <c r="G6" s="328"/>
      <c r="H6" s="328"/>
      <c r="I6" s="328"/>
      <c r="J6" s="328"/>
      <c r="K6" s="328"/>
      <c r="L6" s="328"/>
      <c r="M6" s="328"/>
      <c r="N6" s="329"/>
    </row>
    <row r="7" spans="1:14" x14ac:dyDescent="0.2">
      <c r="A7" s="327"/>
      <c r="B7" s="328"/>
      <c r="C7" s="328"/>
      <c r="D7" s="328"/>
      <c r="E7" s="328"/>
      <c r="F7" s="328"/>
      <c r="G7" s="328"/>
      <c r="H7" s="328"/>
      <c r="I7" s="328"/>
      <c r="J7" s="328"/>
      <c r="K7" s="328"/>
      <c r="L7" s="328"/>
      <c r="M7" s="328"/>
      <c r="N7" s="329"/>
    </row>
    <row r="8" spans="1:14" x14ac:dyDescent="0.2">
      <c r="A8" s="327"/>
      <c r="B8" s="328"/>
      <c r="C8" s="328"/>
      <c r="D8" s="328"/>
      <c r="E8" s="328"/>
      <c r="F8" s="328"/>
      <c r="G8" s="328"/>
      <c r="H8" s="328"/>
      <c r="I8" s="328"/>
      <c r="J8" s="328"/>
      <c r="K8" s="328"/>
      <c r="L8" s="328"/>
      <c r="M8" s="328"/>
      <c r="N8" s="329"/>
    </row>
    <row r="9" spans="1:14" x14ac:dyDescent="0.2">
      <c r="A9" s="327"/>
      <c r="B9" s="328"/>
      <c r="C9" s="328"/>
      <c r="D9" s="328"/>
      <c r="E9" s="328"/>
      <c r="F9" s="328"/>
      <c r="G9" s="328"/>
      <c r="H9" s="328"/>
      <c r="I9" s="328"/>
      <c r="J9" s="328"/>
      <c r="K9" s="328"/>
      <c r="L9" s="328"/>
      <c r="M9" s="328"/>
      <c r="N9" s="329"/>
    </row>
    <row r="10" spans="1:14" x14ac:dyDescent="0.2">
      <c r="A10" s="327"/>
      <c r="B10" s="328"/>
      <c r="C10" s="328"/>
      <c r="D10" s="328"/>
      <c r="E10" s="328"/>
      <c r="F10" s="328"/>
      <c r="G10" s="328"/>
      <c r="H10" s="328"/>
      <c r="I10" s="328"/>
      <c r="J10" s="328"/>
      <c r="K10" s="328"/>
      <c r="L10" s="328"/>
      <c r="M10" s="328"/>
      <c r="N10" s="329"/>
    </row>
    <row r="11" spans="1:14" x14ac:dyDescent="0.2">
      <c r="A11" s="327"/>
      <c r="B11" s="328"/>
      <c r="C11" s="328"/>
      <c r="D11" s="328"/>
      <c r="E11" s="328"/>
      <c r="F11" s="328"/>
      <c r="G11" s="328"/>
      <c r="H11" s="328"/>
      <c r="I11" s="328"/>
      <c r="J11" s="328"/>
      <c r="K11" s="328"/>
      <c r="L11" s="328"/>
      <c r="M11" s="328"/>
      <c r="N11" s="329"/>
    </row>
    <row r="12" spans="1:14" x14ac:dyDescent="0.2">
      <c r="A12" s="327"/>
      <c r="B12" s="328"/>
      <c r="C12" s="328"/>
      <c r="D12" s="328"/>
      <c r="E12" s="328"/>
      <c r="F12" s="328"/>
      <c r="G12" s="328"/>
      <c r="H12" s="328"/>
      <c r="I12" s="328"/>
      <c r="J12" s="328"/>
      <c r="K12" s="328"/>
      <c r="L12" s="328"/>
      <c r="M12" s="328"/>
      <c r="N12" s="329"/>
    </row>
    <row r="13" spans="1:14" x14ac:dyDescent="0.2">
      <c r="A13" s="327"/>
      <c r="B13" s="328"/>
      <c r="C13" s="328"/>
      <c r="D13" s="328"/>
      <c r="E13" s="328"/>
      <c r="F13" s="328"/>
      <c r="G13" s="328"/>
      <c r="H13" s="328"/>
      <c r="I13" s="328"/>
      <c r="J13" s="328"/>
      <c r="K13" s="328"/>
      <c r="L13" s="328"/>
      <c r="M13" s="328"/>
      <c r="N13" s="329"/>
    </row>
    <row r="14" spans="1:14" x14ac:dyDescent="0.2">
      <c r="A14" s="327"/>
      <c r="B14" s="328"/>
      <c r="C14" s="328"/>
      <c r="D14" s="328"/>
      <c r="E14" s="328"/>
      <c r="F14" s="328"/>
      <c r="G14" s="328"/>
      <c r="H14" s="328"/>
      <c r="I14" s="328"/>
      <c r="J14" s="328"/>
      <c r="K14" s="328"/>
      <c r="L14" s="328"/>
      <c r="M14" s="328"/>
      <c r="N14" s="329"/>
    </row>
    <row r="15" spans="1:14" x14ac:dyDescent="0.2">
      <c r="A15" s="327"/>
      <c r="B15" s="328"/>
      <c r="C15" s="328"/>
      <c r="D15" s="328"/>
      <c r="E15" s="328"/>
      <c r="F15" s="328"/>
      <c r="G15" s="328"/>
      <c r="H15" s="328"/>
      <c r="I15" s="328"/>
      <c r="J15" s="328"/>
      <c r="K15" s="328"/>
      <c r="L15" s="328"/>
      <c r="M15" s="328"/>
      <c r="N15" s="329"/>
    </row>
    <row r="16" spans="1:14" x14ac:dyDescent="0.2">
      <c r="A16" s="327"/>
      <c r="B16" s="328"/>
      <c r="C16" s="328"/>
      <c r="D16" s="328"/>
      <c r="E16" s="328"/>
      <c r="F16" s="328"/>
      <c r="G16" s="328"/>
      <c r="H16" s="328"/>
      <c r="I16" s="328"/>
      <c r="J16" s="328"/>
      <c r="K16" s="328"/>
      <c r="L16" s="328"/>
      <c r="M16" s="328"/>
      <c r="N16" s="329"/>
    </row>
    <row r="17" spans="1:14" x14ac:dyDescent="0.2">
      <c r="A17" s="327"/>
      <c r="B17" s="328"/>
      <c r="C17" s="328"/>
      <c r="D17" s="328"/>
      <c r="E17" s="328"/>
      <c r="F17" s="328"/>
      <c r="G17" s="328"/>
      <c r="H17" s="328"/>
      <c r="I17" s="328"/>
      <c r="J17" s="328"/>
      <c r="K17" s="328"/>
      <c r="L17" s="328"/>
      <c r="M17" s="328"/>
      <c r="N17" s="329"/>
    </row>
    <row r="18" spans="1:14" x14ac:dyDescent="0.2">
      <c r="A18" s="327"/>
      <c r="B18" s="328"/>
      <c r="C18" s="328"/>
      <c r="D18" s="328"/>
      <c r="E18" s="328"/>
      <c r="F18" s="328"/>
      <c r="G18" s="328"/>
      <c r="H18" s="328"/>
      <c r="I18" s="328"/>
      <c r="J18" s="328"/>
      <c r="K18" s="328"/>
      <c r="L18" s="328"/>
      <c r="M18" s="328"/>
      <c r="N18" s="329"/>
    </row>
    <row r="19" spans="1:14" x14ac:dyDescent="0.2">
      <c r="A19" s="327"/>
      <c r="B19" s="328"/>
      <c r="C19" s="328"/>
      <c r="D19" s="328"/>
      <c r="E19" s="328"/>
      <c r="F19" s="328"/>
      <c r="G19" s="328"/>
      <c r="H19" s="328"/>
      <c r="I19" s="328"/>
      <c r="J19" s="328"/>
      <c r="K19" s="328"/>
      <c r="L19" s="328"/>
      <c r="M19" s="328"/>
      <c r="N19" s="329"/>
    </row>
    <row r="20" spans="1:14" x14ac:dyDescent="0.2">
      <c r="A20" s="327"/>
      <c r="B20" s="328"/>
      <c r="C20" s="328"/>
      <c r="D20" s="328"/>
      <c r="E20" s="328"/>
      <c r="F20" s="328"/>
      <c r="G20" s="328"/>
      <c r="H20" s="328"/>
      <c r="I20" s="328"/>
      <c r="J20" s="328"/>
      <c r="K20" s="328"/>
      <c r="L20" s="328"/>
      <c r="M20" s="328"/>
      <c r="N20" s="329"/>
    </row>
    <row r="21" spans="1:14" x14ac:dyDescent="0.2">
      <c r="A21" s="327"/>
      <c r="B21" s="328"/>
      <c r="C21" s="328"/>
      <c r="D21" s="328"/>
      <c r="E21" s="328"/>
      <c r="F21" s="328"/>
      <c r="G21" s="328"/>
      <c r="H21" s="328"/>
      <c r="I21" s="328"/>
      <c r="J21" s="328"/>
      <c r="K21" s="328"/>
      <c r="L21" s="328"/>
      <c r="M21" s="328"/>
      <c r="N21" s="329"/>
    </row>
    <row r="22" spans="1:14" x14ac:dyDescent="0.2">
      <c r="A22" s="327"/>
      <c r="B22" s="328"/>
      <c r="C22" s="328"/>
      <c r="D22" s="328"/>
      <c r="E22" s="328"/>
      <c r="F22" s="328"/>
      <c r="G22" s="328"/>
      <c r="H22" s="328"/>
      <c r="I22" s="328"/>
      <c r="J22" s="328"/>
      <c r="K22" s="328"/>
      <c r="L22" s="328"/>
      <c r="M22" s="328"/>
      <c r="N22" s="329"/>
    </row>
    <row r="23" spans="1:14" x14ac:dyDescent="0.2">
      <c r="A23" s="327"/>
      <c r="B23" s="328"/>
      <c r="C23" s="328"/>
      <c r="D23" s="328"/>
      <c r="E23" s="328"/>
      <c r="F23" s="328"/>
      <c r="G23" s="328"/>
      <c r="H23" s="328"/>
      <c r="I23" s="328"/>
      <c r="J23" s="328"/>
      <c r="K23" s="328"/>
      <c r="L23" s="328"/>
      <c r="M23" s="328"/>
      <c r="N23" s="329"/>
    </row>
    <row r="24" spans="1:14" x14ac:dyDescent="0.2">
      <c r="A24" s="327"/>
      <c r="B24" s="328"/>
      <c r="C24" s="328"/>
      <c r="D24" s="328"/>
      <c r="E24" s="328"/>
      <c r="F24" s="328"/>
      <c r="G24" s="328"/>
      <c r="H24" s="328"/>
      <c r="I24" s="328"/>
      <c r="J24" s="328"/>
      <c r="K24" s="328"/>
      <c r="L24" s="328"/>
      <c r="M24" s="328"/>
      <c r="N24" s="329"/>
    </row>
    <row r="25" spans="1:14" x14ac:dyDescent="0.2">
      <c r="A25" s="327"/>
      <c r="B25" s="328"/>
      <c r="C25" s="328"/>
      <c r="D25" s="328"/>
      <c r="E25" s="328"/>
      <c r="F25" s="328"/>
      <c r="G25" s="328"/>
      <c r="H25" s="328"/>
      <c r="I25" s="328"/>
      <c r="J25" s="328"/>
      <c r="K25" s="328"/>
      <c r="L25" s="328"/>
      <c r="M25" s="328"/>
      <c r="N25" s="329"/>
    </row>
    <row r="26" spans="1:14" x14ac:dyDescent="0.2">
      <c r="A26" s="327"/>
      <c r="B26" s="328"/>
      <c r="C26" s="328"/>
      <c r="D26" s="328"/>
      <c r="E26" s="328"/>
      <c r="F26" s="328"/>
      <c r="G26" s="328"/>
      <c r="H26" s="328"/>
      <c r="I26" s="328"/>
      <c r="J26" s="328"/>
      <c r="K26" s="328"/>
      <c r="L26" s="328"/>
      <c r="M26" s="328"/>
      <c r="N26" s="329"/>
    </row>
    <row r="27" spans="1:14" x14ac:dyDescent="0.2">
      <c r="A27" s="327"/>
      <c r="B27" s="328"/>
      <c r="C27" s="328"/>
      <c r="D27" s="328"/>
      <c r="E27" s="328"/>
      <c r="F27" s="328"/>
      <c r="G27" s="328"/>
      <c r="H27" s="328"/>
      <c r="I27" s="328"/>
      <c r="J27" s="328"/>
      <c r="K27" s="328"/>
      <c r="L27" s="328"/>
      <c r="M27" s="328"/>
      <c r="N27" s="329"/>
    </row>
    <row r="28" spans="1:14" x14ac:dyDescent="0.2">
      <c r="A28" s="327"/>
      <c r="B28" s="328"/>
      <c r="C28" s="328"/>
      <c r="D28" s="328"/>
      <c r="E28" s="328"/>
      <c r="F28" s="328"/>
      <c r="G28" s="328"/>
      <c r="H28" s="328"/>
      <c r="I28" s="328"/>
      <c r="J28" s="328"/>
      <c r="K28" s="328"/>
      <c r="L28" s="328"/>
      <c r="M28" s="328"/>
      <c r="N28" s="329"/>
    </row>
    <row r="29" spans="1:14" x14ac:dyDescent="0.2">
      <c r="A29" s="327"/>
      <c r="B29" s="328"/>
      <c r="C29" s="328"/>
      <c r="D29" s="328"/>
      <c r="E29" s="328"/>
      <c r="F29" s="328"/>
      <c r="G29" s="328"/>
      <c r="H29" s="328"/>
      <c r="I29" s="328"/>
      <c r="J29" s="328"/>
      <c r="K29" s="328"/>
      <c r="L29" s="328"/>
      <c r="M29" s="328"/>
      <c r="N29" s="329"/>
    </row>
    <row r="30" spans="1:14" x14ac:dyDescent="0.2">
      <c r="A30" s="327"/>
      <c r="B30" s="328"/>
      <c r="C30" s="328"/>
      <c r="D30" s="328"/>
      <c r="E30" s="328"/>
      <c r="F30" s="328"/>
      <c r="G30" s="328"/>
      <c r="H30" s="328"/>
      <c r="I30" s="328"/>
      <c r="J30" s="328"/>
      <c r="K30" s="328"/>
      <c r="L30" s="328"/>
      <c r="M30" s="328"/>
      <c r="N30" s="329"/>
    </row>
    <row r="31" spans="1:14" x14ac:dyDescent="0.2">
      <c r="A31" s="327"/>
      <c r="B31" s="328"/>
      <c r="C31" s="328"/>
      <c r="D31" s="328"/>
      <c r="E31" s="328"/>
      <c r="F31" s="328"/>
      <c r="G31" s="328"/>
      <c r="H31" s="328"/>
      <c r="I31" s="328"/>
      <c r="J31" s="328"/>
      <c r="K31" s="328"/>
      <c r="L31" s="328"/>
      <c r="M31" s="328"/>
      <c r="N31" s="329"/>
    </row>
    <row r="32" spans="1:14" x14ac:dyDescent="0.2">
      <c r="A32" s="327"/>
      <c r="B32" s="328"/>
      <c r="C32" s="328"/>
      <c r="D32" s="328"/>
      <c r="E32" s="328"/>
      <c r="F32" s="328"/>
      <c r="G32" s="328"/>
      <c r="H32" s="328"/>
      <c r="I32" s="328"/>
      <c r="J32" s="328"/>
      <c r="K32" s="328"/>
      <c r="L32" s="328"/>
      <c r="M32" s="328"/>
      <c r="N32" s="329"/>
    </row>
    <row r="33" spans="1:14" ht="12.75" thickBot="1" x14ac:dyDescent="0.25">
      <c r="A33" s="330"/>
      <c r="B33" s="331"/>
      <c r="C33" s="331"/>
      <c r="D33" s="331"/>
      <c r="E33" s="331"/>
      <c r="F33" s="331"/>
      <c r="G33" s="331"/>
      <c r="H33" s="331"/>
      <c r="I33" s="331"/>
      <c r="J33" s="331"/>
      <c r="K33" s="331"/>
      <c r="L33" s="331"/>
      <c r="M33" s="331"/>
      <c r="N33" s="332"/>
    </row>
  </sheetData>
  <mergeCells count="1">
    <mergeCell ref="A1:N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B2CFA-7B76-4622-83FD-72269E0B6706}">
  <sheetPr filterMode="1">
    <tabColor rgb="FF7030A0"/>
    <pageSetUpPr fitToPage="1"/>
  </sheetPr>
  <dimension ref="A7:AC379"/>
  <sheetViews>
    <sheetView tabSelected="1" zoomScale="80" zoomScaleNormal="80" workbookViewId="0">
      <selection activeCell="G43" sqref="G43"/>
    </sheetView>
  </sheetViews>
  <sheetFormatPr defaultRowHeight="12" x14ac:dyDescent="0.2"/>
  <cols>
    <col min="1" max="1" width="10.7109375" customWidth="1"/>
    <col min="2" max="2" width="16" customWidth="1"/>
    <col min="3" max="3" width="8.140625" bestFit="1" customWidth="1"/>
    <col min="4" max="4" width="6.42578125" customWidth="1"/>
    <col min="5" max="5" width="21.7109375" customWidth="1"/>
    <col min="6" max="7" width="7.42578125" customWidth="1"/>
    <col min="8" max="8" width="9.42578125" customWidth="1"/>
    <col min="9" max="9" width="6.140625" customWidth="1"/>
    <col min="10" max="10" width="72.140625" customWidth="1"/>
    <col min="11" max="11" width="75.5703125" customWidth="1"/>
    <col min="12" max="12" width="21.28515625" bestFit="1" customWidth="1"/>
    <col min="13" max="15" width="12.7109375" customWidth="1"/>
    <col min="16" max="16" width="11.42578125" hidden="1" customWidth="1"/>
    <col min="17" max="17" width="10.140625" hidden="1" customWidth="1"/>
    <col min="18" max="18" width="15" hidden="1" customWidth="1"/>
    <col min="19" max="19" width="10.85546875" customWidth="1"/>
    <col min="21" max="21" width="10" customWidth="1"/>
    <col min="22" max="22" width="9.7109375" customWidth="1"/>
    <col min="23" max="23" width="10.42578125" customWidth="1"/>
    <col min="24" max="24" width="9.5703125" customWidth="1"/>
    <col min="25" max="25" width="9.85546875" bestFit="1" customWidth="1"/>
    <col min="26" max="26" width="12.42578125" customWidth="1"/>
    <col min="27" max="27" width="12.5703125" customWidth="1"/>
    <col min="28" max="28" width="13" customWidth="1"/>
    <col min="29" max="29" width="12.5703125" customWidth="1"/>
  </cols>
  <sheetData>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36"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6" t="s">
        <v>164</v>
      </c>
      <c r="U10" s="116" t="s">
        <v>165</v>
      </c>
      <c r="V10" s="116" t="s">
        <v>166</v>
      </c>
      <c r="W10" s="116" t="s">
        <v>167</v>
      </c>
      <c r="X10" s="116" t="s">
        <v>168</v>
      </c>
      <c r="Y10" s="116" t="s">
        <v>169</v>
      </c>
      <c r="Z10" s="116" t="s">
        <v>170</v>
      </c>
      <c r="AA10" s="116" t="s">
        <v>171</v>
      </c>
      <c r="AB10" s="116" t="s">
        <v>172</v>
      </c>
      <c r="AC10" s="116" t="s">
        <v>173</v>
      </c>
    </row>
    <row r="11" spans="1:29" ht="24" customHeight="1" x14ac:dyDescent="0.2">
      <c r="A11" s="206">
        <v>1</v>
      </c>
      <c r="B11" s="208" t="s">
        <v>442</v>
      </c>
      <c r="C11" s="166" t="s">
        <v>42</v>
      </c>
      <c r="D11" s="125" t="s">
        <v>241</v>
      </c>
      <c r="E11" s="153" t="s">
        <v>208</v>
      </c>
      <c r="F11" s="125"/>
      <c r="G11" s="125"/>
      <c r="H11" s="153" t="s">
        <v>223</v>
      </c>
      <c r="I11" s="85"/>
      <c r="J11" s="122" t="s">
        <v>720</v>
      </c>
      <c r="K11" s="122"/>
      <c r="L11" s="123"/>
      <c r="M11" s="123"/>
      <c r="N11" s="86"/>
      <c r="O11" s="123" t="s">
        <v>85</v>
      </c>
      <c r="P11" s="239">
        <v>44348</v>
      </c>
      <c r="Q11" s="111"/>
      <c r="R11" s="111"/>
      <c r="S11" s="180" t="s">
        <v>101</v>
      </c>
      <c r="T11" s="113"/>
      <c r="U11" s="113"/>
      <c r="V11" s="113"/>
      <c r="W11" s="113"/>
      <c r="X11" s="113"/>
      <c r="Y11" s="236" t="s">
        <v>131</v>
      </c>
      <c r="Z11" s="113"/>
      <c r="AA11" s="113"/>
      <c r="AB11" s="113"/>
      <c r="AC11" s="113"/>
    </row>
    <row r="12" spans="1:29" ht="21.75" customHeight="1" x14ac:dyDescent="0.2">
      <c r="A12" s="206">
        <v>2</v>
      </c>
      <c r="B12" s="208" t="s">
        <v>443</v>
      </c>
      <c r="C12" s="166" t="s">
        <v>42</v>
      </c>
      <c r="D12" s="125" t="s">
        <v>241</v>
      </c>
      <c r="E12" s="153" t="s">
        <v>208</v>
      </c>
      <c r="F12" s="125"/>
      <c r="G12" s="125"/>
      <c r="H12" s="153" t="s">
        <v>224</v>
      </c>
      <c r="I12" s="85"/>
      <c r="J12" s="122" t="s">
        <v>721</v>
      </c>
      <c r="K12" s="122" t="s">
        <v>351</v>
      </c>
      <c r="L12" s="123"/>
      <c r="M12" s="123"/>
      <c r="N12" s="86"/>
      <c r="O12" s="123" t="s">
        <v>85</v>
      </c>
      <c r="P12" s="239">
        <v>44348</v>
      </c>
      <c r="Q12" s="111"/>
      <c r="R12" s="111"/>
      <c r="S12" s="180" t="s">
        <v>101</v>
      </c>
      <c r="T12" s="113"/>
      <c r="U12" s="113"/>
      <c r="V12" s="113"/>
      <c r="W12" s="113"/>
      <c r="X12" s="113"/>
      <c r="Y12" s="236" t="s">
        <v>131</v>
      </c>
      <c r="Z12" s="113"/>
      <c r="AA12" s="113"/>
      <c r="AB12" s="113"/>
      <c r="AC12" s="113"/>
    </row>
    <row r="13" spans="1:29" ht="24.75" customHeight="1" x14ac:dyDescent="0.2">
      <c r="A13" s="206">
        <v>3</v>
      </c>
      <c r="B13" s="208" t="s">
        <v>444</v>
      </c>
      <c r="C13" s="180" t="s">
        <v>37</v>
      </c>
      <c r="D13" s="125" t="s">
        <v>241</v>
      </c>
      <c r="E13" s="123" t="s">
        <v>208</v>
      </c>
      <c r="F13" s="83"/>
      <c r="G13" s="83"/>
      <c r="H13" s="153" t="s">
        <v>225</v>
      </c>
      <c r="I13" s="85"/>
      <c r="J13" s="122" t="s">
        <v>722</v>
      </c>
      <c r="K13" s="122" t="s">
        <v>1004</v>
      </c>
      <c r="L13" s="142" t="s">
        <v>556</v>
      </c>
      <c r="M13" s="123"/>
      <c r="N13" s="86"/>
      <c r="O13" s="123" t="s">
        <v>85</v>
      </c>
      <c r="P13" s="239">
        <v>44348</v>
      </c>
      <c r="Q13" s="111"/>
      <c r="R13" s="111"/>
      <c r="S13" s="180" t="s">
        <v>101</v>
      </c>
      <c r="T13" s="113"/>
      <c r="U13" s="113"/>
      <c r="V13" s="113"/>
      <c r="W13" s="113"/>
      <c r="X13" s="113"/>
      <c r="Y13" s="236" t="s">
        <v>131</v>
      </c>
      <c r="Z13" s="113"/>
      <c r="AA13" s="113"/>
      <c r="AB13" s="113"/>
      <c r="AC13" s="113"/>
    </row>
    <row r="14" spans="1:29" ht="29.25" customHeight="1" x14ac:dyDescent="0.2">
      <c r="A14" s="206">
        <v>4</v>
      </c>
      <c r="B14" s="208" t="s">
        <v>445</v>
      </c>
      <c r="C14" s="180" t="s">
        <v>42</v>
      </c>
      <c r="D14" s="125" t="s">
        <v>241</v>
      </c>
      <c r="E14" s="123" t="s">
        <v>208</v>
      </c>
      <c r="F14" s="83"/>
      <c r="G14" s="83"/>
      <c r="H14" s="153" t="s">
        <v>226</v>
      </c>
      <c r="I14" s="85"/>
      <c r="J14" s="122" t="s">
        <v>723</v>
      </c>
      <c r="K14" s="122" t="s">
        <v>1005</v>
      </c>
      <c r="L14" s="123" t="s">
        <v>556</v>
      </c>
      <c r="M14" s="123"/>
      <c r="N14" s="86"/>
      <c r="O14" s="123" t="s">
        <v>85</v>
      </c>
      <c r="P14" s="239">
        <v>44348</v>
      </c>
      <c r="Q14" s="111"/>
      <c r="R14" s="111"/>
      <c r="S14" s="180" t="s">
        <v>101</v>
      </c>
      <c r="T14" s="113"/>
      <c r="U14" s="113"/>
      <c r="V14" s="113"/>
      <c r="W14" s="113"/>
      <c r="X14" s="113"/>
      <c r="Y14" s="236" t="s">
        <v>131</v>
      </c>
      <c r="Z14" s="113"/>
      <c r="AA14" s="113"/>
      <c r="AB14" s="113"/>
      <c r="AC14" s="113"/>
    </row>
    <row r="15" spans="1:29" ht="33" customHeight="1" x14ac:dyDescent="0.2">
      <c r="A15" s="206">
        <v>5</v>
      </c>
      <c r="B15" s="208" t="s">
        <v>446</v>
      </c>
      <c r="C15" s="180" t="s">
        <v>47</v>
      </c>
      <c r="D15" s="125" t="s">
        <v>241</v>
      </c>
      <c r="E15" s="123" t="s">
        <v>208</v>
      </c>
      <c r="F15" s="83"/>
      <c r="G15" s="83"/>
      <c r="H15" s="153" t="s">
        <v>227</v>
      </c>
      <c r="I15" s="85"/>
      <c r="J15" s="122" t="s">
        <v>724</v>
      </c>
      <c r="K15" s="122" t="s">
        <v>235</v>
      </c>
      <c r="L15" s="123" t="s">
        <v>556</v>
      </c>
      <c r="M15" s="123" t="s">
        <v>114</v>
      </c>
      <c r="N15" s="86"/>
      <c r="O15" s="123" t="s">
        <v>85</v>
      </c>
      <c r="P15" s="239">
        <v>44348</v>
      </c>
      <c r="Q15" s="111"/>
      <c r="R15" s="111"/>
      <c r="S15" s="180" t="s">
        <v>101</v>
      </c>
      <c r="T15" s="113"/>
      <c r="U15" s="113"/>
      <c r="V15" s="113"/>
      <c r="W15" s="113"/>
      <c r="X15" s="113"/>
      <c r="Y15" s="236" t="s">
        <v>131</v>
      </c>
      <c r="Z15" s="113"/>
      <c r="AA15" s="113"/>
      <c r="AB15" s="113"/>
      <c r="AC15" s="113"/>
    </row>
    <row r="16" spans="1:29" ht="29.25" customHeight="1" x14ac:dyDescent="0.2">
      <c r="A16" s="206">
        <v>6</v>
      </c>
      <c r="B16" s="208" t="s">
        <v>447</v>
      </c>
      <c r="C16" s="180" t="s">
        <v>37</v>
      </c>
      <c r="D16" s="125" t="s">
        <v>241</v>
      </c>
      <c r="E16" s="123" t="s">
        <v>208</v>
      </c>
      <c r="F16" s="83"/>
      <c r="G16" s="83"/>
      <c r="H16" s="153" t="s">
        <v>228</v>
      </c>
      <c r="I16" s="85"/>
      <c r="J16" s="122" t="s">
        <v>234</v>
      </c>
      <c r="K16" s="122" t="s">
        <v>236</v>
      </c>
      <c r="L16" s="123" t="s">
        <v>556</v>
      </c>
      <c r="M16" s="123" t="s">
        <v>114</v>
      </c>
      <c r="N16" s="86"/>
      <c r="O16" s="123" t="s">
        <v>85</v>
      </c>
      <c r="P16" s="239">
        <v>44348</v>
      </c>
      <c r="Q16" s="111"/>
      <c r="R16" s="111"/>
      <c r="S16" s="180" t="s">
        <v>101</v>
      </c>
      <c r="T16" s="113"/>
      <c r="U16" s="113"/>
      <c r="V16" s="113"/>
      <c r="W16" s="113"/>
      <c r="X16" s="113"/>
      <c r="Y16" s="236" t="s">
        <v>131</v>
      </c>
      <c r="Z16" s="113"/>
      <c r="AA16" s="113"/>
      <c r="AB16" s="113"/>
      <c r="AC16" s="113"/>
    </row>
    <row r="17" spans="1:29" ht="25.5" customHeight="1" x14ac:dyDescent="0.2">
      <c r="A17" s="206">
        <v>6</v>
      </c>
      <c r="B17" s="208" t="s">
        <v>448</v>
      </c>
      <c r="C17" s="180" t="s">
        <v>37</v>
      </c>
      <c r="D17" s="125" t="s">
        <v>241</v>
      </c>
      <c r="E17" s="123" t="s">
        <v>208</v>
      </c>
      <c r="F17" s="83"/>
      <c r="G17" s="83"/>
      <c r="H17" s="153" t="s">
        <v>229</v>
      </c>
      <c r="I17" s="85"/>
      <c r="J17" s="122" t="s">
        <v>780</v>
      </c>
      <c r="K17" s="122" t="s">
        <v>810</v>
      </c>
      <c r="L17" s="123" t="s">
        <v>108</v>
      </c>
      <c r="M17" s="123" t="s">
        <v>113</v>
      </c>
      <c r="N17" s="86"/>
      <c r="O17" s="123" t="s">
        <v>85</v>
      </c>
      <c r="P17" s="239">
        <v>44348</v>
      </c>
      <c r="Q17" s="111"/>
      <c r="R17" s="111"/>
      <c r="S17" s="180" t="s">
        <v>101</v>
      </c>
      <c r="T17" s="113"/>
      <c r="U17" s="113"/>
      <c r="V17" s="113"/>
      <c r="W17" s="113"/>
      <c r="X17" s="113"/>
      <c r="Y17" s="236" t="s">
        <v>131</v>
      </c>
      <c r="Z17" s="113"/>
      <c r="AA17" s="113"/>
      <c r="AB17" s="113"/>
      <c r="AC17" s="113"/>
    </row>
    <row r="18" spans="1:29" ht="49.9" customHeight="1" x14ac:dyDescent="0.2">
      <c r="A18" s="206">
        <v>7</v>
      </c>
      <c r="B18" s="208" t="s">
        <v>449</v>
      </c>
      <c r="C18" s="180" t="s">
        <v>37</v>
      </c>
      <c r="D18" s="125" t="s">
        <v>241</v>
      </c>
      <c r="E18" s="123" t="s">
        <v>208</v>
      </c>
      <c r="F18" s="83"/>
      <c r="G18" s="83"/>
      <c r="H18" s="153" t="s">
        <v>230</v>
      </c>
      <c r="I18" s="85"/>
      <c r="J18" s="122" t="s">
        <v>672</v>
      </c>
      <c r="K18" s="122" t="s">
        <v>237</v>
      </c>
      <c r="L18" s="123" t="s">
        <v>109</v>
      </c>
      <c r="M18" s="123" t="s">
        <v>116</v>
      </c>
      <c r="N18" s="86" t="s">
        <v>557</v>
      </c>
      <c r="O18" s="123" t="s">
        <v>85</v>
      </c>
      <c r="P18" s="239">
        <v>44348</v>
      </c>
      <c r="Q18" s="111"/>
      <c r="R18" s="111"/>
      <c r="S18" s="180" t="s">
        <v>101</v>
      </c>
      <c r="T18" s="113"/>
      <c r="U18" s="113"/>
      <c r="V18" s="113"/>
      <c r="W18" s="113"/>
      <c r="X18" s="113"/>
      <c r="Y18" s="236" t="s">
        <v>131</v>
      </c>
      <c r="Z18" s="113"/>
      <c r="AA18" s="113"/>
      <c r="AB18" s="113"/>
      <c r="AC18" s="113"/>
    </row>
    <row r="19" spans="1:29" ht="39.75" customHeight="1" x14ac:dyDescent="0.2">
      <c r="A19" s="206">
        <v>8</v>
      </c>
      <c r="B19" s="208" t="s">
        <v>450</v>
      </c>
      <c r="C19" s="180" t="s">
        <v>47</v>
      </c>
      <c r="D19" s="125" t="s">
        <v>241</v>
      </c>
      <c r="E19" s="123" t="s">
        <v>208</v>
      </c>
      <c r="F19" s="83"/>
      <c r="G19" s="83"/>
      <c r="H19" s="153" t="s">
        <v>231</v>
      </c>
      <c r="I19" s="85"/>
      <c r="J19" s="122" t="s">
        <v>345</v>
      </c>
      <c r="K19" s="122" t="s">
        <v>238</v>
      </c>
      <c r="L19" s="153" t="s">
        <v>110</v>
      </c>
      <c r="M19" s="123"/>
      <c r="N19" s="86"/>
      <c r="O19" s="123" t="s">
        <v>85</v>
      </c>
      <c r="P19" s="239">
        <v>44348</v>
      </c>
      <c r="Q19" s="111"/>
      <c r="R19" s="111"/>
      <c r="S19" s="180" t="s">
        <v>101</v>
      </c>
      <c r="T19" s="113"/>
      <c r="U19" s="113"/>
      <c r="V19" s="113"/>
      <c r="W19" s="113"/>
      <c r="X19" s="113"/>
      <c r="Y19" s="236" t="s">
        <v>131</v>
      </c>
      <c r="Z19" s="113"/>
      <c r="AA19" s="113"/>
      <c r="AB19" s="113"/>
      <c r="AC19" s="113"/>
    </row>
    <row r="20" spans="1:29" ht="42" customHeight="1" x14ac:dyDescent="0.2">
      <c r="A20" s="206">
        <v>9</v>
      </c>
      <c r="B20" s="208" t="s">
        <v>451</v>
      </c>
      <c r="C20" s="180" t="s">
        <v>61</v>
      </c>
      <c r="D20" s="125" t="s">
        <v>241</v>
      </c>
      <c r="E20" s="123" t="s">
        <v>208</v>
      </c>
      <c r="F20" s="83"/>
      <c r="G20" s="83"/>
      <c r="H20" s="153" t="s">
        <v>232</v>
      </c>
      <c r="I20" s="85"/>
      <c r="J20" s="189" t="s">
        <v>725</v>
      </c>
      <c r="K20" s="122" t="s">
        <v>239</v>
      </c>
      <c r="L20" s="153"/>
      <c r="M20" s="123" t="s">
        <v>121</v>
      </c>
      <c r="N20" s="86"/>
      <c r="O20" s="123" t="s">
        <v>85</v>
      </c>
      <c r="P20" s="239">
        <v>44348</v>
      </c>
      <c r="Q20" s="111"/>
      <c r="R20" s="111"/>
      <c r="S20" s="180" t="s">
        <v>101</v>
      </c>
      <c r="T20" s="113"/>
      <c r="U20" s="113"/>
      <c r="V20" s="113"/>
      <c r="W20" s="113"/>
      <c r="X20" s="113"/>
      <c r="Y20" s="236" t="s">
        <v>131</v>
      </c>
      <c r="Z20" s="113"/>
      <c r="AA20" s="113"/>
      <c r="AB20" s="113"/>
      <c r="AC20" s="113"/>
    </row>
    <row r="21" spans="1:29" ht="66" customHeight="1" x14ac:dyDescent="0.2">
      <c r="A21" s="206">
        <v>10</v>
      </c>
      <c r="B21" s="208" t="s">
        <v>452</v>
      </c>
      <c r="C21" s="180" t="s">
        <v>42</v>
      </c>
      <c r="D21" s="125" t="s">
        <v>241</v>
      </c>
      <c r="E21" s="123" t="s">
        <v>208</v>
      </c>
      <c r="F21" s="83"/>
      <c r="G21" s="83"/>
      <c r="H21" s="153" t="s">
        <v>233</v>
      </c>
      <c r="I21" s="83"/>
      <c r="J21" s="122" t="s">
        <v>726</v>
      </c>
      <c r="K21" s="122" t="s">
        <v>1023</v>
      </c>
      <c r="L21" s="153"/>
      <c r="M21" s="123" t="s">
        <v>118</v>
      </c>
      <c r="N21" s="86" t="s">
        <v>557</v>
      </c>
      <c r="O21" s="123" t="s">
        <v>85</v>
      </c>
      <c r="P21" s="239">
        <v>44348</v>
      </c>
      <c r="Q21" s="111"/>
      <c r="R21" s="111"/>
      <c r="S21" s="180" t="s">
        <v>101</v>
      </c>
      <c r="T21" s="113"/>
      <c r="U21" s="113"/>
      <c r="V21" s="113"/>
      <c r="W21" s="113"/>
      <c r="X21" s="113"/>
      <c r="Y21" s="236" t="s">
        <v>131</v>
      </c>
      <c r="Z21" s="113"/>
      <c r="AA21" s="113"/>
      <c r="AB21" s="113"/>
      <c r="AC21" s="113"/>
    </row>
    <row r="22" spans="1:29" ht="30" customHeight="1" x14ac:dyDescent="0.2">
      <c r="A22" s="206">
        <v>11</v>
      </c>
      <c r="B22" s="208" t="s">
        <v>453</v>
      </c>
      <c r="C22" s="180" t="s">
        <v>37</v>
      </c>
      <c r="D22" s="125" t="s">
        <v>241</v>
      </c>
      <c r="E22" s="123" t="s">
        <v>208</v>
      </c>
      <c r="F22" s="83"/>
      <c r="G22" s="83"/>
      <c r="H22" s="153" t="s">
        <v>440</v>
      </c>
      <c r="I22" s="83"/>
      <c r="J22" s="122" t="s">
        <v>727</v>
      </c>
      <c r="K22" s="152"/>
      <c r="L22" s="126" t="s">
        <v>556</v>
      </c>
      <c r="M22" s="123" t="s">
        <v>114</v>
      </c>
      <c r="N22" s="86"/>
      <c r="O22" s="123" t="s">
        <v>85</v>
      </c>
      <c r="P22" s="239">
        <v>44348</v>
      </c>
      <c r="Q22" s="111"/>
      <c r="R22" s="111"/>
      <c r="S22" s="180" t="s">
        <v>101</v>
      </c>
      <c r="T22" s="113"/>
      <c r="U22" s="113"/>
      <c r="V22" s="113"/>
      <c r="W22" s="113"/>
      <c r="X22" s="113"/>
      <c r="Y22" s="236" t="s">
        <v>131</v>
      </c>
      <c r="Z22" s="113"/>
      <c r="AA22" s="113"/>
      <c r="AB22" s="113"/>
      <c r="AC22" s="113"/>
    </row>
    <row r="23" spans="1:29" ht="60.75" customHeight="1" x14ac:dyDescent="0.2">
      <c r="A23" s="206">
        <v>12</v>
      </c>
      <c r="B23" s="208" t="s">
        <v>454</v>
      </c>
      <c r="C23" s="180" t="s">
        <v>52</v>
      </c>
      <c r="D23" s="125" t="s">
        <v>241</v>
      </c>
      <c r="E23" s="123" t="s">
        <v>208</v>
      </c>
      <c r="F23" s="83"/>
      <c r="G23" s="83"/>
      <c r="H23" s="153" t="s">
        <v>441</v>
      </c>
      <c r="I23" s="83"/>
      <c r="J23" s="122" t="s">
        <v>728</v>
      </c>
      <c r="K23" s="122" t="s">
        <v>240</v>
      </c>
      <c r="L23" s="123" t="s">
        <v>556</v>
      </c>
      <c r="M23" s="123" t="s">
        <v>114</v>
      </c>
      <c r="N23" s="86"/>
      <c r="O23" s="123" t="s">
        <v>85</v>
      </c>
      <c r="P23" s="239">
        <v>44348</v>
      </c>
      <c r="Q23" s="111"/>
      <c r="R23" s="111"/>
      <c r="S23" s="180" t="s">
        <v>101</v>
      </c>
      <c r="T23" s="113"/>
      <c r="U23" s="113"/>
      <c r="V23" s="113"/>
      <c r="W23" s="113"/>
      <c r="X23" s="113"/>
      <c r="Y23" s="236" t="s">
        <v>131</v>
      </c>
      <c r="Z23" s="113"/>
      <c r="AA23" s="113"/>
      <c r="AB23" s="113"/>
      <c r="AC23" s="113"/>
    </row>
    <row r="24" spans="1:29" ht="135.75" customHeight="1" x14ac:dyDescent="0.2">
      <c r="A24" s="220">
        <v>13</v>
      </c>
      <c r="B24" s="208" t="s">
        <v>779</v>
      </c>
      <c r="C24" s="180" t="s">
        <v>52</v>
      </c>
      <c r="D24" s="125" t="s">
        <v>241</v>
      </c>
      <c r="E24" s="123" t="s">
        <v>208</v>
      </c>
      <c r="F24" s="83"/>
      <c r="G24" s="83"/>
      <c r="H24" s="153" t="s">
        <v>778</v>
      </c>
      <c r="I24" s="83"/>
      <c r="J24" s="122" t="s">
        <v>729</v>
      </c>
      <c r="K24" s="122" t="s">
        <v>817</v>
      </c>
      <c r="L24" s="123" t="s">
        <v>556</v>
      </c>
      <c r="M24" s="123" t="s">
        <v>114</v>
      </c>
      <c r="N24" s="86"/>
      <c r="O24" s="123" t="s">
        <v>85</v>
      </c>
      <c r="P24" s="239">
        <v>44348</v>
      </c>
      <c r="Q24" s="111"/>
      <c r="R24" s="111"/>
      <c r="S24" s="180" t="s">
        <v>101</v>
      </c>
      <c r="T24" s="113"/>
      <c r="U24" s="113"/>
      <c r="V24" s="113"/>
      <c r="W24" s="113"/>
      <c r="X24" s="113"/>
      <c r="Y24" s="236" t="s">
        <v>131</v>
      </c>
      <c r="Z24" s="113"/>
      <c r="AA24" s="113"/>
      <c r="AB24" s="113"/>
      <c r="AC24" s="113"/>
    </row>
    <row r="25" spans="1:29" ht="43.5" customHeight="1" x14ac:dyDescent="0.2">
      <c r="A25" s="220">
        <v>14</v>
      </c>
      <c r="B25" s="208" t="s">
        <v>829</v>
      </c>
      <c r="C25" s="151" t="s">
        <v>42</v>
      </c>
      <c r="D25" s="152" t="s">
        <v>241</v>
      </c>
      <c r="E25" s="151" t="s">
        <v>208</v>
      </c>
      <c r="F25" s="152"/>
      <c r="G25" s="152"/>
      <c r="H25" s="211" t="s">
        <v>828</v>
      </c>
      <c r="I25" s="87"/>
      <c r="J25" s="122" t="s">
        <v>997</v>
      </c>
      <c r="K25" s="122"/>
      <c r="L25" s="123" t="s">
        <v>556</v>
      </c>
      <c r="M25" s="123" t="s">
        <v>114</v>
      </c>
      <c r="N25" s="86"/>
      <c r="O25" s="123" t="s">
        <v>85</v>
      </c>
      <c r="P25" s="239">
        <v>44348</v>
      </c>
      <c r="Q25" s="149"/>
      <c r="R25" s="149"/>
      <c r="S25" s="180" t="s">
        <v>101</v>
      </c>
      <c r="T25" s="150"/>
      <c r="U25" s="150"/>
      <c r="V25" s="145"/>
      <c r="W25" s="145"/>
      <c r="X25" s="145"/>
      <c r="Y25" s="236" t="s">
        <v>131</v>
      </c>
      <c r="Z25" s="145"/>
      <c r="AA25" s="145"/>
      <c r="AB25" s="113"/>
      <c r="AC25" s="113"/>
    </row>
    <row r="26" spans="1:29" ht="45" customHeight="1" x14ac:dyDescent="0.2">
      <c r="A26" s="220">
        <v>15</v>
      </c>
      <c r="B26" s="208" t="s">
        <v>884</v>
      </c>
      <c r="C26" s="226" t="s">
        <v>42</v>
      </c>
      <c r="D26" s="152" t="s">
        <v>241</v>
      </c>
      <c r="E26" s="151" t="s">
        <v>208</v>
      </c>
      <c r="F26" s="227"/>
      <c r="G26" s="227"/>
      <c r="H26" s="211" t="s">
        <v>875</v>
      </c>
      <c r="I26" s="228"/>
      <c r="J26" s="169" t="s">
        <v>867</v>
      </c>
      <c r="K26" s="122" t="s">
        <v>1003</v>
      </c>
      <c r="L26" s="123" t="s">
        <v>556</v>
      </c>
      <c r="M26" s="123" t="s">
        <v>120</v>
      </c>
      <c r="N26" s="98"/>
      <c r="O26" s="123" t="s">
        <v>85</v>
      </c>
      <c r="P26" s="239">
        <v>44348</v>
      </c>
      <c r="Q26" s="229"/>
      <c r="R26" s="229"/>
      <c r="S26" s="180" t="s">
        <v>101</v>
      </c>
      <c r="T26" s="230"/>
      <c r="U26" s="230"/>
      <c r="V26" s="231"/>
      <c r="W26" s="231"/>
      <c r="X26" s="231"/>
      <c r="Y26" s="236" t="s">
        <v>131</v>
      </c>
      <c r="Z26" s="231"/>
      <c r="AA26" s="231"/>
      <c r="AB26" s="130"/>
      <c r="AC26" s="130"/>
    </row>
    <row r="27" spans="1:29" ht="30.75" customHeight="1" x14ac:dyDescent="0.2">
      <c r="A27" s="220">
        <v>16</v>
      </c>
      <c r="B27" s="208" t="s">
        <v>885</v>
      </c>
      <c r="C27" s="226" t="s">
        <v>42</v>
      </c>
      <c r="D27" s="152" t="s">
        <v>241</v>
      </c>
      <c r="E27" s="151" t="s">
        <v>208</v>
      </c>
      <c r="F27" s="227"/>
      <c r="G27" s="227"/>
      <c r="H27" s="211" t="s">
        <v>876</v>
      </c>
      <c r="I27" s="228"/>
      <c r="J27" s="169" t="s">
        <v>868</v>
      </c>
      <c r="K27" s="169" t="s">
        <v>869</v>
      </c>
      <c r="L27" s="123" t="s">
        <v>556</v>
      </c>
      <c r="M27" s="123" t="s">
        <v>114</v>
      </c>
      <c r="N27" s="98"/>
      <c r="O27" s="123" t="s">
        <v>85</v>
      </c>
      <c r="P27" s="239">
        <v>44348</v>
      </c>
      <c r="Q27" s="229"/>
      <c r="R27" s="229"/>
      <c r="S27" s="180" t="s">
        <v>101</v>
      </c>
      <c r="T27" s="230"/>
      <c r="U27" s="230"/>
      <c r="V27" s="231"/>
      <c r="W27" s="231"/>
      <c r="X27" s="231"/>
      <c r="Y27" s="236" t="s">
        <v>131</v>
      </c>
      <c r="Z27" s="231"/>
      <c r="AA27" s="231"/>
      <c r="AB27" s="130"/>
      <c r="AC27" s="130"/>
    </row>
    <row r="28" spans="1:29" ht="31.5" hidden="1" customHeight="1" x14ac:dyDescent="0.2">
      <c r="A28" s="220">
        <v>17</v>
      </c>
      <c r="B28" s="208" t="s">
        <v>886</v>
      </c>
      <c r="C28" s="226" t="s">
        <v>42</v>
      </c>
      <c r="D28" s="152" t="s">
        <v>241</v>
      </c>
      <c r="E28" s="151" t="s">
        <v>208</v>
      </c>
      <c r="F28" s="227"/>
      <c r="G28" s="227"/>
      <c r="H28" s="211" t="s">
        <v>877</v>
      </c>
      <c r="I28" s="228"/>
      <c r="J28" s="169" t="s">
        <v>870</v>
      </c>
      <c r="K28" s="123" t="s">
        <v>871</v>
      </c>
      <c r="L28" s="123"/>
      <c r="M28" s="142" t="s">
        <v>122</v>
      </c>
      <c r="N28" s="98"/>
      <c r="O28" s="123" t="s">
        <v>85</v>
      </c>
      <c r="P28" s="239">
        <v>44348</v>
      </c>
      <c r="Q28" s="229"/>
      <c r="R28" s="229"/>
      <c r="S28" s="180" t="s">
        <v>97</v>
      </c>
      <c r="T28" s="230"/>
      <c r="U28" s="230"/>
      <c r="V28" s="231"/>
      <c r="W28" s="231"/>
      <c r="X28" s="231"/>
      <c r="Y28" s="236" t="s">
        <v>131</v>
      </c>
      <c r="Z28" s="231"/>
      <c r="AA28" s="231"/>
      <c r="AB28" s="130"/>
      <c r="AC28" s="130"/>
    </row>
    <row r="29" spans="1:29" ht="33" hidden="1" customHeight="1" x14ac:dyDescent="0.2">
      <c r="A29" s="220">
        <v>18</v>
      </c>
      <c r="B29" s="208" t="s">
        <v>887</v>
      </c>
      <c r="C29" s="226" t="s">
        <v>42</v>
      </c>
      <c r="D29" s="152" t="s">
        <v>241</v>
      </c>
      <c r="E29" s="151" t="s">
        <v>208</v>
      </c>
      <c r="F29" s="227"/>
      <c r="G29" s="227"/>
      <c r="H29" s="211" t="s">
        <v>878</v>
      </c>
      <c r="I29" s="228"/>
      <c r="J29" s="169" t="s">
        <v>872</v>
      </c>
      <c r="K29" s="123" t="s">
        <v>873</v>
      </c>
      <c r="L29" s="123"/>
      <c r="M29" s="142" t="s">
        <v>122</v>
      </c>
      <c r="N29" s="98"/>
      <c r="O29" s="123" t="s">
        <v>85</v>
      </c>
      <c r="P29" s="239">
        <v>44348</v>
      </c>
      <c r="Q29" s="229"/>
      <c r="R29" s="229"/>
      <c r="S29" s="180" t="s">
        <v>97</v>
      </c>
      <c r="T29" s="230"/>
      <c r="U29" s="230"/>
      <c r="V29" s="231"/>
      <c r="W29" s="231"/>
      <c r="X29" s="231"/>
      <c r="Y29" s="236" t="s">
        <v>131</v>
      </c>
      <c r="Z29" s="231"/>
      <c r="AA29" s="231"/>
      <c r="AB29" s="130"/>
      <c r="AC29" s="130"/>
    </row>
    <row r="30" spans="1:29" ht="42.75" customHeight="1" x14ac:dyDescent="0.2">
      <c r="A30" s="220">
        <v>19</v>
      </c>
      <c r="B30" s="208" t="s">
        <v>888</v>
      </c>
      <c r="C30" s="226" t="s">
        <v>42</v>
      </c>
      <c r="D30" s="152" t="s">
        <v>241</v>
      </c>
      <c r="E30" s="151" t="s">
        <v>208</v>
      </c>
      <c r="F30" s="227"/>
      <c r="G30" s="227"/>
      <c r="H30" s="211" t="s">
        <v>879</v>
      </c>
      <c r="I30" s="228"/>
      <c r="J30" s="169" t="s">
        <v>1001</v>
      </c>
      <c r="K30" s="123" t="s">
        <v>1006</v>
      </c>
      <c r="L30" s="123" t="s">
        <v>556</v>
      </c>
      <c r="M30" s="123" t="s">
        <v>114</v>
      </c>
      <c r="N30" s="98"/>
      <c r="O30" s="123" t="s">
        <v>85</v>
      </c>
      <c r="P30" s="239">
        <v>44348</v>
      </c>
      <c r="Q30" s="229"/>
      <c r="R30" s="229"/>
      <c r="S30" s="180" t="s">
        <v>101</v>
      </c>
      <c r="T30" s="230"/>
      <c r="U30" s="230"/>
      <c r="V30" s="231"/>
      <c r="W30" s="231"/>
      <c r="X30" s="231"/>
      <c r="Y30" s="236" t="s">
        <v>131</v>
      </c>
      <c r="Z30" s="231"/>
      <c r="AA30" s="231"/>
      <c r="AB30" s="130"/>
      <c r="AC30" s="130"/>
    </row>
    <row r="31" spans="1:29" ht="30" customHeight="1" x14ac:dyDescent="0.2">
      <c r="A31" s="220">
        <v>20</v>
      </c>
      <c r="B31" s="208" t="s">
        <v>889</v>
      </c>
      <c r="C31" s="226" t="s">
        <v>42</v>
      </c>
      <c r="D31" s="152" t="s">
        <v>241</v>
      </c>
      <c r="E31" s="151" t="s">
        <v>208</v>
      </c>
      <c r="F31" s="227"/>
      <c r="G31" s="227"/>
      <c r="H31" s="211" t="s">
        <v>880</v>
      </c>
      <c r="I31" s="228"/>
      <c r="J31" s="169" t="s">
        <v>874</v>
      </c>
      <c r="K31" s="169" t="s">
        <v>1007</v>
      </c>
      <c r="L31" s="123" t="s">
        <v>556</v>
      </c>
      <c r="M31" s="123" t="s">
        <v>114</v>
      </c>
      <c r="N31" s="98"/>
      <c r="O31" s="123" t="s">
        <v>85</v>
      </c>
      <c r="P31" s="239">
        <v>44348</v>
      </c>
      <c r="Q31" s="229"/>
      <c r="R31" s="229"/>
      <c r="S31" s="180" t="s">
        <v>101</v>
      </c>
      <c r="T31" s="230"/>
      <c r="U31" s="230"/>
      <c r="V31" s="231"/>
      <c r="W31" s="231"/>
      <c r="X31" s="231"/>
      <c r="Y31" s="236" t="s">
        <v>131</v>
      </c>
      <c r="Z31" s="231"/>
      <c r="AA31" s="231"/>
      <c r="AB31" s="130"/>
      <c r="AC31" s="130"/>
    </row>
    <row r="32" spans="1:29" ht="31.5" customHeight="1" x14ac:dyDescent="0.2">
      <c r="A32" s="220">
        <v>21</v>
      </c>
      <c r="B32" s="208" t="s">
        <v>890</v>
      </c>
      <c r="C32" s="226" t="s">
        <v>42</v>
      </c>
      <c r="D32" s="152" t="s">
        <v>241</v>
      </c>
      <c r="E32" s="151" t="s">
        <v>208</v>
      </c>
      <c r="F32" s="227"/>
      <c r="G32" s="227"/>
      <c r="H32" s="211" t="s">
        <v>881</v>
      </c>
      <c r="I32" s="228"/>
      <c r="J32" s="169" t="s">
        <v>864</v>
      </c>
      <c r="K32" s="169" t="s">
        <v>863</v>
      </c>
      <c r="L32" s="123" t="s">
        <v>556</v>
      </c>
      <c r="M32" s="123" t="s">
        <v>116</v>
      </c>
      <c r="N32" s="98"/>
      <c r="O32" s="123" t="s">
        <v>85</v>
      </c>
      <c r="P32" s="239">
        <v>44348</v>
      </c>
      <c r="Q32" s="229"/>
      <c r="R32" s="229"/>
      <c r="S32" s="180" t="s">
        <v>101</v>
      </c>
      <c r="T32" s="230"/>
      <c r="U32" s="230"/>
      <c r="V32" s="231"/>
      <c r="W32" s="231"/>
      <c r="X32" s="231"/>
      <c r="Y32" s="236" t="s">
        <v>131</v>
      </c>
      <c r="Z32" s="231"/>
      <c r="AA32" s="231"/>
      <c r="AB32" s="130"/>
      <c r="AC32" s="130"/>
    </row>
    <row r="33" spans="1:29" ht="39.75" customHeight="1" x14ac:dyDescent="0.2">
      <c r="A33" s="220">
        <v>22</v>
      </c>
      <c r="B33" s="208" t="s">
        <v>891</v>
      </c>
      <c r="C33" s="226" t="s">
        <v>42</v>
      </c>
      <c r="D33" s="152" t="s">
        <v>241</v>
      </c>
      <c r="E33" s="151" t="s">
        <v>208</v>
      </c>
      <c r="F33" s="227"/>
      <c r="G33" s="227"/>
      <c r="H33" s="211" t="s">
        <v>882</v>
      </c>
      <c r="I33" s="228"/>
      <c r="J33" s="169" t="s">
        <v>865</v>
      </c>
      <c r="K33" s="137"/>
      <c r="L33" s="123"/>
      <c r="M33" s="123" t="s">
        <v>113</v>
      </c>
      <c r="N33" s="98"/>
      <c r="O33" s="123" t="s">
        <v>85</v>
      </c>
      <c r="P33" s="239">
        <v>44348</v>
      </c>
      <c r="Q33" s="229"/>
      <c r="R33" s="229"/>
      <c r="S33" s="180" t="s">
        <v>101</v>
      </c>
      <c r="T33" s="230"/>
      <c r="U33" s="230"/>
      <c r="V33" s="231"/>
      <c r="W33" s="231"/>
      <c r="X33" s="231"/>
      <c r="Y33" s="236" t="s">
        <v>131</v>
      </c>
      <c r="Z33" s="231"/>
      <c r="AA33" s="231"/>
      <c r="AB33" s="130"/>
      <c r="AC33" s="130"/>
    </row>
    <row r="34" spans="1:29" ht="39" customHeight="1" thickBot="1" x14ac:dyDescent="0.25">
      <c r="A34" s="246">
        <v>23</v>
      </c>
      <c r="B34" s="247" t="s">
        <v>892</v>
      </c>
      <c r="C34" s="248" t="s">
        <v>42</v>
      </c>
      <c r="D34" s="249" t="s">
        <v>241</v>
      </c>
      <c r="E34" s="250" t="s">
        <v>208</v>
      </c>
      <c r="F34" s="251"/>
      <c r="G34" s="251"/>
      <c r="H34" s="252" t="s">
        <v>883</v>
      </c>
      <c r="I34" s="253"/>
      <c r="J34" s="334" t="s">
        <v>866</v>
      </c>
      <c r="K34" s="254"/>
      <c r="L34" s="179"/>
      <c r="M34" s="255" t="s">
        <v>122</v>
      </c>
      <c r="N34" s="256"/>
      <c r="O34" s="179" t="s">
        <v>85</v>
      </c>
      <c r="P34" s="241">
        <v>44348</v>
      </c>
      <c r="Q34" s="257"/>
      <c r="R34" s="257"/>
      <c r="S34" s="183" t="s">
        <v>101</v>
      </c>
      <c r="T34" s="258"/>
      <c r="U34" s="258"/>
      <c r="V34" s="259"/>
      <c r="W34" s="259"/>
      <c r="X34" s="259"/>
      <c r="Y34" s="238" t="s">
        <v>131</v>
      </c>
      <c r="Z34" s="259"/>
      <c r="AA34" s="259"/>
      <c r="AB34" s="260"/>
      <c r="AC34" s="260"/>
    </row>
    <row r="35" spans="1:29" ht="45" customHeight="1" x14ac:dyDescent="0.2">
      <c r="A35" s="244">
        <v>24</v>
      </c>
      <c r="B35" s="245" t="s">
        <v>846</v>
      </c>
      <c r="C35" s="181" t="s">
        <v>42</v>
      </c>
      <c r="D35" s="127" t="s">
        <v>845</v>
      </c>
      <c r="E35" s="333" t="s">
        <v>253</v>
      </c>
      <c r="F35" s="127"/>
      <c r="G35" s="128"/>
      <c r="H35" s="126" t="s">
        <v>223</v>
      </c>
      <c r="I35" s="97"/>
      <c r="J35" s="141" t="s">
        <v>248</v>
      </c>
      <c r="K35" s="137" t="s">
        <v>249</v>
      </c>
      <c r="L35" s="205"/>
      <c r="M35" s="126" t="s">
        <v>114</v>
      </c>
      <c r="N35" s="98"/>
      <c r="O35" s="126" t="s">
        <v>85</v>
      </c>
      <c r="P35" s="240">
        <v>44348</v>
      </c>
      <c r="Q35" s="129"/>
      <c r="R35" s="129"/>
      <c r="S35" s="181" t="s">
        <v>101</v>
      </c>
      <c r="T35" s="130"/>
      <c r="U35" s="130"/>
      <c r="V35" s="130"/>
      <c r="W35" s="130"/>
      <c r="X35" s="130"/>
      <c r="Y35" s="237" t="s">
        <v>131</v>
      </c>
      <c r="Z35" s="130"/>
      <c r="AA35" s="130"/>
      <c r="AB35" s="130"/>
      <c r="AC35" s="130"/>
    </row>
    <row r="36" spans="1:29" ht="38.25" customHeight="1" x14ac:dyDescent="0.2">
      <c r="A36" s="220">
        <v>25</v>
      </c>
      <c r="B36" s="208" t="s">
        <v>849</v>
      </c>
      <c r="C36" s="182" t="s">
        <v>42</v>
      </c>
      <c r="D36" s="127" t="s">
        <v>845</v>
      </c>
      <c r="E36" s="142" t="s">
        <v>253</v>
      </c>
      <c r="F36" s="88"/>
      <c r="G36" s="88"/>
      <c r="H36" s="126" t="s">
        <v>224</v>
      </c>
      <c r="I36" s="83"/>
      <c r="J36" s="122" t="s">
        <v>250</v>
      </c>
      <c r="K36" s="122"/>
      <c r="L36" s="126" t="s">
        <v>109</v>
      </c>
      <c r="M36" s="123"/>
      <c r="N36" s="86"/>
      <c r="O36" s="123" t="s">
        <v>85</v>
      </c>
      <c r="P36" s="239">
        <v>44348</v>
      </c>
      <c r="Q36" s="111"/>
      <c r="R36" s="111"/>
      <c r="S36" s="180" t="s">
        <v>101</v>
      </c>
      <c r="T36" s="113"/>
      <c r="U36" s="113"/>
      <c r="V36" s="113"/>
      <c r="W36" s="113"/>
      <c r="X36" s="113"/>
      <c r="Y36" s="236" t="s">
        <v>131</v>
      </c>
      <c r="Z36" s="113"/>
      <c r="AA36" s="113"/>
      <c r="AB36" s="113"/>
      <c r="AC36" s="113"/>
    </row>
    <row r="37" spans="1:29" ht="39" customHeight="1" x14ac:dyDescent="0.2">
      <c r="A37" s="220">
        <v>26</v>
      </c>
      <c r="B37" s="208" t="s">
        <v>850</v>
      </c>
      <c r="C37" s="180" t="s">
        <v>42</v>
      </c>
      <c r="D37" s="127" t="s">
        <v>845</v>
      </c>
      <c r="E37" s="142" t="s">
        <v>253</v>
      </c>
      <c r="F37" s="88"/>
      <c r="G37" s="88"/>
      <c r="H37" s="126" t="s">
        <v>225</v>
      </c>
      <c r="I37" s="83"/>
      <c r="J37" s="122" t="s">
        <v>730</v>
      </c>
      <c r="K37" s="122"/>
      <c r="L37" s="123" t="s">
        <v>110</v>
      </c>
      <c r="M37" s="123" t="s">
        <v>116</v>
      </c>
      <c r="N37" s="86"/>
      <c r="O37" s="123" t="s">
        <v>85</v>
      </c>
      <c r="P37" s="239">
        <v>44348</v>
      </c>
      <c r="Q37" s="111"/>
      <c r="R37" s="111"/>
      <c r="S37" s="180" t="s">
        <v>101</v>
      </c>
      <c r="T37" s="113"/>
      <c r="U37" s="113"/>
      <c r="V37" s="113"/>
      <c r="W37" s="113"/>
      <c r="X37" s="113"/>
      <c r="Y37" s="236" t="s">
        <v>131</v>
      </c>
      <c r="Z37" s="113"/>
      <c r="AA37" s="113"/>
      <c r="AB37" s="113"/>
      <c r="AC37" s="113"/>
    </row>
    <row r="38" spans="1:29" ht="51" customHeight="1" x14ac:dyDescent="0.2">
      <c r="A38" s="220">
        <v>27</v>
      </c>
      <c r="B38" s="208" t="s">
        <v>851</v>
      </c>
      <c r="C38" s="180" t="s">
        <v>42</v>
      </c>
      <c r="D38" s="127" t="s">
        <v>845</v>
      </c>
      <c r="E38" s="142" t="s">
        <v>253</v>
      </c>
      <c r="F38" s="88"/>
      <c r="G38" s="88"/>
      <c r="H38" s="126" t="s">
        <v>226</v>
      </c>
      <c r="I38" s="83"/>
      <c r="J38" s="122" t="s">
        <v>818</v>
      </c>
      <c r="K38" s="159"/>
      <c r="L38" s="123" t="s">
        <v>110</v>
      </c>
      <c r="M38" s="123" t="s">
        <v>116</v>
      </c>
      <c r="N38" s="86"/>
      <c r="O38" s="123" t="s">
        <v>85</v>
      </c>
      <c r="P38" s="239">
        <v>44348</v>
      </c>
      <c r="Q38" s="111"/>
      <c r="R38" s="111"/>
      <c r="S38" s="180" t="s">
        <v>101</v>
      </c>
      <c r="T38" s="113"/>
      <c r="U38" s="113"/>
      <c r="V38" s="113"/>
      <c r="W38" s="113"/>
      <c r="X38" s="113"/>
      <c r="Y38" s="236" t="s">
        <v>131</v>
      </c>
      <c r="Z38" s="113"/>
      <c r="AA38" s="113"/>
      <c r="AB38" s="113"/>
      <c r="AC38" s="113"/>
    </row>
    <row r="39" spans="1:29" ht="42" customHeight="1" x14ac:dyDescent="0.2">
      <c r="A39" s="220">
        <v>28</v>
      </c>
      <c r="B39" s="208" t="s">
        <v>852</v>
      </c>
      <c r="C39" s="180" t="s">
        <v>42</v>
      </c>
      <c r="D39" s="127" t="s">
        <v>845</v>
      </c>
      <c r="E39" s="142" t="s">
        <v>253</v>
      </c>
      <c r="F39" s="88"/>
      <c r="G39" s="88"/>
      <c r="H39" s="126" t="s">
        <v>227</v>
      </c>
      <c r="I39" s="83"/>
      <c r="J39" s="122" t="s">
        <v>757</v>
      </c>
      <c r="K39" s="122"/>
      <c r="L39" s="123" t="s">
        <v>110</v>
      </c>
      <c r="M39" s="123" t="s">
        <v>116</v>
      </c>
      <c r="N39" s="86"/>
      <c r="O39" s="123" t="s">
        <v>85</v>
      </c>
      <c r="P39" s="239">
        <v>44348</v>
      </c>
      <c r="Q39" s="111"/>
      <c r="R39" s="111"/>
      <c r="S39" s="180" t="s">
        <v>101</v>
      </c>
      <c r="T39" s="113"/>
      <c r="U39" s="113"/>
      <c r="V39" s="113"/>
      <c r="W39" s="113"/>
      <c r="X39" s="113"/>
      <c r="Y39" s="236" t="s">
        <v>131</v>
      </c>
      <c r="Z39" s="113"/>
      <c r="AA39" s="113"/>
      <c r="AB39" s="113"/>
      <c r="AC39" s="113"/>
    </row>
    <row r="40" spans="1:29" ht="30.75" customHeight="1" x14ac:dyDescent="0.2">
      <c r="A40" s="220">
        <v>29</v>
      </c>
      <c r="B40" s="208" t="s">
        <v>853</v>
      </c>
      <c r="C40" s="180" t="s">
        <v>47</v>
      </c>
      <c r="D40" s="127" t="s">
        <v>845</v>
      </c>
      <c r="E40" s="142" t="s">
        <v>253</v>
      </c>
      <c r="F40" s="88"/>
      <c r="G40" s="88"/>
      <c r="H40" s="126" t="s">
        <v>228</v>
      </c>
      <c r="I40" s="83"/>
      <c r="J40" s="122" t="s">
        <v>673</v>
      </c>
      <c r="K40" s="152" t="s">
        <v>819</v>
      </c>
      <c r="L40" s="123" t="s">
        <v>109</v>
      </c>
      <c r="M40" s="123"/>
      <c r="N40" s="86"/>
      <c r="O40" s="123" t="s">
        <v>85</v>
      </c>
      <c r="P40" s="239">
        <v>44348</v>
      </c>
      <c r="Q40" s="111"/>
      <c r="R40" s="111"/>
      <c r="S40" s="180" t="s">
        <v>101</v>
      </c>
      <c r="T40" s="113"/>
      <c r="U40" s="113"/>
      <c r="V40" s="113"/>
      <c r="W40" s="113"/>
      <c r="X40" s="113"/>
      <c r="Y40" s="236" t="s">
        <v>131</v>
      </c>
      <c r="Z40" s="113"/>
      <c r="AA40" s="113"/>
      <c r="AB40" s="113"/>
      <c r="AC40" s="113"/>
    </row>
    <row r="41" spans="1:29" ht="38.25" customHeight="1" x14ac:dyDescent="0.2">
      <c r="A41" s="220">
        <v>30</v>
      </c>
      <c r="B41" s="208" t="s">
        <v>854</v>
      </c>
      <c r="C41" s="180" t="s">
        <v>42</v>
      </c>
      <c r="D41" s="127" t="s">
        <v>845</v>
      </c>
      <c r="E41" s="142" t="s">
        <v>253</v>
      </c>
      <c r="F41" s="88"/>
      <c r="G41" s="88"/>
      <c r="H41" s="126" t="s">
        <v>229</v>
      </c>
      <c r="I41" s="83"/>
      <c r="J41" s="122" t="s">
        <v>667</v>
      </c>
      <c r="K41" s="122" t="s">
        <v>687</v>
      </c>
      <c r="L41" s="123" t="s">
        <v>110</v>
      </c>
      <c r="M41" s="123" t="s">
        <v>114</v>
      </c>
      <c r="N41" s="86"/>
      <c r="O41" s="123" t="s">
        <v>85</v>
      </c>
      <c r="P41" s="239">
        <v>44348</v>
      </c>
      <c r="Q41" s="111"/>
      <c r="R41" s="111"/>
      <c r="S41" s="180" t="s">
        <v>101</v>
      </c>
      <c r="T41" s="113"/>
      <c r="U41" s="113"/>
      <c r="V41" s="113"/>
      <c r="W41" s="113"/>
      <c r="X41" s="113"/>
      <c r="Y41" s="236" t="s">
        <v>131</v>
      </c>
      <c r="Z41" s="113"/>
      <c r="AA41" s="113"/>
      <c r="AB41" s="113"/>
      <c r="AC41" s="113"/>
    </row>
    <row r="42" spans="1:29" ht="51.75" customHeight="1" x14ac:dyDescent="0.2">
      <c r="A42" s="220">
        <v>31</v>
      </c>
      <c r="B42" s="208" t="s">
        <v>855</v>
      </c>
      <c r="C42" s="180" t="s">
        <v>52</v>
      </c>
      <c r="D42" s="127" t="s">
        <v>845</v>
      </c>
      <c r="E42" s="142" t="s">
        <v>253</v>
      </c>
      <c r="F42" s="88"/>
      <c r="G42" s="88"/>
      <c r="H42" s="126" t="s">
        <v>230</v>
      </c>
      <c r="I42" s="83"/>
      <c r="J42" s="122" t="s">
        <v>674</v>
      </c>
      <c r="K42" s="122" t="s">
        <v>998</v>
      </c>
      <c r="L42" s="123" t="s">
        <v>110</v>
      </c>
      <c r="M42" s="123" t="s">
        <v>114</v>
      </c>
      <c r="N42" s="86"/>
      <c r="O42" s="123" t="s">
        <v>85</v>
      </c>
      <c r="P42" s="239">
        <v>44348</v>
      </c>
      <c r="Q42" s="111"/>
      <c r="R42" s="111"/>
      <c r="S42" s="180" t="s">
        <v>101</v>
      </c>
      <c r="T42" s="113"/>
      <c r="U42" s="113"/>
      <c r="V42" s="113"/>
      <c r="W42" s="113"/>
      <c r="X42" s="113"/>
      <c r="Y42" s="236" t="s">
        <v>131</v>
      </c>
      <c r="Z42" s="113"/>
      <c r="AA42" s="113"/>
      <c r="AB42" s="113"/>
      <c r="AC42" s="113"/>
    </row>
    <row r="43" spans="1:29" ht="42" customHeight="1" x14ac:dyDescent="0.2">
      <c r="A43" s="220">
        <v>32</v>
      </c>
      <c r="B43" s="208" t="s">
        <v>856</v>
      </c>
      <c r="C43" s="180" t="s">
        <v>42</v>
      </c>
      <c r="D43" s="127" t="s">
        <v>845</v>
      </c>
      <c r="E43" s="142" t="s">
        <v>253</v>
      </c>
      <c r="F43" s="88"/>
      <c r="G43" s="88"/>
      <c r="H43" s="126" t="s">
        <v>231</v>
      </c>
      <c r="I43" s="83"/>
      <c r="J43" s="122" t="s">
        <v>251</v>
      </c>
      <c r="K43" s="122" t="s">
        <v>353</v>
      </c>
      <c r="L43" s="123" t="s">
        <v>110</v>
      </c>
      <c r="M43" s="123" t="s">
        <v>114</v>
      </c>
      <c r="N43" s="86"/>
      <c r="O43" s="123" t="s">
        <v>85</v>
      </c>
      <c r="P43" s="239">
        <v>44348</v>
      </c>
      <c r="Q43" s="111"/>
      <c r="R43" s="111"/>
      <c r="S43" s="180" t="s">
        <v>101</v>
      </c>
      <c r="T43" s="113"/>
      <c r="U43" s="113"/>
      <c r="V43" s="113"/>
      <c r="W43" s="113"/>
      <c r="X43" s="113"/>
      <c r="Y43" s="236" t="s">
        <v>131</v>
      </c>
      <c r="Z43" s="113"/>
      <c r="AA43" s="113"/>
      <c r="AB43" s="113"/>
      <c r="AC43" s="113"/>
    </row>
    <row r="44" spans="1:29" ht="99.75" customHeight="1" thickBot="1" x14ac:dyDescent="0.25">
      <c r="A44" s="232">
        <v>33</v>
      </c>
      <c r="B44" s="208" t="s">
        <v>857</v>
      </c>
      <c r="C44" s="183" t="s">
        <v>61</v>
      </c>
      <c r="D44" s="131" t="s">
        <v>845</v>
      </c>
      <c r="E44" s="255" t="s">
        <v>253</v>
      </c>
      <c r="F44" s="132"/>
      <c r="G44" s="132"/>
      <c r="H44" s="179" t="s">
        <v>232</v>
      </c>
      <c r="I44" s="133"/>
      <c r="J44" s="138" t="s">
        <v>252</v>
      </c>
      <c r="K44" s="122" t="s">
        <v>1008</v>
      </c>
      <c r="L44" s="179" t="s">
        <v>110</v>
      </c>
      <c r="M44" s="179" t="s">
        <v>117</v>
      </c>
      <c r="N44" s="134"/>
      <c r="O44" s="179" t="s">
        <v>85</v>
      </c>
      <c r="P44" s="241">
        <v>44348</v>
      </c>
      <c r="Q44" s="135"/>
      <c r="R44" s="135"/>
      <c r="S44" s="183" t="s">
        <v>101</v>
      </c>
      <c r="T44" s="136"/>
      <c r="U44" s="136"/>
      <c r="V44" s="136"/>
      <c r="W44" s="136"/>
      <c r="X44" s="136"/>
      <c r="Y44" s="238" t="s">
        <v>131</v>
      </c>
      <c r="Z44" s="136"/>
      <c r="AA44" s="136"/>
      <c r="AB44" s="136"/>
      <c r="AC44" s="136"/>
    </row>
    <row r="45" spans="1:29" ht="38.25" customHeight="1" x14ac:dyDescent="0.2">
      <c r="A45" s="224">
        <v>34</v>
      </c>
      <c r="B45" s="222" t="s">
        <v>858</v>
      </c>
      <c r="C45" s="181" t="s">
        <v>42</v>
      </c>
      <c r="D45" s="127" t="s">
        <v>847</v>
      </c>
      <c r="E45" s="139" t="s">
        <v>254</v>
      </c>
      <c r="F45" s="128"/>
      <c r="G45" s="128"/>
      <c r="H45" s="126" t="s">
        <v>223</v>
      </c>
      <c r="I45" s="97"/>
      <c r="J45" s="137" t="s">
        <v>732</v>
      </c>
      <c r="K45" s="98"/>
      <c r="L45" s="204"/>
      <c r="M45" s="126" t="s">
        <v>114</v>
      </c>
      <c r="N45" s="98"/>
      <c r="O45" s="126" t="s">
        <v>85</v>
      </c>
      <c r="P45" s="240">
        <v>44348</v>
      </c>
      <c r="Q45" s="129"/>
      <c r="R45" s="129"/>
      <c r="S45" s="181" t="s">
        <v>101</v>
      </c>
      <c r="T45" s="130"/>
      <c r="U45" s="130"/>
      <c r="V45" s="130"/>
      <c r="W45" s="130"/>
      <c r="X45" s="130"/>
      <c r="Y45" s="237" t="s">
        <v>131</v>
      </c>
      <c r="Z45" s="130"/>
      <c r="AA45" s="130"/>
      <c r="AB45" s="130"/>
      <c r="AC45" s="130"/>
    </row>
    <row r="46" spans="1:29" ht="42.75" customHeight="1" thickBot="1" x14ac:dyDescent="0.25">
      <c r="A46" s="225">
        <v>35</v>
      </c>
      <c r="B46" s="207" t="s">
        <v>859</v>
      </c>
      <c r="C46" s="183" t="s">
        <v>52</v>
      </c>
      <c r="D46" s="131" t="s">
        <v>847</v>
      </c>
      <c r="E46" s="140" t="s">
        <v>254</v>
      </c>
      <c r="F46" s="132"/>
      <c r="G46" s="132"/>
      <c r="H46" s="179" t="s">
        <v>224</v>
      </c>
      <c r="I46" s="133"/>
      <c r="J46" s="138" t="s">
        <v>259</v>
      </c>
      <c r="K46" s="138" t="s">
        <v>999</v>
      </c>
      <c r="L46" s="203" t="s">
        <v>110</v>
      </c>
      <c r="M46" s="179" t="s">
        <v>113</v>
      </c>
      <c r="N46" s="134"/>
      <c r="O46" s="179" t="s">
        <v>85</v>
      </c>
      <c r="P46" s="241">
        <v>44348</v>
      </c>
      <c r="Q46" s="135"/>
      <c r="R46" s="135"/>
      <c r="S46" s="183" t="s">
        <v>101</v>
      </c>
      <c r="T46" s="136"/>
      <c r="U46" s="136"/>
      <c r="V46" s="136"/>
      <c r="W46" s="136"/>
      <c r="X46" s="136"/>
      <c r="Y46" s="238" t="s">
        <v>131</v>
      </c>
      <c r="Z46" s="136"/>
      <c r="AA46" s="136"/>
      <c r="AB46" s="136"/>
      <c r="AC46" s="136"/>
    </row>
    <row r="47" spans="1:29" ht="42" customHeight="1" x14ac:dyDescent="0.2">
      <c r="A47" s="224">
        <v>36</v>
      </c>
      <c r="B47" s="96" t="s">
        <v>860</v>
      </c>
      <c r="C47" s="181" t="s">
        <v>61</v>
      </c>
      <c r="D47" s="127" t="s">
        <v>848</v>
      </c>
      <c r="E47" s="139" t="s">
        <v>257</v>
      </c>
      <c r="F47" s="128"/>
      <c r="G47" s="128"/>
      <c r="H47" s="126" t="s">
        <v>223</v>
      </c>
      <c r="I47" s="97"/>
      <c r="J47" s="137" t="s">
        <v>731</v>
      </c>
      <c r="K47" s="137"/>
      <c r="L47" s="126"/>
      <c r="M47" s="126" t="s">
        <v>114</v>
      </c>
      <c r="N47" s="98"/>
      <c r="O47" s="126" t="s">
        <v>85</v>
      </c>
      <c r="P47" s="240">
        <v>44348</v>
      </c>
      <c r="Q47" s="129"/>
      <c r="R47" s="129"/>
      <c r="S47" s="181" t="s">
        <v>101</v>
      </c>
      <c r="T47" s="130"/>
      <c r="U47" s="130"/>
      <c r="V47" s="130"/>
      <c r="W47" s="130"/>
      <c r="X47" s="130"/>
      <c r="Y47" s="237" t="s">
        <v>131</v>
      </c>
      <c r="Z47" s="130"/>
      <c r="AA47" s="130"/>
      <c r="AB47" s="130"/>
      <c r="AC47" s="130"/>
    </row>
    <row r="48" spans="1:29" ht="35.25" customHeight="1" x14ac:dyDescent="0.2">
      <c r="A48" s="221">
        <v>37</v>
      </c>
      <c r="B48" s="96" t="s">
        <v>862</v>
      </c>
      <c r="C48" s="181" t="s">
        <v>61</v>
      </c>
      <c r="D48" s="127" t="s">
        <v>848</v>
      </c>
      <c r="E48" s="139" t="s">
        <v>257</v>
      </c>
      <c r="F48" s="88"/>
      <c r="G48" s="88"/>
      <c r="H48" s="126" t="s">
        <v>224</v>
      </c>
      <c r="I48" s="83"/>
      <c r="J48" s="169" t="s">
        <v>861</v>
      </c>
      <c r="K48" s="86"/>
      <c r="L48" s="126" t="s">
        <v>110</v>
      </c>
      <c r="M48" s="122" t="s">
        <v>114</v>
      </c>
      <c r="N48" s="86"/>
      <c r="O48" s="126" t="s">
        <v>85</v>
      </c>
      <c r="P48" s="239">
        <v>44348</v>
      </c>
      <c r="Q48" s="111"/>
      <c r="R48" s="111"/>
      <c r="S48" s="180" t="s">
        <v>101</v>
      </c>
      <c r="T48" s="113"/>
      <c r="U48" s="113"/>
      <c r="V48" s="113"/>
      <c r="W48" s="113"/>
      <c r="X48" s="113"/>
      <c r="Y48" s="236" t="s">
        <v>131</v>
      </c>
      <c r="Z48" s="113"/>
      <c r="AA48" s="113"/>
      <c r="AB48" s="113"/>
      <c r="AC48" s="113"/>
    </row>
    <row r="49" spans="1:29" x14ac:dyDescent="0.2">
      <c r="A49" s="223" t="str">
        <f t="shared" ref="A49:A86" si="0">IF(B49="","",ROW()-10)</f>
        <v/>
      </c>
      <c r="B49" s="82" t="str">
        <f>IF(H49&gt;0,CONCATENATE(Tabel2204032[Object-ID],Tabel2204032[Nr.],".",[1]!Watergangen[[#This Row],[Object code]],".",[1]!Watergangen[[#This Row],[Eis-volgnr.]]),"")</f>
        <v/>
      </c>
      <c r="C49" s="83"/>
      <c r="D49" s="83"/>
      <c r="E49" s="121"/>
      <c r="F49" s="88"/>
      <c r="G49" s="88"/>
      <c r="H49" s="121"/>
      <c r="I49" s="83"/>
      <c r="J49" s="178"/>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0"/>
        <v/>
      </c>
      <c r="B50" s="82" t="str">
        <f>IF(H50&gt;0,CONCATENATE(Tabel2204032[Object-ID],Tabel2204032[Nr.],".",[1]!Watergangen[[#This Row],[Object code]],".",[1]!Watergangen[[#This Row],[Eis-volgnr.]]),"")</f>
        <v/>
      </c>
      <c r="C50" s="83"/>
      <c r="D50" s="83"/>
      <c r="E50" s="121"/>
      <c r="F50" s="88"/>
      <c r="G50" s="88"/>
      <c r="H50" s="121"/>
      <c r="I50" s="83"/>
      <c r="J50" s="178"/>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0"/>
        <v/>
      </c>
      <c r="B51" s="82" t="str">
        <f>IF(H51&gt;0,CONCATENATE(Tabel2204032[Object-ID],Tabel2204032[Nr.],".",[1]!Watergangen[[#This Row],[Object code]],".",[1]!Watergangen[[#This Row],[Eis-volgnr.]]),"")</f>
        <v/>
      </c>
      <c r="C51" s="83"/>
      <c r="D51" s="83"/>
      <c r="E51" s="121"/>
      <c r="F51" s="88"/>
      <c r="G51" s="88"/>
      <c r="H51" s="121"/>
      <c r="I51" s="83"/>
      <c r="J51" s="178"/>
      <c r="K51" s="14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0"/>
        <v/>
      </c>
      <c r="B52" s="82" t="str">
        <f>IF(H52&gt;0,CONCATENATE(Tabel2204032[Object-ID],Tabel2204032[Nr.],".",[1]!Watergangen[[#This Row],[Object code]],".",[1]!Watergangen[[#This Row],[Eis-volgnr.]]),"")</f>
        <v/>
      </c>
      <c r="C52" s="83"/>
      <c r="D52" s="83"/>
      <c r="E52" s="84"/>
      <c r="F52" s="88"/>
      <c r="G52" s="88"/>
      <c r="H52" s="84"/>
      <c r="I52" s="83"/>
      <c r="J52" s="152"/>
      <c r="K52" s="14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0"/>
        <v/>
      </c>
      <c r="B53" s="82" t="str">
        <f>IF(H53&gt;0,CONCATENATE(Tabel2204032[Object-ID],Tabel2204032[Nr.],".",[1]!Watergangen[[#This Row],[Object code]],".",[1]!Watergangen[[#This Row],[Eis-volgnr.]]),"")</f>
        <v/>
      </c>
      <c r="C53" s="83"/>
      <c r="D53" s="83"/>
      <c r="E53" s="84"/>
      <c r="F53" s="88"/>
      <c r="G53" s="88"/>
      <c r="H53" s="84"/>
      <c r="I53" s="83"/>
      <c r="J53" s="217"/>
      <c r="K53" s="178"/>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0"/>
        <v/>
      </c>
      <c r="B54" s="82" t="str">
        <f>IF(H54&gt;0,CONCATENATE(Tabel2204032[Object-ID],Tabel2204032[Nr.],".",[1]!Watergangen[[#This Row],[Object code]],".",[1]!Watergangen[[#This Row],[Eis-volgnr.]]),"")</f>
        <v/>
      </c>
      <c r="C54" s="83"/>
      <c r="D54" s="83"/>
      <c r="E54" s="84"/>
      <c r="F54" s="88"/>
      <c r="G54" s="88"/>
      <c r="H54" s="84"/>
      <c r="I54" s="83"/>
      <c r="J54" s="217"/>
      <c r="K54" s="178"/>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0"/>
        <v/>
      </c>
      <c r="B55" s="82" t="str">
        <f>IF(H55&gt;0,CONCATENATE(Tabel2204032[Object-ID],Tabel2204032[Nr.],".",[1]!Watergangen[[#This Row],[Object code]],".",[1]!Watergangen[[#This Row],[Eis-volgnr.]]),"")</f>
        <v/>
      </c>
      <c r="C55" s="83"/>
      <c r="D55" s="83"/>
      <c r="E55" s="84"/>
      <c r="F55" s="88"/>
      <c r="G55" s="88"/>
      <c r="H55" s="84"/>
      <c r="I55" s="83"/>
      <c r="J55" s="233"/>
      <c r="K55" s="178"/>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0"/>
        <v/>
      </c>
      <c r="B56" s="82" t="str">
        <f>IF(H56&gt;0,CONCATENATE(Tabel2204032[Object-ID],Tabel2204032[Nr.],".",[1]!Watergangen[[#This Row],[Object code]],".",[1]!Watergangen[[#This Row],[Eis-volgnr.]]),"")</f>
        <v/>
      </c>
      <c r="C56" s="83"/>
      <c r="D56" s="83"/>
      <c r="E56" s="84"/>
      <c r="F56" s="88"/>
      <c r="G56" s="88"/>
      <c r="H56" s="84"/>
      <c r="I56" s="83"/>
      <c r="J56" s="178"/>
      <c r="K56" s="178"/>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0"/>
        <v/>
      </c>
      <c r="B57" s="82" t="str">
        <f>IF(H57&gt;0,CONCATENATE(Tabel2204032[Object-ID],Tabel2204032[Nr.],".",[1]!Watergangen[[#This Row],[Object code]],".",[1]!Watergangen[[#This Row],[Eis-volgnr.]]),"")</f>
        <v/>
      </c>
      <c r="C57" s="83"/>
      <c r="D57" s="83"/>
      <c r="E57" s="84"/>
      <c r="F57" s="88"/>
      <c r="G57" s="88"/>
      <c r="H57" s="84"/>
      <c r="I57" s="83"/>
      <c r="J57" s="217"/>
      <c r="K57" s="178"/>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0"/>
        <v/>
      </c>
      <c r="B58" s="82" t="str">
        <f>IF(H58&gt;0,CONCATENATE(Tabel2204032[Object-ID],Tabel2204032[Nr.],".",[1]!Watergangen[[#This Row],[Object code]],".",[1]!Watergangen[[#This Row],[Eis-volgnr.]]),"")</f>
        <v/>
      </c>
      <c r="C58" s="83"/>
      <c r="D58" s="83"/>
      <c r="E58" s="84"/>
      <c r="F58" s="88"/>
      <c r="G58" s="88"/>
      <c r="H58" s="84"/>
      <c r="I58" s="83"/>
      <c r="J58" s="233"/>
      <c r="K58" s="178"/>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0"/>
        <v/>
      </c>
      <c r="B59" s="82" t="str">
        <f>IF(H59&gt;0,CONCATENATE(Tabel2204032[Object-ID],Tabel2204032[Nr.],".",[1]!Watergangen[[#This Row],[Object code]],".",[1]!Watergangen[[#This Row],[Eis-volgnr.]]),"")</f>
        <v/>
      </c>
      <c r="C59" s="83"/>
      <c r="D59" s="83"/>
      <c r="E59" s="84"/>
      <c r="F59" s="88"/>
      <c r="G59" s="88"/>
      <c r="H59" s="84"/>
      <c r="I59" s="83"/>
      <c r="J59" s="217"/>
      <c r="K59" s="178"/>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0"/>
        <v/>
      </c>
      <c r="B60" s="82" t="str">
        <f>IF(H60&gt;0,CONCATENATE(Tabel2204032[Object-ID],Tabel2204032[Nr.],".",[1]!Watergangen[[#This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0"/>
        <v/>
      </c>
      <c r="B61" s="82" t="str">
        <f>IF(H61&gt;0,CONCATENATE(Tabel2204032[Object-ID],Tabel2204032[Nr.],".",[1]!Watergangen[[#This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0"/>
        <v/>
      </c>
      <c r="B62" s="82" t="str">
        <f>IF(H62&gt;0,CONCATENATE(Tabel2204032[Object-ID],Tabel2204032[Nr.],".",[1]!Watergangen[[#This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0"/>
        <v/>
      </c>
      <c r="B63" s="82" t="str">
        <f>IF(H63&gt;0,CONCATENATE(Tabel2204032[Object-ID],Tabel2204032[Nr.],".",[1]!Watergangen[[#This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0"/>
        <v/>
      </c>
      <c r="B64" s="82" t="str">
        <f>IF(H64&gt;0,CONCATENATE(Tabel2204032[Object-ID],Tabel2204032[Nr.],".",[1]!Watergangen[[#This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0"/>
        <v/>
      </c>
      <c r="B65" s="82" t="str">
        <f>IF(H65&gt;0,CONCATENATE(Tabel2204032[Object-ID],Tabel2204032[Nr.],".",[1]!Watergangen[[#This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0"/>
        <v/>
      </c>
      <c r="B66" s="82" t="str">
        <f>IF(H66&gt;0,CONCATENATE(Tabel2204032[Object-ID],Tabel2204032[Nr.],".",[1]!Watergangen[[#This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0"/>
        <v/>
      </c>
      <c r="B67" s="82" t="str">
        <f>IF(H67&gt;0,CONCATENATE(Tabel2204032[Object-ID],Tabel2204032[Nr.],".",[1]!Watergangen[[#This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0"/>
        <v/>
      </c>
      <c r="B68" s="82" t="str">
        <f>IF(H68&gt;0,CONCATENATE(Tabel2204032[Object-ID],Tabel2204032[Nr.],".",[1]!Watergangen[[#This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0"/>
        <v/>
      </c>
      <c r="B69" s="82" t="str">
        <f>IF(H69&gt;0,CONCATENATE(Tabel2204032[Object-ID],Tabel2204032[Nr.],".",[1]!Watergangen[[#This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0"/>
        <v/>
      </c>
      <c r="B70" s="82" t="str">
        <f>IF(H70&gt;0,CONCATENATE(Tabel2204032[Object-ID],Tabel2204032[Nr.],".",[1]!Watergangen[[#This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0"/>
        <v/>
      </c>
      <c r="B71" s="82" t="str">
        <f>IF(H71&gt;0,CONCATENATE(Tabel2204032[Object-ID],Tabel2204032[Nr.],".",[1]!Watergangen[[#This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0"/>
        <v/>
      </c>
      <c r="B72" s="82" t="str">
        <f>IF(H72&gt;0,CONCATENATE(Tabel2204032[Object-ID],Tabel2204032[Nr.],".",[1]!Watergangen[[#This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0"/>
        <v/>
      </c>
      <c r="B73" s="82" t="str">
        <f>IF(H73&gt;0,CONCATENATE(Tabel2204032[Object-ID],Tabel2204032[Nr.],".",[1]!Watergangen[[#This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0"/>
        <v/>
      </c>
      <c r="B74" s="82" t="str">
        <f>IF(H74&gt;0,CONCATENATE(Tabel2204032[Object-ID],Tabel2204032[Nr.],".",[1]!Watergangen[[#This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0"/>
        <v/>
      </c>
      <c r="B75" s="82" t="str">
        <f>IF(H75&gt;0,CONCATENATE(Tabel2204032[Object-ID],Tabel2204032[Nr.],".",[1]!Watergangen[[#This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si="0"/>
        <v/>
      </c>
      <c r="B76" s="82" t="str">
        <f>IF(H76&gt;0,CONCATENATE(Tabel2204032[Object-ID],Tabel2204032[Nr.],".",[1]!Watergangen[[#This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si="0"/>
        <v/>
      </c>
      <c r="B77" s="82" t="str">
        <f>IF(H77&gt;0,CONCATENATE(Tabel2204032[Object-ID],Tabel2204032[Nr.],".",[1]!Watergangen[[#This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0"/>
        <v/>
      </c>
      <c r="B78" s="82" t="str">
        <f>IF(H78&gt;0,CONCATENATE(Tabel2204032[Object-ID],Tabel2204032[Nr.],".",[1]!Watergangen[[#This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si="0"/>
        <v/>
      </c>
      <c r="B79" s="82" t="str">
        <f>IF(H79&gt;0,CONCATENATE(Tabel2204032[Object-ID],Tabel2204032[Nr.],".",[1]!Watergangen[[#This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0"/>
        <v/>
      </c>
      <c r="B80" s="82" t="str">
        <f>IF(H80&gt;0,CONCATENATE(Tabel2204032[Object-ID],Tabel2204032[Nr.],".",[1]!Watergangen[[#This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0"/>
        <v/>
      </c>
      <c r="B81" s="82" t="str">
        <f>IF(H81&gt;0,CONCATENATE(Tabel2204032[Object-ID],Tabel2204032[Nr.],".",[1]!Watergangen[[#This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0"/>
        <v/>
      </c>
      <c r="B82" s="82" t="str">
        <f>IF(H82&gt;0,CONCATENATE(Tabel2204032[Object-ID],Tabel2204032[Nr.],".",[1]!Watergangen[[#This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0"/>
        <v/>
      </c>
      <c r="B83" s="82" t="str">
        <f>IF(H83&gt;0,CONCATENATE(Tabel2204032[Object-ID],Tabel2204032[Nr.],".",[1]!Watergangen[[#This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0"/>
        <v/>
      </c>
      <c r="B84" s="82" t="str">
        <f>IF(H84&gt;0,CONCATENATE(Tabel2204032[Object-ID],Tabel2204032[Nr.],".",[1]!Watergangen[[#This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0"/>
        <v/>
      </c>
      <c r="B85" s="82" t="str">
        <f>IF(H85&gt;0,CONCATENATE(Tabel2204032[Object-ID],Tabel2204032[Nr.],".",[1]!Watergangen[[#This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0"/>
        <v/>
      </c>
      <c r="B86" s="82" t="str">
        <f>IF(H86&gt;0,CONCATENATE(Tabel2204032[Object-ID],Tabel2204032[Nr.],".",[1]!Watergangen[[#This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ref="A87:A150" si="1">IF(B87="","",ROW()-10)</f>
        <v/>
      </c>
      <c r="B87" s="82" t="str">
        <f>IF(H87&gt;0,CONCATENATE(Tabel2204032[Object-ID],Tabel2204032[Nr.],".",[1]!Watergangen[[#This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1"/>
        <v/>
      </c>
      <c r="B88" s="82" t="str">
        <f>IF(H88&gt;0,CONCATENATE(Tabel2204032[Object-ID],Tabel2204032[Nr.],".",[1]!Watergangen[[#This Row],[Object code]],".",[1]!Watergangen[[#This Row],[Eis-volgnr.]]),"")</f>
        <v/>
      </c>
      <c r="C88" s="83"/>
      <c r="D88" s="83"/>
      <c r="E88" s="84"/>
      <c r="F88" s="88"/>
      <c r="G88" s="88"/>
      <c r="H88" s="84"/>
      <c r="I88" s="83"/>
      <c r="J88" s="89"/>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1"/>
        <v/>
      </c>
      <c r="B89" s="82" t="str">
        <f>IF(H89&gt;0,CONCATENATE(Tabel2204032[Object-ID],Tabel2204032[Nr.],".",[1]!Watergangen[[#This Row],[Object code]],".",[1]!Watergangen[[#This Row],[Eis-volgnr.]]),"")</f>
        <v/>
      </c>
      <c r="C89" s="83"/>
      <c r="D89" s="83"/>
      <c r="E89" s="84"/>
      <c r="F89" s="88"/>
      <c r="G89" s="88"/>
      <c r="H89" s="84"/>
      <c r="I89" s="83"/>
      <c r="J89" s="89"/>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1"/>
        <v/>
      </c>
      <c r="B90" s="82" t="str">
        <f>IF(H90&gt;0,CONCATENATE(Tabel2204032[Object-ID],Tabel2204032[Nr.],".",[1]!Watergangen[[#This Row],[Object code]],".",[1]!Watergangen[[#This Row],[Eis-volgnr.]]),"")</f>
        <v/>
      </c>
      <c r="C90" s="83"/>
      <c r="D90" s="83"/>
      <c r="E90" s="84"/>
      <c r="F90" s="88"/>
      <c r="G90" s="88"/>
      <c r="H90" s="84"/>
      <c r="I90" s="83"/>
      <c r="J90" s="89"/>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1"/>
        <v/>
      </c>
      <c r="B91" s="82" t="str">
        <f>IF(H91&gt;0,CONCATENATE(Tabel2204032[Object-ID],Tabel2204032[Nr.],".",[1]!Watergangen[[#This Row],[Object code]],".",[1]!Watergangen[[#This Row],[Eis-volgnr.]]),"")</f>
        <v/>
      </c>
      <c r="C91" s="83"/>
      <c r="D91" s="83"/>
      <c r="E91" s="84"/>
      <c r="F91" s="88"/>
      <c r="G91" s="88"/>
      <c r="H91" s="84"/>
      <c r="I91" s="83"/>
      <c r="J91" s="89"/>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1"/>
        <v/>
      </c>
      <c r="B92" s="82" t="str">
        <f>IF(H92&gt;0,CONCATENATE(Tabel2204032[Object-ID],Tabel2204032[Nr.],".",[1]!Watergangen[[#This Row],[Object code]],".",[1]!Watergangen[[#This Row],[Eis-volgnr.]]),"")</f>
        <v/>
      </c>
      <c r="C92" s="83"/>
      <c r="D92" s="83"/>
      <c r="E92" s="84"/>
      <c r="F92" s="88"/>
      <c r="G92" s="88"/>
      <c r="H92" s="84"/>
      <c r="I92" s="83"/>
      <c r="J92" s="89"/>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1"/>
        <v/>
      </c>
      <c r="B93" s="82" t="str">
        <f>IF(H93&gt;0,CONCATENATE(Tabel2204032[Object-ID],Tabel2204032[Nr.],".",[1]!Watergangen[[#This Row],[Object code]],".",[1]!Watergangen[[#This Row],[Eis-volgnr.]]),"")</f>
        <v/>
      </c>
      <c r="C93" s="83"/>
      <c r="D93" s="83"/>
      <c r="E93" s="84"/>
      <c r="F93" s="88"/>
      <c r="G93" s="88"/>
      <c r="H93" s="84"/>
      <c r="I93" s="83"/>
      <c r="J93" s="89"/>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1"/>
        <v/>
      </c>
      <c r="B94" s="82" t="str">
        <f>IF(H94&gt;0,CONCATENATE(Tabel2204032[Object-ID],Tabel2204032[Nr.],".",[1]!Watergangen[[#This Row],[Object code]],".",[1]!Watergangen[[#This Row],[Eis-volgnr.]]),"")</f>
        <v/>
      </c>
      <c r="C94" s="83"/>
      <c r="D94" s="83"/>
      <c r="E94" s="84"/>
      <c r="F94" s="88"/>
      <c r="G94" s="88"/>
      <c r="H94" s="84"/>
      <c r="I94" s="83"/>
      <c r="J94" s="89"/>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1"/>
        <v/>
      </c>
      <c r="B95" s="82" t="str">
        <f>IF(H95&gt;0,CONCATENATE(Tabel2204032[Object-ID],Tabel2204032[Nr.],".",[1]!Watergangen[[#This Row],[Object code]],".",[1]!Watergangen[[#This Row],[Eis-volgnr.]]),"")</f>
        <v/>
      </c>
      <c r="C95" s="83"/>
      <c r="D95" s="83"/>
      <c r="E95" s="84"/>
      <c r="F95" s="88"/>
      <c r="G95" s="88"/>
      <c r="H95" s="84"/>
      <c r="I95" s="83"/>
      <c r="J95" s="89"/>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1"/>
        <v/>
      </c>
      <c r="B96" s="82" t="str">
        <f>IF(H96&gt;0,CONCATENATE(Tabel2204032[Object-ID],Tabel2204032[Nr.],".",[1]!Watergangen[[#This Row],[Object code]],".",[1]!Watergangen[[#This Row],[Eis-volgnr.]]),"")</f>
        <v/>
      </c>
      <c r="C96" s="83"/>
      <c r="D96" s="83"/>
      <c r="E96" s="84"/>
      <c r="F96" s="88"/>
      <c r="G96" s="88"/>
      <c r="H96" s="84"/>
      <c r="I96" s="83"/>
      <c r="J96" s="89"/>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1"/>
        <v/>
      </c>
      <c r="B97" s="82" t="str">
        <f>IF(H97&gt;0,CONCATENATE(Tabel2204032[Object-ID],Tabel2204032[Nr.],".",[1]!Watergangen[[#This Row],[Object code]],".",[1]!Watergangen[[#This Row],[Eis-volgnr.]]),"")</f>
        <v/>
      </c>
      <c r="C97" s="83"/>
      <c r="D97" s="83"/>
      <c r="E97" s="84"/>
      <c r="F97" s="88"/>
      <c r="G97" s="88"/>
      <c r="H97" s="84"/>
      <c r="I97" s="83"/>
      <c r="J97" s="89"/>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1"/>
        <v/>
      </c>
      <c r="B98" s="82" t="str">
        <f>IF(H98&gt;0,CONCATENATE(Tabel2204032[Object-ID],Tabel2204032[Nr.],".",[1]!Watergangen[[#This Row],[Object code]],".",[1]!Watergangen[[#This Row],[Eis-volgnr.]]),"")</f>
        <v/>
      </c>
      <c r="C98" s="83"/>
      <c r="D98" s="83"/>
      <c r="E98" s="84"/>
      <c r="F98" s="88"/>
      <c r="G98" s="88"/>
      <c r="H98" s="84"/>
      <c r="I98" s="83"/>
      <c r="J98" s="89"/>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1"/>
        <v/>
      </c>
      <c r="B99" s="82" t="str">
        <f>IF(H99&gt;0,CONCATENATE(Tabel2204032[Object-ID],Tabel2204032[Nr.],".",[1]!Watergangen[[#This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1"/>
        <v/>
      </c>
      <c r="B100" s="82" t="str">
        <f>IF(H100&gt;0,CONCATENATE(Tabel2204032[Object-ID],Tabel2204032[Nr.],".",[1]!Watergangen[[#This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1"/>
        <v/>
      </c>
      <c r="B101" s="82" t="str">
        <f>IF(H101&gt;0,CONCATENATE(Tabel2204032[Object-ID],Tabel2204032[Nr.],".",[1]!Watergangen[[#This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1"/>
        <v/>
      </c>
      <c r="B102" s="82" t="str">
        <f>IF(H102&gt;0,CONCATENATE(Tabel2204032[Object-ID],Tabel2204032[Nr.],".",[1]!Watergangen[[#This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1"/>
        <v/>
      </c>
      <c r="B103" s="82" t="str">
        <f>IF(H103&gt;0,CONCATENATE(Tabel2204032[Object-ID],Tabel2204032[Nr.],".",[1]!Watergangen[[#This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1"/>
        <v/>
      </c>
      <c r="B104" s="82" t="str">
        <f>IF(H104&gt;0,CONCATENATE(Tabel2204032[Object-ID],Tabel2204032[Nr.],".",[1]!Watergangen[[#This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1"/>
        <v/>
      </c>
      <c r="B105" s="82" t="str">
        <f>IF(H105&gt;0,CONCATENATE(Tabel2204032[Object-ID],Tabel2204032[Nr.],".",[1]!Watergangen[[#This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1"/>
        <v/>
      </c>
      <c r="B106" s="82" t="str">
        <f>IF(H106&gt;0,CONCATENATE(Tabel2204032[Object-ID],Tabel2204032[Nr.],".",[1]!Watergangen[[#This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1"/>
        <v/>
      </c>
      <c r="B107" s="82" t="str">
        <f>IF(H107&gt;0,CONCATENATE(Tabel2204032[Object-ID],Tabel2204032[Nr.],".",[1]!Watergangen[[#This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1"/>
        <v/>
      </c>
      <c r="B108" s="82" t="str">
        <f>IF(H108&gt;0,CONCATENATE(Tabel2204032[Object-ID],Tabel2204032[Nr.],".",[1]!Watergangen[[#This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1"/>
        <v/>
      </c>
      <c r="B109" s="82" t="str">
        <f>IF(H109&gt;0,CONCATENATE(Tabel2204032[Object-ID],Tabel2204032[Nr.],".",[1]!Watergangen[[#This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1"/>
        <v/>
      </c>
      <c r="B110" s="82" t="str">
        <f>IF(H110&gt;0,CONCATENATE(Tabel2204032[Object-ID],Tabel2204032[Nr.],".",[1]!Watergangen[[#This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1"/>
        <v/>
      </c>
      <c r="B111" s="82" t="str">
        <f>IF(H111&gt;0,CONCATENATE(Tabel2204032[Object-ID],Tabel2204032[Nr.],".",[1]!Watergangen[[#This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1"/>
        <v/>
      </c>
      <c r="B112" s="82" t="str">
        <f>IF(H112&gt;0,CONCATENATE(Tabel2204032[Object-ID],Tabel2204032[Nr.],".",[1]!Watergangen[[#This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1"/>
        <v/>
      </c>
      <c r="B113" s="82" t="str">
        <f>IF(H113&gt;0,CONCATENATE(Tabel2204032[Object-ID],Tabel2204032[Nr.],".",[1]!Watergangen[[#This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1"/>
        <v/>
      </c>
      <c r="B114" s="82" t="str">
        <f>IF(H114&gt;0,CONCATENATE(Tabel2204032[Object-ID],Tabel2204032[Nr.],".",[1]!Watergangen[[#This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1"/>
        <v/>
      </c>
      <c r="B115" s="82" t="str">
        <f>IF(H115&gt;0,CONCATENATE(Tabel2204032[Object-ID],Tabel2204032[Nr.],".",[1]!Watergangen[[#This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1"/>
        <v/>
      </c>
      <c r="B116" s="82" t="str">
        <f>IF(H116&gt;0,CONCATENATE(Tabel2204032[Object-ID],Tabel2204032[Nr.],".",[1]!Watergangen[[#This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1"/>
        <v/>
      </c>
      <c r="B117" s="82" t="str">
        <f>IF(H117&gt;0,CONCATENATE(Tabel2204032[Object-ID],Tabel2204032[Nr.],".",[1]!Watergangen[[#This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1"/>
        <v/>
      </c>
      <c r="B118" s="82" t="str">
        <f>IF(H118&gt;0,CONCATENATE(Tabel2204032[Object-ID],Tabel2204032[Nr.],".",[1]!Watergangen[[#This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1"/>
        <v/>
      </c>
      <c r="B119" s="82" t="str">
        <f>IF(H119&gt;0,CONCATENATE(Tabel2204032[Object-ID],Tabel2204032[Nr.],".",[1]!Watergangen[[#This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1"/>
        <v/>
      </c>
      <c r="B120" s="82" t="str">
        <f>IF(H120&gt;0,CONCATENATE(Tabel2204032[Object-ID],Tabel2204032[Nr.],".",[1]!Watergangen[[#This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1"/>
        <v/>
      </c>
      <c r="B121" s="82" t="str">
        <f>IF(H121&gt;0,CONCATENATE(Tabel2204032[Object-ID],Tabel2204032[Nr.],".",[1]!Watergangen[[#This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1"/>
        <v/>
      </c>
      <c r="B122" s="82" t="str">
        <f>IF(H122&gt;0,CONCATENATE(Tabel2204032[Object-ID],Tabel2204032[Nr.],".",[1]!Watergangen[[#This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1"/>
        <v/>
      </c>
      <c r="B123" s="82" t="str">
        <f>IF(H123&gt;0,CONCATENATE(Tabel2204032[Object-ID],Tabel2204032[Nr.],".",[1]!Watergangen[[#This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1"/>
        <v/>
      </c>
      <c r="B124" s="82" t="str">
        <f>IF(H124&gt;0,CONCATENATE(Tabel2204032[Object-ID],Tabel2204032[Nr.],".",[1]!Watergangen[[#This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1"/>
        <v/>
      </c>
      <c r="B125" s="82" t="str">
        <f>IF(H125&gt;0,CONCATENATE(Tabel2204032[Object-ID],Tabel2204032[Nr.],".",[1]!Watergangen[[#This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1"/>
        <v/>
      </c>
      <c r="B126" s="82" t="str">
        <f>IF(H126&gt;0,CONCATENATE(Tabel2204032[Object-ID],Tabel2204032[Nr.],".",[1]!Watergangen[[#This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1"/>
        <v/>
      </c>
      <c r="B127" s="82" t="str">
        <f>IF(H127&gt;0,CONCATENATE(Tabel2204032[Object-ID],Tabel2204032[Nr.],".",[1]!Watergangen[[#This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1"/>
        <v/>
      </c>
      <c r="B128" s="82" t="str">
        <f>IF(H128&gt;0,CONCATENATE(Tabel2204032[Object-ID],Tabel2204032[Nr.],".",[1]!Watergangen[[#This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1"/>
        <v/>
      </c>
      <c r="B129" s="82" t="str">
        <f>IF(H129&gt;0,CONCATENATE(Tabel2204032[Object-ID],Tabel2204032[Nr.],".",[1]!Watergangen[[#This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1"/>
        <v/>
      </c>
      <c r="B130" s="82" t="str">
        <f>IF(H130&gt;0,CONCATENATE(Tabel2204032[Object-ID],Tabel2204032[Nr.],".",[1]!Watergangen[[#This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1"/>
        <v/>
      </c>
      <c r="B131" s="82" t="str">
        <f>IF(H131&gt;0,CONCATENATE(Tabel2204032[Object-ID],Tabel2204032[Nr.],".",[1]!Watergangen[[#This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1"/>
        <v/>
      </c>
      <c r="B132" s="82" t="str">
        <f>IF(H132&gt;0,CONCATENATE(Tabel2204032[Object-ID],Tabel2204032[Nr.],".",[1]!Watergangen[[#This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1"/>
        <v/>
      </c>
      <c r="B133" s="82" t="str">
        <f>IF(H133&gt;0,CONCATENATE(Tabel2204032[Object-ID],Tabel2204032[Nr.],".",[1]!Watergangen[[#This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1"/>
        <v/>
      </c>
      <c r="B134" s="82" t="str">
        <f>IF(H134&gt;0,CONCATENATE(Tabel2204032[Object-ID],Tabel2204032[Nr.],".",[1]!Watergangen[[#This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1"/>
        <v/>
      </c>
      <c r="B135" s="82" t="str">
        <f>IF(H135&gt;0,CONCATENATE(Tabel2204032[Object-ID],Tabel2204032[Nr.],".",[1]!Watergangen[[#This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1"/>
        <v/>
      </c>
      <c r="B136" s="82" t="str">
        <f>IF(H136&gt;0,CONCATENATE(Tabel2204032[Object-ID],Tabel2204032[Nr.],".",[1]!Watergangen[[#This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1"/>
        <v/>
      </c>
      <c r="B137" s="82" t="str">
        <f>IF(H137&gt;0,CONCATENATE(Tabel2204032[Object-ID],Tabel2204032[Nr.],".",[1]!Watergangen[[#This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1"/>
        <v/>
      </c>
      <c r="B138" s="82" t="str">
        <f>IF(H138&gt;0,CONCATENATE(Tabel2204032[Object-ID],Tabel2204032[Nr.],".",[1]!Watergangen[[#This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1"/>
        <v/>
      </c>
      <c r="B139" s="82" t="str">
        <f>IF(H139&gt;0,CONCATENATE(Tabel2204032[Object-ID],Tabel2204032[Nr.],".",[1]!Watergangen[[#This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si="1"/>
        <v/>
      </c>
      <c r="B140" s="82" t="str">
        <f>IF(H140&gt;0,CONCATENATE(Tabel2204032[Object-ID],Tabel2204032[Nr.],".",[1]!Watergangen[[#This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si="1"/>
        <v/>
      </c>
      <c r="B141" s="82" t="str">
        <f>IF(H141&gt;0,CONCATENATE(Tabel2204032[Object-ID],Tabel2204032[Nr.],".",[1]!Watergangen[[#This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1"/>
        <v/>
      </c>
      <c r="B142" s="82" t="str">
        <f>IF(H142&gt;0,CONCATENATE(Tabel2204032[Object-ID],Tabel2204032[Nr.],".",[1]!Watergangen[[#This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si="1"/>
        <v/>
      </c>
      <c r="B143" s="82" t="str">
        <f>IF(H143&gt;0,CONCATENATE(Tabel2204032[Object-ID],Tabel2204032[Nr.],".",[1]!Watergangen[[#This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1"/>
        <v/>
      </c>
      <c r="B144" s="82" t="str">
        <f>IF(H144&gt;0,CONCATENATE(Tabel2204032[Object-ID],Tabel2204032[Nr.],".",[1]!Watergangen[[#This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1"/>
        <v/>
      </c>
      <c r="B145" s="82" t="str">
        <f>IF(H145&gt;0,CONCATENATE(Tabel2204032[Object-ID],Tabel2204032[Nr.],".",[1]!Watergangen[[#This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1"/>
        <v/>
      </c>
      <c r="B146" s="82" t="str">
        <f>IF(H146&gt;0,CONCATENATE(Tabel2204032[Object-ID],Tabel2204032[Nr.],".",[1]!Watergangen[[#This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1"/>
        <v/>
      </c>
      <c r="B147" s="82" t="str">
        <f>IF(H147&gt;0,CONCATENATE(Tabel2204032[Object-ID],Tabel2204032[Nr.],".",[1]!Watergangen[[#This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1"/>
        <v/>
      </c>
      <c r="B148" s="82" t="str">
        <f>IF(H148&gt;0,CONCATENATE(Tabel2204032[Object-ID],Tabel2204032[Nr.],".",[1]!Watergangen[[#This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1"/>
        <v/>
      </c>
      <c r="B149" s="82" t="str">
        <f>IF(H149&gt;0,CONCATENATE(Tabel2204032[Object-ID],Tabel2204032[Nr.],".",[1]!Watergangen[[#This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1"/>
        <v/>
      </c>
      <c r="B150" s="82" t="str">
        <f>IF(H150&gt;0,CONCATENATE(Tabel2204032[Object-ID],Tabel2204032[Nr.],".",[1]!Watergangen[[#This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ref="A151:A214" si="2">IF(B151="","",ROW()-10)</f>
        <v/>
      </c>
      <c r="B151" s="82" t="str">
        <f>IF(H151&gt;0,CONCATENATE(Tabel2204032[Object-ID],Tabel2204032[Nr.],".",[1]!Watergangen[[#This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2"/>
        <v/>
      </c>
      <c r="B152" s="82" t="str">
        <f>IF(H152&gt;0,CONCATENATE(Tabel2204032[Object-ID],Tabel2204032[Nr.],".",[1]!Watergangen[[#This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2"/>
        <v/>
      </c>
      <c r="B153" s="82" t="str">
        <f>IF(H153&gt;0,CONCATENATE(Tabel2204032[Object-ID],Tabel2204032[Nr.],".",[1]!Watergangen[[#This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2"/>
        <v/>
      </c>
      <c r="B154" s="82" t="str">
        <f>IF(H154&gt;0,CONCATENATE(Tabel2204032[Object-ID],Tabel2204032[Nr.],".",[1]!Watergangen[[#This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2"/>
        <v/>
      </c>
      <c r="B155" s="82" t="str">
        <f>IF(H155&gt;0,CONCATENATE(Tabel2204032[Object-ID],Tabel2204032[Nr.],".",[1]!Watergangen[[#This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2"/>
        <v/>
      </c>
      <c r="B156" s="82" t="str">
        <f>IF(H156&gt;0,CONCATENATE(Tabel2204032[Object-ID],Tabel2204032[Nr.],".",[1]!Watergangen[[#This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2"/>
        <v/>
      </c>
      <c r="B157" s="82" t="str">
        <f>IF(H157&gt;0,CONCATENATE(Tabel2204032[Object-ID],Tabel2204032[Nr.],".",[1]!Watergangen[[#This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2"/>
        <v/>
      </c>
      <c r="B158" s="82" t="str">
        <f>IF(H158&gt;0,CONCATENATE(Tabel2204032[Object-ID],Tabel2204032[Nr.],".",[1]!Watergangen[[#This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2"/>
        <v/>
      </c>
      <c r="B159" s="82" t="str">
        <f>IF(H159&gt;0,CONCATENATE(Tabel2204032[Object-ID],Tabel2204032[Nr.],".",[1]!Watergangen[[#This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2"/>
        <v/>
      </c>
      <c r="B160" s="82" t="str">
        <f>IF(H160&gt;0,CONCATENATE(Tabel2204032[Object-ID],Tabel2204032[Nr.],".",[1]!Watergangen[[#This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2"/>
        <v/>
      </c>
      <c r="B161" s="82" t="str">
        <f>IF(H161&gt;0,CONCATENATE(Tabel2204032[Object-ID],Tabel2204032[Nr.],".",[1]!Watergangen[[#This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2"/>
        <v/>
      </c>
      <c r="B162" s="82" t="str">
        <f>IF(H162&gt;0,CONCATENATE(Tabel2204032[Object-ID],Tabel2204032[Nr.],".",[1]!Watergangen[[#This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2"/>
        <v/>
      </c>
      <c r="B163" s="82" t="str">
        <f>IF(H163&gt;0,CONCATENATE(Tabel2204032[Object-ID],Tabel2204032[Nr.],".",[1]!Watergangen[[#This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2"/>
        <v/>
      </c>
      <c r="B164" s="82" t="str">
        <f>IF(H164&gt;0,CONCATENATE(Tabel2204032[Object-ID],Tabel2204032[Nr.],".",[1]!Watergangen[[#This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2"/>
        <v/>
      </c>
      <c r="B165" s="82" t="str">
        <f>IF(H165&gt;0,CONCATENATE(Tabel2204032[Object-ID],Tabel2204032[Nr.],".",[1]!Watergangen[[#This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2"/>
        <v/>
      </c>
      <c r="B166" s="82" t="str">
        <f>IF(H166&gt;0,CONCATENATE(Tabel2204032[Object-ID],Tabel2204032[Nr.],".",[1]!Watergangen[[#This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2"/>
        <v/>
      </c>
      <c r="B167" s="82" t="str">
        <f>IF(H167&gt;0,CONCATENATE(Tabel2204032[Object-ID],Tabel2204032[Nr.],".",[1]!Watergangen[[#This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2"/>
        <v/>
      </c>
      <c r="B168" s="82" t="str">
        <f>IF(H168&gt;0,CONCATENATE(Tabel2204032[Object-ID],Tabel2204032[Nr.],".",[1]!Watergangen[[#This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2"/>
        <v/>
      </c>
      <c r="B169" s="82" t="str">
        <f>IF(H169&gt;0,CONCATENATE(Tabel2204032[Object-ID],Tabel2204032[Nr.],".",[1]!Watergangen[[#This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2"/>
        <v/>
      </c>
      <c r="B170" s="82" t="str">
        <f>IF(H170&gt;0,CONCATENATE(Tabel2204032[Object-ID],Tabel2204032[Nr.],".",[1]!Watergangen[[#This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2"/>
        <v/>
      </c>
      <c r="B171" s="82" t="str">
        <f>IF(H171&gt;0,CONCATENATE(Tabel2204032[Object-ID],Tabel2204032[Nr.],".",[1]!Watergangen[[#This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2"/>
        <v/>
      </c>
      <c r="B172" s="82" t="str">
        <f>IF(H172&gt;0,CONCATENATE(Tabel2204032[Object-ID],Tabel2204032[Nr.],".",[1]!Watergangen[[#This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2"/>
        <v/>
      </c>
      <c r="B173" s="82" t="str">
        <f>IF(H173&gt;0,CONCATENATE(Tabel2204032[Object-ID],Tabel2204032[Nr.],".",[1]!Watergangen[[#This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2"/>
        <v/>
      </c>
      <c r="B174" s="82" t="str">
        <f>IF(H174&gt;0,CONCATENATE(Tabel2204032[Object-ID],Tabel2204032[Nr.],".",[1]!Watergangen[[#This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2"/>
        <v/>
      </c>
      <c r="B175" s="82" t="str">
        <f>IF(H175&gt;0,CONCATENATE(Tabel2204032[Object-ID],Tabel2204032[Nr.],".",[1]!Watergangen[[#This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2"/>
        <v/>
      </c>
      <c r="B176" s="82" t="str">
        <f>IF(H176&gt;0,CONCATENATE(Tabel2204032[Object-ID],Tabel2204032[Nr.],".",[1]!Watergangen[[#This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2"/>
        <v/>
      </c>
      <c r="B177" s="82" t="str">
        <f>IF(H177&gt;0,CONCATENATE(Tabel2204032[Object-ID],Tabel2204032[Nr.],".",[1]!Watergangen[[#This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2"/>
        <v/>
      </c>
      <c r="B178" s="82" t="str">
        <f>IF(H178&gt;0,CONCATENATE(Tabel2204032[Object-ID],Tabel2204032[Nr.],".",[1]!Watergangen[[#This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2"/>
        <v/>
      </c>
      <c r="B179" s="82" t="str">
        <f>IF(H179&gt;0,CONCATENATE(Tabel2204032[Object-ID],Tabel2204032[Nr.],".",[1]!Watergangen[[#This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2"/>
        <v/>
      </c>
      <c r="B180" s="82" t="str">
        <f>IF(H180&gt;0,CONCATENATE(Tabel2204032[Object-ID],Tabel2204032[Nr.],".",[1]!Watergangen[[#This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2"/>
        <v/>
      </c>
      <c r="B181" s="82" t="str">
        <f>IF(H181&gt;0,CONCATENATE(Tabel2204032[Object-ID],Tabel2204032[Nr.],".",[1]!Watergangen[[#This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2"/>
        <v/>
      </c>
      <c r="B182" s="82" t="str">
        <f>IF(H182&gt;0,CONCATENATE(Tabel2204032[Object-ID],Tabel2204032[Nr.],".",[1]!Watergangen[[#This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2"/>
        <v/>
      </c>
      <c r="B183" s="82" t="str">
        <f>IF(H183&gt;0,CONCATENATE(Tabel2204032[Object-ID],Tabel2204032[Nr.],".",[1]!Watergangen[[#This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2"/>
        <v/>
      </c>
      <c r="B184" s="82" t="str">
        <f>IF(H184&gt;0,CONCATENATE(Tabel2204032[Object-ID],Tabel2204032[Nr.],".",[1]!Watergangen[[#This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2"/>
        <v/>
      </c>
      <c r="B185" s="82" t="str">
        <f>IF(H185&gt;0,CONCATENATE(Tabel2204032[Object-ID],Tabel2204032[Nr.],".",[1]!Watergangen[[#This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2"/>
        <v/>
      </c>
      <c r="B186" s="82" t="str">
        <f>IF(H186&gt;0,CONCATENATE(Tabel2204032[Object-ID],Tabel2204032[Nr.],".",[1]!Watergangen[[#This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2"/>
        <v/>
      </c>
      <c r="B187" s="82" t="str">
        <f>IF(H187&gt;0,CONCATENATE(Tabel2204032[Object-ID],Tabel2204032[Nr.],".",[1]!Watergangen[[#This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2"/>
        <v/>
      </c>
      <c r="B188" s="82" t="str">
        <f>IF(H188&gt;0,CONCATENATE(Tabel2204032[Object-ID],Tabel2204032[Nr.],".",[1]!Watergangen[[#This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2"/>
        <v/>
      </c>
      <c r="B189" s="82" t="str">
        <f>IF(H189&gt;0,CONCATENATE(Tabel2204032[Object-ID],Tabel2204032[Nr.],".",[1]!Watergangen[[#This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2"/>
        <v/>
      </c>
      <c r="B190" s="82" t="str">
        <f>IF(H190&gt;0,CONCATENATE(Tabel2204032[Object-ID],Tabel2204032[Nr.],".",[1]!Watergangen[[#This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2"/>
        <v/>
      </c>
      <c r="B191" s="82" t="str">
        <f>IF(H191&gt;0,CONCATENATE(Tabel2204032[Object-ID],Tabel2204032[Nr.],".",[1]!Watergangen[[#This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2"/>
        <v/>
      </c>
      <c r="B192" s="82" t="str">
        <f>IF(H192&gt;0,CONCATENATE(Tabel2204032[Object-ID],Tabel2204032[Nr.],".",[1]!Watergangen[[#This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2"/>
        <v/>
      </c>
      <c r="B193" s="82" t="str">
        <f>IF(H193&gt;0,CONCATENATE(Tabel2204032[Object-ID],Tabel2204032[Nr.],".",[1]!Watergangen[[#This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2"/>
        <v/>
      </c>
      <c r="B194" s="82" t="str">
        <f>IF(H194&gt;0,CONCATENATE(Tabel2204032[Object-ID],Tabel2204032[Nr.],".",[1]!Watergangen[[#This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2"/>
        <v/>
      </c>
      <c r="B195" s="82" t="str">
        <f>IF(H195&gt;0,CONCATENATE(Tabel2204032[Object-ID],Tabel2204032[Nr.],".",[1]!Watergangen[[#This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2"/>
        <v/>
      </c>
      <c r="B196" s="82" t="str">
        <f>IF(H196&gt;0,CONCATENATE(Tabel2204032[Object-ID],Tabel2204032[Nr.],".",[1]!Watergangen[[#This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2"/>
        <v/>
      </c>
      <c r="B197" s="82" t="str">
        <f>IF(H197&gt;0,CONCATENATE(Tabel2204032[Object-ID],Tabel2204032[Nr.],".",[1]!Watergangen[[#This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2"/>
        <v/>
      </c>
      <c r="B198" s="82" t="str">
        <f>IF(H198&gt;0,CONCATENATE(Tabel2204032[Object-ID],Tabel2204032[Nr.],".",[1]!Watergangen[[#This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2"/>
        <v/>
      </c>
      <c r="B199" s="82" t="str">
        <f>IF(H199&gt;0,CONCATENATE(Tabel2204032[Object-ID],Tabel2204032[Nr.],".",[1]!Watergangen[[#This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2"/>
        <v/>
      </c>
      <c r="B200" s="82" t="str">
        <f>IF(H200&gt;0,CONCATENATE(Tabel2204032[Object-ID],Tabel2204032[Nr.],".",[1]!Watergangen[[#This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2"/>
        <v/>
      </c>
      <c r="B201" s="82" t="str">
        <f>IF(H201&gt;0,CONCATENATE(Tabel2204032[Object-ID],Tabel2204032[Nr.],".",[1]!Watergangen[[#This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2"/>
        <v/>
      </c>
      <c r="B202" s="82" t="str">
        <f>IF(H202&gt;0,CONCATENATE(Tabel2204032[Object-ID],Tabel2204032[Nr.],".",[1]!Watergangen[[#This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2"/>
        <v/>
      </c>
      <c r="B203" s="82" t="str">
        <f>IF(H203&gt;0,CONCATENATE(Tabel2204032[Object-ID],Tabel2204032[Nr.],".",[1]!Watergangen[[#This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si="2"/>
        <v/>
      </c>
      <c r="B204" s="82" t="str">
        <f>IF(H204&gt;0,CONCATENATE(Tabel2204032[Object-ID],Tabel2204032[Nr.],".",[1]!Watergangen[[#This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si="2"/>
        <v/>
      </c>
      <c r="B205" s="82" t="str">
        <f>IF(H205&gt;0,CONCATENATE(Tabel2204032[Object-ID],Tabel2204032[Nr.],".",[1]!Watergangen[[#This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2"/>
        <v/>
      </c>
      <c r="B206" s="82" t="str">
        <f>IF(H206&gt;0,CONCATENATE(Tabel2204032[Object-ID],Tabel2204032[Nr.],".",[1]!Watergangen[[#This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si="2"/>
        <v/>
      </c>
      <c r="B207" s="82" t="str">
        <f>IF(H207&gt;0,CONCATENATE(Tabel2204032[Object-ID],Tabel2204032[Nr.],".",[1]!Watergangen[[#This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2"/>
        <v/>
      </c>
      <c r="B208" s="82" t="str">
        <f>IF(H208&gt;0,CONCATENATE(Tabel2204032[Object-ID],Tabel2204032[Nr.],".",[1]!Watergangen[[#This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2"/>
        <v/>
      </c>
      <c r="B209" s="82" t="str">
        <f>IF(H209&gt;0,CONCATENATE(Tabel2204032[Object-ID],Tabel2204032[Nr.],".",[1]!Watergangen[[#This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2"/>
        <v/>
      </c>
      <c r="B210" s="82" t="str">
        <f>IF(H210&gt;0,CONCATENATE(Tabel2204032[Object-ID],Tabel2204032[Nr.],".",[1]!Watergangen[[#This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2"/>
        <v/>
      </c>
      <c r="B211" s="82" t="str">
        <f>IF(H211&gt;0,CONCATENATE(Tabel2204032[Object-ID],Tabel2204032[Nr.],".",[1]!Watergangen[[#This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2"/>
        <v/>
      </c>
      <c r="B212" s="82" t="str">
        <f>IF(H212&gt;0,CONCATENATE(Tabel2204032[Object-ID],Tabel2204032[Nr.],".",[1]!Watergangen[[#This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2"/>
        <v/>
      </c>
      <c r="B213" s="82" t="str">
        <f>IF(H213&gt;0,CONCATENATE(Tabel2204032[Object-ID],Tabel2204032[Nr.],".",[1]!Watergangen[[#This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2"/>
        <v/>
      </c>
      <c r="B214" s="82" t="str">
        <f>IF(H214&gt;0,CONCATENATE(Tabel2204032[Object-ID],Tabel2204032[Nr.],".",[1]!Watergangen[[#This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ref="A215:A278" si="3">IF(B215="","",ROW()-10)</f>
        <v/>
      </c>
      <c r="B215" s="82" t="str">
        <f>IF(H215&gt;0,CONCATENATE(Tabel2204032[Object-ID],Tabel2204032[Nr.],".",[1]!Watergangen[[#This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3"/>
        <v/>
      </c>
      <c r="B216" s="82" t="str">
        <f>IF(H216&gt;0,CONCATENATE(Tabel2204032[Object-ID],Tabel2204032[Nr.],".",[1]!Watergangen[[#This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3"/>
        <v/>
      </c>
      <c r="B217" s="82" t="str">
        <f>IF(H217&gt;0,CONCATENATE(Tabel2204032[Object-ID],Tabel2204032[Nr.],".",[1]!Watergangen[[#This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3"/>
        <v/>
      </c>
      <c r="B218" s="82" t="str">
        <f>IF(H218&gt;0,CONCATENATE(Tabel2204032[Object-ID],Tabel2204032[Nr.],".",[1]!Watergangen[[#This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3"/>
        <v/>
      </c>
      <c r="B219" s="82" t="str">
        <f>IF(H219&gt;0,CONCATENATE(Tabel2204032[Object-ID],Tabel2204032[Nr.],".",[1]!Watergangen[[#This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3"/>
        <v/>
      </c>
      <c r="B220" s="82" t="str">
        <f>IF(H220&gt;0,CONCATENATE(Tabel2204032[Object-ID],Tabel2204032[Nr.],".",[1]!Watergangen[[#This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3"/>
        <v/>
      </c>
      <c r="B221" s="82" t="str">
        <f>IF(H221&gt;0,CONCATENATE(Tabel2204032[Object-ID],Tabel2204032[Nr.],".",[1]!Watergangen[[#This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3"/>
        <v/>
      </c>
      <c r="B222" s="82" t="str">
        <f>IF(H222&gt;0,CONCATENATE(Tabel2204032[Object-ID],Tabel2204032[Nr.],".",[1]!Watergangen[[#This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3"/>
        <v/>
      </c>
      <c r="B223" s="82" t="str">
        <f>IF(H223&gt;0,CONCATENATE(Tabel2204032[Object-ID],Tabel2204032[Nr.],".",[1]!Watergangen[[#This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3"/>
        <v/>
      </c>
      <c r="B224" s="82" t="str">
        <f>IF(H224&gt;0,CONCATENATE(Tabel2204032[Object-ID],Tabel2204032[Nr.],".",[1]!Watergangen[[#This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3"/>
        <v/>
      </c>
      <c r="B225" s="82" t="str">
        <f>IF(H225&gt;0,CONCATENATE(Tabel2204032[Object-ID],Tabel2204032[Nr.],".",[1]!Watergangen[[#This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3"/>
        <v/>
      </c>
      <c r="B226" s="82" t="str">
        <f>IF(H226&gt;0,CONCATENATE(Tabel2204032[Object-ID],Tabel2204032[Nr.],".",[1]!Watergangen[[#This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3"/>
        <v/>
      </c>
      <c r="B227" s="82" t="str">
        <f>IF(H227&gt;0,CONCATENATE(Tabel2204032[Object-ID],Tabel2204032[Nr.],".",[1]!Watergangen[[#This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3"/>
        <v/>
      </c>
      <c r="B228" s="82" t="str">
        <f>IF(H228&gt;0,CONCATENATE(Tabel2204032[Object-ID],Tabel2204032[Nr.],".",[1]!Watergangen[[#This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3"/>
        <v/>
      </c>
      <c r="B229" s="82" t="str">
        <f>IF(H229&gt;0,CONCATENATE(Tabel2204032[Object-ID],Tabel2204032[Nr.],".",[1]!Watergangen[[#This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3"/>
        <v/>
      </c>
      <c r="B230" s="82" t="str">
        <f>IF(H230&gt;0,CONCATENATE(Tabel2204032[Object-ID],Tabel2204032[Nr.],".",[1]!Watergangen[[#This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3"/>
        <v/>
      </c>
      <c r="B231" s="82" t="str">
        <f>IF(H231&gt;0,CONCATENATE(Tabel2204032[Object-ID],Tabel2204032[Nr.],".",[1]!Watergangen[[#This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3"/>
        <v/>
      </c>
      <c r="B232" s="82" t="str">
        <f>IF(H232&gt;0,CONCATENATE(Tabel2204032[Object-ID],Tabel2204032[Nr.],".",[1]!Watergangen[[#This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3"/>
        <v/>
      </c>
      <c r="B233" s="82" t="str">
        <f>IF(H233&gt;0,CONCATENATE(Tabel2204032[Object-ID],Tabel2204032[Nr.],".",[1]!Watergangen[[#This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3"/>
        <v/>
      </c>
      <c r="B234" s="82" t="str">
        <f>IF(H234&gt;0,CONCATENATE(Tabel2204032[Object-ID],Tabel2204032[Nr.],".",[1]!Watergangen[[#This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3"/>
        <v/>
      </c>
      <c r="B235" s="82" t="str">
        <f>IF(H235&gt;0,CONCATENATE(Tabel2204032[Object-ID],Tabel2204032[Nr.],".",[1]!Watergangen[[#This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3"/>
        <v/>
      </c>
      <c r="B236" s="82" t="str">
        <f>IF(H236&gt;0,CONCATENATE(Tabel2204032[Object-ID],Tabel2204032[Nr.],".",[1]!Watergangen[[#This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3"/>
        <v/>
      </c>
      <c r="B237" s="82" t="str">
        <f>IF(H237&gt;0,CONCATENATE(Tabel2204032[Object-ID],Tabel2204032[Nr.],".",[1]!Watergangen[[#This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3"/>
        <v/>
      </c>
      <c r="B238" s="82" t="str">
        <f>IF(H238&gt;0,CONCATENATE(Tabel2204032[Object-ID],Tabel2204032[Nr.],".",[1]!Watergangen[[#This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3"/>
        <v/>
      </c>
      <c r="B239" s="82" t="str">
        <f>IF(H239&gt;0,CONCATENATE(Tabel2204032[Object-ID],Tabel2204032[Nr.],".",[1]!Watergangen[[#This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3"/>
        <v/>
      </c>
      <c r="B240" s="82" t="str">
        <f>IF(H240&gt;0,CONCATENATE(Tabel2204032[Object-ID],Tabel2204032[Nr.],".",[1]!Watergangen[[#This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3"/>
        <v/>
      </c>
      <c r="B241" s="82" t="str">
        <f>IF(H241&gt;0,CONCATENATE(Tabel2204032[Object-ID],Tabel2204032[Nr.],".",[1]!Watergangen[[#This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3"/>
        <v/>
      </c>
      <c r="B242" s="82" t="str">
        <f>IF(H242&gt;0,CONCATENATE(Tabel2204032[Object-ID],Tabel2204032[Nr.],".",[1]!Watergangen[[#This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3"/>
        <v/>
      </c>
      <c r="B243" s="82" t="str">
        <f>IF(H243&gt;0,CONCATENATE(Tabel2204032[Object-ID],Tabel2204032[Nr.],".",[1]!Watergangen[[#This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3"/>
        <v/>
      </c>
      <c r="B244" s="82" t="str">
        <f>IF(H244&gt;0,CONCATENATE(Tabel2204032[Object-ID],Tabel2204032[Nr.],".",[1]!Watergangen[[#This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3"/>
        <v/>
      </c>
      <c r="B245" s="82" t="str">
        <f>IF(H245&gt;0,CONCATENATE(Tabel2204032[Object-ID],Tabel2204032[Nr.],".",[1]!Watergangen[[#This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3"/>
        <v/>
      </c>
      <c r="B246" s="82" t="str">
        <f>IF(H246&gt;0,CONCATENATE(Tabel2204032[Object-ID],Tabel2204032[Nr.],".",[1]!Watergangen[[#This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3"/>
        <v/>
      </c>
      <c r="B247" s="82" t="str">
        <f>IF(H247&gt;0,CONCATENATE(Tabel2204032[Object-ID],Tabel2204032[Nr.],".",[1]!Watergangen[[#This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3"/>
        <v/>
      </c>
      <c r="B248" s="82" t="str">
        <f>IF(H248&gt;0,CONCATENATE(Tabel2204032[Object-ID],Tabel2204032[Nr.],".",[1]!Watergangen[[#This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3"/>
        <v/>
      </c>
      <c r="B249" s="82" t="str">
        <f>IF(H249&gt;0,CONCATENATE(Tabel2204032[Object-ID],Tabel2204032[Nr.],".",[1]!Watergangen[[#This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3"/>
        <v/>
      </c>
      <c r="B250" s="82" t="str">
        <f>IF(H250&gt;0,CONCATENATE(Tabel2204032[Object-ID],Tabel2204032[Nr.],".",[1]!Watergangen[[#This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3"/>
        <v/>
      </c>
      <c r="B251" s="82" t="str">
        <f>IF(H251&gt;0,CONCATENATE(Tabel2204032[Object-ID],Tabel2204032[Nr.],".",[1]!Watergangen[[#This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3"/>
        <v/>
      </c>
      <c r="B252" s="82" t="str">
        <f>IF(H252&gt;0,CONCATENATE(Tabel2204032[Object-ID],Tabel2204032[Nr.],".",[1]!Watergangen[[#This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3"/>
        <v/>
      </c>
      <c r="B253" s="82" t="str">
        <f>IF(H253&gt;0,CONCATENATE(Tabel2204032[Object-ID],Tabel2204032[Nr.],".",[1]!Watergangen[[#This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3"/>
        <v/>
      </c>
      <c r="B254" s="82" t="str">
        <f>IF(H254&gt;0,CONCATENATE(Tabel2204032[Object-ID],Tabel2204032[Nr.],".",[1]!Watergangen[[#This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3"/>
        <v/>
      </c>
      <c r="B255" s="82" t="str">
        <f>IF(H255&gt;0,CONCATENATE(Tabel2204032[Object-ID],Tabel2204032[Nr.],".",[1]!Watergangen[[#This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3"/>
        <v/>
      </c>
      <c r="B256" s="82" t="str">
        <f>IF(H256&gt;0,CONCATENATE(Tabel2204032[Object-ID],Tabel2204032[Nr.],".",[1]!Watergangen[[#This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3"/>
        <v/>
      </c>
      <c r="B257" s="82" t="str">
        <f>IF(H257&gt;0,CONCATENATE(Tabel2204032[Object-ID],Tabel2204032[Nr.],".",[1]!Watergangen[[#This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3"/>
        <v/>
      </c>
      <c r="B258" s="82" t="str">
        <f>IF(H258&gt;0,CONCATENATE(Tabel2204032[Object-ID],Tabel2204032[Nr.],".",[1]!Watergangen[[#This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3"/>
        <v/>
      </c>
      <c r="B259" s="82" t="str">
        <f>IF(H259&gt;0,CONCATENATE(Tabel2204032[Object-ID],Tabel2204032[Nr.],".",[1]!Watergangen[[#This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3"/>
        <v/>
      </c>
      <c r="B260" s="82" t="str">
        <f>IF(H260&gt;0,CONCATENATE(Tabel2204032[Object-ID],Tabel2204032[Nr.],".",[1]!Watergangen[[#This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3"/>
        <v/>
      </c>
      <c r="B261" s="82" t="str">
        <f>IF(H261&gt;0,CONCATENATE(Tabel2204032[Object-ID],Tabel2204032[Nr.],".",[1]!Watergangen[[#This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3"/>
        <v/>
      </c>
      <c r="B262" s="82" t="str">
        <f>IF(H262&gt;0,CONCATENATE(Tabel2204032[Object-ID],Tabel2204032[Nr.],".",[1]!Watergangen[[#This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3"/>
        <v/>
      </c>
      <c r="B263" s="82" t="str">
        <f>IF(H263&gt;0,CONCATENATE(Tabel2204032[Object-ID],Tabel2204032[Nr.],".",[1]!Watergangen[[#This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3"/>
        <v/>
      </c>
      <c r="B264" s="82" t="str">
        <f>IF(H264&gt;0,CONCATENATE(Tabel2204032[Object-ID],Tabel2204032[Nr.],".",[1]!Watergangen[[#This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3"/>
        <v/>
      </c>
      <c r="B265" s="82" t="str">
        <f>IF(H265&gt;0,CONCATENATE(Tabel2204032[Object-ID],Tabel2204032[Nr.],".",[1]!Watergangen[[#This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3"/>
        <v/>
      </c>
      <c r="B266" s="82" t="str">
        <f>IF(H266&gt;0,CONCATENATE(Tabel2204032[Object-ID],Tabel2204032[Nr.],".",[1]!Watergangen[[#This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3"/>
        <v/>
      </c>
      <c r="B267" s="82" t="str">
        <f>IF(H267&gt;0,CONCATENATE(Tabel2204032[Object-ID],Tabel2204032[Nr.],".",[1]!Watergangen[[#This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si="3"/>
        <v/>
      </c>
      <c r="B268" s="82" t="str">
        <f>IF(H268&gt;0,CONCATENATE(Tabel2204032[Object-ID],Tabel2204032[Nr.],".",[1]!Watergangen[[#This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si="3"/>
        <v/>
      </c>
      <c r="B269" s="82" t="str">
        <f>IF(H269&gt;0,CONCATENATE(Tabel2204032[Object-ID],Tabel2204032[Nr.],".",[1]!Watergangen[[#This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3"/>
        <v/>
      </c>
      <c r="B270" s="82" t="str">
        <f>IF(H270&gt;0,CONCATENATE(Tabel2204032[Object-ID],Tabel2204032[Nr.],".",[1]!Watergangen[[#This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si="3"/>
        <v/>
      </c>
      <c r="B271" s="82" t="str">
        <f>IF(H271&gt;0,CONCATENATE(Tabel2204032[Object-ID],Tabel2204032[Nr.],".",[1]!Watergangen[[#This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3"/>
        <v/>
      </c>
      <c r="B272" s="82" t="str">
        <f>IF(H272&gt;0,CONCATENATE(Tabel2204032[Object-ID],Tabel2204032[Nr.],".",[1]!Watergangen[[#This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3"/>
        <v/>
      </c>
      <c r="B273" s="82" t="str">
        <f>IF(H273&gt;0,CONCATENATE(Tabel2204032[Object-ID],Tabel2204032[Nr.],".",[1]!Watergangen[[#This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3"/>
        <v/>
      </c>
      <c r="B274" s="82" t="str">
        <f>IF(H274&gt;0,CONCATENATE(Tabel2204032[Object-ID],Tabel2204032[Nr.],".",[1]!Watergangen[[#This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3"/>
        <v/>
      </c>
      <c r="B275" s="82" t="str">
        <f>IF(H275&gt;0,CONCATENATE(Tabel2204032[Object-ID],Tabel2204032[Nr.],".",[1]!Watergangen[[#This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3"/>
        <v/>
      </c>
      <c r="B276" s="82" t="str">
        <f>IF(H276&gt;0,CONCATENATE(Tabel2204032[Object-ID],Tabel2204032[Nr.],".",[1]!Watergangen[[#This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3"/>
        <v/>
      </c>
      <c r="B277" s="82" t="str">
        <f>IF(H277&gt;0,CONCATENATE(Tabel2204032[Object-ID],Tabel2204032[Nr.],".",[1]!Watergangen[[#This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3"/>
        <v/>
      </c>
      <c r="B278" s="82" t="str">
        <f>IF(H278&gt;0,CONCATENATE(Tabel2204032[Object-ID],Tabel2204032[Nr.],".",[1]!Watergangen[[#This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ref="A279:A342" si="4">IF(B279="","",ROW()-10)</f>
        <v/>
      </c>
      <c r="B279" s="82" t="str">
        <f>IF(H279&gt;0,CONCATENATE(Tabel2204032[Object-ID],Tabel2204032[Nr.],".",[1]!Watergangen[[#This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4"/>
        <v/>
      </c>
      <c r="B280" s="82" t="str">
        <f>IF(H280&gt;0,CONCATENATE(Tabel2204032[Object-ID],Tabel2204032[Nr.],".",[1]!Watergangen[[#This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4"/>
        <v/>
      </c>
      <c r="B281" s="82" t="str">
        <f>IF(H281&gt;0,CONCATENATE(Tabel2204032[Object-ID],Tabel2204032[Nr.],".",[1]!Watergangen[[#This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4"/>
        <v/>
      </c>
      <c r="B282" s="82" t="str">
        <f>IF(H282&gt;0,CONCATENATE(Tabel2204032[Object-ID],Tabel2204032[Nr.],".",[1]!Watergangen[[#This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4"/>
        <v/>
      </c>
      <c r="B283" s="82" t="str">
        <f>IF(H283&gt;0,CONCATENATE(Tabel2204032[Object-ID],Tabel2204032[Nr.],".",[1]!Watergangen[[#This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4"/>
        <v/>
      </c>
      <c r="B284" s="82" t="str">
        <f>IF(H284&gt;0,CONCATENATE(Tabel2204032[Object-ID],Tabel2204032[Nr.],".",[1]!Watergangen[[#This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4"/>
        <v/>
      </c>
      <c r="B285" s="82" t="str">
        <f>IF(H285&gt;0,CONCATENATE(Tabel2204032[Object-ID],Tabel2204032[Nr.],".",[1]!Watergangen[[#This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4"/>
        <v/>
      </c>
      <c r="B286" s="82" t="str">
        <f>IF(H286&gt;0,CONCATENATE(Tabel2204032[Object-ID],Tabel2204032[Nr.],".",[1]!Watergangen[[#This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4"/>
        <v/>
      </c>
      <c r="B287" s="82" t="str">
        <f>IF(H287&gt;0,CONCATENATE(Tabel2204032[Object-ID],Tabel2204032[Nr.],".",[1]!Watergangen[[#This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4"/>
        <v/>
      </c>
      <c r="B288" s="82" t="str">
        <f>IF(H288&gt;0,CONCATENATE(Tabel2204032[Object-ID],Tabel2204032[Nr.],".",[1]!Watergangen[[#This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4"/>
        <v/>
      </c>
      <c r="B289" s="82" t="str">
        <f>IF(H289&gt;0,CONCATENATE(Tabel2204032[Object-ID],Tabel2204032[Nr.],".",[1]!Watergangen[[#This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4"/>
        <v/>
      </c>
      <c r="B290" s="82" t="str">
        <f>IF(H290&gt;0,CONCATENATE(Tabel2204032[Object-ID],Tabel2204032[Nr.],".",[1]!Watergangen[[#This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4"/>
        <v/>
      </c>
      <c r="B291" s="82" t="str">
        <f>IF(H291&gt;0,CONCATENATE(Tabel2204032[Object-ID],Tabel2204032[Nr.],".",[1]!Watergangen[[#This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4"/>
        <v/>
      </c>
      <c r="B292" s="82" t="str">
        <f>IF(H292&gt;0,CONCATENATE(Tabel2204032[Object-ID],Tabel2204032[Nr.],".",[1]!Watergangen[[#This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4"/>
        <v/>
      </c>
      <c r="B293" s="82" t="str">
        <f>IF(H293&gt;0,CONCATENATE(Tabel2204032[Object-ID],Tabel2204032[Nr.],".",[1]!Watergangen[[#This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4"/>
        <v/>
      </c>
      <c r="B294" s="82" t="str">
        <f>IF(H294&gt;0,CONCATENATE(Tabel2204032[Object-ID],Tabel2204032[Nr.],".",[1]!Watergangen[[#This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4"/>
        <v/>
      </c>
      <c r="B295" s="82" t="str">
        <f>IF(H295&gt;0,CONCATENATE(Tabel2204032[Object-ID],Tabel2204032[Nr.],".",[1]!Watergangen[[#This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4"/>
        <v/>
      </c>
      <c r="B296" s="82" t="str">
        <f>IF(H296&gt;0,CONCATENATE(Tabel2204032[Object-ID],Tabel2204032[Nr.],".",[1]!Watergangen[[#This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4"/>
        <v/>
      </c>
      <c r="B297" s="82" t="str">
        <f>IF(H297&gt;0,CONCATENATE(Tabel2204032[Object-ID],Tabel2204032[Nr.],".",[1]!Watergangen[[#This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4"/>
        <v/>
      </c>
      <c r="B298" s="82" t="str">
        <f>IF(H298&gt;0,CONCATENATE(Tabel2204032[Object-ID],Tabel2204032[Nr.],".",[1]!Watergangen[[#This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4"/>
        <v/>
      </c>
      <c r="B299" s="82" t="str">
        <f>IF(H299&gt;0,CONCATENATE(Tabel2204032[Object-ID],Tabel2204032[Nr.],".",[1]!Watergangen[[#This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4"/>
        <v/>
      </c>
      <c r="B300" s="82" t="str">
        <f>IF(H300&gt;0,CONCATENATE(Tabel2204032[Object-ID],Tabel2204032[Nr.],".",[1]!Watergangen[[#This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4"/>
        <v/>
      </c>
      <c r="B301" s="82" t="str">
        <f>IF(H301&gt;0,CONCATENATE(Tabel2204032[Object-ID],Tabel2204032[Nr.],".",[1]!Watergangen[[#This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4"/>
        <v/>
      </c>
      <c r="B302" s="82" t="str">
        <f>IF(H302&gt;0,CONCATENATE(Tabel2204032[Object-ID],Tabel2204032[Nr.],".",[1]!Watergangen[[#This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4"/>
        <v/>
      </c>
      <c r="B303" s="82" t="str">
        <f>IF(H303&gt;0,CONCATENATE(Tabel2204032[Object-ID],Tabel2204032[Nr.],".",[1]!Watergangen[[#This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4"/>
        <v/>
      </c>
      <c r="B304" s="82" t="str">
        <f>IF(H304&gt;0,CONCATENATE(Tabel2204032[Object-ID],Tabel2204032[Nr.],".",[1]!Watergangen[[#This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4"/>
        <v/>
      </c>
      <c r="B305" s="82" t="str">
        <f>IF(H305&gt;0,CONCATENATE(Tabel2204032[Object-ID],Tabel2204032[Nr.],".",[1]!Watergangen[[#This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4"/>
        <v/>
      </c>
      <c r="B306" s="82" t="str">
        <f>IF(H306&gt;0,CONCATENATE(Tabel2204032[Object-ID],Tabel2204032[Nr.],".",[1]!Watergangen[[#This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4"/>
        <v/>
      </c>
      <c r="B307" s="82" t="str">
        <f>IF(H307&gt;0,CONCATENATE(Tabel2204032[Object-ID],Tabel2204032[Nr.],".",[1]!Watergangen[[#This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4"/>
        <v/>
      </c>
      <c r="B308" s="82" t="str">
        <f>IF(H308&gt;0,CONCATENATE(Tabel2204032[Object-ID],Tabel2204032[Nr.],".",[1]!Watergangen[[#This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4"/>
        <v/>
      </c>
      <c r="B309" s="82" t="str">
        <f>IF(H309&gt;0,CONCATENATE(Tabel2204032[Object-ID],Tabel2204032[Nr.],".",[1]!Watergangen[[#This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4"/>
        <v/>
      </c>
      <c r="B310" s="82" t="str">
        <f>IF(H310&gt;0,CONCATENATE(Tabel2204032[Object-ID],Tabel2204032[Nr.],".",[1]!Watergangen[[#This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4"/>
        <v/>
      </c>
      <c r="B311" s="82" t="str">
        <f>IF(H311&gt;0,CONCATENATE(Tabel2204032[Object-ID],Tabel2204032[Nr.],".",[1]!Watergangen[[#This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4"/>
        <v/>
      </c>
      <c r="B312" s="82" t="str">
        <f>IF(H312&gt;0,CONCATENATE(Tabel2204032[Object-ID],Tabel2204032[Nr.],".",[1]!Watergangen[[#This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4"/>
        <v/>
      </c>
      <c r="B313" s="82" t="str">
        <f>IF(H313&gt;0,CONCATENATE(Tabel2204032[Object-ID],Tabel2204032[Nr.],".",[1]!Watergangen[[#This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4"/>
        <v/>
      </c>
      <c r="B314" s="82" t="str">
        <f>IF(H314&gt;0,CONCATENATE(Tabel2204032[Object-ID],Tabel2204032[Nr.],".",[1]!Watergangen[[#This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4"/>
        <v/>
      </c>
      <c r="B315" s="82" t="str">
        <f>IF(H315&gt;0,CONCATENATE(Tabel2204032[Object-ID],Tabel2204032[Nr.],".",[1]!Watergangen[[#This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4"/>
        <v/>
      </c>
      <c r="B316" s="82" t="str">
        <f>IF(H316&gt;0,CONCATENATE(Tabel2204032[Object-ID],Tabel2204032[Nr.],".",[1]!Watergangen[[#This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4"/>
        <v/>
      </c>
      <c r="B317" s="82" t="str">
        <f>IF(H317&gt;0,CONCATENATE(Tabel2204032[Object-ID],Tabel2204032[Nr.],".",[1]!Watergangen[[#This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4"/>
        <v/>
      </c>
      <c r="B318" s="82" t="str">
        <f>IF(H318&gt;0,CONCATENATE(Tabel2204032[Object-ID],Tabel2204032[Nr.],".",[1]!Watergangen[[#This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4"/>
        <v/>
      </c>
      <c r="B319" s="82" t="str">
        <f>IF(H319&gt;0,CONCATENATE(Tabel2204032[Object-ID],Tabel2204032[Nr.],".",[1]!Watergangen[[#This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4"/>
        <v/>
      </c>
      <c r="B320" s="82" t="str">
        <f>IF(H320&gt;0,CONCATENATE(Tabel2204032[Object-ID],Tabel2204032[Nr.],".",[1]!Watergangen[[#This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4"/>
        <v/>
      </c>
      <c r="B321" s="82" t="str">
        <f>IF(H321&gt;0,CONCATENATE(Tabel2204032[Object-ID],Tabel2204032[Nr.],".",[1]!Watergangen[[#This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4"/>
        <v/>
      </c>
      <c r="B322" s="82" t="str">
        <f>IF(H322&gt;0,CONCATENATE(Tabel2204032[Object-ID],Tabel2204032[Nr.],".",[1]!Watergangen[[#This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4"/>
        <v/>
      </c>
      <c r="B323" s="82" t="str">
        <f>IF(H323&gt;0,CONCATENATE(Tabel2204032[Object-ID],Tabel2204032[Nr.],".",[1]!Watergangen[[#This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4"/>
        <v/>
      </c>
      <c r="B324" s="82" t="str">
        <f>IF(H324&gt;0,CONCATENATE(Tabel2204032[Object-ID],Tabel2204032[Nr.],".",[1]!Watergangen[[#This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4"/>
        <v/>
      </c>
      <c r="B325" s="82" t="str">
        <f>IF(H325&gt;0,CONCATENATE(Tabel2204032[Object-ID],Tabel2204032[Nr.],".",[1]!Watergangen[[#This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4"/>
        <v/>
      </c>
      <c r="B326" s="82" t="str">
        <f>IF(H326&gt;0,CONCATENATE(Tabel2204032[Object-ID],Tabel2204032[Nr.],".",[1]!Watergangen[[#This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4"/>
        <v/>
      </c>
      <c r="B327" s="82" t="str">
        <f>IF(H327&gt;0,CONCATENATE(Tabel2204032[Object-ID],Tabel2204032[Nr.],".",[1]!Watergangen[[#This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4"/>
        <v/>
      </c>
      <c r="B328" s="82" t="str">
        <f>IF(H328&gt;0,CONCATENATE(Tabel2204032[Object-ID],Tabel2204032[Nr.],".",[1]!Watergangen[[#This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4"/>
        <v/>
      </c>
      <c r="B329" s="82" t="str">
        <f>IF(H329&gt;0,CONCATENATE(Tabel2204032[Object-ID],Tabel2204032[Nr.],".",[1]!Watergangen[[#This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4"/>
        <v/>
      </c>
      <c r="B330" s="82" t="str">
        <f>IF(H330&gt;0,CONCATENATE(Tabel2204032[Object-ID],Tabel2204032[Nr.],".",[1]!Watergangen[[#This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4"/>
        <v/>
      </c>
      <c r="B331" s="82" t="str">
        <f>IF(H331&gt;0,CONCATENATE(Tabel2204032[Object-ID],Tabel2204032[Nr.],".",[1]!Watergangen[[#This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si="4"/>
        <v/>
      </c>
      <c r="B332" s="82" t="str">
        <f>IF(H332&gt;0,CONCATENATE(Tabel2204032[Object-ID],Tabel2204032[Nr.],".",[1]!Watergangen[[#This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si="4"/>
        <v/>
      </c>
      <c r="B333" s="82" t="str">
        <f>IF(H333&gt;0,CONCATENATE(Tabel2204032[Object-ID],Tabel2204032[Nr.],".",[1]!Watergangen[[#This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4"/>
        <v/>
      </c>
      <c r="B334" s="82" t="str">
        <f>IF(H334&gt;0,CONCATENATE(Tabel2204032[Object-ID],Tabel2204032[Nr.],".",[1]!Watergangen[[#This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si="4"/>
        <v/>
      </c>
      <c r="B335" s="82" t="str">
        <f>IF(H335&gt;0,CONCATENATE(Tabel2204032[Object-ID],Tabel2204032[Nr.],".",[1]!Watergangen[[#This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4"/>
        <v/>
      </c>
      <c r="B336" s="82" t="str">
        <f>IF(H336&gt;0,CONCATENATE(Tabel2204032[Object-ID],Tabel2204032[Nr.],".",[1]!Watergangen[[#This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4"/>
        <v/>
      </c>
      <c r="B337" s="82" t="str">
        <f>IF(H337&gt;0,CONCATENATE(Tabel2204032[Object-ID],Tabel2204032[Nr.],".",[1]!Watergangen[[#This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4"/>
        <v/>
      </c>
      <c r="B338" s="82" t="str">
        <f>IF(H338&gt;0,CONCATENATE(Tabel2204032[Object-ID],Tabel2204032[Nr.],".",[1]!Watergangen[[#This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4"/>
        <v/>
      </c>
      <c r="B339" s="82" t="str">
        <f>IF(H339&gt;0,CONCATENATE(Tabel2204032[Object-ID],Tabel2204032[Nr.],".",[1]!Watergangen[[#This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4"/>
        <v/>
      </c>
      <c r="B340" s="82" t="str">
        <f>IF(H340&gt;0,CONCATENATE(Tabel2204032[Object-ID],Tabel2204032[Nr.],".",[1]!Watergangen[[#This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4"/>
        <v/>
      </c>
      <c r="B341" s="82" t="str">
        <f>IF(H341&gt;0,CONCATENATE(Tabel2204032[Object-ID],Tabel2204032[Nr.],".",[1]!Watergangen[[#This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4"/>
        <v/>
      </c>
      <c r="B342" s="82" t="str">
        <f>IF(H342&gt;0,CONCATENATE(Tabel2204032[Object-ID],Tabel2204032[Nr.],".",[1]!Watergangen[[#This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ref="A343:A379" si="5">IF(B343="","",ROW()-10)</f>
        <v/>
      </c>
      <c r="B343" s="82" t="str">
        <f>IF(H343&gt;0,CONCATENATE(Tabel2204032[Object-ID],Tabel2204032[Nr.],".",[1]!Watergangen[[#This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5"/>
        <v/>
      </c>
      <c r="B344" s="82" t="str">
        <f>IF(H344&gt;0,CONCATENATE(Tabel2204032[Object-ID],Tabel2204032[Nr.],".",[1]!Watergangen[[#This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5"/>
        <v/>
      </c>
      <c r="B345" s="82" t="str">
        <f>IF(H345&gt;0,CONCATENATE(Tabel2204032[Object-ID],Tabel2204032[Nr.],".",[1]!Watergangen[[#This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5"/>
        <v/>
      </c>
      <c r="B346" s="82" t="str">
        <f>IF(H346&gt;0,CONCATENATE(Tabel2204032[Object-ID],Tabel2204032[Nr.],".",[1]!Watergangen[[#This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5"/>
        <v/>
      </c>
      <c r="B347" s="82" t="str">
        <f>IF(H347&gt;0,CONCATENATE(Tabel2204032[Object-ID],Tabel2204032[Nr.],".",[1]!Watergangen[[#This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5"/>
        <v/>
      </c>
      <c r="B348" s="82" t="str">
        <f>IF(H348&gt;0,CONCATENATE(Tabel2204032[Object-ID],Tabel2204032[Nr.],".",[1]!Watergangen[[#This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5"/>
        <v/>
      </c>
      <c r="B349" s="82" t="str">
        <f>IF(H349&gt;0,CONCATENATE(Tabel2204032[Object-ID],Tabel2204032[Nr.],".",[1]!Watergangen[[#This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5"/>
        <v/>
      </c>
      <c r="B350" s="82" t="str">
        <f>IF(H350&gt;0,CONCATENATE(Tabel2204032[Object-ID],Tabel2204032[Nr.],".",[1]!Watergangen[[#This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5"/>
        <v/>
      </c>
      <c r="B351" s="82" t="str">
        <f>IF(H351&gt;0,CONCATENATE(Tabel2204032[Object-ID],Tabel2204032[Nr.],".",[1]!Watergangen[[#This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5"/>
        <v/>
      </c>
      <c r="B352" s="82" t="str">
        <f>IF(H352&gt;0,CONCATENATE(Tabel2204032[Object-ID],Tabel2204032[Nr.],".",[1]!Watergangen[[#This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5"/>
        <v/>
      </c>
      <c r="B353" s="82" t="str">
        <f>IF(H353&gt;0,CONCATENATE(Tabel2204032[Object-ID],Tabel2204032[Nr.],".",[1]!Watergangen[[#This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5"/>
        <v/>
      </c>
      <c r="B354" s="82" t="str">
        <f>IF(H354&gt;0,CONCATENATE(Tabel2204032[Object-ID],Tabel2204032[Nr.],".",[1]!Watergangen[[#This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5"/>
        <v/>
      </c>
      <c r="B355" s="82" t="str">
        <f>IF(H355&gt;0,CONCATENATE(Tabel2204032[Object-ID],Tabel2204032[Nr.],".",[1]!Watergangen[[#This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5"/>
        <v/>
      </c>
      <c r="B356" s="82" t="str">
        <f>IF(H356&gt;0,CONCATENATE(Tabel2204032[Object-ID],Tabel2204032[Nr.],".",[1]!Watergangen[[#This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5"/>
        <v/>
      </c>
      <c r="B357" s="82" t="str">
        <f>IF(H357&gt;0,CONCATENATE(Tabel2204032[Object-ID],Tabel2204032[Nr.],".",[1]!Watergangen[[#This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5"/>
        <v/>
      </c>
      <c r="B358" s="82" t="str">
        <f>IF(H358&gt;0,CONCATENATE(Tabel2204032[Object-ID],Tabel2204032[Nr.],".",[1]!Watergangen[[#This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5"/>
        <v/>
      </c>
      <c r="B359" s="82" t="str">
        <f>IF(H359&gt;0,CONCATENATE(Tabel2204032[Object-ID],Tabel2204032[Nr.],".",[1]!Watergangen[[#This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5"/>
        <v/>
      </c>
      <c r="B360" s="82" t="str">
        <f>IF(H360&gt;0,CONCATENATE(Tabel2204032[Object-ID],Tabel2204032[Nr.],".",[1]!Watergangen[[#This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5"/>
        <v/>
      </c>
      <c r="B361" s="82" t="str">
        <f>IF(H361&gt;0,CONCATENATE(Tabel2204032[Object-ID],Tabel2204032[Nr.],".",[1]!Watergangen[[#This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5"/>
        <v/>
      </c>
      <c r="B362" s="82" t="str">
        <f>IF(H362&gt;0,CONCATENATE(Tabel2204032[Object-ID],Tabel2204032[Nr.],".",[1]!Watergangen[[#This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5"/>
        <v/>
      </c>
      <c r="B363" s="82" t="str">
        <f>IF(H363&gt;0,CONCATENATE(Tabel2204032[Object-ID],Tabel2204032[Nr.],".",[1]!Watergangen[[#This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5"/>
        <v/>
      </c>
      <c r="B364" s="82" t="str">
        <f>IF(H364&gt;0,CONCATENATE(Tabel2204032[Object-ID],Tabel2204032[Nr.],".",[1]!Watergangen[[#This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5"/>
        <v/>
      </c>
      <c r="B365" s="82" t="str">
        <f>IF(H365&gt;0,CONCATENATE(Tabel2204032[Object-ID],Tabel2204032[Nr.],".",[1]!Watergangen[[#This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5"/>
        <v/>
      </c>
      <c r="B366" s="82" t="str">
        <f>IF(H366&gt;0,CONCATENATE(Tabel2204032[Object-ID],Tabel2204032[Nr.],".",[1]!Watergangen[[#This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5"/>
        <v/>
      </c>
      <c r="B367" s="82" t="str">
        <f>IF(H367&gt;0,CONCATENATE(Tabel2204032[Object-ID],Tabel2204032[Nr.],".",[1]!Watergangen[[#This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5"/>
        <v/>
      </c>
      <c r="B368" s="82" t="str">
        <f>IF(H368&gt;0,CONCATENATE(Tabel2204032[Object-ID],Tabel2204032[Nr.],".",[1]!Watergangen[[#This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row r="369" spans="1:29" x14ac:dyDescent="0.2">
      <c r="A369" s="81" t="str">
        <f t="shared" si="5"/>
        <v/>
      </c>
      <c r="B369" s="82" t="str">
        <f>IF(H369&gt;0,CONCATENATE(Tabel2204032[Object-ID],Tabel2204032[Nr.],".",[1]!Watergangen[[#This Row],[Object code]],".",[1]!Watergangen[[#This Row],[Eis-volgnr.]]),"")</f>
        <v/>
      </c>
      <c r="C369" s="83"/>
      <c r="D369" s="83"/>
      <c r="E369" s="84"/>
      <c r="F369" s="83"/>
      <c r="G369" s="83"/>
      <c r="H369" s="84"/>
      <c r="I369" s="83"/>
      <c r="J369" s="86"/>
      <c r="K369" s="86"/>
      <c r="L369" s="86"/>
      <c r="M369" s="86"/>
      <c r="N369" s="86"/>
      <c r="O369" s="83"/>
      <c r="P369" s="111"/>
      <c r="Q369" s="111"/>
      <c r="R369" s="111"/>
      <c r="S369" s="113"/>
      <c r="T369" s="113"/>
      <c r="U369" s="113"/>
      <c r="V369" s="113"/>
      <c r="W369" s="113"/>
      <c r="X369" s="113"/>
      <c r="Y369" s="113"/>
      <c r="Z369" s="113"/>
      <c r="AA369" s="113"/>
      <c r="AB369" s="113"/>
      <c r="AC369" s="113"/>
    </row>
    <row r="370" spans="1:29" x14ac:dyDescent="0.2">
      <c r="A370" s="81" t="str">
        <f t="shared" si="5"/>
        <v/>
      </c>
      <c r="B370" s="82" t="str">
        <f>IF(H370&gt;0,CONCATENATE(Tabel2204032[Object-ID],Tabel2204032[Nr.],".",[1]!Watergangen[[#This Row],[Object code]],".",[1]!Watergangen[[#This Row],[Eis-volgnr.]]),"")</f>
        <v/>
      </c>
      <c r="C370" s="83"/>
      <c r="D370" s="83"/>
      <c r="E370" s="84"/>
      <c r="F370" s="83"/>
      <c r="G370" s="83"/>
      <c r="H370" s="84"/>
      <c r="I370" s="83"/>
      <c r="J370" s="86"/>
      <c r="K370" s="86"/>
      <c r="L370" s="86"/>
      <c r="M370" s="86"/>
      <c r="N370" s="86"/>
      <c r="O370" s="83"/>
      <c r="P370" s="111"/>
      <c r="Q370" s="111"/>
      <c r="R370" s="111"/>
      <c r="S370" s="113"/>
      <c r="T370" s="113"/>
      <c r="U370" s="113"/>
      <c r="V370" s="113"/>
      <c r="W370" s="113"/>
      <c r="X370" s="113"/>
      <c r="Y370" s="113"/>
      <c r="Z370" s="113"/>
      <c r="AA370" s="113"/>
      <c r="AB370" s="113"/>
      <c r="AC370" s="113"/>
    </row>
    <row r="371" spans="1:29" x14ac:dyDescent="0.2">
      <c r="A371" s="81" t="str">
        <f t="shared" si="5"/>
        <v/>
      </c>
      <c r="B371" s="82" t="str">
        <f>IF(H371&gt;0,CONCATENATE(Tabel2204032[Object-ID],Tabel2204032[Nr.],".",[1]!Watergangen[[#This Row],[Object code]],".",[1]!Watergangen[[#This Row],[Eis-volgnr.]]),"")</f>
        <v/>
      </c>
      <c r="C371" s="83"/>
      <c r="D371" s="83"/>
      <c r="E371" s="84"/>
      <c r="F371" s="83"/>
      <c r="G371" s="83"/>
      <c r="H371" s="84"/>
      <c r="I371" s="83"/>
      <c r="J371" s="86"/>
      <c r="K371" s="86"/>
      <c r="L371" s="86"/>
      <c r="M371" s="86"/>
      <c r="N371" s="86"/>
      <c r="O371" s="83"/>
      <c r="P371" s="111"/>
      <c r="Q371" s="111"/>
      <c r="R371" s="111"/>
      <c r="S371" s="113"/>
      <c r="T371" s="113"/>
      <c r="U371" s="113"/>
      <c r="V371" s="113"/>
      <c r="W371" s="113"/>
      <c r="X371" s="113"/>
      <c r="Y371" s="113"/>
      <c r="Z371" s="113"/>
      <c r="AA371" s="113"/>
      <c r="AB371" s="113"/>
      <c r="AC371" s="113"/>
    </row>
    <row r="372" spans="1:29" x14ac:dyDescent="0.2">
      <c r="A372" s="81" t="str">
        <f t="shared" si="5"/>
        <v/>
      </c>
      <c r="B372" s="82" t="str">
        <f>IF(H372&gt;0,CONCATENATE(Tabel2204032[Object-ID],Tabel2204032[Nr.],".",[1]!Watergangen[[#This Row],[Object code]],".",[1]!Watergangen[[#This Row],[Eis-volgnr.]]),"")</f>
        <v/>
      </c>
      <c r="C372" s="83"/>
      <c r="D372" s="83"/>
      <c r="E372" s="84"/>
      <c r="F372" s="83"/>
      <c r="G372" s="83"/>
      <c r="H372" s="84"/>
      <c r="I372" s="83"/>
      <c r="J372" s="86"/>
      <c r="K372" s="86"/>
      <c r="L372" s="86"/>
      <c r="M372" s="86"/>
      <c r="N372" s="86"/>
      <c r="O372" s="83"/>
      <c r="P372" s="111"/>
      <c r="Q372" s="111"/>
      <c r="R372" s="111"/>
      <c r="S372" s="113"/>
      <c r="T372" s="113"/>
      <c r="U372" s="113"/>
      <c r="V372" s="113"/>
      <c r="W372" s="113"/>
      <c r="X372" s="113"/>
      <c r="Y372" s="113"/>
      <c r="Z372" s="113"/>
      <c r="AA372" s="113"/>
      <c r="AB372" s="113"/>
      <c r="AC372" s="113"/>
    </row>
    <row r="373" spans="1:29" x14ac:dyDescent="0.2">
      <c r="A373" s="81" t="str">
        <f t="shared" si="5"/>
        <v/>
      </c>
      <c r="B373" s="82" t="str">
        <f>IF(H373&gt;0,CONCATENATE(Tabel2204032[Object-ID],Tabel2204032[Nr.],".",[1]!Watergangen[[#This Row],[Object code]],".",[1]!Watergangen[[#This Row],[Eis-volgnr.]]),"")</f>
        <v/>
      </c>
      <c r="C373" s="83"/>
      <c r="D373" s="83"/>
      <c r="E373" s="84"/>
      <c r="F373" s="83"/>
      <c r="G373" s="83"/>
      <c r="H373" s="84"/>
      <c r="I373" s="83"/>
      <c r="J373" s="86"/>
      <c r="K373" s="86"/>
      <c r="L373" s="86"/>
      <c r="M373" s="86"/>
      <c r="N373" s="86"/>
      <c r="O373" s="83"/>
      <c r="P373" s="111"/>
      <c r="Q373" s="111"/>
      <c r="R373" s="111"/>
      <c r="S373" s="113"/>
      <c r="T373" s="113"/>
      <c r="U373" s="113"/>
      <c r="V373" s="113"/>
      <c r="W373" s="113"/>
      <c r="X373" s="113"/>
      <c r="Y373" s="113"/>
      <c r="Z373" s="113"/>
      <c r="AA373" s="113"/>
      <c r="AB373" s="113"/>
      <c r="AC373" s="113"/>
    </row>
    <row r="374" spans="1:29" x14ac:dyDescent="0.2">
      <c r="A374" s="81" t="str">
        <f t="shared" si="5"/>
        <v/>
      </c>
      <c r="B374" s="82" t="str">
        <f>IF(H374&gt;0,CONCATENATE(Tabel2204032[Object-ID],Tabel2204032[Nr.],".",[1]!Watergangen[[#This Row],[Object code]],".",[1]!Watergangen[[#This Row],[Eis-volgnr.]]),"")</f>
        <v/>
      </c>
      <c r="C374" s="83"/>
      <c r="D374" s="83"/>
      <c r="E374" s="84"/>
      <c r="F374" s="83"/>
      <c r="G374" s="83"/>
      <c r="H374" s="84"/>
      <c r="I374" s="83"/>
      <c r="J374" s="86"/>
      <c r="K374" s="86"/>
      <c r="L374" s="86"/>
      <c r="M374" s="86"/>
      <c r="N374" s="86"/>
      <c r="O374" s="83"/>
      <c r="P374" s="111"/>
      <c r="Q374" s="111"/>
      <c r="R374" s="111"/>
      <c r="S374" s="113"/>
      <c r="T374" s="113"/>
      <c r="U374" s="113"/>
      <c r="V374" s="113"/>
      <c r="W374" s="113"/>
      <c r="X374" s="113"/>
      <c r="Y374" s="113"/>
      <c r="Z374" s="113"/>
      <c r="AA374" s="113"/>
      <c r="AB374" s="113"/>
      <c r="AC374" s="113"/>
    </row>
    <row r="375" spans="1:29" x14ac:dyDescent="0.2">
      <c r="A375" s="81" t="str">
        <f t="shared" si="5"/>
        <v/>
      </c>
      <c r="B375" s="82" t="str">
        <f>IF(H375&gt;0,CONCATENATE(Tabel2204032[Object-ID],Tabel2204032[Nr.],".",[1]!Watergangen[[#This Row],[Object code]],".",[1]!Watergangen[[#This Row],[Eis-volgnr.]]),"")</f>
        <v/>
      </c>
      <c r="C375" s="83"/>
      <c r="D375" s="83"/>
      <c r="E375" s="84"/>
      <c r="F375" s="83"/>
      <c r="G375" s="83"/>
      <c r="H375" s="84"/>
      <c r="I375" s="83"/>
      <c r="J375" s="86"/>
      <c r="K375" s="86"/>
      <c r="L375" s="86"/>
      <c r="M375" s="86"/>
      <c r="N375" s="86"/>
      <c r="O375" s="83"/>
      <c r="P375" s="111"/>
      <c r="Q375" s="111"/>
      <c r="R375" s="111"/>
      <c r="S375" s="113"/>
      <c r="T375" s="113"/>
      <c r="U375" s="113"/>
      <c r="V375" s="113"/>
      <c r="W375" s="113"/>
      <c r="X375" s="113"/>
      <c r="Y375" s="113"/>
      <c r="Z375" s="113"/>
      <c r="AA375" s="113"/>
      <c r="AB375" s="113"/>
      <c r="AC375" s="113"/>
    </row>
    <row r="376" spans="1:29" x14ac:dyDescent="0.2">
      <c r="A376" s="81" t="str">
        <f t="shared" si="5"/>
        <v/>
      </c>
      <c r="B376" s="82" t="str">
        <f>IF(H376&gt;0,CONCATENATE(Tabel2204032[Object-ID],Tabel2204032[Nr.],".",[1]!Watergangen[[#This Row],[Object code]],".",[1]!Watergangen[[#This Row],[Eis-volgnr.]]),"")</f>
        <v/>
      </c>
      <c r="C376" s="83"/>
      <c r="D376" s="83"/>
      <c r="E376" s="84"/>
      <c r="F376" s="83"/>
      <c r="G376" s="83"/>
      <c r="H376" s="84"/>
      <c r="I376" s="83"/>
      <c r="J376" s="86"/>
      <c r="K376" s="86"/>
      <c r="L376" s="86"/>
      <c r="M376" s="86"/>
      <c r="N376" s="86"/>
      <c r="O376" s="83"/>
      <c r="P376" s="111"/>
      <c r="Q376" s="111"/>
      <c r="R376" s="111"/>
      <c r="S376" s="113"/>
      <c r="T376" s="113"/>
      <c r="U376" s="113"/>
      <c r="V376" s="113"/>
      <c r="W376" s="113"/>
      <c r="X376" s="113"/>
      <c r="Y376" s="113"/>
      <c r="Z376" s="113"/>
      <c r="AA376" s="113"/>
      <c r="AB376" s="113"/>
      <c r="AC376" s="113"/>
    </row>
    <row r="377" spans="1:29" x14ac:dyDescent="0.2">
      <c r="A377" s="81" t="str">
        <f t="shared" si="5"/>
        <v/>
      </c>
      <c r="B377" s="82" t="str">
        <f>IF(H377&gt;0,CONCATENATE(Tabel2204032[Object-ID],Tabel2204032[Nr.],".",[1]!Watergangen[[#This Row],[Object code]],".",[1]!Watergangen[[#This Row],[Eis-volgnr.]]),"")</f>
        <v/>
      </c>
      <c r="C377" s="83"/>
      <c r="D377" s="83"/>
      <c r="E377" s="84"/>
      <c r="F377" s="83"/>
      <c r="G377" s="83"/>
      <c r="H377" s="84"/>
      <c r="I377" s="83"/>
      <c r="J377" s="86"/>
      <c r="K377" s="86"/>
      <c r="L377" s="86"/>
      <c r="M377" s="86"/>
      <c r="N377" s="86"/>
      <c r="O377" s="83"/>
      <c r="P377" s="111"/>
      <c r="Q377" s="111"/>
      <c r="R377" s="111"/>
      <c r="S377" s="113"/>
      <c r="T377" s="113"/>
      <c r="U377" s="113"/>
      <c r="V377" s="113"/>
      <c r="W377" s="113"/>
      <c r="X377" s="113"/>
      <c r="Y377" s="113"/>
      <c r="Z377" s="113"/>
      <c r="AA377" s="113"/>
      <c r="AB377" s="113"/>
      <c r="AC377" s="113"/>
    </row>
    <row r="378" spans="1:29" x14ac:dyDescent="0.2">
      <c r="A378" s="81" t="str">
        <f t="shared" si="5"/>
        <v/>
      </c>
      <c r="B378" s="82" t="str">
        <f>IF(H378&gt;0,CONCATENATE(Tabel2204032[Object-ID],Tabel2204032[Nr.],".",[1]!Watergangen[[#This Row],[Object code]],".",[1]!Watergangen[[#This Row],[Eis-volgnr.]]),"")</f>
        <v/>
      </c>
      <c r="C378" s="83"/>
      <c r="D378" s="83"/>
      <c r="E378" s="84"/>
      <c r="F378" s="83"/>
      <c r="G378" s="83"/>
      <c r="H378" s="84"/>
      <c r="I378" s="83"/>
      <c r="J378" s="86"/>
      <c r="K378" s="86"/>
      <c r="L378" s="86"/>
      <c r="M378" s="86"/>
      <c r="N378" s="86"/>
      <c r="O378" s="83"/>
      <c r="P378" s="111"/>
      <c r="Q378" s="111"/>
      <c r="R378" s="111"/>
      <c r="S378" s="113"/>
      <c r="T378" s="113"/>
      <c r="U378" s="113"/>
      <c r="V378" s="113"/>
      <c r="W378" s="113"/>
      <c r="X378" s="113"/>
      <c r="Y378" s="113"/>
      <c r="Z378" s="113"/>
      <c r="AA378" s="113"/>
      <c r="AB378" s="113"/>
      <c r="AC378" s="113"/>
    </row>
    <row r="379" spans="1:29" x14ac:dyDescent="0.2">
      <c r="A379" s="81" t="str">
        <f t="shared" si="5"/>
        <v/>
      </c>
      <c r="B379" s="82" t="str">
        <f>IF(H379&gt;0,CONCATENATE(Tabel2204032[Object-ID],Tabel2204032[Nr.],".",[1]!Watergangen[[#This Row],[Object code]],".",[1]!Watergangen[[#This Row],[Eis-volgnr.]]),"")</f>
        <v/>
      </c>
      <c r="C379" s="83"/>
      <c r="D379" s="83"/>
      <c r="E379" s="84"/>
      <c r="F379" s="83"/>
      <c r="G379" s="83"/>
      <c r="H379" s="84"/>
      <c r="I379" s="83"/>
      <c r="J379" s="86"/>
      <c r="K379" s="86"/>
      <c r="L379" s="86"/>
      <c r="M379" s="86"/>
      <c r="N379" s="86"/>
      <c r="O379" s="83"/>
      <c r="P379" s="111"/>
      <c r="Q379" s="111"/>
      <c r="R379" s="111"/>
      <c r="S379" s="113"/>
      <c r="T379" s="113"/>
      <c r="U379" s="113"/>
      <c r="V379" s="113"/>
      <c r="W379" s="113"/>
      <c r="X379" s="113"/>
      <c r="Y379" s="113"/>
      <c r="Z379" s="113"/>
      <c r="AA379" s="113"/>
      <c r="AB379" s="113"/>
      <c r="AC379" s="113"/>
    </row>
  </sheetData>
  <autoFilter ref="A10:AC379" xr:uid="{9A4B2CFA-7B76-4622-83FD-72269E0B6706}">
    <filterColumn colId="18">
      <filters blank="1">
        <filter val="Ja"/>
      </filters>
    </filterColumn>
  </autoFilter>
  <conditionalFormatting sqref="B47:B379">
    <cfRule type="containsBlanks" priority="32" stopIfTrue="1">
      <formula>LEN(TRIM(B47))=0</formula>
    </cfRule>
    <cfRule type="duplicateValues" dxfId="216" priority="33"/>
  </conditionalFormatting>
  <conditionalFormatting sqref="B10">
    <cfRule type="expression" dxfId="215" priority="31">
      <formula>$AF$8&lt;&gt;0</formula>
    </cfRule>
  </conditionalFormatting>
  <conditionalFormatting sqref="B11:B46">
    <cfRule type="containsBlanks" priority="38" stopIfTrue="1">
      <formula>LEN(TRIM(B11))=0</formula>
    </cfRule>
    <cfRule type="duplicateValues" dxfId="214" priority="39"/>
  </conditionalFormatting>
  <hyperlinks>
    <hyperlink ref="B10" location="Objectenboom!A1" display="Eis-ID" xr:uid="{B2C2A2F1-C8A7-42A7-B27B-E5A997746C0B}"/>
  </hyperlinks>
  <printOptions horizontalCentered="1"/>
  <pageMargins left="0.6692913385826772" right="0.6692913385826772" top="1.1417322834645669" bottom="0.74803149606299213" header="0.31496062992125984" footer="0.31496062992125984"/>
  <pageSetup paperSize="8" scale="70" fitToHeight="0" orientation="landscape"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DBEB72C5-C494-4C89-A3B8-6A370AC9E58B}">
          <x14:formula1>
            <xm:f>'\\atlas\kvanderheijden\PMB\Vispassage\[19-01-2021 APvE_eenzijdige vispassage_concept ver 1.0.xlsm]Selectievelden'!#REF!</xm:f>
          </x14:formula1>
          <xm:sqref>H52:H379 C49:C379 Y49:Y379 S49:S379</xm:sqref>
        </x14:dataValidation>
        <x14:dataValidation type="list" errorStyle="warning" allowBlank="1" showInputMessage="1" showErrorMessage="1" errorTitle="Verkeerde invoer" error="Deze waarde wijkt af van de lijst" xr:uid="{82976851-C64E-4A22-9230-43FF1FE7207D}">
          <x14:formula1>
            <xm:f>'\\atlas\kvanderheijden\PMB\Vispassage\[19-01-2021 APvE_eenzijdige vispassage_concept ver 1.0.xlsm]Selectievelden'!#REF!</xm:f>
          </x14:formula1>
          <xm:sqref>E52:E379</xm:sqref>
        </x14:dataValidation>
        <x14:dataValidation type="list" allowBlank="1" showInputMessage="1" showErrorMessage="1" xr:uid="{110CB046-4960-4ACE-B1BE-C4ABACBE035B}">
          <x14:formula1>
            <xm:f>'\\atlas\kvanderheijden\PMB\Vispassage\[19-01-2021 APvE_eenzijdige vispassage_concept ver 1.0.xlsm]Selectievelden'!#REF!</xm:f>
          </x14:formula1>
          <xm:sqref>O49:O379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EC577-8944-41A8-81BE-EA43B750F60E}">
  <sheetPr>
    <tabColor theme="8" tint="0.79998168889431442"/>
    <pageSetUpPr fitToPage="1"/>
  </sheetPr>
  <dimension ref="A7:AC371"/>
  <sheetViews>
    <sheetView topLeftCell="F1" zoomScale="110" zoomScaleNormal="110" workbookViewId="0">
      <selection activeCell="G43" sqref="G43"/>
    </sheetView>
  </sheetViews>
  <sheetFormatPr defaultRowHeight="12" x14ac:dyDescent="0.2"/>
  <cols>
    <col min="1" max="1" width="10.7109375" customWidth="1"/>
    <col min="2" max="2" width="13" bestFit="1" customWidth="1"/>
    <col min="4" max="4" width="7.85546875" customWidth="1"/>
    <col min="5" max="5" width="17.5703125" customWidth="1"/>
    <col min="6" max="6" width="21" customWidth="1"/>
    <col min="7" max="7" width="4.28515625" customWidth="1"/>
    <col min="9" max="9" width="6.140625" customWidth="1"/>
    <col min="10" max="11" width="50.5703125" customWidth="1"/>
    <col min="12" max="12" width="20.85546875" customWidth="1"/>
    <col min="13" max="15" width="12.7109375" customWidth="1"/>
    <col min="16" max="18" width="12.7109375" hidden="1" customWidth="1"/>
    <col min="19" max="19" width="11.5703125" customWidth="1"/>
    <col min="21" max="21" width="11" customWidth="1"/>
    <col min="22" max="22" width="10.28515625" customWidth="1"/>
    <col min="23" max="24" width="10.42578125" customWidth="1"/>
  </cols>
  <sheetData>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60"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8" t="s">
        <v>164</v>
      </c>
      <c r="U10" s="116" t="s">
        <v>165</v>
      </c>
      <c r="V10" s="116" t="s">
        <v>166</v>
      </c>
      <c r="W10" s="116" t="s">
        <v>167</v>
      </c>
      <c r="X10" s="116" t="s">
        <v>168</v>
      </c>
      <c r="Y10" s="118" t="s">
        <v>169</v>
      </c>
      <c r="Z10" s="116" t="s">
        <v>170</v>
      </c>
      <c r="AA10" s="116" t="s">
        <v>171</v>
      </c>
      <c r="AB10" s="116" t="s">
        <v>172</v>
      </c>
      <c r="AC10" s="116" t="s">
        <v>173</v>
      </c>
    </row>
    <row r="11" spans="1:29" ht="36.75" customHeight="1" x14ac:dyDescent="0.2">
      <c r="A11" s="124">
        <f t="shared" ref="A11:A18" si="0">IF(B11="","",ROW()-10)</f>
        <v>1</v>
      </c>
      <c r="B11" s="82" t="s">
        <v>455</v>
      </c>
      <c r="C11" s="123"/>
      <c r="D11" s="154" t="s">
        <v>149</v>
      </c>
      <c r="E11" s="153" t="s">
        <v>693</v>
      </c>
      <c r="F11" s="154" t="s">
        <v>260</v>
      </c>
      <c r="G11" s="154"/>
      <c r="H11" s="153" t="s">
        <v>150</v>
      </c>
      <c r="I11" s="173"/>
      <c r="J11" s="152" t="s">
        <v>821</v>
      </c>
      <c r="K11" s="152"/>
      <c r="L11" s="122"/>
      <c r="M11" s="86"/>
      <c r="N11" s="86"/>
      <c r="O11" s="123" t="s">
        <v>85</v>
      </c>
      <c r="P11" s="239">
        <v>44348</v>
      </c>
      <c r="Q11" s="111"/>
      <c r="R11" s="111"/>
      <c r="S11" s="180" t="s">
        <v>993</v>
      </c>
      <c r="T11" s="113"/>
      <c r="U11" s="113"/>
      <c r="V11" s="113"/>
      <c r="W11" s="113"/>
      <c r="X11" s="113"/>
      <c r="Y11" s="236" t="s">
        <v>129</v>
      </c>
      <c r="Z11" s="113"/>
      <c r="AA11" s="113"/>
      <c r="AB11" s="113"/>
      <c r="AC11" s="113"/>
    </row>
    <row r="12" spans="1:29" ht="21.75" customHeight="1" x14ac:dyDescent="0.2">
      <c r="A12" s="124">
        <f t="shared" si="0"/>
        <v>2</v>
      </c>
      <c r="B12" s="82" t="s">
        <v>457</v>
      </c>
      <c r="C12" s="123" t="s">
        <v>42</v>
      </c>
      <c r="D12" s="154" t="s">
        <v>151</v>
      </c>
      <c r="E12" s="153" t="s">
        <v>693</v>
      </c>
      <c r="F12" s="154" t="s">
        <v>936</v>
      </c>
      <c r="G12" s="154"/>
      <c r="H12" s="153" t="s">
        <v>150</v>
      </c>
      <c r="I12" s="173"/>
      <c r="J12" s="152" t="s">
        <v>943</v>
      </c>
      <c r="K12" s="152"/>
      <c r="L12" s="234" t="s">
        <v>694</v>
      </c>
      <c r="M12" s="122" t="s">
        <v>116</v>
      </c>
      <c r="N12" s="86"/>
      <c r="O12" s="123" t="s">
        <v>85</v>
      </c>
      <c r="P12" s="239">
        <v>44349</v>
      </c>
      <c r="Q12" s="111"/>
      <c r="R12" s="111"/>
      <c r="S12" s="180" t="s">
        <v>993</v>
      </c>
      <c r="T12" s="113"/>
      <c r="U12" s="113"/>
      <c r="V12" s="113"/>
      <c r="W12" s="113"/>
      <c r="X12" s="113"/>
      <c r="Y12" s="236" t="s">
        <v>129</v>
      </c>
      <c r="Z12" s="113"/>
      <c r="AA12" s="113"/>
      <c r="AB12" s="113"/>
      <c r="AC12" s="113"/>
    </row>
    <row r="13" spans="1:29" ht="34.5" customHeight="1" x14ac:dyDescent="0.2">
      <c r="A13" s="124">
        <f t="shared" si="0"/>
        <v>3</v>
      </c>
      <c r="B13" s="82" t="s">
        <v>456</v>
      </c>
      <c r="C13" s="123" t="s">
        <v>42</v>
      </c>
      <c r="D13" s="154" t="s">
        <v>153</v>
      </c>
      <c r="E13" s="153" t="s">
        <v>693</v>
      </c>
      <c r="F13" s="154" t="s">
        <v>937</v>
      </c>
      <c r="G13" s="143"/>
      <c r="H13" s="153" t="s">
        <v>150</v>
      </c>
      <c r="I13" s="173"/>
      <c r="J13" s="152" t="s">
        <v>895</v>
      </c>
      <c r="K13" s="152" t="s">
        <v>944</v>
      </c>
      <c r="L13" s="234" t="s">
        <v>694</v>
      </c>
      <c r="M13" s="122" t="s">
        <v>114</v>
      </c>
      <c r="N13" s="86"/>
      <c r="O13" s="123" t="s">
        <v>85</v>
      </c>
      <c r="P13" s="239">
        <v>44350</v>
      </c>
      <c r="Q13" s="111"/>
      <c r="R13" s="111"/>
      <c r="S13" s="180" t="s">
        <v>993</v>
      </c>
      <c r="T13" s="113"/>
      <c r="U13" s="113"/>
      <c r="V13" s="113"/>
      <c r="W13" s="113"/>
      <c r="X13" s="113"/>
      <c r="Y13" s="236" t="s">
        <v>129</v>
      </c>
      <c r="Z13" s="113"/>
      <c r="AA13" s="113"/>
      <c r="AB13" s="113"/>
      <c r="AC13" s="113"/>
    </row>
    <row r="14" spans="1:29" ht="34.5" customHeight="1" x14ac:dyDescent="0.2">
      <c r="A14" s="124">
        <f t="shared" si="0"/>
        <v>4</v>
      </c>
      <c r="B14" s="82" t="s">
        <v>893</v>
      </c>
      <c r="C14" s="123" t="s">
        <v>47</v>
      </c>
      <c r="D14" s="154" t="s">
        <v>153</v>
      </c>
      <c r="E14" s="153" t="s">
        <v>693</v>
      </c>
      <c r="F14" s="154" t="s">
        <v>937</v>
      </c>
      <c r="G14" s="154"/>
      <c r="H14" s="153" t="s">
        <v>152</v>
      </c>
      <c r="I14" s="173"/>
      <c r="J14" s="152" t="s">
        <v>575</v>
      </c>
      <c r="K14" s="152" t="s">
        <v>811</v>
      </c>
      <c r="L14" s="209" t="s">
        <v>694</v>
      </c>
      <c r="M14" s="123" t="s">
        <v>114</v>
      </c>
      <c r="N14" s="86"/>
      <c r="O14" s="123" t="s">
        <v>85</v>
      </c>
      <c r="P14" s="239">
        <v>44348</v>
      </c>
      <c r="Q14" s="111"/>
      <c r="R14" s="111"/>
      <c r="S14" s="180" t="s">
        <v>993</v>
      </c>
      <c r="T14" s="113"/>
      <c r="U14" s="113"/>
      <c r="V14" s="113"/>
      <c r="W14" s="113"/>
      <c r="X14" s="113"/>
      <c r="Y14" s="236" t="s">
        <v>129</v>
      </c>
      <c r="Z14" s="113"/>
      <c r="AA14" s="113"/>
      <c r="AB14" s="113"/>
      <c r="AC14" s="113"/>
    </row>
    <row r="15" spans="1:29" ht="34.5" customHeight="1" x14ac:dyDescent="0.2">
      <c r="A15" s="124">
        <f t="shared" si="0"/>
        <v>5</v>
      </c>
      <c r="B15" s="82" t="s">
        <v>935</v>
      </c>
      <c r="C15" s="123" t="s">
        <v>42</v>
      </c>
      <c r="D15" s="154" t="s">
        <v>153</v>
      </c>
      <c r="E15" s="153" t="s">
        <v>693</v>
      </c>
      <c r="F15" s="154" t="s">
        <v>937</v>
      </c>
      <c r="G15" s="154"/>
      <c r="H15" s="153" t="s">
        <v>155</v>
      </c>
      <c r="I15" s="173"/>
      <c r="J15" s="152" t="s">
        <v>1009</v>
      </c>
      <c r="K15" s="152" t="s">
        <v>1025</v>
      </c>
      <c r="L15" s="122" t="s">
        <v>110</v>
      </c>
      <c r="M15" s="123" t="s">
        <v>114</v>
      </c>
      <c r="N15" s="86"/>
      <c r="O15" s="123" t="s">
        <v>85</v>
      </c>
      <c r="P15" s="239">
        <v>44348</v>
      </c>
      <c r="Q15" s="111"/>
      <c r="R15" s="111"/>
      <c r="S15" s="180" t="s">
        <v>993</v>
      </c>
      <c r="T15" s="113"/>
      <c r="U15" s="113"/>
      <c r="V15" s="113"/>
      <c r="W15" s="113"/>
      <c r="X15" s="113"/>
      <c r="Y15" s="236" t="s">
        <v>129</v>
      </c>
      <c r="Z15" s="113"/>
      <c r="AA15" s="113"/>
      <c r="AB15" s="113"/>
      <c r="AC15" s="113"/>
    </row>
    <row r="16" spans="1:29" ht="45" customHeight="1" x14ac:dyDescent="0.2">
      <c r="A16" s="124">
        <f t="shared" si="0"/>
        <v>6</v>
      </c>
      <c r="B16" s="82" t="s">
        <v>942</v>
      </c>
      <c r="C16" s="123" t="s">
        <v>61</v>
      </c>
      <c r="D16" s="154" t="s">
        <v>153</v>
      </c>
      <c r="E16" s="153" t="s">
        <v>693</v>
      </c>
      <c r="F16" s="154" t="s">
        <v>937</v>
      </c>
      <c r="G16" s="154"/>
      <c r="H16" s="153" t="s">
        <v>154</v>
      </c>
      <c r="I16" s="173"/>
      <c r="J16" s="169" t="s">
        <v>896</v>
      </c>
      <c r="K16" s="169" t="s">
        <v>897</v>
      </c>
      <c r="L16" s="122" t="s">
        <v>110</v>
      </c>
      <c r="M16" s="123" t="s">
        <v>114</v>
      </c>
      <c r="N16" s="86"/>
      <c r="O16" s="123" t="s">
        <v>85</v>
      </c>
      <c r="P16" s="239">
        <v>44348</v>
      </c>
      <c r="Q16" s="111"/>
      <c r="R16" s="111"/>
      <c r="S16" s="180" t="s">
        <v>993</v>
      </c>
      <c r="T16" s="113"/>
      <c r="U16" s="113"/>
      <c r="V16" s="113"/>
      <c r="W16" s="113"/>
      <c r="X16" s="113"/>
      <c r="Y16" s="236" t="s">
        <v>129</v>
      </c>
      <c r="Z16" s="113"/>
      <c r="AA16" s="113"/>
      <c r="AB16" s="113"/>
      <c r="AC16" s="113"/>
    </row>
    <row r="17" spans="1:29" ht="45.75" customHeight="1" x14ac:dyDescent="0.2">
      <c r="A17" s="124">
        <f t="shared" si="0"/>
        <v>7</v>
      </c>
      <c r="B17" s="82" t="s">
        <v>617</v>
      </c>
      <c r="C17" s="123" t="s">
        <v>42</v>
      </c>
      <c r="D17" s="154" t="s">
        <v>764</v>
      </c>
      <c r="E17" s="153" t="s">
        <v>693</v>
      </c>
      <c r="F17" s="154" t="s">
        <v>938</v>
      </c>
      <c r="G17" s="154"/>
      <c r="H17" s="153" t="s">
        <v>150</v>
      </c>
      <c r="I17" s="173"/>
      <c r="J17" s="152" t="s">
        <v>945</v>
      </c>
      <c r="K17" s="152" t="s">
        <v>953</v>
      </c>
      <c r="L17" s="234" t="s">
        <v>694</v>
      </c>
      <c r="M17" s="122" t="s">
        <v>114</v>
      </c>
      <c r="N17" s="86"/>
      <c r="O17" s="123" t="s">
        <v>85</v>
      </c>
      <c r="P17" s="239">
        <v>44349</v>
      </c>
      <c r="Q17" s="111"/>
      <c r="R17" s="111"/>
      <c r="S17" s="180" t="s">
        <v>993</v>
      </c>
      <c r="T17" s="113"/>
      <c r="U17" s="113"/>
      <c r="V17" s="113"/>
      <c r="W17" s="113"/>
      <c r="X17" s="113"/>
      <c r="Y17" s="236" t="s">
        <v>129</v>
      </c>
      <c r="Z17" s="113"/>
      <c r="AA17" s="113"/>
      <c r="AB17" s="113"/>
      <c r="AC17" s="113"/>
    </row>
    <row r="18" spans="1:29" ht="46.5" customHeight="1" x14ac:dyDescent="0.2">
      <c r="A18" s="124">
        <f t="shared" si="0"/>
        <v>8</v>
      </c>
      <c r="B18" s="82" t="s">
        <v>777</v>
      </c>
      <c r="C18" s="123" t="s">
        <v>42</v>
      </c>
      <c r="D18" s="154" t="s">
        <v>764</v>
      </c>
      <c r="E18" s="153" t="s">
        <v>693</v>
      </c>
      <c r="F18" s="154" t="s">
        <v>938</v>
      </c>
      <c r="G18" s="154"/>
      <c r="H18" s="153" t="s">
        <v>150</v>
      </c>
      <c r="I18" s="173"/>
      <c r="J18" s="152" t="s">
        <v>946</v>
      </c>
      <c r="K18" s="152" t="s">
        <v>947</v>
      </c>
      <c r="L18" s="122" t="s">
        <v>694</v>
      </c>
      <c r="M18" s="123" t="s">
        <v>109</v>
      </c>
      <c r="N18" s="86"/>
      <c r="O18" s="123" t="s">
        <v>85</v>
      </c>
      <c r="P18" s="239">
        <v>44348</v>
      </c>
      <c r="Q18" s="111"/>
      <c r="R18" s="111"/>
      <c r="S18" s="180" t="s">
        <v>993</v>
      </c>
      <c r="T18" s="113"/>
      <c r="U18" s="113"/>
      <c r="V18" s="113"/>
      <c r="W18" s="113"/>
      <c r="X18" s="113"/>
      <c r="Y18" s="236" t="s">
        <v>129</v>
      </c>
      <c r="Z18" s="113"/>
      <c r="AA18" s="113"/>
      <c r="AB18" s="113"/>
      <c r="AC18" s="113"/>
    </row>
    <row r="19" spans="1:29" x14ac:dyDescent="0.2">
      <c r="A19" s="81" t="str">
        <f t="shared" ref="A19:A78" si="1">IF(B19="","",ROW()-10)</f>
        <v/>
      </c>
      <c r="B19" s="82" t="str">
        <f>IF(H19&gt;0,CONCATENATE(Tabel2204036[Object-ID],Tabel2204036[Nr.],".",[1]!Watergangen[[#This Row],[Object code]],".",[1]!Watergangen[[#This Row],[Eis-volgnr.]]),"")</f>
        <v/>
      </c>
      <c r="C19" s="121"/>
      <c r="D19" s="143"/>
      <c r="E19" s="121"/>
      <c r="F19" s="143"/>
      <c r="G19" s="143"/>
      <c r="H19" s="121"/>
      <c r="I19" s="85"/>
      <c r="J19" s="86"/>
      <c r="K19" s="86"/>
      <c r="L19" s="86"/>
      <c r="M19" s="86"/>
      <c r="N19" s="86"/>
      <c r="O19" s="83"/>
      <c r="P19" s="111"/>
      <c r="Q19" s="111"/>
      <c r="R19" s="111"/>
      <c r="S19" s="174"/>
      <c r="T19" s="113"/>
      <c r="U19" s="113"/>
      <c r="V19" s="113"/>
      <c r="W19" s="113"/>
      <c r="X19" s="113"/>
      <c r="Y19" s="113"/>
      <c r="Z19" s="113"/>
      <c r="AA19" s="113"/>
      <c r="AB19" s="113"/>
      <c r="AC19" s="113"/>
    </row>
    <row r="20" spans="1:29" x14ac:dyDescent="0.2">
      <c r="A20" s="81" t="str">
        <f t="shared" si="1"/>
        <v/>
      </c>
      <c r="B20" s="82" t="str">
        <f>IF(H20&gt;0,CONCATENATE(Tabel2204036[Object-ID],Tabel2204036[Nr.],".",[1]!Watergangen[[#This Row],[Object code]],".",[1]!Watergangen[[#This Row],[Eis-volgnr.]]),"")</f>
        <v/>
      </c>
      <c r="C20" s="121"/>
      <c r="D20" s="143"/>
      <c r="E20" s="121"/>
      <c r="F20" s="143"/>
      <c r="G20" s="143"/>
      <c r="H20" s="121"/>
      <c r="I20" s="85"/>
      <c r="J20" s="86"/>
      <c r="K20" s="86"/>
      <c r="L20" s="86"/>
      <c r="M20" s="86"/>
      <c r="N20" s="86"/>
      <c r="O20" s="83"/>
      <c r="P20" s="111"/>
      <c r="Q20" s="111"/>
      <c r="R20" s="111"/>
      <c r="S20" s="112"/>
      <c r="T20" s="113"/>
      <c r="U20" s="113"/>
      <c r="V20" s="113"/>
      <c r="W20" s="113"/>
      <c r="X20" s="113"/>
      <c r="Y20" s="113"/>
      <c r="Z20" s="113"/>
      <c r="AA20" s="113"/>
      <c r="AB20" s="113"/>
      <c r="AC20" s="113"/>
    </row>
    <row r="21" spans="1:29" x14ac:dyDescent="0.2">
      <c r="A21" s="81" t="str">
        <f t="shared" si="1"/>
        <v/>
      </c>
      <c r="B21" s="82" t="str">
        <f>IF(H21&gt;0,CONCATENATE(Tabel2204036[Object-ID],Tabel2204036[Nr.],".",[1]!Watergangen[[#This Row],[Object code]],".",[1]!Watergangen[[#This Row],[Eis-volgnr.]]),"")</f>
        <v/>
      </c>
      <c r="C21" s="121"/>
      <c r="D21" s="143"/>
      <c r="E21" s="121"/>
      <c r="F21" s="143"/>
      <c r="G21" s="143"/>
      <c r="H21" s="121"/>
      <c r="I21" s="85"/>
      <c r="J21" s="87"/>
      <c r="K21" s="86"/>
      <c r="L21" s="86"/>
      <c r="M21" s="86"/>
      <c r="N21" s="86"/>
      <c r="O21" s="83"/>
      <c r="P21" s="111"/>
      <c r="Q21" s="111"/>
      <c r="R21" s="111"/>
      <c r="S21" s="113"/>
      <c r="T21" s="113"/>
      <c r="U21" s="113"/>
      <c r="V21" s="113"/>
      <c r="W21" s="113"/>
      <c r="X21" s="113"/>
      <c r="Y21" s="113"/>
      <c r="Z21" s="113"/>
      <c r="AA21" s="113"/>
      <c r="AB21" s="113"/>
      <c r="AC21" s="113"/>
    </row>
    <row r="22" spans="1:29" x14ac:dyDescent="0.2">
      <c r="A22" s="81" t="str">
        <f t="shared" si="1"/>
        <v/>
      </c>
      <c r="B22" s="82" t="str">
        <f>IF(H22&gt;0,CONCATENATE(Tabel2204036[Object-ID],Tabel2204036[Nr.],".",[1]!Watergangen[[#This Row],[Object code]],".",[1]!Watergangen[[#This Row],[Eis-volgnr.]]),"")</f>
        <v/>
      </c>
      <c r="C22" s="121"/>
      <c r="D22" s="143"/>
      <c r="E22" s="121"/>
      <c r="F22" s="143"/>
      <c r="G22" s="143"/>
      <c r="H22" s="121"/>
      <c r="I22" s="83"/>
      <c r="J22" s="86"/>
      <c r="K22" s="86"/>
      <c r="L22" s="86"/>
      <c r="M22" s="86"/>
      <c r="N22" s="86"/>
      <c r="O22" s="83"/>
      <c r="P22" s="111"/>
      <c r="Q22" s="111"/>
      <c r="R22" s="111"/>
      <c r="S22" s="113"/>
      <c r="T22" s="113"/>
      <c r="U22" s="113"/>
      <c r="V22" s="113"/>
      <c r="W22" s="113"/>
      <c r="X22" s="113"/>
      <c r="Y22" s="113"/>
      <c r="Z22" s="113"/>
      <c r="AA22" s="113"/>
      <c r="AB22" s="113"/>
      <c r="AC22" s="113"/>
    </row>
    <row r="23" spans="1:29" x14ac:dyDescent="0.2">
      <c r="A23" s="81" t="str">
        <f t="shared" si="1"/>
        <v/>
      </c>
      <c r="B23" s="82" t="str">
        <f>IF(H23&gt;0,CONCATENATE(Tabel2204036[Object-ID],Tabel2204036[Nr.],".",[1]!Watergangen[[#This Row],[Object code]],".",[1]!Watergangen[[#This Row],[Eis-volgnr.]]),"")</f>
        <v/>
      </c>
      <c r="C23" s="121"/>
      <c r="D23" s="143"/>
      <c r="E23" s="121"/>
      <c r="F23" s="143"/>
      <c r="G23" s="143"/>
      <c r="H23" s="121"/>
      <c r="I23" s="83"/>
      <c r="J23" s="86"/>
      <c r="K23" s="86"/>
      <c r="L23" s="86"/>
      <c r="M23" s="86"/>
      <c r="N23" s="86"/>
      <c r="O23" s="83"/>
      <c r="P23" s="111"/>
      <c r="Q23" s="111"/>
      <c r="R23" s="111"/>
      <c r="S23" s="113"/>
      <c r="T23" s="113"/>
      <c r="U23" s="113"/>
      <c r="V23" s="113"/>
      <c r="W23" s="113"/>
      <c r="X23" s="113"/>
      <c r="Y23" s="113"/>
      <c r="Z23" s="113"/>
      <c r="AA23" s="113"/>
      <c r="AB23" s="113"/>
      <c r="AC23" s="113"/>
    </row>
    <row r="24" spans="1:29" x14ac:dyDescent="0.2">
      <c r="A24" s="81" t="str">
        <f t="shared" si="1"/>
        <v/>
      </c>
      <c r="B24" s="82" t="str">
        <f>IF(H24&gt;0,CONCATENATE(Tabel2204036[Object-ID],Tabel2204036[Nr.],".",[1]!Watergangen[[#This Row],[Object code]],".",[1]!Watergangen[[#This Row],[Eis-volgnr.]]),"")</f>
        <v/>
      </c>
      <c r="C24" s="121"/>
      <c r="D24" s="143"/>
      <c r="E24" s="121"/>
      <c r="F24" s="143"/>
      <c r="G24" s="143"/>
      <c r="H24" s="121"/>
      <c r="I24" s="83"/>
      <c r="J24" s="86"/>
      <c r="K24" s="86"/>
      <c r="L24" s="86"/>
      <c r="M24" s="86"/>
      <c r="N24" s="86"/>
      <c r="O24" s="83"/>
      <c r="P24" s="111"/>
      <c r="Q24" s="111"/>
      <c r="R24" s="111"/>
      <c r="S24" s="113"/>
      <c r="T24" s="113"/>
      <c r="U24" s="113"/>
      <c r="V24" s="113"/>
      <c r="W24" s="113"/>
      <c r="X24" s="113"/>
      <c r="Y24" s="113"/>
      <c r="Z24" s="113"/>
      <c r="AA24" s="113"/>
      <c r="AB24" s="113"/>
      <c r="AC24" s="113"/>
    </row>
    <row r="25" spans="1:29" x14ac:dyDescent="0.2">
      <c r="A25" s="81" t="str">
        <f t="shared" si="1"/>
        <v/>
      </c>
      <c r="B25" s="82" t="str">
        <f>IF(H25&gt;0,CONCATENATE(Tabel2204036[Object-ID],Tabel2204036[Nr.],".",[1]!Watergangen[[#This Row],[Object code]],".",[1]!Watergangen[[#This Row],[Eis-volgnr.]]),"")</f>
        <v/>
      </c>
      <c r="C25" s="121"/>
      <c r="D25" s="143"/>
      <c r="E25" s="121"/>
      <c r="F25" s="143"/>
      <c r="G25" s="143"/>
      <c r="H25" s="121"/>
      <c r="I25" s="83"/>
      <c r="J25" s="86"/>
      <c r="K25" s="86"/>
      <c r="L25" s="86"/>
      <c r="M25" s="86"/>
      <c r="N25" s="86"/>
      <c r="O25" s="83"/>
      <c r="P25" s="111"/>
      <c r="Q25" s="111"/>
      <c r="R25" s="111"/>
      <c r="S25" s="113"/>
      <c r="T25" s="113"/>
      <c r="U25" s="113"/>
      <c r="V25" s="113"/>
      <c r="W25" s="113"/>
      <c r="X25" s="113"/>
      <c r="Y25" s="113"/>
      <c r="Z25" s="113"/>
      <c r="AA25" s="113"/>
      <c r="AB25" s="113"/>
      <c r="AC25" s="113"/>
    </row>
    <row r="26" spans="1:29" x14ac:dyDescent="0.2">
      <c r="A26" s="81" t="str">
        <f t="shared" si="1"/>
        <v/>
      </c>
      <c r="B26" s="82" t="str">
        <f>IF(H26&gt;0,CONCATENATE(Tabel2204036[Object-ID],Tabel2204036[Nr.],".",[1]!Watergangen[[#This Row],[Object code]],".",[1]!Watergangen[[#This Row],[Eis-volgnr.]]),"")</f>
        <v/>
      </c>
      <c r="C26" s="121"/>
      <c r="D26" s="143"/>
      <c r="E26" s="121"/>
      <c r="F26" s="144"/>
      <c r="G26" s="144"/>
      <c r="H26" s="121"/>
      <c r="I26" s="83"/>
      <c r="J26" s="86"/>
      <c r="K26" s="86"/>
      <c r="L26" s="86"/>
      <c r="M26" s="86"/>
      <c r="N26" s="86"/>
      <c r="O26" s="83"/>
      <c r="P26" s="111"/>
      <c r="Q26" s="111"/>
      <c r="R26" s="111"/>
      <c r="S26" s="113"/>
      <c r="T26" s="113"/>
      <c r="U26" s="113"/>
      <c r="V26" s="113"/>
      <c r="W26" s="113"/>
      <c r="X26" s="113"/>
      <c r="Y26" s="113"/>
      <c r="Z26" s="113"/>
      <c r="AA26" s="113"/>
      <c r="AB26" s="113"/>
      <c r="AC26" s="113"/>
    </row>
    <row r="27" spans="1:29" x14ac:dyDescent="0.2">
      <c r="A27" s="81" t="str">
        <f t="shared" si="1"/>
        <v/>
      </c>
      <c r="B27" s="82" t="str">
        <f>IF(H27&gt;0,CONCATENATE(Tabel2204036[Object-ID],Tabel2204036[Nr.],".",[1]!Watergangen[[#This Row],[Object code]],".",[1]!Watergangen[[#This Row],[Eis-volgnr.]]),"")</f>
        <v/>
      </c>
      <c r="C27" s="121"/>
      <c r="D27" s="143"/>
      <c r="E27" s="121"/>
      <c r="F27" s="144"/>
      <c r="G27" s="144"/>
      <c r="H27" s="121"/>
      <c r="I27" s="83"/>
      <c r="J27" s="89"/>
      <c r="K27" s="86"/>
      <c r="L27" s="86"/>
      <c r="M27" s="86"/>
      <c r="N27" s="86"/>
      <c r="O27" s="83"/>
      <c r="P27" s="111"/>
      <c r="Q27" s="111"/>
      <c r="R27" s="111"/>
      <c r="S27" s="113"/>
      <c r="T27" s="113"/>
      <c r="U27" s="113"/>
      <c r="V27" s="113"/>
      <c r="W27" s="113"/>
      <c r="X27" s="113"/>
      <c r="Y27" s="113"/>
      <c r="Z27" s="113"/>
      <c r="AA27" s="113"/>
      <c r="AB27" s="113"/>
      <c r="AC27" s="113"/>
    </row>
    <row r="28" spans="1:29" x14ac:dyDescent="0.2">
      <c r="A28" s="81" t="str">
        <f t="shared" si="1"/>
        <v/>
      </c>
      <c r="B28" s="82" t="str">
        <f>IF(H28&gt;0,CONCATENATE(Tabel2204036[Object-ID],Tabel2204036[Nr.],".",[1]!Watergangen[[#This Row],[Object code]],".",[1]!Watergangen[[#This Row],[Eis-volgnr.]]),"")</f>
        <v/>
      </c>
      <c r="C28" s="121"/>
      <c r="D28" s="143"/>
      <c r="E28" s="121"/>
      <c r="F28" s="144"/>
      <c r="G28" s="144"/>
      <c r="H28" s="121"/>
      <c r="I28" s="83"/>
      <c r="J28" s="89"/>
      <c r="K28" s="86"/>
      <c r="L28" s="86"/>
      <c r="M28" s="86"/>
      <c r="N28" s="86"/>
      <c r="O28" s="83"/>
      <c r="P28" s="111"/>
      <c r="Q28" s="111"/>
      <c r="R28" s="111"/>
      <c r="S28" s="113"/>
      <c r="T28" s="113"/>
      <c r="U28" s="113"/>
      <c r="V28" s="113"/>
      <c r="W28" s="113"/>
      <c r="X28" s="113"/>
      <c r="Y28" s="113"/>
      <c r="Z28" s="113"/>
      <c r="AA28" s="113"/>
      <c r="AB28" s="113"/>
      <c r="AC28" s="113"/>
    </row>
    <row r="29" spans="1:29" x14ac:dyDescent="0.2">
      <c r="A29" s="81" t="str">
        <f t="shared" si="1"/>
        <v/>
      </c>
      <c r="B29" s="82" t="str">
        <f>IF(H29&gt;0,CONCATENATE(Tabel2204036[Object-ID],Tabel2204036[Nr.],".",[1]!Watergangen[[#This Row],[Object code]],".",[1]!Watergangen[[#This Row],[Eis-volgnr.]]),"")</f>
        <v/>
      </c>
      <c r="C29" s="121"/>
      <c r="D29" s="143"/>
      <c r="E29" s="121"/>
      <c r="F29" s="144"/>
      <c r="G29" s="144"/>
      <c r="H29" s="121"/>
      <c r="I29" s="83"/>
      <c r="J29" s="89"/>
      <c r="K29" s="86"/>
      <c r="L29" s="86"/>
      <c r="M29" s="86"/>
      <c r="N29" s="86"/>
      <c r="O29" s="83"/>
      <c r="P29" s="111"/>
      <c r="Q29" s="111"/>
      <c r="R29" s="111"/>
      <c r="S29" s="113"/>
      <c r="T29" s="113"/>
      <c r="U29" s="113"/>
      <c r="V29" s="113"/>
      <c r="W29" s="113"/>
      <c r="X29" s="113"/>
      <c r="Y29" s="113"/>
      <c r="Z29" s="113"/>
      <c r="AA29" s="113"/>
      <c r="AB29" s="113"/>
      <c r="AC29" s="113"/>
    </row>
    <row r="30" spans="1:29" x14ac:dyDescent="0.2">
      <c r="A30" s="81" t="str">
        <f t="shared" si="1"/>
        <v/>
      </c>
      <c r="B30" s="82" t="str">
        <f>IF(H30&gt;0,CONCATENATE(Tabel2204036[Object-ID],Tabel2204036[Nr.],".",[1]!Watergangen[[#This Row],[Object code]],".",[1]!Watergangen[[#This Row],[Eis-volgnr.]]),"")</f>
        <v/>
      </c>
      <c r="C30" s="121"/>
      <c r="D30" s="143"/>
      <c r="E30" s="121"/>
      <c r="F30" s="144"/>
      <c r="G30" s="144"/>
      <c r="H30" s="121"/>
      <c r="I30" s="83"/>
      <c r="J30" s="89"/>
      <c r="K30" s="86"/>
      <c r="L30" s="86"/>
      <c r="M30" s="86"/>
      <c r="N30" s="86"/>
      <c r="O30" s="83"/>
      <c r="P30" s="111"/>
      <c r="Q30" s="111"/>
      <c r="R30" s="111"/>
      <c r="S30" s="113"/>
      <c r="T30" s="113"/>
      <c r="U30" s="113"/>
      <c r="V30" s="113"/>
      <c r="W30" s="113"/>
      <c r="X30" s="113"/>
      <c r="Y30" s="113"/>
      <c r="Z30" s="113"/>
      <c r="AA30" s="113"/>
      <c r="AB30" s="113"/>
      <c r="AC30" s="113"/>
    </row>
    <row r="31" spans="1:29" x14ac:dyDescent="0.2">
      <c r="A31" s="81" t="str">
        <f t="shared" si="1"/>
        <v/>
      </c>
      <c r="B31" s="82" t="str">
        <f>IF(H31&gt;0,CONCATENATE(Tabel2204036[Object-ID],Tabel2204036[Nr.],".",[1]!Watergangen[[#This Row],[Object code]],".",[1]!Watergangen[[#This Row],[Eis-volgnr.]]),"")</f>
        <v/>
      </c>
      <c r="C31" s="121"/>
      <c r="D31" s="143"/>
      <c r="E31" s="121"/>
      <c r="F31" s="144"/>
      <c r="G31" s="144"/>
      <c r="H31" s="121"/>
      <c r="I31" s="83"/>
      <c r="J31" s="89"/>
      <c r="K31" s="86"/>
      <c r="L31" s="86"/>
      <c r="M31" s="86"/>
      <c r="N31" s="86"/>
      <c r="O31" s="83"/>
      <c r="P31" s="111"/>
      <c r="Q31" s="111"/>
      <c r="R31" s="111"/>
      <c r="S31" s="113"/>
      <c r="T31" s="113"/>
      <c r="U31" s="113"/>
      <c r="V31" s="113"/>
      <c r="W31" s="113"/>
      <c r="X31" s="113"/>
      <c r="Y31" s="113"/>
      <c r="Z31" s="113"/>
      <c r="AA31" s="113"/>
      <c r="AB31" s="113"/>
      <c r="AC31" s="113"/>
    </row>
    <row r="32" spans="1:29" x14ac:dyDescent="0.2">
      <c r="A32" s="81" t="str">
        <f t="shared" si="1"/>
        <v/>
      </c>
      <c r="B32" s="82" t="str">
        <f>IF(H32&gt;0,CONCATENATE(Tabel2204036[Object-ID],Tabel2204036[Nr.],".",[1]!Watergangen[[#This Row],[Object code]],".",[1]!Watergangen[[#This Row],[Eis-volgnr.]]),"")</f>
        <v/>
      </c>
      <c r="C32" s="121"/>
      <c r="D32" s="143"/>
      <c r="E32" s="121"/>
      <c r="F32" s="144"/>
      <c r="G32" s="144"/>
      <c r="H32" s="121"/>
      <c r="I32" s="83"/>
      <c r="J32" s="89"/>
      <c r="K32" s="86"/>
      <c r="L32" s="86"/>
      <c r="M32" s="86"/>
      <c r="N32" s="86"/>
      <c r="O32" s="83"/>
      <c r="P32" s="111"/>
      <c r="Q32" s="111"/>
      <c r="R32" s="111"/>
      <c r="S32" s="113"/>
      <c r="T32" s="113"/>
      <c r="U32" s="113"/>
      <c r="V32" s="113"/>
      <c r="W32" s="113"/>
      <c r="X32" s="113"/>
      <c r="Y32" s="113"/>
      <c r="Z32" s="113"/>
      <c r="AA32" s="113"/>
      <c r="AB32" s="113"/>
      <c r="AC32" s="113"/>
    </row>
    <row r="33" spans="1:29" x14ac:dyDescent="0.2">
      <c r="A33" s="81" t="str">
        <f t="shared" si="1"/>
        <v/>
      </c>
      <c r="B33" s="82" t="str">
        <f>IF(H33&gt;0,CONCATENATE(Tabel2204036[Object-ID],Tabel2204036[Nr.],".",[1]!Watergangen[[#This Row],[Object code]],".",[1]!Watergangen[[#This Row],[Eis-volgnr.]]),"")</f>
        <v/>
      </c>
      <c r="C33" s="121"/>
      <c r="D33" s="143"/>
      <c r="E33" s="121"/>
      <c r="F33" s="144"/>
      <c r="G33" s="144"/>
      <c r="H33" s="121"/>
      <c r="I33" s="83"/>
      <c r="J33" s="89"/>
      <c r="K33" s="86"/>
      <c r="L33" s="86"/>
      <c r="M33" s="86"/>
      <c r="N33" s="86"/>
      <c r="O33" s="83"/>
      <c r="P33" s="111"/>
      <c r="Q33" s="111"/>
      <c r="R33" s="111"/>
      <c r="S33" s="113"/>
      <c r="T33" s="113"/>
      <c r="U33" s="113"/>
      <c r="V33" s="113"/>
      <c r="W33" s="113"/>
      <c r="X33" s="113"/>
      <c r="Y33" s="113"/>
      <c r="Z33" s="113"/>
      <c r="AA33" s="113"/>
      <c r="AB33" s="113"/>
      <c r="AC33" s="113"/>
    </row>
    <row r="34" spans="1:29" x14ac:dyDescent="0.2">
      <c r="A34" s="81" t="str">
        <f t="shared" si="1"/>
        <v/>
      </c>
      <c r="B34" s="82" t="str">
        <f>IF(H34&gt;0,CONCATENATE(Tabel2204036[Object-ID],Tabel2204036[Nr.],".",[1]!Watergangen[[#This Row],[Object code]],".",[1]!Watergangen[[#This Row],[Eis-volgnr.]]),"")</f>
        <v/>
      </c>
      <c r="C34" s="121"/>
      <c r="D34" s="143"/>
      <c r="E34" s="121"/>
      <c r="F34" s="144"/>
      <c r="G34" s="144"/>
      <c r="H34" s="121"/>
      <c r="I34" s="83"/>
      <c r="J34" s="89"/>
      <c r="K34" s="86"/>
      <c r="L34" s="86"/>
      <c r="M34" s="86"/>
      <c r="N34" s="86"/>
      <c r="O34" s="83"/>
      <c r="P34" s="111"/>
      <c r="Q34" s="111"/>
      <c r="R34" s="111"/>
      <c r="S34" s="113"/>
      <c r="T34" s="113"/>
      <c r="U34" s="113"/>
      <c r="V34" s="113"/>
      <c r="W34" s="113"/>
      <c r="X34" s="113"/>
      <c r="Y34" s="113"/>
      <c r="Z34" s="113"/>
      <c r="AA34" s="113"/>
      <c r="AB34" s="113"/>
      <c r="AC34" s="113"/>
    </row>
    <row r="35" spans="1:29" x14ac:dyDescent="0.2">
      <c r="A35" s="81" t="str">
        <f t="shared" si="1"/>
        <v/>
      </c>
      <c r="B35" s="82" t="str">
        <f>IF(H35&gt;0,CONCATENATE(Tabel2204036[Object-ID],Tabel2204036[Nr.],".",[1]!Watergangen[[#This Row],[Object code]],".",[1]!Watergangen[[#This Row],[Eis-volgnr.]]),"")</f>
        <v/>
      </c>
      <c r="C35" s="121"/>
      <c r="D35" s="143"/>
      <c r="E35" s="121"/>
      <c r="F35" s="144"/>
      <c r="G35" s="144"/>
      <c r="H35" s="121"/>
      <c r="I35" s="83"/>
      <c r="J35" s="89"/>
      <c r="K35" s="86"/>
      <c r="L35" s="86"/>
      <c r="M35" s="86"/>
      <c r="N35" s="86"/>
      <c r="O35" s="83"/>
      <c r="P35" s="111"/>
      <c r="Q35" s="111"/>
      <c r="R35" s="111"/>
      <c r="S35" s="113"/>
      <c r="T35" s="113"/>
      <c r="U35" s="113"/>
      <c r="V35" s="113"/>
      <c r="W35" s="113"/>
      <c r="X35" s="113"/>
      <c r="Y35" s="113"/>
      <c r="Z35" s="113"/>
      <c r="AA35" s="113"/>
      <c r="AB35" s="113"/>
      <c r="AC35" s="113"/>
    </row>
    <row r="36" spans="1:29" x14ac:dyDescent="0.2">
      <c r="A36" s="81" t="str">
        <f t="shared" si="1"/>
        <v/>
      </c>
      <c r="B36" s="82" t="str">
        <f>IF(H36&gt;0,CONCATENATE(Tabel2204036[Object-ID],Tabel2204036[Nr.],".",[1]!Watergangen[[#This Row],[Object code]],".",[1]!Watergangen[[#This Row],[Eis-volgnr.]]),"")</f>
        <v/>
      </c>
      <c r="C36" s="121"/>
      <c r="D36" s="143"/>
      <c r="E36" s="121"/>
      <c r="F36" s="144"/>
      <c r="G36" s="144"/>
      <c r="H36" s="121"/>
      <c r="I36" s="83"/>
      <c r="J36" s="89"/>
      <c r="K36" s="86"/>
      <c r="L36" s="86"/>
      <c r="M36" s="86"/>
      <c r="N36" s="86"/>
      <c r="O36" s="83"/>
      <c r="P36" s="111"/>
      <c r="Q36" s="111"/>
      <c r="R36" s="111"/>
      <c r="S36" s="113"/>
      <c r="T36" s="113"/>
      <c r="U36" s="113"/>
      <c r="V36" s="113"/>
      <c r="W36" s="113"/>
      <c r="X36" s="113"/>
      <c r="Y36" s="113"/>
      <c r="Z36" s="113"/>
      <c r="AA36" s="113"/>
      <c r="AB36" s="113"/>
      <c r="AC36" s="113"/>
    </row>
    <row r="37" spans="1:29" x14ac:dyDescent="0.2">
      <c r="A37" s="81" t="str">
        <f t="shared" si="1"/>
        <v/>
      </c>
      <c r="B37" s="82" t="str">
        <f>IF(H37&gt;0,CONCATENATE(Tabel2204036[Object-ID],Tabel2204036[Nr.],".",[1]!Watergangen[[#This Row],[Object code]],".",[1]!Watergangen[[#This Row],[Eis-volgnr.]]),"")</f>
        <v/>
      </c>
      <c r="C37" s="83"/>
      <c r="D37" s="83"/>
      <c r="E37" s="84"/>
      <c r="F37" s="88"/>
      <c r="G37" s="88"/>
      <c r="H37" s="84"/>
      <c r="I37" s="83"/>
      <c r="J37" s="89"/>
      <c r="K37" s="86"/>
      <c r="L37" s="86"/>
      <c r="M37" s="86"/>
      <c r="N37" s="86"/>
      <c r="O37" s="83"/>
      <c r="P37" s="111"/>
      <c r="Q37" s="111"/>
      <c r="R37" s="111"/>
      <c r="S37" s="113"/>
      <c r="T37" s="113"/>
      <c r="U37" s="113"/>
      <c r="V37" s="113"/>
      <c r="W37" s="113"/>
      <c r="X37" s="113"/>
      <c r="Y37" s="113"/>
      <c r="Z37" s="113"/>
      <c r="AA37" s="113"/>
      <c r="AB37" s="113"/>
      <c r="AC37" s="113"/>
    </row>
    <row r="38" spans="1:29" x14ac:dyDescent="0.2">
      <c r="A38" s="81" t="str">
        <f t="shared" si="1"/>
        <v/>
      </c>
      <c r="B38" s="82" t="str">
        <f>IF(H38&gt;0,CONCATENATE(Tabel2204036[Object-ID],Tabel2204036[Nr.],".",[1]!Watergangen[[#This Row],[Object code]],".",[1]!Watergangen[[#This Row],[Eis-volgnr.]]),"")</f>
        <v/>
      </c>
      <c r="C38" s="83"/>
      <c r="D38" s="83"/>
      <c r="E38" s="84"/>
      <c r="F38" s="88"/>
      <c r="G38" s="88"/>
      <c r="H38" s="84"/>
      <c r="I38" s="83"/>
      <c r="J38" s="89"/>
      <c r="K38" s="86"/>
      <c r="L38" s="86"/>
      <c r="M38" s="86"/>
      <c r="N38" s="86"/>
      <c r="O38" s="83"/>
      <c r="P38" s="111"/>
      <c r="Q38" s="111"/>
      <c r="R38" s="111"/>
      <c r="S38" s="113"/>
      <c r="T38" s="113"/>
      <c r="U38" s="113"/>
      <c r="V38" s="113"/>
      <c r="W38" s="113"/>
      <c r="X38" s="113"/>
      <c r="Y38" s="113"/>
      <c r="Z38" s="113"/>
      <c r="AA38" s="113"/>
      <c r="AB38" s="113"/>
      <c r="AC38" s="113"/>
    </row>
    <row r="39" spans="1:29" x14ac:dyDescent="0.2">
      <c r="A39" s="81" t="str">
        <f t="shared" si="1"/>
        <v/>
      </c>
      <c r="B39" s="82" t="str">
        <f>IF(H39&gt;0,CONCATENATE(Tabel2204036[Object-ID],Tabel2204036[Nr.],".",[1]!Watergangen[[#This Row],[Object code]],".",[1]!Watergangen[[#This Row],[Eis-volgnr.]]),"")</f>
        <v/>
      </c>
      <c r="C39" s="83"/>
      <c r="D39" s="83"/>
      <c r="E39" s="84"/>
      <c r="F39" s="88"/>
      <c r="G39" s="88"/>
      <c r="H39" s="84"/>
      <c r="I39" s="83"/>
      <c r="J39" s="86"/>
      <c r="K39" s="86"/>
      <c r="L39" s="86"/>
      <c r="M39" s="86"/>
      <c r="N39" s="86"/>
      <c r="O39" s="83"/>
      <c r="P39" s="111"/>
      <c r="Q39" s="111"/>
      <c r="R39" s="111"/>
      <c r="S39" s="113"/>
      <c r="T39" s="113"/>
      <c r="U39" s="113"/>
      <c r="V39" s="113"/>
      <c r="W39" s="113"/>
      <c r="X39" s="113"/>
      <c r="Y39" s="113"/>
      <c r="Z39" s="113"/>
      <c r="AA39" s="113"/>
      <c r="AB39" s="113"/>
      <c r="AC39" s="113"/>
    </row>
    <row r="40" spans="1:29" x14ac:dyDescent="0.2">
      <c r="A40" s="81" t="str">
        <f t="shared" si="1"/>
        <v/>
      </c>
      <c r="B40" s="82" t="str">
        <f>IF(H40&gt;0,CONCATENATE(Tabel2204036[Object-ID],Tabel2204036[Nr.],".",[1]!Watergangen[[#This Row],[Object code]],".",[1]!Watergangen[[#This Row],[Eis-volgnr.]]),"")</f>
        <v/>
      </c>
      <c r="C40" s="83"/>
      <c r="D40" s="83"/>
      <c r="E40" s="84"/>
      <c r="F40" s="88"/>
      <c r="G40" s="88"/>
      <c r="H40" s="84"/>
      <c r="I40" s="83"/>
      <c r="J40" s="86"/>
      <c r="K40" s="86"/>
      <c r="L40" s="86"/>
      <c r="M40" s="86"/>
      <c r="N40" s="86"/>
      <c r="O40" s="83"/>
      <c r="P40" s="111"/>
      <c r="Q40" s="111"/>
      <c r="R40" s="111"/>
      <c r="S40" s="113"/>
      <c r="T40" s="113"/>
      <c r="U40" s="113"/>
      <c r="V40" s="113"/>
      <c r="W40" s="113"/>
      <c r="X40" s="113"/>
      <c r="Y40" s="113"/>
      <c r="Z40" s="113"/>
      <c r="AA40" s="113"/>
      <c r="AB40" s="113"/>
      <c r="AC40" s="113"/>
    </row>
    <row r="41" spans="1:29" x14ac:dyDescent="0.2">
      <c r="A41" s="81" t="str">
        <f t="shared" si="1"/>
        <v/>
      </c>
      <c r="B41" s="82" t="str">
        <f>IF(H41&gt;0,CONCATENATE(Tabel2204036[Object-ID],Tabel2204036[Nr.],".",[1]!Watergangen[[#This Row],[Object code]],".",[1]!Watergangen[[#This Row],[Eis-volgnr.]]),"")</f>
        <v/>
      </c>
      <c r="C41" s="83"/>
      <c r="D41" s="83"/>
      <c r="E41" s="84"/>
      <c r="F41" s="88"/>
      <c r="G41" s="88"/>
      <c r="H41" s="84"/>
      <c r="I41" s="83"/>
      <c r="J41" s="86"/>
      <c r="K41" s="86"/>
      <c r="L41" s="86"/>
      <c r="M41" s="86"/>
      <c r="N41" s="86"/>
      <c r="O41" s="83"/>
      <c r="P41" s="111"/>
      <c r="Q41" s="111"/>
      <c r="R41" s="111"/>
      <c r="S41" s="113"/>
      <c r="T41" s="113"/>
      <c r="U41" s="113"/>
      <c r="V41" s="113"/>
      <c r="W41" s="113"/>
      <c r="X41" s="113"/>
      <c r="Y41" s="113"/>
      <c r="Z41" s="113"/>
      <c r="AA41" s="113"/>
      <c r="AB41" s="113"/>
      <c r="AC41" s="113"/>
    </row>
    <row r="42" spans="1:29" x14ac:dyDescent="0.2">
      <c r="A42" s="81" t="str">
        <f t="shared" si="1"/>
        <v/>
      </c>
      <c r="B42" s="82" t="str">
        <f>IF(H42&gt;0,CONCATENATE(Tabel2204036[Object-ID],Tabel2204036[Nr.],".",[1]!Watergangen[[#This Row],[Object code]],".",[1]!Watergangen[[#This Row],[Eis-volgnr.]]),"")</f>
        <v/>
      </c>
      <c r="C42" s="83"/>
      <c r="D42" s="83"/>
      <c r="E42" s="84"/>
      <c r="F42" s="88"/>
      <c r="G42" s="88"/>
      <c r="H42" s="84"/>
      <c r="I42" s="83"/>
      <c r="J42" s="86"/>
      <c r="K42" s="86"/>
      <c r="L42" s="86"/>
      <c r="M42" s="86"/>
      <c r="N42" s="86"/>
      <c r="O42" s="83"/>
      <c r="P42" s="111"/>
      <c r="Q42" s="111"/>
      <c r="R42" s="111"/>
      <c r="S42" s="113"/>
      <c r="T42" s="113"/>
      <c r="U42" s="113"/>
      <c r="V42" s="113"/>
      <c r="W42" s="113"/>
      <c r="X42" s="113"/>
      <c r="Y42" s="113"/>
      <c r="Z42" s="113"/>
      <c r="AA42" s="113"/>
      <c r="AB42" s="113"/>
      <c r="AC42" s="113"/>
    </row>
    <row r="43" spans="1:29" x14ac:dyDescent="0.2">
      <c r="A43" s="81" t="str">
        <f t="shared" si="1"/>
        <v/>
      </c>
      <c r="B43" s="82" t="str">
        <f>IF(H43&gt;0,CONCATENATE(Tabel2204036[Object-ID],Tabel2204036[Nr.],".",[1]!Watergangen[[#This Row],[Object code]],".",[1]!Watergangen[[#This Row],[Eis-volgnr.]]),"")</f>
        <v/>
      </c>
      <c r="C43" s="83"/>
      <c r="D43" s="83"/>
      <c r="E43" s="84"/>
      <c r="F43" s="88"/>
      <c r="G43" s="88"/>
      <c r="H43" s="84"/>
      <c r="I43" s="83"/>
      <c r="J43" s="86"/>
      <c r="K43" s="86"/>
      <c r="L43" s="86"/>
      <c r="M43" s="86"/>
      <c r="N43" s="86"/>
      <c r="O43" s="83"/>
      <c r="P43" s="111"/>
      <c r="Q43" s="111"/>
      <c r="R43" s="111"/>
      <c r="S43" s="113"/>
      <c r="T43" s="113"/>
      <c r="U43" s="113"/>
      <c r="V43" s="113"/>
      <c r="W43" s="113"/>
      <c r="X43" s="113"/>
      <c r="Y43" s="113"/>
      <c r="Z43" s="113"/>
      <c r="AA43" s="113"/>
      <c r="AB43" s="113"/>
      <c r="AC43" s="113"/>
    </row>
    <row r="44" spans="1:29" x14ac:dyDescent="0.2">
      <c r="A44" s="81" t="str">
        <f t="shared" si="1"/>
        <v/>
      </c>
      <c r="B44" s="82" t="str">
        <f>IF(H44&gt;0,CONCATENATE(Tabel2204036[Object-ID],Tabel2204036[Nr.],".",[1]!Watergangen[[#This Row],[Object code]],".",[1]!Watergangen[[#This Row],[Eis-volgnr.]]),"")</f>
        <v/>
      </c>
      <c r="C44" s="83"/>
      <c r="D44" s="83"/>
      <c r="E44" s="84"/>
      <c r="F44" s="88"/>
      <c r="G44" s="88"/>
      <c r="H44" s="84"/>
      <c r="I44" s="83"/>
      <c r="J44" s="89"/>
      <c r="K44" s="86"/>
      <c r="L44" s="86"/>
      <c r="M44" s="86"/>
      <c r="N44" s="86"/>
      <c r="O44" s="83"/>
      <c r="P44" s="111"/>
      <c r="Q44" s="111"/>
      <c r="R44" s="111"/>
      <c r="S44" s="113"/>
      <c r="T44" s="113"/>
      <c r="U44" s="113"/>
      <c r="V44" s="113"/>
      <c r="W44" s="113"/>
      <c r="X44" s="113"/>
      <c r="Y44" s="113"/>
      <c r="Z44" s="113"/>
      <c r="AA44" s="113"/>
      <c r="AB44" s="113"/>
      <c r="AC44" s="113"/>
    </row>
    <row r="45" spans="1:29" x14ac:dyDescent="0.2">
      <c r="A45" s="81" t="str">
        <f t="shared" si="1"/>
        <v/>
      </c>
      <c r="B45" s="82" t="str">
        <f>IF(H45&gt;0,CONCATENATE(Tabel2204036[Object-ID],Tabel2204036[Nr.],".",[1]!Watergangen[[#This Row],[Object code]],".",[1]!Watergangen[[#This Row],[Eis-volgnr.]]),"")</f>
        <v/>
      </c>
      <c r="C45" s="83"/>
      <c r="D45" s="83"/>
      <c r="E45" s="84"/>
      <c r="F45" s="88"/>
      <c r="G45" s="88"/>
      <c r="H45" s="84"/>
      <c r="I45" s="83"/>
      <c r="J45" s="89"/>
      <c r="K45" s="86"/>
      <c r="L45" s="86"/>
      <c r="M45" s="86"/>
      <c r="N45" s="86"/>
      <c r="O45" s="83"/>
      <c r="P45" s="111"/>
      <c r="Q45" s="111"/>
      <c r="R45" s="111"/>
      <c r="S45" s="113"/>
      <c r="T45" s="113"/>
      <c r="U45" s="113"/>
      <c r="V45" s="113"/>
      <c r="W45" s="113"/>
      <c r="X45" s="113"/>
      <c r="Y45" s="113"/>
      <c r="Z45" s="113"/>
      <c r="AA45" s="113"/>
      <c r="AB45" s="113"/>
      <c r="AC45" s="113"/>
    </row>
    <row r="46" spans="1:29" x14ac:dyDescent="0.2">
      <c r="A46" s="81" t="str">
        <f t="shared" si="1"/>
        <v/>
      </c>
      <c r="B46" s="82" t="str">
        <f>IF(H46&gt;0,CONCATENATE(Tabel2204036[Object-ID],Tabel2204036[Nr.],".",[1]!Watergangen[[#This Row],[Object code]],".",[1]!Watergangen[[#This Row],[Eis-volgnr.]]),"")</f>
        <v/>
      </c>
      <c r="C46" s="83"/>
      <c r="D46" s="83"/>
      <c r="E46" s="84"/>
      <c r="F46" s="88"/>
      <c r="G46" s="88"/>
      <c r="H46" s="84"/>
      <c r="I46" s="83"/>
      <c r="J46" s="89"/>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1"/>
        <v/>
      </c>
      <c r="B47" s="82" t="str">
        <f>IF(H47&gt;0,CONCATENATE(Tabel2204036[Object-ID],Tabel2204036[Nr.],".",[1]!Watergangen[[#This Row],[Object code]],".",[1]!Watergangen[[#This Row],[Eis-volgnr.]]),"")</f>
        <v/>
      </c>
      <c r="C47" s="83"/>
      <c r="D47" s="83"/>
      <c r="E47" s="84"/>
      <c r="F47" s="88"/>
      <c r="G47" s="88"/>
      <c r="H47" s="84"/>
      <c r="I47" s="83"/>
      <c r="J47" s="86"/>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1"/>
        <v/>
      </c>
      <c r="B48" s="82" t="str">
        <f>IF(H48&gt;0,CONCATENATE(Tabel2204036[Object-ID],Tabel2204036[Nr.],".",[1]!Watergangen[[#This Row],[Object code]],".",[1]!Watergangen[[#This Row],[Eis-volgnr.]]),"")</f>
        <v/>
      </c>
      <c r="C48" s="83"/>
      <c r="D48" s="83"/>
      <c r="E48" s="84"/>
      <c r="F48" s="88"/>
      <c r="G48" s="88"/>
      <c r="H48" s="84"/>
      <c r="I48" s="83"/>
      <c r="J48" s="89"/>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1"/>
        <v/>
      </c>
      <c r="B49" s="82" t="str">
        <f>IF(H49&gt;0,CONCATENATE(Tabel2204036[Object-ID],Tabel2204036[Nr.],".",[1]!Watergangen[[#This Row],[Object code]],".",[1]!Watergangen[[#This Row],[Eis-volgnr.]]),"")</f>
        <v/>
      </c>
      <c r="C49" s="83"/>
      <c r="D49" s="83"/>
      <c r="E49" s="84"/>
      <c r="F49" s="88"/>
      <c r="G49" s="88"/>
      <c r="H49" s="84"/>
      <c r="I49" s="83"/>
      <c r="J49" s="89"/>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1"/>
        <v/>
      </c>
      <c r="B50" s="82" t="str">
        <f>IF(H50&gt;0,CONCATENATE(Tabel2204036[Object-ID],Tabel2204036[Nr.],".",[1]!Watergangen[[#This Row],[Object code]],".",[1]!Watergangen[[#This Row],[Eis-volgnr.]]),"")</f>
        <v/>
      </c>
      <c r="C50" s="83"/>
      <c r="D50" s="83"/>
      <c r="E50" s="84"/>
      <c r="F50" s="88"/>
      <c r="G50" s="88"/>
      <c r="H50" s="84"/>
      <c r="I50" s="83"/>
      <c r="J50" s="89"/>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1"/>
        <v/>
      </c>
      <c r="B51" s="82" t="str">
        <f>IF(H51&gt;0,CONCATENATE(Tabel2204036[Object-ID],Tabel2204036[Nr.],".",[1]!Watergangen[[#This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1"/>
        <v/>
      </c>
      <c r="B52" s="82" t="str">
        <f>IF(H52&gt;0,CONCATENATE(Tabel2204036[Object-ID],Tabel2204036[Nr.],".",[1]!Watergangen[[#This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1"/>
        <v/>
      </c>
      <c r="B53" s="82" t="str">
        <f>IF(H53&gt;0,CONCATENATE(Tabel2204036[Object-ID],Tabel2204036[Nr.],".",[1]!Watergangen[[#This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1"/>
        <v/>
      </c>
      <c r="B54" s="82" t="str">
        <f>IF(H54&gt;0,CONCATENATE(Tabel2204036[Object-ID],Tabel2204036[Nr.],".",[1]!Watergangen[[#This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1"/>
        <v/>
      </c>
      <c r="B55" s="82" t="str">
        <f>IF(H55&gt;0,CONCATENATE(Tabel2204036[Object-ID],Tabel2204036[Nr.],".",[1]!Watergangen[[#This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1"/>
        <v/>
      </c>
      <c r="B56" s="82" t="str">
        <f>IF(H56&gt;0,CONCATENATE(Tabel2204036[Object-ID],Tabel2204036[Nr.],".",[1]!Watergangen[[#This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1"/>
        <v/>
      </c>
      <c r="B57" s="82" t="str">
        <f>IF(H57&gt;0,CONCATENATE(Tabel2204036[Object-ID],Tabel2204036[Nr.],".",[1]!Watergangen[[#This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1"/>
        <v/>
      </c>
      <c r="B58" s="82" t="str">
        <f>IF(H58&gt;0,CONCATENATE(Tabel2204036[Object-ID],Tabel2204036[Nr.],".",[1]!Watergangen[[#This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1"/>
        <v/>
      </c>
      <c r="B59" s="82" t="str">
        <f>IF(H59&gt;0,CONCATENATE(Tabel2204036[Object-ID],Tabel2204036[Nr.],".",[1]!Watergangen[[#This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1"/>
        <v/>
      </c>
      <c r="B60" s="82" t="str">
        <f>IF(H60&gt;0,CONCATENATE(Tabel2204036[Object-ID],Tabel2204036[Nr.],".",[1]!Watergangen[[#This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1"/>
        <v/>
      </c>
      <c r="B61" s="82" t="str">
        <f>IF(H61&gt;0,CONCATENATE(Tabel2204036[Object-ID],Tabel2204036[Nr.],".",[1]!Watergangen[[#This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1"/>
        <v/>
      </c>
      <c r="B62" s="82" t="str">
        <f>IF(H62&gt;0,CONCATENATE(Tabel2204036[Object-ID],Tabel2204036[Nr.],".",[1]!Watergangen[[#This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1"/>
        <v/>
      </c>
      <c r="B63" s="82" t="str">
        <f>IF(H63&gt;0,CONCATENATE(Tabel2204036[Object-ID],Tabel2204036[Nr.],".",[1]!Watergangen[[#This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1"/>
        <v/>
      </c>
      <c r="B64" s="82" t="str">
        <f>IF(H64&gt;0,CONCATENATE(Tabel2204036[Object-ID],Tabel2204036[Nr.],".",[1]!Watergangen[[#This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1"/>
        <v/>
      </c>
      <c r="B65" s="82" t="str">
        <f>IF(H65&gt;0,CONCATENATE(Tabel2204036[Object-ID],Tabel2204036[Nr.],".",[1]!Watergangen[[#This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1"/>
        <v/>
      </c>
      <c r="B66" s="82" t="str">
        <f>IF(H66&gt;0,CONCATENATE(Tabel2204036[Object-ID],Tabel2204036[Nr.],".",[1]!Watergangen[[#This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1"/>
        <v/>
      </c>
      <c r="B67" s="82" t="str">
        <f>IF(H67&gt;0,CONCATENATE(Tabel2204036[Object-ID],Tabel2204036[Nr.],".",[1]!Watergangen[[#This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1"/>
        <v/>
      </c>
      <c r="B68" s="82" t="str">
        <f>IF(H68&gt;0,CONCATENATE(Tabel2204036[Object-ID],Tabel2204036[Nr.],".",[1]!Watergangen[[#This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1"/>
        <v/>
      </c>
      <c r="B69" s="82" t="str">
        <f>IF(H69&gt;0,CONCATENATE(Tabel2204036[Object-ID],Tabel2204036[Nr.],".",[1]!Watergangen[[#This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1"/>
        <v/>
      </c>
      <c r="B70" s="82" t="str">
        <f>IF(H70&gt;0,CONCATENATE(Tabel2204036[Object-ID],Tabel2204036[Nr.],".",[1]!Watergangen[[#This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1"/>
        <v/>
      </c>
      <c r="B71" s="82" t="str">
        <f>IF(H71&gt;0,CONCATENATE(Tabel2204036[Object-ID],Tabel2204036[Nr.],".",[1]!Watergangen[[#This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1"/>
        <v/>
      </c>
      <c r="B72" s="82" t="str">
        <f>IF(H72&gt;0,CONCATENATE(Tabel2204036[Object-ID],Tabel2204036[Nr.],".",[1]!Watergangen[[#This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1"/>
        <v/>
      </c>
      <c r="B73" s="82" t="str">
        <f>IF(H73&gt;0,CONCATENATE(Tabel2204036[Object-ID],Tabel2204036[Nr.],".",[1]!Watergangen[[#This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1"/>
        <v/>
      </c>
      <c r="B74" s="82" t="str">
        <f>IF(H74&gt;0,CONCATENATE(Tabel2204036[Object-ID],Tabel2204036[Nr.],".",[1]!Watergangen[[#This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1"/>
        <v/>
      </c>
      <c r="B75" s="82" t="str">
        <f>IF(H75&gt;0,CONCATENATE(Tabel2204036[Object-ID],Tabel2204036[Nr.],".",[1]!Watergangen[[#This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si="1"/>
        <v/>
      </c>
      <c r="B76" s="82" t="str">
        <f>IF(H76&gt;0,CONCATENATE(Tabel2204036[Object-ID],Tabel2204036[Nr.],".",[1]!Watergangen[[#This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si="1"/>
        <v/>
      </c>
      <c r="B77" s="82" t="str">
        <f>IF(H77&gt;0,CONCATENATE(Tabel2204036[Object-ID],Tabel2204036[Nr.],".",[1]!Watergangen[[#This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1"/>
        <v/>
      </c>
      <c r="B78" s="82" t="str">
        <f>IF(H78&gt;0,CONCATENATE(Tabel2204036[Object-ID],Tabel2204036[Nr.],".",[1]!Watergangen[[#This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ref="A79:A142" si="2">IF(B79="","",ROW()-10)</f>
        <v/>
      </c>
      <c r="B79" s="82" t="str">
        <f>IF(H79&gt;0,CONCATENATE(Tabel2204036[Object-ID],Tabel2204036[Nr.],".",[1]!Watergangen[[#This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2"/>
        <v/>
      </c>
      <c r="B80" s="82" t="str">
        <f>IF(H80&gt;0,CONCATENATE(Tabel2204036[Object-ID],Tabel2204036[Nr.],".",[1]!Watergangen[[#This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2"/>
        <v/>
      </c>
      <c r="B81" s="82" t="str">
        <f>IF(H81&gt;0,CONCATENATE(Tabel2204036[Object-ID],Tabel2204036[Nr.],".",[1]!Watergangen[[#This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2"/>
        <v/>
      </c>
      <c r="B82" s="82" t="str">
        <f>IF(H82&gt;0,CONCATENATE(Tabel2204036[Object-ID],Tabel2204036[Nr.],".",[1]!Watergangen[[#This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2"/>
        <v/>
      </c>
      <c r="B83" s="82" t="str">
        <f>IF(H83&gt;0,CONCATENATE(Tabel2204036[Object-ID],Tabel2204036[Nr.],".",[1]!Watergangen[[#This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2"/>
        <v/>
      </c>
      <c r="B84" s="82" t="str">
        <f>IF(H84&gt;0,CONCATENATE(Tabel2204036[Object-ID],Tabel2204036[Nr.],".",[1]!Watergangen[[#This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2"/>
        <v/>
      </c>
      <c r="B85" s="82" t="str">
        <f>IF(H85&gt;0,CONCATENATE(Tabel2204036[Object-ID],Tabel2204036[Nr.],".",[1]!Watergangen[[#This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2"/>
        <v/>
      </c>
      <c r="B86" s="82" t="str">
        <f>IF(H86&gt;0,CONCATENATE(Tabel2204036[Object-ID],Tabel2204036[Nr.],".",[1]!Watergangen[[#This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2"/>
        <v/>
      </c>
      <c r="B87" s="82" t="str">
        <f>IF(H87&gt;0,CONCATENATE(Tabel2204036[Object-ID],Tabel2204036[Nr.],".",[1]!Watergangen[[#This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2"/>
        <v/>
      </c>
      <c r="B88" s="82" t="str">
        <f>IF(H88&gt;0,CONCATENATE(Tabel2204036[Object-ID],Tabel2204036[Nr.],".",[1]!Watergangen[[#This Row],[Object code]],".",[1]!Watergangen[[#This Row],[Eis-volgnr.]]),"")</f>
        <v/>
      </c>
      <c r="C88" s="83"/>
      <c r="D88" s="83"/>
      <c r="E88" s="84"/>
      <c r="F88" s="88"/>
      <c r="G88" s="88"/>
      <c r="H88" s="84"/>
      <c r="I88" s="83"/>
      <c r="J88" s="89"/>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2"/>
        <v/>
      </c>
      <c r="B89" s="82" t="str">
        <f>IF(H89&gt;0,CONCATENATE(Tabel2204036[Object-ID],Tabel2204036[Nr.],".",[1]!Watergangen[[#This Row],[Object code]],".",[1]!Watergangen[[#This Row],[Eis-volgnr.]]),"")</f>
        <v/>
      </c>
      <c r="C89" s="83"/>
      <c r="D89" s="83"/>
      <c r="E89" s="84"/>
      <c r="F89" s="88"/>
      <c r="G89" s="88"/>
      <c r="H89" s="84"/>
      <c r="I89" s="83"/>
      <c r="J89" s="89"/>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2"/>
        <v/>
      </c>
      <c r="B90" s="82" t="str">
        <f>IF(H90&gt;0,CONCATENATE(Tabel2204036[Object-ID],Tabel2204036[Nr.],".",[1]!Watergangen[[#This Row],[Object code]],".",[1]!Watergangen[[#This Row],[Eis-volgnr.]]),"")</f>
        <v/>
      </c>
      <c r="C90" s="83"/>
      <c r="D90" s="83"/>
      <c r="E90" s="84"/>
      <c r="F90" s="88"/>
      <c r="G90" s="88"/>
      <c r="H90" s="84"/>
      <c r="I90" s="83"/>
      <c r="J90" s="89"/>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2"/>
        <v/>
      </c>
      <c r="B91" s="82" t="str">
        <f>IF(H91&gt;0,CONCATENATE(Tabel2204036[Object-ID],Tabel2204036[Nr.],".",[1]!Watergangen[[#This Row],[Object code]],".",[1]!Watergangen[[#This Row],[Eis-volgnr.]]),"")</f>
        <v/>
      </c>
      <c r="C91" s="83"/>
      <c r="D91" s="83"/>
      <c r="E91" s="84"/>
      <c r="F91" s="83"/>
      <c r="G91" s="83"/>
      <c r="H91" s="84"/>
      <c r="I91" s="83"/>
      <c r="J91" s="86"/>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2"/>
        <v/>
      </c>
      <c r="B92" s="82" t="str">
        <f>IF(H92&gt;0,CONCATENATE(Tabel2204036[Object-ID],Tabel2204036[Nr.],".",[1]!Watergangen[[#This Row],[Object code]],".",[1]!Watergangen[[#This Row],[Eis-volgnr.]]),"")</f>
        <v/>
      </c>
      <c r="C92" s="83"/>
      <c r="D92" s="83"/>
      <c r="E92" s="84"/>
      <c r="F92" s="83"/>
      <c r="G92" s="83"/>
      <c r="H92" s="84"/>
      <c r="I92" s="83"/>
      <c r="J92" s="86"/>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2"/>
        <v/>
      </c>
      <c r="B93" s="82" t="str">
        <f>IF(H93&gt;0,CONCATENATE(Tabel2204036[Object-ID],Tabel2204036[Nr.],".",[1]!Watergangen[[#This Row],[Object code]],".",[1]!Watergangen[[#This Row],[Eis-volgnr.]]),"")</f>
        <v/>
      </c>
      <c r="C93" s="83"/>
      <c r="D93" s="83"/>
      <c r="E93" s="84"/>
      <c r="F93" s="83"/>
      <c r="G93" s="83"/>
      <c r="H93" s="84"/>
      <c r="I93" s="83"/>
      <c r="J93" s="86"/>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2"/>
        <v/>
      </c>
      <c r="B94" s="82" t="str">
        <f>IF(H94&gt;0,CONCATENATE(Tabel2204036[Object-ID],Tabel2204036[Nr.],".",[1]!Watergangen[[#This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2"/>
        <v/>
      </c>
      <c r="B95" s="82" t="str">
        <f>IF(H95&gt;0,CONCATENATE(Tabel2204036[Object-ID],Tabel2204036[Nr.],".",[1]!Watergangen[[#This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2"/>
        <v/>
      </c>
      <c r="B96" s="82" t="str">
        <f>IF(H96&gt;0,CONCATENATE(Tabel2204036[Object-ID],Tabel2204036[Nr.],".",[1]!Watergangen[[#This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2"/>
        <v/>
      </c>
      <c r="B97" s="82" t="str">
        <f>IF(H97&gt;0,CONCATENATE(Tabel2204036[Object-ID],Tabel2204036[Nr.],".",[1]!Watergangen[[#This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2"/>
        <v/>
      </c>
      <c r="B98" s="82" t="str">
        <f>IF(H98&gt;0,CONCATENATE(Tabel2204036[Object-ID],Tabel2204036[Nr.],".",[1]!Watergangen[[#This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2"/>
        <v/>
      </c>
      <c r="B99" s="82" t="str">
        <f>IF(H99&gt;0,CONCATENATE(Tabel2204036[Object-ID],Tabel2204036[Nr.],".",[1]!Watergangen[[#This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2"/>
        <v/>
      </c>
      <c r="B100" s="82" t="str">
        <f>IF(H100&gt;0,CONCATENATE(Tabel2204036[Object-ID],Tabel2204036[Nr.],".",[1]!Watergangen[[#This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2"/>
        <v/>
      </c>
      <c r="B101" s="82" t="str">
        <f>IF(H101&gt;0,CONCATENATE(Tabel2204036[Object-ID],Tabel2204036[Nr.],".",[1]!Watergangen[[#This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2"/>
        <v/>
      </c>
      <c r="B102" s="82" t="str">
        <f>IF(H102&gt;0,CONCATENATE(Tabel2204036[Object-ID],Tabel2204036[Nr.],".",[1]!Watergangen[[#This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2"/>
        <v/>
      </c>
      <c r="B103" s="82" t="str">
        <f>IF(H103&gt;0,CONCATENATE(Tabel2204036[Object-ID],Tabel2204036[Nr.],".",[1]!Watergangen[[#This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2"/>
        <v/>
      </c>
      <c r="B104" s="82" t="str">
        <f>IF(H104&gt;0,CONCATENATE(Tabel2204036[Object-ID],Tabel2204036[Nr.],".",[1]!Watergangen[[#This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2"/>
        <v/>
      </c>
      <c r="B105" s="82" t="str">
        <f>IF(H105&gt;0,CONCATENATE(Tabel2204036[Object-ID],Tabel2204036[Nr.],".",[1]!Watergangen[[#This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2"/>
        <v/>
      </c>
      <c r="B106" s="82" t="str">
        <f>IF(H106&gt;0,CONCATENATE(Tabel2204036[Object-ID],Tabel2204036[Nr.],".",[1]!Watergangen[[#This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2"/>
        <v/>
      </c>
      <c r="B107" s="82" t="str">
        <f>IF(H107&gt;0,CONCATENATE(Tabel2204036[Object-ID],Tabel2204036[Nr.],".",[1]!Watergangen[[#This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2"/>
        <v/>
      </c>
      <c r="B108" s="82" t="str">
        <f>IF(H108&gt;0,CONCATENATE(Tabel2204036[Object-ID],Tabel2204036[Nr.],".",[1]!Watergangen[[#This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2"/>
        <v/>
      </c>
      <c r="B109" s="82" t="str">
        <f>IF(H109&gt;0,CONCATENATE(Tabel2204036[Object-ID],Tabel2204036[Nr.],".",[1]!Watergangen[[#This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2"/>
        <v/>
      </c>
      <c r="B110" s="82" t="str">
        <f>IF(H110&gt;0,CONCATENATE(Tabel2204036[Object-ID],Tabel2204036[Nr.],".",[1]!Watergangen[[#This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2"/>
        <v/>
      </c>
      <c r="B111" s="82" t="str">
        <f>IF(H111&gt;0,CONCATENATE(Tabel2204036[Object-ID],Tabel2204036[Nr.],".",[1]!Watergangen[[#This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2"/>
        <v/>
      </c>
      <c r="B112" s="82" t="str">
        <f>IF(H112&gt;0,CONCATENATE(Tabel2204036[Object-ID],Tabel2204036[Nr.],".",[1]!Watergangen[[#This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2"/>
        <v/>
      </c>
      <c r="B113" s="82" t="str">
        <f>IF(H113&gt;0,CONCATENATE(Tabel2204036[Object-ID],Tabel2204036[Nr.],".",[1]!Watergangen[[#This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2"/>
        <v/>
      </c>
      <c r="B114" s="82" t="str">
        <f>IF(H114&gt;0,CONCATENATE(Tabel2204036[Object-ID],Tabel2204036[Nr.],".",[1]!Watergangen[[#This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2"/>
        <v/>
      </c>
      <c r="B115" s="82" t="str">
        <f>IF(H115&gt;0,CONCATENATE(Tabel2204036[Object-ID],Tabel2204036[Nr.],".",[1]!Watergangen[[#This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2"/>
        <v/>
      </c>
      <c r="B116" s="82" t="str">
        <f>IF(H116&gt;0,CONCATENATE(Tabel2204036[Object-ID],Tabel2204036[Nr.],".",[1]!Watergangen[[#This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2"/>
        <v/>
      </c>
      <c r="B117" s="82" t="str">
        <f>IF(H117&gt;0,CONCATENATE(Tabel2204036[Object-ID],Tabel2204036[Nr.],".",[1]!Watergangen[[#This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2"/>
        <v/>
      </c>
      <c r="B118" s="82" t="str">
        <f>IF(H118&gt;0,CONCATENATE(Tabel2204036[Object-ID],Tabel2204036[Nr.],".",[1]!Watergangen[[#This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2"/>
        <v/>
      </c>
      <c r="B119" s="82" t="str">
        <f>IF(H119&gt;0,CONCATENATE(Tabel2204036[Object-ID],Tabel2204036[Nr.],".",[1]!Watergangen[[#This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2"/>
        <v/>
      </c>
      <c r="B120" s="82" t="str">
        <f>IF(H120&gt;0,CONCATENATE(Tabel2204036[Object-ID],Tabel2204036[Nr.],".",[1]!Watergangen[[#This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2"/>
        <v/>
      </c>
      <c r="B121" s="82" t="str">
        <f>IF(H121&gt;0,CONCATENATE(Tabel2204036[Object-ID],Tabel2204036[Nr.],".",[1]!Watergangen[[#This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2"/>
        <v/>
      </c>
      <c r="B122" s="82" t="str">
        <f>IF(H122&gt;0,CONCATENATE(Tabel2204036[Object-ID],Tabel2204036[Nr.],".",[1]!Watergangen[[#This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2"/>
        <v/>
      </c>
      <c r="B123" s="82" t="str">
        <f>IF(H123&gt;0,CONCATENATE(Tabel2204036[Object-ID],Tabel2204036[Nr.],".",[1]!Watergangen[[#This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2"/>
        <v/>
      </c>
      <c r="B124" s="82" t="str">
        <f>IF(H124&gt;0,CONCATENATE(Tabel2204036[Object-ID],Tabel2204036[Nr.],".",[1]!Watergangen[[#This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2"/>
        <v/>
      </c>
      <c r="B125" s="82" t="str">
        <f>IF(H125&gt;0,CONCATENATE(Tabel2204036[Object-ID],Tabel2204036[Nr.],".",[1]!Watergangen[[#This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2"/>
        <v/>
      </c>
      <c r="B126" s="82" t="str">
        <f>IF(H126&gt;0,CONCATENATE(Tabel2204036[Object-ID],Tabel2204036[Nr.],".",[1]!Watergangen[[#This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2"/>
        <v/>
      </c>
      <c r="B127" s="82" t="str">
        <f>IF(H127&gt;0,CONCATENATE(Tabel2204036[Object-ID],Tabel2204036[Nr.],".",[1]!Watergangen[[#This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2"/>
        <v/>
      </c>
      <c r="B128" s="82" t="str">
        <f>IF(H128&gt;0,CONCATENATE(Tabel2204036[Object-ID],Tabel2204036[Nr.],".",[1]!Watergangen[[#This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2"/>
        <v/>
      </c>
      <c r="B129" s="82" t="str">
        <f>IF(H129&gt;0,CONCATENATE(Tabel2204036[Object-ID],Tabel2204036[Nr.],".",[1]!Watergangen[[#This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2"/>
        <v/>
      </c>
      <c r="B130" s="82" t="str">
        <f>IF(H130&gt;0,CONCATENATE(Tabel2204036[Object-ID],Tabel2204036[Nr.],".",[1]!Watergangen[[#This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2"/>
        <v/>
      </c>
      <c r="B131" s="82" t="str">
        <f>IF(H131&gt;0,CONCATENATE(Tabel2204036[Object-ID],Tabel2204036[Nr.],".",[1]!Watergangen[[#This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2"/>
        <v/>
      </c>
      <c r="B132" s="82" t="str">
        <f>IF(H132&gt;0,CONCATENATE(Tabel2204036[Object-ID],Tabel2204036[Nr.],".",[1]!Watergangen[[#This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2"/>
        <v/>
      </c>
      <c r="B133" s="82" t="str">
        <f>IF(H133&gt;0,CONCATENATE(Tabel2204036[Object-ID],Tabel2204036[Nr.],".",[1]!Watergangen[[#This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2"/>
        <v/>
      </c>
      <c r="B134" s="82" t="str">
        <f>IF(H134&gt;0,CONCATENATE(Tabel2204036[Object-ID],Tabel2204036[Nr.],".",[1]!Watergangen[[#This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2"/>
        <v/>
      </c>
      <c r="B135" s="82" t="str">
        <f>IF(H135&gt;0,CONCATENATE(Tabel2204036[Object-ID],Tabel2204036[Nr.],".",[1]!Watergangen[[#This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2"/>
        <v/>
      </c>
      <c r="B136" s="82" t="str">
        <f>IF(H136&gt;0,CONCATENATE(Tabel2204036[Object-ID],Tabel2204036[Nr.],".",[1]!Watergangen[[#This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2"/>
        <v/>
      </c>
      <c r="B137" s="82" t="str">
        <f>IF(H137&gt;0,CONCATENATE(Tabel2204036[Object-ID],Tabel2204036[Nr.],".",[1]!Watergangen[[#This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2"/>
        <v/>
      </c>
      <c r="B138" s="82" t="str">
        <f>IF(H138&gt;0,CONCATENATE(Tabel2204036[Object-ID],Tabel2204036[Nr.],".",[1]!Watergangen[[#This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2"/>
        <v/>
      </c>
      <c r="B139" s="82" t="str">
        <f>IF(H139&gt;0,CONCATENATE(Tabel2204036[Object-ID],Tabel2204036[Nr.],".",[1]!Watergangen[[#This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si="2"/>
        <v/>
      </c>
      <c r="B140" s="82" t="str">
        <f>IF(H140&gt;0,CONCATENATE(Tabel2204036[Object-ID],Tabel2204036[Nr.],".",[1]!Watergangen[[#This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si="2"/>
        <v/>
      </c>
      <c r="B141" s="82" t="str">
        <f>IF(H141&gt;0,CONCATENATE(Tabel2204036[Object-ID],Tabel2204036[Nr.],".",[1]!Watergangen[[#This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2"/>
        <v/>
      </c>
      <c r="B142" s="82" t="str">
        <f>IF(H142&gt;0,CONCATENATE(Tabel2204036[Object-ID],Tabel2204036[Nr.],".",[1]!Watergangen[[#This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ref="A143:A206" si="3">IF(B143="","",ROW()-10)</f>
        <v/>
      </c>
      <c r="B143" s="82" t="str">
        <f>IF(H143&gt;0,CONCATENATE(Tabel2204036[Object-ID],Tabel2204036[Nr.],".",[1]!Watergangen[[#This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3"/>
        <v/>
      </c>
      <c r="B144" s="82" t="str">
        <f>IF(H144&gt;0,CONCATENATE(Tabel2204036[Object-ID],Tabel2204036[Nr.],".",[1]!Watergangen[[#This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3"/>
        <v/>
      </c>
      <c r="B145" s="82" t="str">
        <f>IF(H145&gt;0,CONCATENATE(Tabel2204036[Object-ID],Tabel2204036[Nr.],".",[1]!Watergangen[[#This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3"/>
        <v/>
      </c>
      <c r="B146" s="82" t="str">
        <f>IF(H146&gt;0,CONCATENATE(Tabel2204036[Object-ID],Tabel2204036[Nr.],".",[1]!Watergangen[[#This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3"/>
        <v/>
      </c>
      <c r="B147" s="82" t="str">
        <f>IF(H147&gt;0,CONCATENATE(Tabel2204036[Object-ID],Tabel2204036[Nr.],".",[1]!Watergangen[[#This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3"/>
        <v/>
      </c>
      <c r="B148" s="82" t="str">
        <f>IF(H148&gt;0,CONCATENATE(Tabel2204036[Object-ID],Tabel2204036[Nr.],".",[1]!Watergangen[[#This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3"/>
        <v/>
      </c>
      <c r="B149" s="82" t="str">
        <f>IF(H149&gt;0,CONCATENATE(Tabel2204036[Object-ID],Tabel2204036[Nr.],".",[1]!Watergangen[[#This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3"/>
        <v/>
      </c>
      <c r="B150" s="82" t="str">
        <f>IF(H150&gt;0,CONCATENATE(Tabel2204036[Object-ID],Tabel2204036[Nr.],".",[1]!Watergangen[[#This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3"/>
        <v/>
      </c>
      <c r="B151" s="82" t="str">
        <f>IF(H151&gt;0,CONCATENATE(Tabel2204036[Object-ID],Tabel2204036[Nr.],".",[1]!Watergangen[[#This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3"/>
        <v/>
      </c>
      <c r="B152" s="82" t="str">
        <f>IF(H152&gt;0,CONCATENATE(Tabel2204036[Object-ID],Tabel2204036[Nr.],".",[1]!Watergangen[[#This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3"/>
        <v/>
      </c>
      <c r="B153" s="82" t="str">
        <f>IF(H153&gt;0,CONCATENATE(Tabel2204036[Object-ID],Tabel2204036[Nr.],".",[1]!Watergangen[[#This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3"/>
        <v/>
      </c>
      <c r="B154" s="82" t="str">
        <f>IF(H154&gt;0,CONCATENATE(Tabel2204036[Object-ID],Tabel2204036[Nr.],".",[1]!Watergangen[[#This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3"/>
        <v/>
      </c>
      <c r="B155" s="82" t="str">
        <f>IF(H155&gt;0,CONCATENATE(Tabel2204036[Object-ID],Tabel2204036[Nr.],".",[1]!Watergangen[[#This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3"/>
        <v/>
      </c>
      <c r="B156" s="82" t="str">
        <f>IF(H156&gt;0,CONCATENATE(Tabel2204036[Object-ID],Tabel2204036[Nr.],".",[1]!Watergangen[[#This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3"/>
        <v/>
      </c>
      <c r="B157" s="82" t="str">
        <f>IF(H157&gt;0,CONCATENATE(Tabel2204036[Object-ID],Tabel2204036[Nr.],".",[1]!Watergangen[[#This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3"/>
        <v/>
      </c>
      <c r="B158" s="82" t="str">
        <f>IF(H158&gt;0,CONCATENATE(Tabel2204036[Object-ID],Tabel2204036[Nr.],".",[1]!Watergangen[[#This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3"/>
        <v/>
      </c>
      <c r="B159" s="82" t="str">
        <f>IF(H159&gt;0,CONCATENATE(Tabel2204036[Object-ID],Tabel2204036[Nr.],".",[1]!Watergangen[[#This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3"/>
        <v/>
      </c>
      <c r="B160" s="82" t="str">
        <f>IF(H160&gt;0,CONCATENATE(Tabel2204036[Object-ID],Tabel2204036[Nr.],".",[1]!Watergangen[[#This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3"/>
        <v/>
      </c>
      <c r="B161" s="82" t="str">
        <f>IF(H161&gt;0,CONCATENATE(Tabel2204036[Object-ID],Tabel2204036[Nr.],".",[1]!Watergangen[[#This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3"/>
        <v/>
      </c>
      <c r="B162" s="82" t="str">
        <f>IF(H162&gt;0,CONCATENATE(Tabel2204036[Object-ID],Tabel2204036[Nr.],".",[1]!Watergangen[[#This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3"/>
        <v/>
      </c>
      <c r="B163" s="82" t="str">
        <f>IF(H163&gt;0,CONCATENATE(Tabel2204036[Object-ID],Tabel2204036[Nr.],".",[1]!Watergangen[[#This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3"/>
        <v/>
      </c>
      <c r="B164" s="82" t="str">
        <f>IF(H164&gt;0,CONCATENATE(Tabel2204036[Object-ID],Tabel2204036[Nr.],".",[1]!Watergangen[[#This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3"/>
        <v/>
      </c>
      <c r="B165" s="82" t="str">
        <f>IF(H165&gt;0,CONCATENATE(Tabel2204036[Object-ID],Tabel2204036[Nr.],".",[1]!Watergangen[[#This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3"/>
        <v/>
      </c>
      <c r="B166" s="82" t="str">
        <f>IF(H166&gt;0,CONCATENATE(Tabel2204036[Object-ID],Tabel2204036[Nr.],".",[1]!Watergangen[[#This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3"/>
        <v/>
      </c>
      <c r="B167" s="82" t="str">
        <f>IF(H167&gt;0,CONCATENATE(Tabel2204036[Object-ID],Tabel2204036[Nr.],".",[1]!Watergangen[[#This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3"/>
        <v/>
      </c>
      <c r="B168" s="82" t="str">
        <f>IF(H168&gt;0,CONCATENATE(Tabel2204036[Object-ID],Tabel2204036[Nr.],".",[1]!Watergangen[[#This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3"/>
        <v/>
      </c>
      <c r="B169" s="82" t="str">
        <f>IF(H169&gt;0,CONCATENATE(Tabel2204036[Object-ID],Tabel2204036[Nr.],".",[1]!Watergangen[[#This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3"/>
        <v/>
      </c>
      <c r="B170" s="82" t="str">
        <f>IF(H170&gt;0,CONCATENATE(Tabel2204036[Object-ID],Tabel2204036[Nr.],".",[1]!Watergangen[[#This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3"/>
        <v/>
      </c>
      <c r="B171" s="82" t="str">
        <f>IF(H171&gt;0,CONCATENATE(Tabel2204036[Object-ID],Tabel2204036[Nr.],".",[1]!Watergangen[[#This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3"/>
        <v/>
      </c>
      <c r="B172" s="82" t="str">
        <f>IF(H172&gt;0,CONCATENATE(Tabel2204036[Object-ID],Tabel2204036[Nr.],".",[1]!Watergangen[[#This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3"/>
        <v/>
      </c>
      <c r="B173" s="82" t="str">
        <f>IF(H173&gt;0,CONCATENATE(Tabel2204036[Object-ID],Tabel2204036[Nr.],".",[1]!Watergangen[[#This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3"/>
        <v/>
      </c>
      <c r="B174" s="82" t="str">
        <f>IF(H174&gt;0,CONCATENATE(Tabel2204036[Object-ID],Tabel2204036[Nr.],".",[1]!Watergangen[[#This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3"/>
        <v/>
      </c>
      <c r="B175" s="82" t="str">
        <f>IF(H175&gt;0,CONCATENATE(Tabel2204036[Object-ID],Tabel2204036[Nr.],".",[1]!Watergangen[[#This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3"/>
        <v/>
      </c>
      <c r="B176" s="82" t="str">
        <f>IF(H176&gt;0,CONCATENATE(Tabel2204036[Object-ID],Tabel2204036[Nr.],".",[1]!Watergangen[[#This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3"/>
        <v/>
      </c>
      <c r="B177" s="82" t="str">
        <f>IF(H177&gt;0,CONCATENATE(Tabel2204036[Object-ID],Tabel2204036[Nr.],".",[1]!Watergangen[[#This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3"/>
        <v/>
      </c>
      <c r="B178" s="82" t="str">
        <f>IF(H178&gt;0,CONCATENATE(Tabel2204036[Object-ID],Tabel2204036[Nr.],".",[1]!Watergangen[[#This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3"/>
        <v/>
      </c>
      <c r="B179" s="82" t="str">
        <f>IF(H179&gt;0,CONCATENATE(Tabel2204036[Object-ID],Tabel2204036[Nr.],".",[1]!Watergangen[[#This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3"/>
        <v/>
      </c>
      <c r="B180" s="82" t="str">
        <f>IF(H180&gt;0,CONCATENATE(Tabel2204036[Object-ID],Tabel2204036[Nr.],".",[1]!Watergangen[[#This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3"/>
        <v/>
      </c>
      <c r="B181" s="82" t="str">
        <f>IF(H181&gt;0,CONCATENATE(Tabel2204036[Object-ID],Tabel2204036[Nr.],".",[1]!Watergangen[[#This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3"/>
        <v/>
      </c>
      <c r="B182" s="82" t="str">
        <f>IF(H182&gt;0,CONCATENATE(Tabel2204036[Object-ID],Tabel2204036[Nr.],".",[1]!Watergangen[[#This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3"/>
        <v/>
      </c>
      <c r="B183" s="82" t="str">
        <f>IF(H183&gt;0,CONCATENATE(Tabel2204036[Object-ID],Tabel2204036[Nr.],".",[1]!Watergangen[[#This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3"/>
        <v/>
      </c>
      <c r="B184" s="82" t="str">
        <f>IF(H184&gt;0,CONCATENATE(Tabel2204036[Object-ID],Tabel2204036[Nr.],".",[1]!Watergangen[[#This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3"/>
        <v/>
      </c>
      <c r="B185" s="82" t="str">
        <f>IF(H185&gt;0,CONCATENATE(Tabel2204036[Object-ID],Tabel2204036[Nr.],".",[1]!Watergangen[[#This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3"/>
        <v/>
      </c>
      <c r="B186" s="82" t="str">
        <f>IF(H186&gt;0,CONCATENATE(Tabel2204036[Object-ID],Tabel2204036[Nr.],".",[1]!Watergangen[[#This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3"/>
        <v/>
      </c>
      <c r="B187" s="82" t="str">
        <f>IF(H187&gt;0,CONCATENATE(Tabel2204036[Object-ID],Tabel2204036[Nr.],".",[1]!Watergangen[[#This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3"/>
        <v/>
      </c>
      <c r="B188" s="82" t="str">
        <f>IF(H188&gt;0,CONCATENATE(Tabel2204036[Object-ID],Tabel2204036[Nr.],".",[1]!Watergangen[[#This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3"/>
        <v/>
      </c>
      <c r="B189" s="82" t="str">
        <f>IF(H189&gt;0,CONCATENATE(Tabel2204036[Object-ID],Tabel2204036[Nr.],".",[1]!Watergangen[[#This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3"/>
        <v/>
      </c>
      <c r="B190" s="82" t="str">
        <f>IF(H190&gt;0,CONCATENATE(Tabel2204036[Object-ID],Tabel2204036[Nr.],".",[1]!Watergangen[[#This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3"/>
        <v/>
      </c>
      <c r="B191" s="82" t="str">
        <f>IF(H191&gt;0,CONCATENATE(Tabel2204036[Object-ID],Tabel2204036[Nr.],".",[1]!Watergangen[[#This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3"/>
        <v/>
      </c>
      <c r="B192" s="82" t="str">
        <f>IF(H192&gt;0,CONCATENATE(Tabel2204036[Object-ID],Tabel2204036[Nr.],".",[1]!Watergangen[[#This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3"/>
        <v/>
      </c>
      <c r="B193" s="82" t="str">
        <f>IF(H193&gt;0,CONCATENATE(Tabel2204036[Object-ID],Tabel2204036[Nr.],".",[1]!Watergangen[[#This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3"/>
        <v/>
      </c>
      <c r="B194" s="82" t="str">
        <f>IF(H194&gt;0,CONCATENATE(Tabel2204036[Object-ID],Tabel2204036[Nr.],".",[1]!Watergangen[[#This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3"/>
        <v/>
      </c>
      <c r="B195" s="82" t="str">
        <f>IF(H195&gt;0,CONCATENATE(Tabel2204036[Object-ID],Tabel2204036[Nr.],".",[1]!Watergangen[[#This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3"/>
        <v/>
      </c>
      <c r="B196" s="82" t="str">
        <f>IF(H196&gt;0,CONCATENATE(Tabel2204036[Object-ID],Tabel2204036[Nr.],".",[1]!Watergangen[[#This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3"/>
        <v/>
      </c>
      <c r="B197" s="82" t="str">
        <f>IF(H197&gt;0,CONCATENATE(Tabel2204036[Object-ID],Tabel2204036[Nr.],".",[1]!Watergangen[[#This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3"/>
        <v/>
      </c>
      <c r="B198" s="82" t="str">
        <f>IF(H198&gt;0,CONCATENATE(Tabel2204036[Object-ID],Tabel2204036[Nr.],".",[1]!Watergangen[[#This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3"/>
        <v/>
      </c>
      <c r="B199" s="82" t="str">
        <f>IF(H199&gt;0,CONCATENATE(Tabel2204036[Object-ID],Tabel2204036[Nr.],".",[1]!Watergangen[[#This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3"/>
        <v/>
      </c>
      <c r="B200" s="82" t="str">
        <f>IF(H200&gt;0,CONCATENATE(Tabel2204036[Object-ID],Tabel2204036[Nr.],".",[1]!Watergangen[[#This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3"/>
        <v/>
      </c>
      <c r="B201" s="82" t="str">
        <f>IF(H201&gt;0,CONCATENATE(Tabel2204036[Object-ID],Tabel2204036[Nr.],".",[1]!Watergangen[[#This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3"/>
        <v/>
      </c>
      <c r="B202" s="82" t="str">
        <f>IF(H202&gt;0,CONCATENATE(Tabel2204036[Object-ID],Tabel2204036[Nr.],".",[1]!Watergangen[[#This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3"/>
        <v/>
      </c>
      <c r="B203" s="82" t="str">
        <f>IF(H203&gt;0,CONCATENATE(Tabel2204036[Object-ID],Tabel2204036[Nr.],".",[1]!Watergangen[[#This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si="3"/>
        <v/>
      </c>
      <c r="B204" s="82" t="str">
        <f>IF(H204&gt;0,CONCATENATE(Tabel2204036[Object-ID],Tabel2204036[Nr.],".",[1]!Watergangen[[#This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si="3"/>
        <v/>
      </c>
      <c r="B205" s="82" t="str">
        <f>IF(H205&gt;0,CONCATENATE(Tabel2204036[Object-ID],Tabel2204036[Nr.],".",[1]!Watergangen[[#This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3"/>
        <v/>
      </c>
      <c r="B206" s="82" t="str">
        <f>IF(H206&gt;0,CONCATENATE(Tabel2204036[Object-ID],Tabel2204036[Nr.],".",[1]!Watergangen[[#This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ref="A207:A270" si="4">IF(B207="","",ROW()-10)</f>
        <v/>
      </c>
      <c r="B207" s="82" t="str">
        <f>IF(H207&gt;0,CONCATENATE(Tabel2204036[Object-ID],Tabel2204036[Nr.],".",[1]!Watergangen[[#This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4"/>
        <v/>
      </c>
      <c r="B208" s="82" t="str">
        <f>IF(H208&gt;0,CONCATENATE(Tabel2204036[Object-ID],Tabel2204036[Nr.],".",[1]!Watergangen[[#This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4"/>
        <v/>
      </c>
      <c r="B209" s="82" t="str">
        <f>IF(H209&gt;0,CONCATENATE(Tabel2204036[Object-ID],Tabel2204036[Nr.],".",[1]!Watergangen[[#This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4"/>
        <v/>
      </c>
      <c r="B210" s="82" t="str">
        <f>IF(H210&gt;0,CONCATENATE(Tabel2204036[Object-ID],Tabel2204036[Nr.],".",[1]!Watergangen[[#This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4"/>
        <v/>
      </c>
      <c r="B211" s="82" t="str">
        <f>IF(H211&gt;0,CONCATENATE(Tabel2204036[Object-ID],Tabel2204036[Nr.],".",[1]!Watergangen[[#This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4"/>
        <v/>
      </c>
      <c r="B212" s="82" t="str">
        <f>IF(H212&gt;0,CONCATENATE(Tabel2204036[Object-ID],Tabel2204036[Nr.],".",[1]!Watergangen[[#This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4"/>
        <v/>
      </c>
      <c r="B213" s="82" t="str">
        <f>IF(H213&gt;0,CONCATENATE(Tabel2204036[Object-ID],Tabel2204036[Nr.],".",[1]!Watergangen[[#This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4"/>
        <v/>
      </c>
      <c r="B214" s="82" t="str">
        <f>IF(H214&gt;0,CONCATENATE(Tabel2204036[Object-ID],Tabel2204036[Nr.],".",[1]!Watergangen[[#This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4"/>
        <v/>
      </c>
      <c r="B215" s="82" t="str">
        <f>IF(H215&gt;0,CONCATENATE(Tabel2204036[Object-ID],Tabel2204036[Nr.],".",[1]!Watergangen[[#This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4"/>
        <v/>
      </c>
      <c r="B216" s="82" t="str">
        <f>IF(H216&gt;0,CONCATENATE(Tabel2204036[Object-ID],Tabel2204036[Nr.],".",[1]!Watergangen[[#This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4"/>
        <v/>
      </c>
      <c r="B217" s="82" t="str">
        <f>IF(H217&gt;0,CONCATENATE(Tabel2204036[Object-ID],Tabel2204036[Nr.],".",[1]!Watergangen[[#This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4"/>
        <v/>
      </c>
      <c r="B218" s="82" t="str">
        <f>IF(H218&gt;0,CONCATENATE(Tabel2204036[Object-ID],Tabel2204036[Nr.],".",[1]!Watergangen[[#This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4"/>
        <v/>
      </c>
      <c r="B219" s="82" t="str">
        <f>IF(H219&gt;0,CONCATENATE(Tabel2204036[Object-ID],Tabel2204036[Nr.],".",[1]!Watergangen[[#This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4"/>
        <v/>
      </c>
      <c r="B220" s="82" t="str">
        <f>IF(H220&gt;0,CONCATENATE(Tabel2204036[Object-ID],Tabel2204036[Nr.],".",[1]!Watergangen[[#This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4"/>
        <v/>
      </c>
      <c r="B221" s="82" t="str">
        <f>IF(H221&gt;0,CONCATENATE(Tabel2204036[Object-ID],Tabel2204036[Nr.],".",[1]!Watergangen[[#This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4"/>
        <v/>
      </c>
      <c r="B222" s="82" t="str">
        <f>IF(H222&gt;0,CONCATENATE(Tabel2204036[Object-ID],Tabel2204036[Nr.],".",[1]!Watergangen[[#This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4"/>
        <v/>
      </c>
      <c r="B223" s="82" t="str">
        <f>IF(H223&gt;0,CONCATENATE(Tabel2204036[Object-ID],Tabel2204036[Nr.],".",[1]!Watergangen[[#This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4"/>
        <v/>
      </c>
      <c r="B224" s="82" t="str">
        <f>IF(H224&gt;0,CONCATENATE(Tabel2204036[Object-ID],Tabel2204036[Nr.],".",[1]!Watergangen[[#This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4"/>
        <v/>
      </c>
      <c r="B225" s="82" t="str">
        <f>IF(H225&gt;0,CONCATENATE(Tabel2204036[Object-ID],Tabel2204036[Nr.],".",[1]!Watergangen[[#This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4"/>
        <v/>
      </c>
      <c r="B226" s="82" t="str">
        <f>IF(H226&gt;0,CONCATENATE(Tabel2204036[Object-ID],Tabel2204036[Nr.],".",[1]!Watergangen[[#This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4"/>
        <v/>
      </c>
      <c r="B227" s="82" t="str">
        <f>IF(H227&gt;0,CONCATENATE(Tabel2204036[Object-ID],Tabel2204036[Nr.],".",[1]!Watergangen[[#This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4"/>
        <v/>
      </c>
      <c r="B228" s="82" t="str">
        <f>IF(H228&gt;0,CONCATENATE(Tabel2204036[Object-ID],Tabel2204036[Nr.],".",[1]!Watergangen[[#This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4"/>
        <v/>
      </c>
      <c r="B229" s="82" t="str">
        <f>IF(H229&gt;0,CONCATENATE(Tabel2204036[Object-ID],Tabel2204036[Nr.],".",[1]!Watergangen[[#This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4"/>
        <v/>
      </c>
      <c r="B230" s="82" t="str">
        <f>IF(H230&gt;0,CONCATENATE(Tabel2204036[Object-ID],Tabel2204036[Nr.],".",[1]!Watergangen[[#This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4"/>
        <v/>
      </c>
      <c r="B231" s="82" t="str">
        <f>IF(H231&gt;0,CONCATENATE(Tabel2204036[Object-ID],Tabel2204036[Nr.],".",[1]!Watergangen[[#This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4"/>
        <v/>
      </c>
      <c r="B232" s="82" t="str">
        <f>IF(H232&gt;0,CONCATENATE(Tabel2204036[Object-ID],Tabel2204036[Nr.],".",[1]!Watergangen[[#This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4"/>
        <v/>
      </c>
      <c r="B233" s="82" t="str">
        <f>IF(H233&gt;0,CONCATENATE(Tabel2204036[Object-ID],Tabel2204036[Nr.],".",[1]!Watergangen[[#This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4"/>
        <v/>
      </c>
      <c r="B234" s="82" t="str">
        <f>IF(H234&gt;0,CONCATENATE(Tabel2204036[Object-ID],Tabel2204036[Nr.],".",[1]!Watergangen[[#This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4"/>
        <v/>
      </c>
      <c r="B235" s="82" t="str">
        <f>IF(H235&gt;0,CONCATENATE(Tabel2204036[Object-ID],Tabel2204036[Nr.],".",[1]!Watergangen[[#This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4"/>
        <v/>
      </c>
      <c r="B236" s="82" t="str">
        <f>IF(H236&gt;0,CONCATENATE(Tabel2204036[Object-ID],Tabel2204036[Nr.],".",[1]!Watergangen[[#This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4"/>
        <v/>
      </c>
      <c r="B237" s="82" t="str">
        <f>IF(H237&gt;0,CONCATENATE(Tabel2204036[Object-ID],Tabel2204036[Nr.],".",[1]!Watergangen[[#This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4"/>
        <v/>
      </c>
      <c r="B238" s="82" t="str">
        <f>IF(H238&gt;0,CONCATENATE(Tabel2204036[Object-ID],Tabel2204036[Nr.],".",[1]!Watergangen[[#This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4"/>
        <v/>
      </c>
      <c r="B239" s="82" t="str">
        <f>IF(H239&gt;0,CONCATENATE(Tabel2204036[Object-ID],Tabel2204036[Nr.],".",[1]!Watergangen[[#This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4"/>
        <v/>
      </c>
      <c r="B240" s="82" t="str">
        <f>IF(H240&gt;0,CONCATENATE(Tabel2204036[Object-ID],Tabel2204036[Nr.],".",[1]!Watergangen[[#This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4"/>
        <v/>
      </c>
      <c r="B241" s="82" t="str">
        <f>IF(H241&gt;0,CONCATENATE(Tabel2204036[Object-ID],Tabel2204036[Nr.],".",[1]!Watergangen[[#This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4"/>
        <v/>
      </c>
      <c r="B242" s="82" t="str">
        <f>IF(H242&gt;0,CONCATENATE(Tabel2204036[Object-ID],Tabel2204036[Nr.],".",[1]!Watergangen[[#This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4"/>
        <v/>
      </c>
      <c r="B243" s="82" t="str">
        <f>IF(H243&gt;0,CONCATENATE(Tabel2204036[Object-ID],Tabel2204036[Nr.],".",[1]!Watergangen[[#This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4"/>
        <v/>
      </c>
      <c r="B244" s="82" t="str">
        <f>IF(H244&gt;0,CONCATENATE(Tabel2204036[Object-ID],Tabel2204036[Nr.],".",[1]!Watergangen[[#This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4"/>
        <v/>
      </c>
      <c r="B245" s="82" t="str">
        <f>IF(H245&gt;0,CONCATENATE(Tabel2204036[Object-ID],Tabel2204036[Nr.],".",[1]!Watergangen[[#This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4"/>
        <v/>
      </c>
      <c r="B246" s="82" t="str">
        <f>IF(H246&gt;0,CONCATENATE(Tabel2204036[Object-ID],Tabel2204036[Nr.],".",[1]!Watergangen[[#This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4"/>
        <v/>
      </c>
      <c r="B247" s="82" t="str">
        <f>IF(H247&gt;0,CONCATENATE(Tabel2204036[Object-ID],Tabel2204036[Nr.],".",[1]!Watergangen[[#This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4"/>
        <v/>
      </c>
      <c r="B248" s="82" t="str">
        <f>IF(H248&gt;0,CONCATENATE(Tabel2204036[Object-ID],Tabel2204036[Nr.],".",[1]!Watergangen[[#This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4"/>
        <v/>
      </c>
      <c r="B249" s="82" t="str">
        <f>IF(H249&gt;0,CONCATENATE(Tabel2204036[Object-ID],Tabel2204036[Nr.],".",[1]!Watergangen[[#This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4"/>
        <v/>
      </c>
      <c r="B250" s="82" t="str">
        <f>IF(H250&gt;0,CONCATENATE(Tabel2204036[Object-ID],Tabel2204036[Nr.],".",[1]!Watergangen[[#This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4"/>
        <v/>
      </c>
      <c r="B251" s="82" t="str">
        <f>IF(H251&gt;0,CONCATENATE(Tabel2204036[Object-ID],Tabel2204036[Nr.],".",[1]!Watergangen[[#This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4"/>
        <v/>
      </c>
      <c r="B252" s="82" t="str">
        <f>IF(H252&gt;0,CONCATENATE(Tabel2204036[Object-ID],Tabel2204036[Nr.],".",[1]!Watergangen[[#This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4"/>
        <v/>
      </c>
      <c r="B253" s="82" t="str">
        <f>IF(H253&gt;0,CONCATENATE(Tabel2204036[Object-ID],Tabel2204036[Nr.],".",[1]!Watergangen[[#This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4"/>
        <v/>
      </c>
      <c r="B254" s="82" t="str">
        <f>IF(H254&gt;0,CONCATENATE(Tabel2204036[Object-ID],Tabel2204036[Nr.],".",[1]!Watergangen[[#This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4"/>
        <v/>
      </c>
      <c r="B255" s="82" t="str">
        <f>IF(H255&gt;0,CONCATENATE(Tabel2204036[Object-ID],Tabel2204036[Nr.],".",[1]!Watergangen[[#This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4"/>
        <v/>
      </c>
      <c r="B256" s="82" t="str">
        <f>IF(H256&gt;0,CONCATENATE(Tabel2204036[Object-ID],Tabel2204036[Nr.],".",[1]!Watergangen[[#This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4"/>
        <v/>
      </c>
      <c r="B257" s="82" t="str">
        <f>IF(H257&gt;0,CONCATENATE(Tabel2204036[Object-ID],Tabel2204036[Nr.],".",[1]!Watergangen[[#This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4"/>
        <v/>
      </c>
      <c r="B258" s="82" t="str">
        <f>IF(H258&gt;0,CONCATENATE(Tabel2204036[Object-ID],Tabel2204036[Nr.],".",[1]!Watergangen[[#This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4"/>
        <v/>
      </c>
      <c r="B259" s="82" t="str">
        <f>IF(H259&gt;0,CONCATENATE(Tabel2204036[Object-ID],Tabel2204036[Nr.],".",[1]!Watergangen[[#This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4"/>
        <v/>
      </c>
      <c r="B260" s="82" t="str">
        <f>IF(H260&gt;0,CONCATENATE(Tabel2204036[Object-ID],Tabel2204036[Nr.],".",[1]!Watergangen[[#This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4"/>
        <v/>
      </c>
      <c r="B261" s="82" t="str">
        <f>IF(H261&gt;0,CONCATENATE(Tabel2204036[Object-ID],Tabel2204036[Nr.],".",[1]!Watergangen[[#This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4"/>
        <v/>
      </c>
      <c r="B262" s="82" t="str">
        <f>IF(H262&gt;0,CONCATENATE(Tabel2204036[Object-ID],Tabel2204036[Nr.],".",[1]!Watergangen[[#This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4"/>
        <v/>
      </c>
      <c r="B263" s="82" t="str">
        <f>IF(H263&gt;0,CONCATENATE(Tabel2204036[Object-ID],Tabel2204036[Nr.],".",[1]!Watergangen[[#This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4"/>
        <v/>
      </c>
      <c r="B264" s="82" t="str">
        <f>IF(H264&gt;0,CONCATENATE(Tabel2204036[Object-ID],Tabel2204036[Nr.],".",[1]!Watergangen[[#This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4"/>
        <v/>
      </c>
      <c r="B265" s="82" t="str">
        <f>IF(H265&gt;0,CONCATENATE(Tabel2204036[Object-ID],Tabel2204036[Nr.],".",[1]!Watergangen[[#This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4"/>
        <v/>
      </c>
      <c r="B266" s="82" t="str">
        <f>IF(H266&gt;0,CONCATENATE(Tabel2204036[Object-ID],Tabel2204036[Nr.],".",[1]!Watergangen[[#This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4"/>
        <v/>
      </c>
      <c r="B267" s="82" t="str">
        <f>IF(H267&gt;0,CONCATENATE(Tabel2204036[Object-ID],Tabel2204036[Nr.],".",[1]!Watergangen[[#This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si="4"/>
        <v/>
      </c>
      <c r="B268" s="82" t="str">
        <f>IF(H268&gt;0,CONCATENATE(Tabel2204036[Object-ID],Tabel2204036[Nr.],".",[1]!Watergangen[[#This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si="4"/>
        <v/>
      </c>
      <c r="B269" s="82" t="str">
        <f>IF(H269&gt;0,CONCATENATE(Tabel2204036[Object-ID],Tabel2204036[Nr.],".",[1]!Watergangen[[#This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4"/>
        <v/>
      </c>
      <c r="B270" s="82" t="str">
        <f>IF(H270&gt;0,CONCATENATE(Tabel2204036[Object-ID],Tabel2204036[Nr.],".",[1]!Watergangen[[#This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ref="A271:A334" si="5">IF(B271="","",ROW()-10)</f>
        <v/>
      </c>
      <c r="B271" s="82" t="str">
        <f>IF(H271&gt;0,CONCATENATE(Tabel2204036[Object-ID],Tabel2204036[Nr.],".",[1]!Watergangen[[#This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5"/>
        <v/>
      </c>
      <c r="B272" s="82" t="str">
        <f>IF(H272&gt;0,CONCATENATE(Tabel2204036[Object-ID],Tabel2204036[Nr.],".",[1]!Watergangen[[#This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5"/>
        <v/>
      </c>
      <c r="B273" s="82" t="str">
        <f>IF(H273&gt;0,CONCATENATE(Tabel2204036[Object-ID],Tabel2204036[Nr.],".",[1]!Watergangen[[#This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5"/>
        <v/>
      </c>
      <c r="B274" s="82" t="str">
        <f>IF(H274&gt;0,CONCATENATE(Tabel2204036[Object-ID],Tabel2204036[Nr.],".",[1]!Watergangen[[#This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5"/>
        <v/>
      </c>
      <c r="B275" s="82" t="str">
        <f>IF(H275&gt;0,CONCATENATE(Tabel2204036[Object-ID],Tabel2204036[Nr.],".",[1]!Watergangen[[#This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5"/>
        <v/>
      </c>
      <c r="B276" s="82" t="str">
        <f>IF(H276&gt;0,CONCATENATE(Tabel2204036[Object-ID],Tabel2204036[Nr.],".",[1]!Watergangen[[#This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5"/>
        <v/>
      </c>
      <c r="B277" s="82" t="str">
        <f>IF(H277&gt;0,CONCATENATE(Tabel2204036[Object-ID],Tabel2204036[Nr.],".",[1]!Watergangen[[#This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5"/>
        <v/>
      </c>
      <c r="B278" s="82" t="str">
        <f>IF(H278&gt;0,CONCATENATE(Tabel2204036[Object-ID],Tabel2204036[Nr.],".",[1]!Watergangen[[#This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5"/>
        <v/>
      </c>
      <c r="B279" s="82" t="str">
        <f>IF(H279&gt;0,CONCATENATE(Tabel2204036[Object-ID],Tabel2204036[Nr.],".",[1]!Watergangen[[#This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5"/>
        <v/>
      </c>
      <c r="B280" s="82" t="str">
        <f>IF(H280&gt;0,CONCATENATE(Tabel2204036[Object-ID],Tabel2204036[Nr.],".",[1]!Watergangen[[#This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5"/>
        <v/>
      </c>
      <c r="B281" s="82" t="str">
        <f>IF(H281&gt;0,CONCATENATE(Tabel2204036[Object-ID],Tabel2204036[Nr.],".",[1]!Watergangen[[#This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5"/>
        <v/>
      </c>
      <c r="B282" s="82" t="str">
        <f>IF(H282&gt;0,CONCATENATE(Tabel2204036[Object-ID],Tabel2204036[Nr.],".",[1]!Watergangen[[#This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5"/>
        <v/>
      </c>
      <c r="B283" s="82" t="str">
        <f>IF(H283&gt;0,CONCATENATE(Tabel2204036[Object-ID],Tabel2204036[Nr.],".",[1]!Watergangen[[#This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5"/>
        <v/>
      </c>
      <c r="B284" s="82" t="str">
        <f>IF(H284&gt;0,CONCATENATE(Tabel2204036[Object-ID],Tabel2204036[Nr.],".",[1]!Watergangen[[#This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5"/>
        <v/>
      </c>
      <c r="B285" s="82" t="str">
        <f>IF(H285&gt;0,CONCATENATE(Tabel2204036[Object-ID],Tabel2204036[Nr.],".",[1]!Watergangen[[#This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5"/>
        <v/>
      </c>
      <c r="B286" s="82" t="str">
        <f>IF(H286&gt;0,CONCATENATE(Tabel2204036[Object-ID],Tabel2204036[Nr.],".",[1]!Watergangen[[#This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5"/>
        <v/>
      </c>
      <c r="B287" s="82" t="str">
        <f>IF(H287&gt;0,CONCATENATE(Tabel2204036[Object-ID],Tabel2204036[Nr.],".",[1]!Watergangen[[#This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5"/>
        <v/>
      </c>
      <c r="B288" s="82" t="str">
        <f>IF(H288&gt;0,CONCATENATE(Tabel2204036[Object-ID],Tabel2204036[Nr.],".",[1]!Watergangen[[#This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5"/>
        <v/>
      </c>
      <c r="B289" s="82" t="str">
        <f>IF(H289&gt;0,CONCATENATE(Tabel2204036[Object-ID],Tabel2204036[Nr.],".",[1]!Watergangen[[#This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5"/>
        <v/>
      </c>
      <c r="B290" s="82" t="str">
        <f>IF(H290&gt;0,CONCATENATE(Tabel2204036[Object-ID],Tabel2204036[Nr.],".",[1]!Watergangen[[#This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5"/>
        <v/>
      </c>
      <c r="B291" s="82" t="str">
        <f>IF(H291&gt;0,CONCATENATE(Tabel2204036[Object-ID],Tabel2204036[Nr.],".",[1]!Watergangen[[#This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5"/>
        <v/>
      </c>
      <c r="B292" s="82" t="str">
        <f>IF(H292&gt;0,CONCATENATE(Tabel2204036[Object-ID],Tabel2204036[Nr.],".",[1]!Watergangen[[#This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5"/>
        <v/>
      </c>
      <c r="B293" s="82" t="str">
        <f>IF(H293&gt;0,CONCATENATE(Tabel2204036[Object-ID],Tabel2204036[Nr.],".",[1]!Watergangen[[#This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5"/>
        <v/>
      </c>
      <c r="B294" s="82" t="str">
        <f>IF(H294&gt;0,CONCATENATE(Tabel2204036[Object-ID],Tabel2204036[Nr.],".",[1]!Watergangen[[#This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5"/>
        <v/>
      </c>
      <c r="B295" s="82" t="str">
        <f>IF(H295&gt;0,CONCATENATE(Tabel2204036[Object-ID],Tabel2204036[Nr.],".",[1]!Watergangen[[#This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5"/>
        <v/>
      </c>
      <c r="B296" s="82" t="str">
        <f>IF(H296&gt;0,CONCATENATE(Tabel2204036[Object-ID],Tabel2204036[Nr.],".",[1]!Watergangen[[#This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5"/>
        <v/>
      </c>
      <c r="B297" s="82" t="str">
        <f>IF(H297&gt;0,CONCATENATE(Tabel2204036[Object-ID],Tabel2204036[Nr.],".",[1]!Watergangen[[#This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5"/>
        <v/>
      </c>
      <c r="B298" s="82" t="str">
        <f>IF(H298&gt;0,CONCATENATE(Tabel2204036[Object-ID],Tabel2204036[Nr.],".",[1]!Watergangen[[#This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5"/>
        <v/>
      </c>
      <c r="B299" s="82" t="str">
        <f>IF(H299&gt;0,CONCATENATE(Tabel2204036[Object-ID],Tabel2204036[Nr.],".",[1]!Watergangen[[#This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5"/>
        <v/>
      </c>
      <c r="B300" s="82" t="str">
        <f>IF(H300&gt;0,CONCATENATE(Tabel2204036[Object-ID],Tabel2204036[Nr.],".",[1]!Watergangen[[#This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5"/>
        <v/>
      </c>
      <c r="B301" s="82" t="str">
        <f>IF(H301&gt;0,CONCATENATE(Tabel2204036[Object-ID],Tabel2204036[Nr.],".",[1]!Watergangen[[#This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5"/>
        <v/>
      </c>
      <c r="B302" s="82" t="str">
        <f>IF(H302&gt;0,CONCATENATE(Tabel2204036[Object-ID],Tabel2204036[Nr.],".",[1]!Watergangen[[#This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5"/>
        <v/>
      </c>
      <c r="B303" s="82" t="str">
        <f>IF(H303&gt;0,CONCATENATE(Tabel2204036[Object-ID],Tabel2204036[Nr.],".",[1]!Watergangen[[#This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5"/>
        <v/>
      </c>
      <c r="B304" s="82" t="str">
        <f>IF(H304&gt;0,CONCATENATE(Tabel2204036[Object-ID],Tabel2204036[Nr.],".",[1]!Watergangen[[#This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5"/>
        <v/>
      </c>
      <c r="B305" s="82" t="str">
        <f>IF(H305&gt;0,CONCATENATE(Tabel2204036[Object-ID],Tabel2204036[Nr.],".",[1]!Watergangen[[#This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5"/>
        <v/>
      </c>
      <c r="B306" s="82" t="str">
        <f>IF(H306&gt;0,CONCATENATE(Tabel2204036[Object-ID],Tabel2204036[Nr.],".",[1]!Watergangen[[#This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5"/>
        <v/>
      </c>
      <c r="B307" s="82" t="str">
        <f>IF(H307&gt;0,CONCATENATE(Tabel2204036[Object-ID],Tabel2204036[Nr.],".",[1]!Watergangen[[#This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5"/>
        <v/>
      </c>
      <c r="B308" s="82" t="str">
        <f>IF(H308&gt;0,CONCATENATE(Tabel2204036[Object-ID],Tabel2204036[Nr.],".",[1]!Watergangen[[#This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5"/>
        <v/>
      </c>
      <c r="B309" s="82" t="str">
        <f>IF(H309&gt;0,CONCATENATE(Tabel2204036[Object-ID],Tabel2204036[Nr.],".",[1]!Watergangen[[#This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5"/>
        <v/>
      </c>
      <c r="B310" s="82" t="str">
        <f>IF(H310&gt;0,CONCATENATE(Tabel2204036[Object-ID],Tabel2204036[Nr.],".",[1]!Watergangen[[#This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5"/>
        <v/>
      </c>
      <c r="B311" s="82" t="str">
        <f>IF(H311&gt;0,CONCATENATE(Tabel2204036[Object-ID],Tabel2204036[Nr.],".",[1]!Watergangen[[#This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5"/>
        <v/>
      </c>
      <c r="B312" s="82" t="str">
        <f>IF(H312&gt;0,CONCATENATE(Tabel2204036[Object-ID],Tabel2204036[Nr.],".",[1]!Watergangen[[#This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5"/>
        <v/>
      </c>
      <c r="B313" s="82" t="str">
        <f>IF(H313&gt;0,CONCATENATE(Tabel2204036[Object-ID],Tabel2204036[Nr.],".",[1]!Watergangen[[#This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5"/>
        <v/>
      </c>
      <c r="B314" s="82" t="str">
        <f>IF(H314&gt;0,CONCATENATE(Tabel2204036[Object-ID],Tabel2204036[Nr.],".",[1]!Watergangen[[#This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5"/>
        <v/>
      </c>
      <c r="B315" s="82" t="str">
        <f>IF(H315&gt;0,CONCATENATE(Tabel2204036[Object-ID],Tabel2204036[Nr.],".",[1]!Watergangen[[#This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5"/>
        <v/>
      </c>
      <c r="B316" s="82" t="str">
        <f>IF(H316&gt;0,CONCATENATE(Tabel2204036[Object-ID],Tabel2204036[Nr.],".",[1]!Watergangen[[#This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5"/>
        <v/>
      </c>
      <c r="B317" s="82" t="str">
        <f>IF(H317&gt;0,CONCATENATE(Tabel2204036[Object-ID],Tabel2204036[Nr.],".",[1]!Watergangen[[#This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5"/>
        <v/>
      </c>
      <c r="B318" s="82" t="str">
        <f>IF(H318&gt;0,CONCATENATE(Tabel2204036[Object-ID],Tabel2204036[Nr.],".",[1]!Watergangen[[#This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5"/>
        <v/>
      </c>
      <c r="B319" s="82" t="str">
        <f>IF(H319&gt;0,CONCATENATE(Tabel2204036[Object-ID],Tabel2204036[Nr.],".",[1]!Watergangen[[#This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5"/>
        <v/>
      </c>
      <c r="B320" s="82" t="str">
        <f>IF(H320&gt;0,CONCATENATE(Tabel2204036[Object-ID],Tabel2204036[Nr.],".",[1]!Watergangen[[#This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5"/>
        <v/>
      </c>
      <c r="B321" s="82" t="str">
        <f>IF(H321&gt;0,CONCATENATE(Tabel2204036[Object-ID],Tabel2204036[Nr.],".",[1]!Watergangen[[#This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5"/>
        <v/>
      </c>
      <c r="B322" s="82" t="str">
        <f>IF(H322&gt;0,CONCATENATE(Tabel2204036[Object-ID],Tabel2204036[Nr.],".",[1]!Watergangen[[#This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5"/>
        <v/>
      </c>
      <c r="B323" s="82" t="str">
        <f>IF(H323&gt;0,CONCATENATE(Tabel2204036[Object-ID],Tabel2204036[Nr.],".",[1]!Watergangen[[#This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5"/>
        <v/>
      </c>
      <c r="B324" s="82" t="str">
        <f>IF(H324&gt;0,CONCATENATE(Tabel2204036[Object-ID],Tabel2204036[Nr.],".",[1]!Watergangen[[#This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5"/>
        <v/>
      </c>
      <c r="B325" s="82" t="str">
        <f>IF(H325&gt;0,CONCATENATE(Tabel2204036[Object-ID],Tabel2204036[Nr.],".",[1]!Watergangen[[#This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5"/>
        <v/>
      </c>
      <c r="B326" s="82" t="str">
        <f>IF(H326&gt;0,CONCATENATE(Tabel2204036[Object-ID],Tabel2204036[Nr.],".",[1]!Watergangen[[#This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5"/>
        <v/>
      </c>
      <c r="B327" s="82" t="str">
        <f>IF(H327&gt;0,CONCATENATE(Tabel2204036[Object-ID],Tabel2204036[Nr.],".",[1]!Watergangen[[#This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5"/>
        <v/>
      </c>
      <c r="B328" s="82" t="str">
        <f>IF(H328&gt;0,CONCATENATE(Tabel2204036[Object-ID],Tabel2204036[Nr.],".",[1]!Watergangen[[#This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5"/>
        <v/>
      </c>
      <c r="B329" s="82" t="str">
        <f>IF(H329&gt;0,CONCATENATE(Tabel2204036[Object-ID],Tabel2204036[Nr.],".",[1]!Watergangen[[#This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5"/>
        <v/>
      </c>
      <c r="B330" s="82" t="str">
        <f>IF(H330&gt;0,CONCATENATE(Tabel2204036[Object-ID],Tabel2204036[Nr.],".",[1]!Watergangen[[#This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5"/>
        <v/>
      </c>
      <c r="B331" s="82" t="str">
        <f>IF(H331&gt;0,CONCATENATE(Tabel2204036[Object-ID],Tabel2204036[Nr.],".",[1]!Watergangen[[#This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si="5"/>
        <v/>
      </c>
      <c r="B332" s="82" t="str">
        <f>IF(H332&gt;0,CONCATENATE(Tabel2204036[Object-ID],Tabel2204036[Nr.],".",[1]!Watergangen[[#This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si="5"/>
        <v/>
      </c>
      <c r="B333" s="82" t="str">
        <f>IF(H333&gt;0,CONCATENATE(Tabel2204036[Object-ID],Tabel2204036[Nr.],".",[1]!Watergangen[[#This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5"/>
        <v/>
      </c>
      <c r="B334" s="82" t="str">
        <f>IF(H334&gt;0,CONCATENATE(Tabel2204036[Object-ID],Tabel2204036[Nr.],".",[1]!Watergangen[[#This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ref="A335:A371" si="6">IF(B335="","",ROW()-10)</f>
        <v/>
      </c>
      <c r="B335" s="82" t="str">
        <f>IF(H335&gt;0,CONCATENATE(Tabel2204036[Object-ID],Tabel2204036[Nr.],".",[1]!Watergangen[[#This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6"/>
        <v/>
      </c>
      <c r="B336" s="82" t="str">
        <f>IF(H336&gt;0,CONCATENATE(Tabel2204036[Object-ID],Tabel2204036[Nr.],".",[1]!Watergangen[[#This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6"/>
        <v/>
      </c>
      <c r="B337" s="82" t="str">
        <f>IF(H337&gt;0,CONCATENATE(Tabel2204036[Object-ID],Tabel2204036[Nr.],".",[1]!Watergangen[[#This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6"/>
        <v/>
      </c>
      <c r="B338" s="82" t="str">
        <f>IF(H338&gt;0,CONCATENATE(Tabel2204036[Object-ID],Tabel2204036[Nr.],".",[1]!Watergangen[[#This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6"/>
        <v/>
      </c>
      <c r="B339" s="82" t="str">
        <f>IF(H339&gt;0,CONCATENATE(Tabel2204036[Object-ID],Tabel2204036[Nr.],".",[1]!Watergangen[[#This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6"/>
        <v/>
      </c>
      <c r="B340" s="82" t="str">
        <f>IF(H340&gt;0,CONCATENATE(Tabel2204036[Object-ID],Tabel2204036[Nr.],".",[1]!Watergangen[[#This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6"/>
        <v/>
      </c>
      <c r="B341" s="82" t="str">
        <f>IF(H341&gt;0,CONCATENATE(Tabel2204036[Object-ID],Tabel2204036[Nr.],".",[1]!Watergangen[[#This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6"/>
        <v/>
      </c>
      <c r="B342" s="82" t="str">
        <f>IF(H342&gt;0,CONCATENATE(Tabel2204036[Object-ID],Tabel2204036[Nr.],".",[1]!Watergangen[[#This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6"/>
        <v/>
      </c>
      <c r="B343" s="82" t="str">
        <f>IF(H343&gt;0,CONCATENATE(Tabel2204036[Object-ID],Tabel2204036[Nr.],".",[1]!Watergangen[[#This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6"/>
        <v/>
      </c>
      <c r="B344" s="82" t="str">
        <f>IF(H344&gt;0,CONCATENATE(Tabel2204036[Object-ID],Tabel2204036[Nr.],".",[1]!Watergangen[[#This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6"/>
        <v/>
      </c>
      <c r="B345" s="82" t="str">
        <f>IF(H345&gt;0,CONCATENATE(Tabel2204036[Object-ID],Tabel2204036[Nr.],".",[1]!Watergangen[[#This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6"/>
        <v/>
      </c>
      <c r="B346" s="82" t="str">
        <f>IF(H346&gt;0,CONCATENATE(Tabel2204036[Object-ID],Tabel2204036[Nr.],".",[1]!Watergangen[[#This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6"/>
        <v/>
      </c>
      <c r="B347" s="82" t="str">
        <f>IF(H347&gt;0,CONCATENATE(Tabel2204036[Object-ID],Tabel2204036[Nr.],".",[1]!Watergangen[[#This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6"/>
        <v/>
      </c>
      <c r="B348" s="82" t="str">
        <f>IF(H348&gt;0,CONCATENATE(Tabel2204036[Object-ID],Tabel2204036[Nr.],".",[1]!Watergangen[[#This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6"/>
        <v/>
      </c>
      <c r="B349" s="82" t="str">
        <f>IF(H349&gt;0,CONCATENATE(Tabel2204036[Object-ID],Tabel2204036[Nr.],".",[1]!Watergangen[[#This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6"/>
        <v/>
      </c>
      <c r="B350" s="82" t="str">
        <f>IF(H350&gt;0,CONCATENATE(Tabel2204036[Object-ID],Tabel2204036[Nr.],".",[1]!Watergangen[[#This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6"/>
        <v/>
      </c>
      <c r="B351" s="82" t="str">
        <f>IF(H351&gt;0,CONCATENATE(Tabel2204036[Object-ID],Tabel2204036[Nr.],".",[1]!Watergangen[[#This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6"/>
        <v/>
      </c>
      <c r="B352" s="82" t="str">
        <f>IF(H352&gt;0,CONCATENATE(Tabel2204036[Object-ID],Tabel2204036[Nr.],".",[1]!Watergangen[[#This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6"/>
        <v/>
      </c>
      <c r="B353" s="82" t="str">
        <f>IF(H353&gt;0,CONCATENATE(Tabel2204036[Object-ID],Tabel2204036[Nr.],".",[1]!Watergangen[[#This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6"/>
        <v/>
      </c>
      <c r="B354" s="82" t="str">
        <f>IF(H354&gt;0,CONCATENATE(Tabel2204036[Object-ID],Tabel2204036[Nr.],".",[1]!Watergangen[[#This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6"/>
        <v/>
      </c>
      <c r="B355" s="82" t="str">
        <f>IF(H355&gt;0,CONCATENATE(Tabel2204036[Object-ID],Tabel2204036[Nr.],".",[1]!Watergangen[[#This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6"/>
        <v/>
      </c>
      <c r="B356" s="82" t="str">
        <f>IF(H356&gt;0,CONCATENATE(Tabel2204036[Object-ID],Tabel2204036[Nr.],".",[1]!Watergangen[[#This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6"/>
        <v/>
      </c>
      <c r="B357" s="82" t="str">
        <f>IF(H357&gt;0,CONCATENATE(Tabel2204036[Object-ID],Tabel2204036[Nr.],".",[1]!Watergangen[[#This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6"/>
        <v/>
      </c>
      <c r="B358" s="82" t="str">
        <f>IF(H358&gt;0,CONCATENATE(Tabel2204036[Object-ID],Tabel2204036[Nr.],".",[1]!Watergangen[[#This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6"/>
        <v/>
      </c>
      <c r="B359" s="82" t="str">
        <f>IF(H359&gt;0,CONCATENATE(Tabel2204036[Object-ID],Tabel2204036[Nr.],".",[1]!Watergangen[[#This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6"/>
        <v/>
      </c>
      <c r="B360" s="82" t="str">
        <f>IF(H360&gt;0,CONCATENATE(Tabel2204036[Object-ID],Tabel2204036[Nr.],".",[1]!Watergangen[[#This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6"/>
        <v/>
      </c>
      <c r="B361" s="82" t="str">
        <f>IF(H361&gt;0,CONCATENATE(Tabel2204036[Object-ID],Tabel2204036[Nr.],".",[1]!Watergangen[[#This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6"/>
        <v/>
      </c>
      <c r="B362" s="82" t="str">
        <f>IF(H362&gt;0,CONCATENATE(Tabel2204036[Object-ID],Tabel2204036[Nr.],".",[1]!Watergangen[[#This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6"/>
        <v/>
      </c>
      <c r="B363" s="82" t="str">
        <f>IF(H363&gt;0,CONCATENATE(Tabel2204036[Object-ID],Tabel2204036[Nr.],".",[1]!Watergangen[[#This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6"/>
        <v/>
      </c>
      <c r="B364" s="82" t="str">
        <f>IF(H364&gt;0,CONCATENATE(Tabel2204036[Object-ID],Tabel2204036[Nr.],".",[1]!Watergangen[[#This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6"/>
        <v/>
      </c>
      <c r="B365" s="82" t="str">
        <f>IF(H365&gt;0,CONCATENATE(Tabel2204036[Object-ID],Tabel2204036[Nr.],".",[1]!Watergangen[[#This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6"/>
        <v/>
      </c>
      <c r="B366" s="82" t="str">
        <f>IF(H366&gt;0,CONCATENATE(Tabel2204036[Object-ID],Tabel2204036[Nr.],".",[1]!Watergangen[[#This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6"/>
        <v/>
      </c>
      <c r="B367" s="82" t="str">
        <f>IF(H367&gt;0,CONCATENATE(Tabel2204036[Object-ID],Tabel2204036[Nr.],".",[1]!Watergangen[[#This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6"/>
        <v/>
      </c>
      <c r="B368" s="82" t="str">
        <f>IF(H368&gt;0,CONCATENATE(Tabel2204036[Object-ID],Tabel2204036[Nr.],".",[1]!Watergangen[[#This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row r="369" spans="1:29" x14ac:dyDescent="0.2">
      <c r="A369" s="81" t="str">
        <f t="shared" si="6"/>
        <v/>
      </c>
      <c r="B369" s="82" t="str">
        <f>IF(H369&gt;0,CONCATENATE(Tabel2204036[Object-ID],Tabel2204036[Nr.],".",[1]!Watergangen[[#This Row],[Object code]],".",[1]!Watergangen[[#This Row],[Eis-volgnr.]]),"")</f>
        <v/>
      </c>
      <c r="C369" s="83"/>
      <c r="D369" s="83"/>
      <c r="E369" s="84"/>
      <c r="F369" s="83"/>
      <c r="G369" s="83"/>
      <c r="H369" s="84"/>
      <c r="I369" s="83"/>
      <c r="J369" s="86"/>
      <c r="K369" s="86"/>
      <c r="L369" s="86"/>
      <c r="M369" s="86"/>
      <c r="N369" s="86"/>
      <c r="O369" s="83"/>
      <c r="P369" s="111"/>
      <c r="Q369" s="111"/>
      <c r="R369" s="111"/>
      <c r="S369" s="113"/>
      <c r="T369" s="113"/>
      <c r="U369" s="113"/>
      <c r="V369" s="113"/>
      <c r="W369" s="113"/>
      <c r="X369" s="113"/>
      <c r="Y369" s="113"/>
      <c r="Z369" s="113"/>
      <c r="AA369" s="113"/>
      <c r="AB369" s="113"/>
      <c r="AC369" s="113"/>
    </row>
    <row r="370" spans="1:29" x14ac:dyDescent="0.2">
      <c r="A370" s="81" t="str">
        <f t="shared" si="6"/>
        <v/>
      </c>
      <c r="B370" s="82" t="str">
        <f>IF(H370&gt;0,CONCATENATE(Tabel2204036[Object-ID],Tabel2204036[Nr.],".",[1]!Watergangen[[#This Row],[Object code]],".",[1]!Watergangen[[#This Row],[Eis-volgnr.]]),"")</f>
        <v/>
      </c>
      <c r="C370" s="83"/>
      <c r="D370" s="83"/>
      <c r="E370" s="84"/>
      <c r="F370" s="83"/>
      <c r="G370" s="83"/>
      <c r="H370" s="84"/>
      <c r="I370" s="83"/>
      <c r="J370" s="86"/>
      <c r="K370" s="86"/>
      <c r="L370" s="86"/>
      <c r="M370" s="86"/>
      <c r="N370" s="86"/>
      <c r="O370" s="83"/>
      <c r="P370" s="111"/>
      <c r="Q370" s="111"/>
      <c r="R370" s="111"/>
      <c r="S370" s="113"/>
      <c r="T370" s="113"/>
      <c r="U370" s="113"/>
      <c r="V370" s="113"/>
      <c r="W370" s="113"/>
      <c r="X370" s="113"/>
      <c r="Y370" s="113"/>
      <c r="Z370" s="113"/>
      <c r="AA370" s="113"/>
      <c r="AB370" s="113"/>
      <c r="AC370" s="113"/>
    </row>
    <row r="371" spans="1:29" x14ac:dyDescent="0.2">
      <c r="A371" s="81" t="str">
        <f t="shared" si="6"/>
        <v/>
      </c>
      <c r="B371" s="82" t="str">
        <f>IF(H371&gt;0,CONCATENATE(Tabel2204036[Object-ID],Tabel2204036[Nr.],".",[1]!Watergangen[[#This Row],[Object code]],".",[1]!Watergangen[[#This Row],[Eis-volgnr.]]),"")</f>
        <v/>
      </c>
      <c r="C371" s="83"/>
      <c r="D371" s="83"/>
      <c r="E371" s="84"/>
      <c r="F371" s="83"/>
      <c r="G371" s="83"/>
      <c r="H371" s="84"/>
      <c r="I371" s="83"/>
      <c r="J371" s="86"/>
      <c r="K371" s="86"/>
      <c r="L371" s="86"/>
      <c r="M371" s="86"/>
      <c r="N371" s="86"/>
      <c r="O371" s="83"/>
      <c r="P371" s="111"/>
      <c r="Q371" s="111"/>
      <c r="R371" s="111"/>
      <c r="S371" s="113"/>
      <c r="T371" s="113"/>
      <c r="U371" s="113"/>
      <c r="V371" s="113"/>
      <c r="W371" s="113"/>
      <c r="X371" s="113"/>
      <c r="Y371" s="113"/>
      <c r="Z371" s="113"/>
      <c r="AA371" s="113"/>
      <c r="AB371" s="113"/>
      <c r="AC371" s="113"/>
    </row>
  </sheetData>
  <autoFilter ref="A10:AC371" xr:uid="{3DAEC577-8944-41A8-81BE-EA43B750F60E}"/>
  <conditionalFormatting sqref="B10">
    <cfRule type="expression" dxfId="199" priority="1">
      <formula>$AF$8&lt;&gt;0</formula>
    </cfRule>
  </conditionalFormatting>
  <conditionalFormatting sqref="B11:B371">
    <cfRule type="containsBlanks" priority="88" stopIfTrue="1">
      <formula>LEN(TRIM(B11))=0</formula>
    </cfRule>
    <cfRule type="duplicateValues" dxfId="198" priority="89"/>
  </conditionalFormatting>
  <hyperlinks>
    <hyperlink ref="B10" location="Objectenboom!A1" display="Eis-ID" xr:uid="{332AB376-E5F6-4F5E-A46D-F8349505AB0C}"/>
  </hyperlinks>
  <printOptions horizontalCentered="1"/>
  <pageMargins left="0.6692913385826772" right="0.6692913385826772" top="1.1417322834645669" bottom="0.74803149606299213" header="0.31496062992125984" footer="0.31496062992125984"/>
  <pageSetup paperSize="8" scale="80" fitToHeight="0" orientation="landscape"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2BED40CF-116B-4C8C-AB8F-7DCF62A4A1F8}">
          <x14:formula1>
            <xm:f>'\\atlas\kvanderheijden\PMB\Vispassage\[19-01-2021 APvE_eenzijdige vispassage_concept ver 1.0.xlsm]Selectievelden'!#REF!</xm:f>
          </x14:formula1>
          <xm:sqref>O19:O371</xm:sqref>
        </x14:dataValidation>
        <x14:dataValidation type="list" allowBlank="1" showInputMessage="1" showErrorMessage="1" xr:uid="{C805DA19-96A5-4CE5-B7CE-B767DE35D199}">
          <x14:formula1>
            <xm:f>'\\atlas\kvanderheijden\PMB\Vispassage\[19-01-2021 APvE_eenzijdige vispassage_concept ver 1.0.xlsm]Selectievelden'!#REF!</xm:f>
          </x14:formula1>
          <xm:sqref>L19:M22 H37:H371 C37:C371 S19:S371 Y19:Y371</xm:sqref>
        </x14:dataValidation>
        <x14:dataValidation type="list" errorStyle="warning" allowBlank="1" showInputMessage="1" showErrorMessage="1" errorTitle="Verkeerde invoer" error="Deze waarde wijkt af van de lijst" xr:uid="{AD2D519B-48AC-458B-87C3-1EF8E80DFB16}">
          <x14:formula1>
            <xm:f>'\\atlas\kvanderheijden\PMB\Vispassage\[19-01-2021 APvE_eenzijdige vispassage_concept ver 1.0.xlsm]Selectievelden'!#REF!</xm:f>
          </x14:formula1>
          <xm:sqref>E37:E371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3E1EE-B229-4268-B000-471E844854A8}">
  <sheetPr filterMode="1">
    <tabColor theme="8" tint="0.79998168889431442"/>
    <pageSetUpPr fitToPage="1"/>
  </sheetPr>
  <dimension ref="A7:AC373"/>
  <sheetViews>
    <sheetView topLeftCell="A29" zoomScale="90" zoomScaleNormal="90" workbookViewId="0">
      <selection activeCell="G43" sqref="G43"/>
    </sheetView>
  </sheetViews>
  <sheetFormatPr defaultRowHeight="12" x14ac:dyDescent="0.2"/>
  <cols>
    <col min="1" max="1" width="8.5703125" customWidth="1"/>
    <col min="2" max="2" width="14.140625" bestFit="1" customWidth="1"/>
    <col min="3" max="3" width="7.42578125" customWidth="1"/>
    <col min="5" max="5" width="21.140625" customWidth="1"/>
    <col min="6" max="6" width="24.85546875" bestFit="1" customWidth="1"/>
    <col min="7" max="7" width="12.5703125" customWidth="1"/>
    <col min="8" max="8" width="10.5703125" bestFit="1" customWidth="1"/>
    <col min="9" max="9" width="7.5703125" customWidth="1"/>
    <col min="10" max="10" width="49.85546875" customWidth="1"/>
    <col min="11" max="11" width="50.5703125" customWidth="1"/>
    <col min="12" max="12" width="21.28515625" bestFit="1" customWidth="1"/>
    <col min="13" max="13" width="12.7109375" customWidth="1"/>
    <col min="14" max="14" width="9.5703125" customWidth="1"/>
    <col min="15" max="15" width="11.28515625" customWidth="1"/>
    <col min="16" max="16" width="9.5703125" hidden="1" customWidth="1"/>
    <col min="17" max="17" width="9.42578125" hidden="1" customWidth="1"/>
    <col min="18" max="18" width="11.42578125" hidden="1" customWidth="1"/>
    <col min="19" max="19" width="11" customWidth="1"/>
    <col min="21" max="21" width="10.28515625" customWidth="1"/>
    <col min="22" max="22" width="10" customWidth="1"/>
    <col min="23" max="23" width="9.42578125" customWidth="1"/>
    <col min="24" max="24" width="9.5703125" customWidth="1"/>
    <col min="25" max="25" width="9.85546875" customWidth="1"/>
    <col min="26" max="29" width="10.5703125" customWidth="1"/>
  </cols>
  <sheetData>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36" x14ac:dyDescent="0.2">
      <c r="A10" s="80" t="s">
        <v>1042</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8" t="s">
        <v>164</v>
      </c>
      <c r="U10" s="116" t="s">
        <v>165</v>
      </c>
      <c r="V10" s="116" t="s">
        <v>166</v>
      </c>
      <c r="W10" s="116" t="s">
        <v>167</v>
      </c>
      <c r="X10" s="116" t="s">
        <v>168</v>
      </c>
      <c r="Y10" s="118" t="s">
        <v>169</v>
      </c>
      <c r="Z10" s="116" t="s">
        <v>170</v>
      </c>
      <c r="AA10" s="116" t="s">
        <v>171</v>
      </c>
      <c r="AB10" s="116" t="s">
        <v>172</v>
      </c>
      <c r="AC10" s="116" t="s">
        <v>173</v>
      </c>
    </row>
    <row r="11" spans="1:29" ht="27.75" customHeight="1" x14ac:dyDescent="0.2">
      <c r="A11" s="124">
        <f>IF(B11="","",ROW()-10)</f>
        <v>1</v>
      </c>
      <c r="B11" s="82" t="s">
        <v>458</v>
      </c>
      <c r="C11" s="153"/>
      <c r="D11" s="154" t="s">
        <v>298</v>
      </c>
      <c r="E11" s="153" t="s">
        <v>769</v>
      </c>
      <c r="F11" s="154" t="s">
        <v>260</v>
      </c>
      <c r="G11" s="154"/>
      <c r="H11" s="153" t="s">
        <v>150</v>
      </c>
      <c r="I11" s="85"/>
      <c r="J11" s="122" t="s">
        <v>733</v>
      </c>
      <c r="K11" s="122"/>
      <c r="L11" s="121"/>
      <c r="M11" s="121"/>
      <c r="N11" s="86"/>
      <c r="O11" s="123" t="s">
        <v>85</v>
      </c>
      <c r="P11" s="239">
        <v>44348</v>
      </c>
      <c r="Q11" s="111"/>
      <c r="R11" s="111"/>
      <c r="S11" s="180" t="s">
        <v>993</v>
      </c>
      <c r="T11" s="113"/>
      <c r="U11" s="113"/>
      <c r="V11" s="113"/>
      <c r="W11" s="113"/>
      <c r="X11" s="113"/>
      <c r="Y11" s="236" t="s">
        <v>129</v>
      </c>
      <c r="Z11" s="113"/>
      <c r="AA11" s="113"/>
      <c r="AB11" s="113"/>
      <c r="AC11" s="113"/>
    </row>
    <row r="12" spans="1:29" ht="32.25" customHeight="1" x14ac:dyDescent="0.2">
      <c r="A12" s="124">
        <f>IF(B12="","",ROW()-10)</f>
        <v>2</v>
      </c>
      <c r="B12" s="82" t="s">
        <v>459</v>
      </c>
      <c r="C12" s="153" t="s">
        <v>42</v>
      </c>
      <c r="D12" s="154" t="s">
        <v>299</v>
      </c>
      <c r="E12" s="153" t="s">
        <v>769</v>
      </c>
      <c r="F12" s="154" t="s">
        <v>261</v>
      </c>
      <c r="G12" s="154"/>
      <c r="H12" s="153" t="s">
        <v>150</v>
      </c>
      <c r="I12" s="85"/>
      <c r="J12" s="122" t="s">
        <v>902</v>
      </c>
      <c r="K12" s="159"/>
      <c r="L12" s="123" t="s">
        <v>109</v>
      </c>
      <c r="M12" s="123" t="s">
        <v>114</v>
      </c>
      <c r="N12" s="86"/>
      <c r="O12" s="123" t="s">
        <v>85</v>
      </c>
      <c r="P12" s="239">
        <v>44348</v>
      </c>
      <c r="Q12" s="111"/>
      <c r="R12" s="111"/>
      <c r="S12" s="180" t="s">
        <v>993</v>
      </c>
      <c r="T12" s="113"/>
      <c r="U12" s="113"/>
      <c r="V12" s="113"/>
      <c r="W12" s="113"/>
      <c r="X12" s="113"/>
      <c r="Y12" s="236" t="s">
        <v>129</v>
      </c>
      <c r="Z12" s="113"/>
      <c r="AA12" s="113"/>
      <c r="AB12" s="113"/>
      <c r="AC12" s="113"/>
    </row>
    <row r="13" spans="1:29" ht="46.5" customHeight="1" x14ac:dyDescent="0.2">
      <c r="A13" s="124">
        <f t="shared" ref="A13:A80" si="0">IF(B13="","",ROW()-10)</f>
        <v>3</v>
      </c>
      <c r="B13" s="82" t="s">
        <v>460</v>
      </c>
      <c r="C13" s="153" t="s">
        <v>47</v>
      </c>
      <c r="D13" s="154" t="s">
        <v>299</v>
      </c>
      <c r="E13" s="153" t="s">
        <v>769</v>
      </c>
      <c r="F13" s="154" t="s">
        <v>261</v>
      </c>
      <c r="G13" s="154"/>
      <c r="H13" s="153" t="s">
        <v>152</v>
      </c>
      <c r="I13" s="85"/>
      <c r="J13" s="122" t="s">
        <v>368</v>
      </c>
      <c r="K13" s="122" t="s">
        <v>435</v>
      </c>
      <c r="L13" s="123" t="s">
        <v>110</v>
      </c>
      <c r="M13" s="123" t="s">
        <v>116</v>
      </c>
      <c r="N13" s="86"/>
      <c r="O13" s="123" t="s">
        <v>85</v>
      </c>
      <c r="P13" s="239">
        <v>44348</v>
      </c>
      <c r="Q13" s="111"/>
      <c r="R13" s="111"/>
      <c r="S13" s="180" t="s">
        <v>993</v>
      </c>
      <c r="T13" s="113"/>
      <c r="U13" s="113"/>
      <c r="V13" s="113"/>
      <c r="W13" s="113"/>
      <c r="X13" s="113"/>
      <c r="Y13" s="236" t="s">
        <v>129</v>
      </c>
      <c r="Z13" s="113"/>
      <c r="AA13" s="113"/>
      <c r="AB13" s="113"/>
      <c r="AC13" s="113"/>
    </row>
    <row r="14" spans="1:29" ht="36.75" customHeight="1" x14ac:dyDescent="0.2">
      <c r="A14" s="124">
        <f t="shared" si="0"/>
        <v>4</v>
      </c>
      <c r="B14" s="82" t="s">
        <v>461</v>
      </c>
      <c r="C14" s="153" t="s">
        <v>47</v>
      </c>
      <c r="D14" s="154" t="s">
        <v>299</v>
      </c>
      <c r="E14" s="153" t="s">
        <v>769</v>
      </c>
      <c r="F14" s="154" t="s">
        <v>261</v>
      </c>
      <c r="G14" s="154"/>
      <c r="H14" s="153" t="s">
        <v>154</v>
      </c>
      <c r="I14" s="85"/>
      <c r="J14" s="122" t="s">
        <v>354</v>
      </c>
      <c r="K14" s="185" t="s">
        <v>676</v>
      </c>
      <c r="L14" s="123" t="s">
        <v>110</v>
      </c>
      <c r="M14" s="123" t="s">
        <v>113</v>
      </c>
      <c r="N14" s="86"/>
      <c r="O14" s="123" t="s">
        <v>85</v>
      </c>
      <c r="P14" s="239">
        <v>44348</v>
      </c>
      <c r="Q14" s="111"/>
      <c r="R14" s="111"/>
      <c r="S14" s="180" t="s">
        <v>993</v>
      </c>
      <c r="T14" s="113"/>
      <c r="U14" s="113"/>
      <c r="V14" s="113"/>
      <c r="W14" s="113"/>
      <c r="X14" s="113"/>
      <c r="Y14" s="236" t="s">
        <v>129</v>
      </c>
      <c r="Z14" s="113"/>
      <c r="AA14" s="113"/>
      <c r="AB14" s="113"/>
      <c r="AC14" s="113"/>
    </row>
    <row r="15" spans="1:29" ht="34.5" customHeight="1" x14ac:dyDescent="0.2">
      <c r="A15" s="124">
        <f t="shared" si="0"/>
        <v>5</v>
      </c>
      <c r="B15" s="82" t="s">
        <v>948</v>
      </c>
      <c r="C15" s="153" t="s">
        <v>47</v>
      </c>
      <c r="D15" s="154" t="s">
        <v>299</v>
      </c>
      <c r="E15" s="153" t="s">
        <v>769</v>
      </c>
      <c r="F15" s="154" t="s">
        <v>261</v>
      </c>
      <c r="G15" s="154"/>
      <c r="H15" s="153" t="s">
        <v>155</v>
      </c>
      <c r="I15" s="173"/>
      <c r="J15" s="152" t="s">
        <v>831</v>
      </c>
      <c r="K15" s="152" t="s">
        <v>832</v>
      </c>
      <c r="L15" s="123" t="s">
        <v>110</v>
      </c>
      <c r="M15" s="123" t="s">
        <v>114</v>
      </c>
      <c r="N15" s="86"/>
      <c r="O15" s="153"/>
      <c r="P15" s="239">
        <v>44348</v>
      </c>
      <c r="Q15" s="111"/>
      <c r="R15" s="111"/>
      <c r="S15" s="180" t="s">
        <v>993</v>
      </c>
      <c r="T15" s="113"/>
      <c r="U15" s="113"/>
      <c r="V15" s="113"/>
      <c r="W15" s="113"/>
      <c r="X15" s="113"/>
      <c r="Y15" s="236" t="s">
        <v>129</v>
      </c>
      <c r="Z15" s="113"/>
      <c r="AA15" s="113"/>
      <c r="AB15" s="113"/>
      <c r="AC15" s="113"/>
    </row>
    <row r="16" spans="1:29" ht="9.75" hidden="1" customHeight="1" x14ac:dyDescent="0.2">
      <c r="A16" s="124">
        <f t="shared" si="0"/>
        <v>6</v>
      </c>
      <c r="B16" s="82" t="s">
        <v>967</v>
      </c>
      <c r="C16" s="153" t="s">
        <v>47</v>
      </c>
      <c r="D16" s="154" t="s">
        <v>299</v>
      </c>
      <c r="E16" s="153" t="s">
        <v>769</v>
      </c>
      <c r="F16" s="154" t="s">
        <v>261</v>
      </c>
      <c r="G16" s="154"/>
      <c r="H16" s="153" t="s">
        <v>242</v>
      </c>
      <c r="I16" s="85"/>
      <c r="J16" s="122" t="s">
        <v>964</v>
      </c>
      <c r="K16" s="122" t="s">
        <v>976</v>
      </c>
      <c r="L16" s="123" t="s">
        <v>109</v>
      </c>
      <c r="M16" s="123" t="s">
        <v>114</v>
      </c>
      <c r="N16" s="86"/>
      <c r="O16" s="123" t="s">
        <v>85</v>
      </c>
      <c r="P16" s="239">
        <v>44348</v>
      </c>
      <c r="Q16" s="111"/>
      <c r="R16" s="111"/>
      <c r="S16" s="180" t="s">
        <v>97</v>
      </c>
      <c r="T16" s="113"/>
      <c r="U16" s="113"/>
      <c r="V16" s="113"/>
      <c r="W16" s="113"/>
      <c r="X16" s="113"/>
      <c r="Y16" s="236" t="s">
        <v>129</v>
      </c>
      <c r="Z16" s="113"/>
      <c r="AA16" s="113"/>
      <c r="AB16" s="113"/>
      <c r="AC16" s="113"/>
    </row>
    <row r="17" spans="1:29" ht="45.75" customHeight="1" x14ac:dyDescent="0.2">
      <c r="A17" s="124">
        <f t="shared" si="0"/>
        <v>7</v>
      </c>
      <c r="B17" s="82" t="s">
        <v>462</v>
      </c>
      <c r="C17" s="153" t="s">
        <v>42</v>
      </c>
      <c r="D17" s="154" t="s">
        <v>300</v>
      </c>
      <c r="E17" s="153" t="s">
        <v>769</v>
      </c>
      <c r="F17" s="154" t="s">
        <v>262</v>
      </c>
      <c r="G17" s="154"/>
      <c r="H17" s="153" t="s">
        <v>150</v>
      </c>
      <c r="I17" s="85"/>
      <c r="J17" s="122" t="s">
        <v>264</v>
      </c>
      <c r="K17" s="122" t="s">
        <v>291</v>
      </c>
      <c r="L17" s="123" t="s">
        <v>110</v>
      </c>
      <c r="M17" s="123" t="s">
        <v>576</v>
      </c>
      <c r="N17" s="86"/>
      <c r="O17" s="123" t="s">
        <v>85</v>
      </c>
      <c r="P17" s="239">
        <v>44348</v>
      </c>
      <c r="Q17" s="111"/>
      <c r="R17" s="111"/>
      <c r="S17" s="180" t="s">
        <v>993</v>
      </c>
      <c r="T17" s="113"/>
      <c r="U17" s="113"/>
      <c r="V17" s="113"/>
      <c r="W17" s="113"/>
      <c r="X17" s="113"/>
      <c r="Y17" s="236" t="s">
        <v>129</v>
      </c>
      <c r="Z17" s="113"/>
      <c r="AA17" s="113"/>
      <c r="AB17" s="113"/>
      <c r="AC17" s="113"/>
    </row>
    <row r="18" spans="1:29" ht="69.75" customHeight="1" x14ac:dyDescent="0.2">
      <c r="A18" s="124">
        <f t="shared" si="0"/>
        <v>8</v>
      </c>
      <c r="B18" s="82" t="s">
        <v>463</v>
      </c>
      <c r="C18" s="153" t="s">
        <v>47</v>
      </c>
      <c r="D18" s="154" t="s">
        <v>300</v>
      </c>
      <c r="E18" s="153" t="s">
        <v>769</v>
      </c>
      <c r="F18" s="154" t="s">
        <v>262</v>
      </c>
      <c r="G18" s="154"/>
      <c r="H18" s="153" t="s">
        <v>152</v>
      </c>
      <c r="I18" s="85"/>
      <c r="J18" s="122" t="s">
        <v>1011</v>
      </c>
      <c r="K18" s="122" t="s">
        <v>266</v>
      </c>
      <c r="L18" s="123" t="s">
        <v>110</v>
      </c>
      <c r="M18" s="123" t="s">
        <v>114</v>
      </c>
      <c r="N18" s="86"/>
      <c r="O18" s="123" t="s">
        <v>85</v>
      </c>
      <c r="P18" s="239">
        <v>44348</v>
      </c>
      <c r="Q18" s="111"/>
      <c r="R18" s="111"/>
      <c r="S18" s="180" t="s">
        <v>993</v>
      </c>
      <c r="T18" s="113"/>
      <c r="U18" s="113"/>
      <c r="V18" s="113"/>
      <c r="W18" s="113"/>
      <c r="X18" s="113"/>
      <c r="Y18" s="236" t="s">
        <v>129</v>
      </c>
      <c r="Z18" s="113"/>
      <c r="AA18" s="113"/>
      <c r="AB18" s="113"/>
      <c r="AC18" s="113"/>
    </row>
    <row r="19" spans="1:29" ht="34.5" customHeight="1" x14ac:dyDescent="0.2">
      <c r="A19" s="124">
        <f t="shared" si="0"/>
        <v>9</v>
      </c>
      <c r="B19" s="82" t="s">
        <v>464</v>
      </c>
      <c r="C19" s="153" t="s">
        <v>42</v>
      </c>
      <c r="D19" s="154" t="s">
        <v>300</v>
      </c>
      <c r="E19" s="153" t="s">
        <v>769</v>
      </c>
      <c r="F19" s="154" t="s">
        <v>262</v>
      </c>
      <c r="G19" s="154"/>
      <c r="H19" s="153" t="s">
        <v>154</v>
      </c>
      <c r="I19" s="85"/>
      <c r="J19" s="152" t="s">
        <v>267</v>
      </c>
      <c r="K19" s="122" t="s">
        <v>820</v>
      </c>
      <c r="L19" s="123" t="s">
        <v>110</v>
      </c>
      <c r="M19" s="123" t="s">
        <v>114</v>
      </c>
      <c r="N19" s="86"/>
      <c r="O19" s="123" t="s">
        <v>85</v>
      </c>
      <c r="P19" s="239">
        <v>44348</v>
      </c>
      <c r="Q19" s="111"/>
      <c r="R19" s="111"/>
      <c r="S19" s="180" t="s">
        <v>993</v>
      </c>
      <c r="T19" s="113"/>
      <c r="U19" s="113"/>
      <c r="V19" s="113"/>
      <c r="W19" s="113"/>
      <c r="X19" s="113"/>
      <c r="Y19" s="236" t="s">
        <v>129</v>
      </c>
      <c r="Z19" s="113"/>
      <c r="AA19" s="113"/>
      <c r="AB19" s="113"/>
      <c r="AC19" s="113"/>
    </row>
    <row r="20" spans="1:29" ht="34.5" customHeight="1" x14ac:dyDescent="0.2">
      <c r="A20" s="124">
        <f t="shared" si="0"/>
        <v>10</v>
      </c>
      <c r="B20" s="82" t="s">
        <v>951</v>
      </c>
      <c r="C20" s="153" t="s">
        <v>47</v>
      </c>
      <c r="D20" s="154" t="s">
        <v>300</v>
      </c>
      <c r="E20" s="153" t="s">
        <v>769</v>
      </c>
      <c r="F20" s="154" t="s">
        <v>262</v>
      </c>
      <c r="G20" s="154"/>
      <c r="H20" s="153" t="s">
        <v>155</v>
      </c>
      <c r="I20" s="85"/>
      <c r="J20" s="152" t="s">
        <v>949</v>
      </c>
      <c r="K20" s="122" t="s">
        <v>950</v>
      </c>
      <c r="L20" s="123" t="s">
        <v>109</v>
      </c>
      <c r="M20" s="123" t="s">
        <v>114</v>
      </c>
      <c r="N20" s="86"/>
      <c r="O20" s="123" t="s">
        <v>85</v>
      </c>
      <c r="P20" s="239">
        <v>44349</v>
      </c>
      <c r="Q20" s="111"/>
      <c r="R20" s="111"/>
      <c r="S20" s="180" t="s">
        <v>993</v>
      </c>
      <c r="T20" s="113"/>
      <c r="U20" s="113"/>
      <c r="V20" s="113"/>
      <c r="W20" s="113"/>
      <c r="X20" s="113"/>
      <c r="Y20" s="236" t="s">
        <v>129</v>
      </c>
      <c r="Z20" s="113"/>
      <c r="AA20" s="113"/>
      <c r="AB20" s="113"/>
      <c r="AC20" s="113"/>
    </row>
    <row r="21" spans="1:29" ht="30.75" customHeight="1" x14ac:dyDescent="0.2">
      <c r="A21" s="124">
        <f>IF(B21="","",ROW()-10)</f>
        <v>11</v>
      </c>
      <c r="B21" s="82" t="s">
        <v>913</v>
      </c>
      <c r="C21" s="123" t="s">
        <v>52</v>
      </c>
      <c r="D21" s="154" t="s">
        <v>301</v>
      </c>
      <c r="E21" s="153" t="s">
        <v>769</v>
      </c>
      <c r="F21" s="154" t="s">
        <v>263</v>
      </c>
      <c r="G21" s="154" t="s">
        <v>912</v>
      </c>
      <c r="H21" s="123" t="s">
        <v>258</v>
      </c>
      <c r="I21" s="85"/>
      <c r="J21" s="152" t="s">
        <v>756</v>
      </c>
      <c r="K21" s="152" t="s">
        <v>790</v>
      </c>
      <c r="L21" s="123" t="s">
        <v>110</v>
      </c>
      <c r="M21" s="123" t="s">
        <v>114</v>
      </c>
      <c r="N21" s="86"/>
      <c r="O21" s="123" t="s">
        <v>85</v>
      </c>
      <c r="P21" s="239">
        <v>44348</v>
      </c>
      <c r="Q21" s="111"/>
      <c r="R21" s="111"/>
      <c r="S21" s="180" t="s">
        <v>993</v>
      </c>
      <c r="T21" s="113"/>
      <c r="U21" s="113"/>
      <c r="V21" s="113"/>
      <c r="W21" s="113"/>
      <c r="X21" s="113"/>
      <c r="Y21" s="236" t="s">
        <v>125</v>
      </c>
      <c r="Z21" s="113"/>
      <c r="AA21" s="113"/>
      <c r="AB21" s="113"/>
      <c r="AC21" s="113"/>
    </row>
    <row r="22" spans="1:29" ht="17.25" hidden="1" customHeight="1" x14ac:dyDescent="0.2">
      <c r="A22" s="124">
        <f>IF(B22="","",ROW()-10)</f>
        <v>12</v>
      </c>
      <c r="B22" s="82" t="s">
        <v>914</v>
      </c>
      <c r="C22" s="123" t="s">
        <v>52</v>
      </c>
      <c r="D22" s="154" t="s">
        <v>301</v>
      </c>
      <c r="E22" s="153" t="s">
        <v>769</v>
      </c>
      <c r="F22" s="154" t="s">
        <v>263</v>
      </c>
      <c r="G22" s="154" t="s">
        <v>912</v>
      </c>
      <c r="H22" s="123" t="s">
        <v>360</v>
      </c>
      <c r="I22" s="85"/>
      <c r="J22" s="152" t="s">
        <v>952</v>
      </c>
      <c r="K22" s="152" t="s">
        <v>790</v>
      </c>
      <c r="L22" s="123" t="s">
        <v>110</v>
      </c>
      <c r="M22" s="123" t="s">
        <v>114</v>
      </c>
      <c r="N22" s="86"/>
      <c r="O22" s="123" t="s">
        <v>85</v>
      </c>
      <c r="P22" s="239">
        <v>44348</v>
      </c>
      <c r="Q22" s="111"/>
      <c r="R22" s="111"/>
      <c r="S22" s="180" t="s">
        <v>1012</v>
      </c>
      <c r="T22" s="113"/>
      <c r="U22" s="113"/>
      <c r="V22" s="113"/>
      <c r="W22" s="113"/>
      <c r="X22" s="113"/>
      <c r="Y22" s="236" t="s">
        <v>125</v>
      </c>
      <c r="Z22" s="113"/>
      <c r="AA22" s="113"/>
      <c r="AB22" s="113"/>
      <c r="AC22" s="113"/>
    </row>
    <row r="23" spans="1:29" ht="27" customHeight="1" x14ac:dyDescent="0.2">
      <c r="A23" s="124">
        <f t="shared" ref="A23:A41" si="1">IF(B23="","",ROW()-10)</f>
        <v>13</v>
      </c>
      <c r="B23" s="82" t="s">
        <v>915</v>
      </c>
      <c r="C23" s="123" t="s">
        <v>42</v>
      </c>
      <c r="D23" s="154" t="s">
        <v>301</v>
      </c>
      <c r="E23" s="153" t="s">
        <v>769</v>
      </c>
      <c r="F23" s="154" t="s">
        <v>263</v>
      </c>
      <c r="G23" s="154" t="s">
        <v>912</v>
      </c>
      <c r="H23" s="123" t="s">
        <v>361</v>
      </c>
      <c r="I23" s="83"/>
      <c r="J23" s="152" t="s">
        <v>369</v>
      </c>
      <c r="K23" s="152" t="s">
        <v>1010</v>
      </c>
      <c r="L23" s="123" t="s">
        <v>110</v>
      </c>
      <c r="M23" s="123" t="s">
        <v>114</v>
      </c>
      <c r="N23" s="86"/>
      <c r="O23" s="123" t="s">
        <v>85</v>
      </c>
      <c r="P23" s="239">
        <v>44348</v>
      </c>
      <c r="Q23" s="111"/>
      <c r="R23" s="111"/>
      <c r="S23" s="180" t="s">
        <v>993</v>
      </c>
      <c r="T23" s="113"/>
      <c r="U23" s="113"/>
      <c r="V23" s="113"/>
      <c r="W23" s="113"/>
      <c r="X23" s="113"/>
      <c r="Y23" s="236" t="s">
        <v>129</v>
      </c>
      <c r="Z23" s="113"/>
      <c r="AA23" s="113"/>
      <c r="AB23" s="113"/>
      <c r="AC23" s="113"/>
    </row>
    <row r="24" spans="1:29" ht="60.75" customHeight="1" x14ac:dyDescent="0.2">
      <c r="A24" s="124">
        <f t="shared" ref="A24" si="2">IF(B24="","",ROW()-10)</f>
        <v>14</v>
      </c>
      <c r="B24" s="82" t="s">
        <v>767</v>
      </c>
      <c r="C24" s="123" t="s">
        <v>42</v>
      </c>
      <c r="D24" s="154" t="s">
        <v>302</v>
      </c>
      <c r="E24" s="153" t="s">
        <v>769</v>
      </c>
      <c r="F24" s="123" t="s">
        <v>618</v>
      </c>
      <c r="G24" s="123"/>
      <c r="H24" s="123" t="s">
        <v>154</v>
      </c>
      <c r="I24" s="123"/>
      <c r="J24" s="142" t="s">
        <v>903</v>
      </c>
      <c r="K24" s="151" t="s">
        <v>734</v>
      </c>
      <c r="L24" s="123" t="s">
        <v>110</v>
      </c>
      <c r="M24" s="123" t="s">
        <v>114</v>
      </c>
      <c r="N24" s="86"/>
      <c r="O24" s="123" t="s">
        <v>85</v>
      </c>
      <c r="P24" s="239">
        <v>44348</v>
      </c>
      <c r="Q24" s="111"/>
      <c r="R24" s="111"/>
      <c r="S24" s="180" t="s">
        <v>993</v>
      </c>
      <c r="T24" s="113"/>
      <c r="U24" s="113"/>
      <c r="V24" s="113"/>
      <c r="W24" s="113"/>
      <c r="X24" s="113"/>
      <c r="Y24" s="236" t="s">
        <v>129</v>
      </c>
      <c r="Z24" s="113"/>
      <c r="AA24" s="113"/>
      <c r="AB24" s="113"/>
      <c r="AC24" s="113"/>
    </row>
    <row r="25" spans="1:29" ht="33.75" customHeight="1" x14ac:dyDescent="0.2">
      <c r="A25" s="124">
        <f t="shared" si="1"/>
        <v>15</v>
      </c>
      <c r="B25" s="82" t="s">
        <v>916</v>
      </c>
      <c r="C25" s="153" t="s">
        <v>42</v>
      </c>
      <c r="D25" s="154" t="s">
        <v>566</v>
      </c>
      <c r="E25" s="153" t="s">
        <v>769</v>
      </c>
      <c r="F25" s="194" t="s">
        <v>791</v>
      </c>
      <c r="G25" s="154" t="s">
        <v>260</v>
      </c>
      <c r="H25" s="153" t="s">
        <v>150</v>
      </c>
      <c r="I25" s="85"/>
      <c r="J25" s="152" t="s">
        <v>824</v>
      </c>
      <c r="K25" s="122" t="s">
        <v>825</v>
      </c>
      <c r="L25" s="123" t="s">
        <v>110</v>
      </c>
      <c r="M25" s="123" t="s">
        <v>114</v>
      </c>
      <c r="N25" s="86"/>
      <c r="O25" s="123" t="s">
        <v>85</v>
      </c>
      <c r="P25" s="239">
        <v>44348</v>
      </c>
      <c r="Q25" s="111"/>
      <c r="R25" s="111"/>
      <c r="S25" s="180" t="s">
        <v>993</v>
      </c>
      <c r="T25" s="145"/>
      <c r="U25" s="145"/>
      <c r="V25" s="145"/>
      <c r="W25" s="145"/>
      <c r="X25" s="145"/>
      <c r="Y25" s="236" t="s">
        <v>129</v>
      </c>
      <c r="Z25" s="145"/>
      <c r="AA25" s="145"/>
      <c r="AB25" s="145"/>
      <c r="AC25" s="145"/>
    </row>
    <row r="26" spans="1:29" ht="33" customHeight="1" x14ac:dyDescent="0.2">
      <c r="A26" s="124">
        <f t="shared" si="1"/>
        <v>16</v>
      </c>
      <c r="B26" s="82" t="s">
        <v>917</v>
      </c>
      <c r="C26" s="123" t="s">
        <v>52</v>
      </c>
      <c r="D26" s="154" t="s">
        <v>566</v>
      </c>
      <c r="E26" s="153" t="s">
        <v>769</v>
      </c>
      <c r="F26" s="194" t="s">
        <v>791</v>
      </c>
      <c r="G26" s="154" t="s">
        <v>260</v>
      </c>
      <c r="H26" s="153" t="s">
        <v>152</v>
      </c>
      <c r="I26" s="85"/>
      <c r="J26" s="122" t="s">
        <v>270</v>
      </c>
      <c r="K26" s="122"/>
      <c r="L26" s="180" t="s">
        <v>110</v>
      </c>
      <c r="M26" s="180" t="s">
        <v>116</v>
      </c>
      <c r="N26" s="86"/>
      <c r="O26" s="123" t="s">
        <v>85</v>
      </c>
      <c r="P26" s="239">
        <v>44348</v>
      </c>
      <c r="Q26" s="111"/>
      <c r="R26" s="111"/>
      <c r="S26" s="180" t="s">
        <v>993</v>
      </c>
      <c r="T26" s="145"/>
      <c r="U26" s="145"/>
      <c r="V26" s="145"/>
      <c r="W26" s="145"/>
      <c r="X26" s="145"/>
      <c r="Y26" s="236" t="s">
        <v>129</v>
      </c>
      <c r="Z26" s="145"/>
      <c r="AA26" s="145"/>
      <c r="AB26" s="145"/>
      <c r="AC26" s="145"/>
    </row>
    <row r="27" spans="1:29" ht="36.75" customHeight="1" x14ac:dyDescent="0.2">
      <c r="A27" s="124">
        <f t="shared" si="1"/>
        <v>17</v>
      </c>
      <c r="B27" s="82" t="s">
        <v>918</v>
      </c>
      <c r="C27" s="123" t="s">
        <v>52</v>
      </c>
      <c r="D27" s="154" t="s">
        <v>566</v>
      </c>
      <c r="E27" s="153" t="s">
        <v>769</v>
      </c>
      <c r="F27" s="194" t="s">
        <v>791</v>
      </c>
      <c r="G27" s="154" t="s">
        <v>260</v>
      </c>
      <c r="H27" s="153" t="s">
        <v>154</v>
      </c>
      <c r="I27" s="85"/>
      <c r="J27" s="122" t="s">
        <v>271</v>
      </c>
      <c r="K27" s="122" t="s">
        <v>355</v>
      </c>
      <c r="L27" s="123" t="s">
        <v>110</v>
      </c>
      <c r="M27" s="123" t="s">
        <v>114</v>
      </c>
      <c r="N27" s="86"/>
      <c r="O27" s="123" t="s">
        <v>85</v>
      </c>
      <c r="P27" s="239">
        <v>44348</v>
      </c>
      <c r="Q27" s="111"/>
      <c r="R27" s="111"/>
      <c r="S27" s="180" t="s">
        <v>993</v>
      </c>
      <c r="T27" s="145"/>
      <c r="U27" s="145"/>
      <c r="V27" s="145"/>
      <c r="W27" s="145"/>
      <c r="X27" s="145"/>
      <c r="Y27" s="236" t="s">
        <v>125</v>
      </c>
      <c r="Z27" s="145"/>
      <c r="AA27" s="145"/>
      <c r="AB27" s="145"/>
      <c r="AC27" s="145"/>
    </row>
    <row r="28" spans="1:29" ht="43.5" customHeight="1" x14ac:dyDescent="0.2">
      <c r="A28" s="124">
        <f t="shared" si="1"/>
        <v>18</v>
      </c>
      <c r="B28" s="82" t="s">
        <v>919</v>
      </c>
      <c r="C28" s="153" t="s">
        <v>52</v>
      </c>
      <c r="D28" s="154" t="s">
        <v>566</v>
      </c>
      <c r="E28" s="153" t="s">
        <v>769</v>
      </c>
      <c r="F28" s="194" t="s">
        <v>791</v>
      </c>
      <c r="G28" s="154" t="s">
        <v>260</v>
      </c>
      <c r="H28" s="153" t="s">
        <v>155</v>
      </c>
      <c r="I28" s="125"/>
      <c r="J28" s="122" t="s">
        <v>792</v>
      </c>
      <c r="K28" s="152" t="s">
        <v>669</v>
      </c>
      <c r="L28" s="123" t="s">
        <v>110</v>
      </c>
      <c r="M28" s="123" t="s">
        <v>114</v>
      </c>
      <c r="N28" s="86"/>
      <c r="O28" s="123" t="s">
        <v>85</v>
      </c>
      <c r="P28" s="239">
        <v>44348</v>
      </c>
      <c r="Q28" s="111"/>
      <c r="R28" s="111"/>
      <c r="S28" s="180" t="s">
        <v>993</v>
      </c>
      <c r="T28" s="145"/>
      <c r="U28" s="145"/>
      <c r="V28" s="145"/>
      <c r="W28" s="145"/>
      <c r="X28" s="145"/>
      <c r="Y28" s="236" t="s">
        <v>129</v>
      </c>
      <c r="Z28" s="145"/>
      <c r="AA28" s="145"/>
      <c r="AB28" s="145"/>
      <c r="AC28" s="145"/>
    </row>
    <row r="29" spans="1:29" ht="25.5" customHeight="1" x14ac:dyDescent="0.2">
      <c r="A29" s="124">
        <f t="shared" si="1"/>
        <v>19</v>
      </c>
      <c r="B29" s="82" t="s">
        <v>920</v>
      </c>
      <c r="C29" s="123" t="s">
        <v>52</v>
      </c>
      <c r="D29" s="154" t="s">
        <v>566</v>
      </c>
      <c r="E29" s="153" t="s">
        <v>769</v>
      </c>
      <c r="F29" s="194" t="s">
        <v>791</v>
      </c>
      <c r="G29" s="154" t="s">
        <v>260</v>
      </c>
      <c r="H29" s="153" t="s">
        <v>242</v>
      </c>
      <c r="I29" s="125"/>
      <c r="J29" s="122" t="s">
        <v>273</v>
      </c>
      <c r="K29" s="122"/>
      <c r="L29" s="123" t="s">
        <v>110</v>
      </c>
      <c r="M29" s="123" t="s">
        <v>116</v>
      </c>
      <c r="N29" s="86"/>
      <c r="O29" s="123" t="s">
        <v>85</v>
      </c>
      <c r="P29" s="239">
        <v>44348</v>
      </c>
      <c r="Q29" s="111"/>
      <c r="R29" s="111"/>
      <c r="S29" s="180" t="s">
        <v>993</v>
      </c>
      <c r="T29" s="145"/>
      <c r="U29" s="145"/>
      <c r="V29" s="145"/>
      <c r="W29" s="145"/>
      <c r="X29" s="145"/>
      <c r="Y29" s="236" t="s">
        <v>129</v>
      </c>
      <c r="Z29" s="145"/>
      <c r="AA29" s="145"/>
      <c r="AB29" s="145"/>
      <c r="AC29" s="145"/>
    </row>
    <row r="30" spans="1:29" ht="48.75" customHeight="1" x14ac:dyDescent="0.2">
      <c r="A30" s="124">
        <f t="shared" si="1"/>
        <v>20</v>
      </c>
      <c r="B30" s="82" t="s">
        <v>921</v>
      </c>
      <c r="C30" s="123" t="s">
        <v>47</v>
      </c>
      <c r="D30" s="154" t="s">
        <v>566</v>
      </c>
      <c r="E30" s="153" t="s">
        <v>769</v>
      </c>
      <c r="F30" s="194" t="s">
        <v>791</v>
      </c>
      <c r="G30" s="154" t="s">
        <v>260</v>
      </c>
      <c r="H30" s="153" t="s">
        <v>243</v>
      </c>
      <c r="I30" s="125"/>
      <c r="J30" s="122" t="s">
        <v>274</v>
      </c>
      <c r="K30" s="122" t="s">
        <v>735</v>
      </c>
      <c r="L30" s="123" t="s">
        <v>110</v>
      </c>
      <c r="M30" s="123" t="s">
        <v>114</v>
      </c>
      <c r="N30" s="86"/>
      <c r="O30" s="123" t="s">
        <v>85</v>
      </c>
      <c r="P30" s="239">
        <v>44348</v>
      </c>
      <c r="Q30" s="111"/>
      <c r="R30" s="111"/>
      <c r="S30" s="180" t="s">
        <v>993</v>
      </c>
      <c r="T30" s="145"/>
      <c r="U30" s="145"/>
      <c r="V30" s="145"/>
      <c r="W30" s="145"/>
      <c r="X30" s="145"/>
      <c r="Y30" s="236" t="s">
        <v>129</v>
      </c>
      <c r="Z30" s="145"/>
      <c r="AA30" s="145"/>
      <c r="AB30" s="145"/>
      <c r="AC30" s="145"/>
    </row>
    <row r="31" spans="1:29" ht="28.5" customHeight="1" x14ac:dyDescent="0.2">
      <c r="A31" s="124">
        <f t="shared" si="1"/>
        <v>21</v>
      </c>
      <c r="B31" s="82" t="s">
        <v>922</v>
      </c>
      <c r="C31" s="123" t="s">
        <v>47</v>
      </c>
      <c r="D31" s="154" t="s">
        <v>566</v>
      </c>
      <c r="E31" s="153" t="s">
        <v>769</v>
      </c>
      <c r="F31" s="194" t="s">
        <v>791</v>
      </c>
      <c r="G31" s="154" t="s">
        <v>260</v>
      </c>
      <c r="H31" s="153" t="s">
        <v>244</v>
      </c>
      <c r="I31" s="125"/>
      <c r="J31" s="122" t="s">
        <v>736</v>
      </c>
      <c r="K31" s="122" t="s">
        <v>737</v>
      </c>
      <c r="L31" s="123" t="s">
        <v>110</v>
      </c>
      <c r="M31" s="123" t="s">
        <v>114</v>
      </c>
      <c r="N31" s="86"/>
      <c r="O31" s="123" t="s">
        <v>85</v>
      </c>
      <c r="P31" s="239">
        <v>44348</v>
      </c>
      <c r="Q31" s="111"/>
      <c r="R31" s="111"/>
      <c r="S31" s="180" t="s">
        <v>993</v>
      </c>
      <c r="T31" s="145"/>
      <c r="U31" s="145"/>
      <c r="V31" s="145"/>
      <c r="W31" s="145"/>
      <c r="X31" s="145"/>
      <c r="Y31" s="236" t="s">
        <v>129</v>
      </c>
      <c r="Z31" s="145"/>
      <c r="AA31" s="145"/>
      <c r="AB31" s="145"/>
      <c r="AC31" s="145"/>
    </row>
    <row r="32" spans="1:29" ht="51" customHeight="1" x14ac:dyDescent="0.2">
      <c r="A32" s="124">
        <f t="shared" si="1"/>
        <v>22</v>
      </c>
      <c r="B32" s="82" t="s">
        <v>954</v>
      </c>
      <c r="C32" s="123" t="s">
        <v>47</v>
      </c>
      <c r="D32" s="154" t="s">
        <v>566</v>
      </c>
      <c r="E32" s="153" t="s">
        <v>769</v>
      </c>
      <c r="F32" s="194" t="s">
        <v>791</v>
      </c>
      <c r="G32" s="154" t="s">
        <v>260</v>
      </c>
      <c r="H32" s="153" t="s">
        <v>245</v>
      </c>
      <c r="I32" s="125"/>
      <c r="J32" s="122" t="s">
        <v>971</v>
      </c>
      <c r="K32" s="122" t="s">
        <v>955</v>
      </c>
      <c r="L32" s="123" t="s">
        <v>110</v>
      </c>
      <c r="M32" s="123" t="s">
        <v>116</v>
      </c>
      <c r="N32" s="86"/>
      <c r="O32" s="123" t="s">
        <v>85</v>
      </c>
      <c r="P32" s="239">
        <v>44348</v>
      </c>
      <c r="Q32" s="111"/>
      <c r="R32" s="111"/>
      <c r="S32" s="180" t="s">
        <v>993</v>
      </c>
      <c r="T32" s="145"/>
      <c r="U32" s="145"/>
      <c r="V32" s="145"/>
      <c r="W32" s="145"/>
      <c r="X32" s="145"/>
      <c r="Y32" s="236" t="s">
        <v>129</v>
      </c>
      <c r="Z32" s="145"/>
      <c r="AA32" s="145"/>
      <c r="AB32" s="145"/>
      <c r="AC32" s="145"/>
    </row>
    <row r="33" spans="1:29" ht="42.75" customHeight="1" x14ac:dyDescent="0.2">
      <c r="A33" s="124">
        <f t="shared" si="1"/>
        <v>23</v>
      </c>
      <c r="B33" s="82" t="s">
        <v>644</v>
      </c>
      <c r="C33" s="123" t="s">
        <v>42</v>
      </c>
      <c r="D33" s="154" t="s">
        <v>640</v>
      </c>
      <c r="E33" s="153" t="s">
        <v>769</v>
      </c>
      <c r="F33" s="194" t="s">
        <v>791</v>
      </c>
      <c r="G33" s="152" t="s">
        <v>1043</v>
      </c>
      <c r="H33" s="153" t="s">
        <v>150</v>
      </c>
      <c r="I33" s="125"/>
      <c r="J33" s="122" t="s">
        <v>276</v>
      </c>
      <c r="K33" s="152"/>
      <c r="L33" s="123" t="s">
        <v>110</v>
      </c>
      <c r="M33" s="123" t="s">
        <v>114</v>
      </c>
      <c r="N33" s="86"/>
      <c r="O33" s="123" t="s">
        <v>85</v>
      </c>
      <c r="P33" s="239">
        <v>44348</v>
      </c>
      <c r="Q33" s="111"/>
      <c r="R33" s="111"/>
      <c r="S33" s="180" t="s">
        <v>993</v>
      </c>
      <c r="T33" s="145"/>
      <c r="U33" s="145"/>
      <c r="V33" s="145"/>
      <c r="W33" s="145"/>
      <c r="X33" s="145"/>
      <c r="Y33" s="236" t="s">
        <v>129</v>
      </c>
      <c r="Z33" s="145"/>
      <c r="AA33" s="145"/>
      <c r="AB33" s="145"/>
      <c r="AC33" s="145"/>
    </row>
    <row r="34" spans="1:29" ht="45" customHeight="1" x14ac:dyDescent="0.2">
      <c r="A34" s="124">
        <f t="shared" si="1"/>
        <v>24</v>
      </c>
      <c r="B34" s="82" t="s">
        <v>645</v>
      </c>
      <c r="C34" s="123" t="s">
        <v>47</v>
      </c>
      <c r="D34" s="154" t="s">
        <v>640</v>
      </c>
      <c r="E34" s="153" t="s">
        <v>769</v>
      </c>
      <c r="F34" s="194" t="s">
        <v>791</v>
      </c>
      <c r="G34" s="152" t="s">
        <v>1043</v>
      </c>
      <c r="H34" s="153" t="s">
        <v>152</v>
      </c>
      <c r="I34" s="125"/>
      <c r="J34" s="122" t="s">
        <v>822</v>
      </c>
      <c r="K34" s="152" t="s">
        <v>957</v>
      </c>
      <c r="L34" s="123" t="s">
        <v>110</v>
      </c>
      <c r="M34" s="123" t="s">
        <v>114</v>
      </c>
      <c r="N34" s="86"/>
      <c r="O34" s="123" t="s">
        <v>85</v>
      </c>
      <c r="P34" s="239">
        <v>44348</v>
      </c>
      <c r="Q34" s="111"/>
      <c r="R34" s="111"/>
      <c r="S34" s="180" t="s">
        <v>993</v>
      </c>
      <c r="T34" s="145"/>
      <c r="U34" s="145"/>
      <c r="V34" s="145"/>
      <c r="W34" s="145"/>
      <c r="X34" s="145"/>
      <c r="Y34" s="236" t="s">
        <v>129</v>
      </c>
      <c r="Z34" s="145"/>
      <c r="AA34" s="145"/>
      <c r="AB34" s="145"/>
      <c r="AC34" s="145"/>
    </row>
    <row r="35" spans="1:29" ht="40.5" customHeight="1" x14ac:dyDescent="0.2">
      <c r="A35" s="124">
        <f t="shared" si="1"/>
        <v>25</v>
      </c>
      <c r="B35" s="82" t="s">
        <v>956</v>
      </c>
      <c r="C35" s="123" t="s">
        <v>47</v>
      </c>
      <c r="D35" s="154" t="s">
        <v>640</v>
      </c>
      <c r="E35" s="153" t="s">
        <v>769</v>
      </c>
      <c r="F35" s="194" t="s">
        <v>791</v>
      </c>
      <c r="G35" s="152" t="s">
        <v>1043</v>
      </c>
      <c r="H35" s="153" t="s">
        <v>154</v>
      </c>
      <c r="I35" s="125"/>
      <c r="J35" s="122" t="s">
        <v>958</v>
      </c>
      <c r="K35" s="152" t="s">
        <v>668</v>
      </c>
      <c r="L35" s="123" t="s">
        <v>110</v>
      </c>
      <c r="M35" s="123" t="s">
        <v>114</v>
      </c>
      <c r="N35" s="86"/>
      <c r="O35" s="123" t="s">
        <v>85</v>
      </c>
      <c r="P35" s="239">
        <v>44348</v>
      </c>
      <c r="Q35" s="111"/>
      <c r="R35" s="111"/>
      <c r="S35" s="180" t="s">
        <v>993</v>
      </c>
      <c r="T35" s="145"/>
      <c r="U35" s="145"/>
      <c r="V35" s="145"/>
      <c r="W35" s="145"/>
      <c r="X35" s="145"/>
      <c r="Y35" s="236" t="s">
        <v>129</v>
      </c>
      <c r="Z35" s="145"/>
      <c r="AA35" s="145"/>
      <c r="AB35" s="145"/>
      <c r="AC35" s="145"/>
    </row>
    <row r="36" spans="1:29" ht="46.5" customHeight="1" x14ac:dyDescent="0.2">
      <c r="A36" s="124">
        <f t="shared" si="1"/>
        <v>26</v>
      </c>
      <c r="B36" s="82" t="s">
        <v>646</v>
      </c>
      <c r="C36" s="123" t="s">
        <v>52</v>
      </c>
      <c r="D36" s="125" t="s">
        <v>641</v>
      </c>
      <c r="E36" s="153" t="s">
        <v>769</v>
      </c>
      <c r="F36" s="194" t="s">
        <v>791</v>
      </c>
      <c r="G36" s="122" t="s">
        <v>277</v>
      </c>
      <c r="H36" s="153" t="s">
        <v>150</v>
      </c>
      <c r="I36" s="125"/>
      <c r="J36" s="122" t="s">
        <v>278</v>
      </c>
      <c r="K36" s="122" t="s">
        <v>959</v>
      </c>
      <c r="L36" s="123" t="s">
        <v>110</v>
      </c>
      <c r="M36" s="123" t="s">
        <v>114</v>
      </c>
      <c r="N36" s="86"/>
      <c r="O36" s="123" t="s">
        <v>85</v>
      </c>
      <c r="P36" s="239">
        <v>44348</v>
      </c>
      <c r="Q36" s="111"/>
      <c r="R36" s="111"/>
      <c r="S36" s="180" t="s">
        <v>993</v>
      </c>
      <c r="T36" s="145"/>
      <c r="U36" s="145"/>
      <c r="V36" s="145"/>
      <c r="W36" s="145"/>
      <c r="X36" s="145"/>
      <c r="Y36" s="236" t="s">
        <v>129</v>
      </c>
      <c r="Z36" s="145"/>
      <c r="AA36" s="145"/>
      <c r="AB36" s="145"/>
      <c r="AC36" s="145"/>
    </row>
    <row r="37" spans="1:29" ht="45" customHeight="1" x14ac:dyDescent="0.2">
      <c r="A37" s="124">
        <f t="shared" si="1"/>
        <v>27</v>
      </c>
      <c r="B37" s="82" t="s">
        <v>647</v>
      </c>
      <c r="C37" s="123" t="s">
        <v>52</v>
      </c>
      <c r="D37" s="125" t="s">
        <v>641</v>
      </c>
      <c r="E37" s="153" t="s">
        <v>769</v>
      </c>
      <c r="F37" s="194" t="s">
        <v>791</v>
      </c>
      <c r="G37" s="122" t="s">
        <v>277</v>
      </c>
      <c r="H37" s="153" t="s">
        <v>152</v>
      </c>
      <c r="I37" s="125"/>
      <c r="J37" s="122" t="s">
        <v>279</v>
      </c>
      <c r="K37" s="122" t="s">
        <v>280</v>
      </c>
      <c r="L37" s="123" t="s">
        <v>110</v>
      </c>
      <c r="M37" s="123" t="s">
        <v>114</v>
      </c>
      <c r="N37" s="86"/>
      <c r="O37" s="123" t="s">
        <v>85</v>
      </c>
      <c r="P37" s="239">
        <v>44348</v>
      </c>
      <c r="Q37" s="111"/>
      <c r="R37" s="111"/>
      <c r="S37" s="180" t="s">
        <v>993</v>
      </c>
      <c r="T37" s="145"/>
      <c r="U37" s="145"/>
      <c r="V37" s="145"/>
      <c r="W37" s="145"/>
      <c r="X37" s="145"/>
      <c r="Y37" s="236" t="s">
        <v>129</v>
      </c>
      <c r="Z37" s="145"/>
      <c r="AA37" s="145"/>
      <c r="AB37" s="145"/>
      <c r="AC37" s="145"/>
    </row>
    <row r="38" spans="1:29" ht="61.5" customHeight="1" x14ac:dyDescent="0.2">
      <c r="A38" s="124">
        <f t="shared" si="1"/>
        <v>28</v>
      </c>
      <c r="B38" s="82" t="s">
        <v>648</v>
      </c>
      <c r="C38" s="123" t="s">
        <v>47</v>
      </c>
      <c r="D38" s="125" t="s">
        <v>641</v>
      </c>
      <c r="E38" s="153" t="s">
        <v>769</v>
      </c>
      <c r="F38" s="194" t="s">
        <v>791</v>
      </c>
      <c r="G38" s="152" t="s">
        <v>277</v>
      </c>
      <c r="H38" s="153" t="s">
        <v>154</v>
      </c>
      <c r="I38" s="154"/>
      <c r="J38" s="152" t="s">
        <v>805</v>
      </c>
      <c r="K38" s="152" t="s">
        <v>823</v>
      </c>
      <c r="L38" s="123" t="s">
        <v>110</v>
      </c>
      <c r="M38" s="123" t="s">
        <v>114</v>
      </c>
      <c r="N38" s="86"/>
      <c r="O38" s="123" t="s">
        <v>85</v>
      </c>
      <c r="P38" s="239">
        <v>44348</v>
      </c>
      <c r="Q38" s="111"/>
      <c r="R38" s="111"/>
      <c r="S38" s="180" t="s">
        <v>993</v>
      </c>
      <c r="T38" s="145"/>
      <c r="U38" s="145"/>
      <c r="V38" s="145"/>
      <c r="W38" s="145"/>
      <c r="X38" s="145"/>
      <c r="Y38" s="236" t="s">
        <v>129</v>
      </c>
      <c r="Z38" s="145"/>
      <c r="AA38" s="145"/>
      <c r="AB38" s="145"/>
      <c r="AC38" s="145"/>
    </row>
    <row r="39" spans="1:29" ht="63.75" customHeight="1" x14ac:dyDescent="0.2">
      <c r="A39" s="147">
        <f t="shared" si="1"/>
        <v>29</v>
      </c>
      <c r="B39" s="148" t="s">
        <v>649</v>
      </c>
      <c r="C39" s="142" t="s">
        <v>52</v>
      </c>
      <c r="D39" s="152" t="s">
        <v>642</v>
      </c>
      <c r="E39" s="153" t="s">
        <v>769</v>
      </c>
      <c r="F39" s="194" t="s">
        <v>791</v>
      </c>
      <c r="G39" s="152" t="s">
        <v>1044</v>
      </c>
      <c r="H39" s="151" t="s">
        <v>150</v>
      </c>
      <c r="I39" s="122"/>
      <c r="J39" s="122" t="s">
        <v>793</v>
      </c>
      <c r="K39" s="152" t="s">
        <v>966</v>
      </c>
      <c r="L39" s="123" t="s">
        <v>110</v>
      </c>
      <c r="M39" s="123" t="s">
        <v>114</v>
      </c>
      <c r="N39" s="86"/>
      <c r="O39" s="123" t="s">
        <v>85</v>
      </c>
      <c r="P39" s="239">
        <v>44348</v>
      </c>
      <c r="Q39" s="111"/>
      <c r="R39" s="111"/>
      <c r="S39" s="180" t="s">
        <v>993</v>
      </c>
      <c r="T39" s="113"/>
      <c r="U39" s="113"/>
      <c r="V39" s="113"/>
      <c r="W39" s="113"/>
      <c r="X39" s="113"/>
      <c r="Y39" s="236" t="s">
        <v>129</v>
      </c>
      <c r="Z39" s="113"/>
      <c r="AA39" s="113"/>
      <c r="AB39" s="113"/>
      <c r="AC39" s="113"/>
    </row>
    <row r="40" spans="1:29" ht="48.75" customHeight="1" x14ac:dyDescent="0.2">
      <c r="A40" s="147">
        <f t="shared" si="1"/>
        <v>30</v>
      </c>
      <c r="B40" s="148" t="s">
        <v>960</v>
      </c>
      <c r="C40" s="142" t="s">
        <v>47</v>
      </c>
      <c r="D40" s="152" t="s">
        <v>642</v>
      </c>
      <c r="E40" s="153" t="s">
        <v>769</v>
      </c>
      <c r="F40" s="194" t="s">
        <v>791</v>
      </c>
      <c r="G40" s="152" t="s">
        <v>1044</v>
      </c>
      <c r="H40" s="151" t="s">
        <v>152</v>
      </c>
      <c r="I40" s="122"/>
      <c r="J40" s="122" t="s">
        <v>961</v>
      </c>
      <c r="K40" s="152" t="s">
        <v>975</v>
      </c>
      <c r="L40" s="123" t="s">
        <v>110</v>
      </c>
      <c r="M40" s="123" t="s">
        <v>114</v>
      </c>
      <c r="N40" s="86"/>
      <c r="O40" s="123" t="s">
        <v>85</v>
      </c>
      <c r="P40" s="239">
        <v>44348</v>
      </c>
      <c r="Q40" s="111"/>
      <c r="R40" s="111"/>
      <c r="S40" s="180" t="s">
        <v>993</v>
      </c>
      <c r="T40" s="113"/>
      <c r="U40" s="113"/>
      <c r="V40" s="113"/>
      <c r="W40" s="113"/>
      <c r="X40" s="113"/>
      <c r="Y40" s="236" t="s">
        <v>129</v>
      </c>
      <c r="Z40" s="113"/>
      <c r="AA40" s="113"/>
      <c r="AB40" s="113"/>
      <c r="AC40" s="113"/>
    </row>
    <row r="41" spans="1:29" ht="32.25" customHeight="1" x14ac:dyDescent="0.2">
      <c r="A41" s="147">
        <f t="shared" si="1"/>
        <v>31</v>
      </c>
      <c r="B41" s="148" t="s">
        <v>650</v>
      </c>
      <c r="C41" s="142" t="s">
        <v>47</v>
      </c>
      <c r="D41" s="152" t="s">
        <v>643</v>
      </c>
      <c r="E41" s="153" t="s">
        <v>769</v>
      </c>
      <c r="F41" s="194" t="s">
        <v>791</v>
      </c>
      <c r="G41" s="152" t="s">
        <v>560</v>
      </c>
      <c r="H41" s="151" t="s">
        <v>150</v>
      </c>
      <c r="I41" s="122"/>
      <c r="J41" s="122" t="s">
        <v>738</v>
      </c>
      <c r="K41" s="152" t="s">
        <v>739</v>
      </c>
      <c r="L41" s="123" t="s">
        <v>109</v>
      </c>
      <c r="M41" s="123" t="s">
        <v>114</v>
      </c>
      <c r="N41" s="86"/>
      <c r="O41" s="123" t="s">
        <v>85</v>
      </c>
      <c r="P41" s="239">
        <v>44348</v>
      </c>
      <c r="Q41" s="111"/>
      <c r="R41" s="111"/>
      <c r="S41" s="180" t="s">
        <v>993</v>
      </c>
      <c r="T41" s="113"/>
      <c r="U41" s="113"/>
      <c r="V41" s="113"/>
      <c r="W41" s="113"/>
      <c r="X41" s="113"/>
      <c r="Y41" s="236" t="s">
        <v>129</v>
      </c>
      <c r="Z41" s="113"/>
      <c r="AA41" s="113"/>
      <c r="AB41" s="113"/>
      <c r="AC41" s="113"/>
    </row>
    <row r="42" spans="1:29" x14ac:dyDescent="0.2">
      <c r="A42" s="81" t="str">
        <f t="shared" ref="A42:A45" si="3">IF(B42="","",ROW()-10)</f>
        <v/>
      </c>
      <c r="B42" s="82" t="str">
        <f>IF(H42&gt;0,CONCATENATE(Tabel2204035[Object-ID],Tabel2204035[Nr.],".",[1]!Watergangen[[#This Row],[Object code]],".",[1]!Watergangen[[#This Row],[Eis-volgnr.]]),"")</f>
        <v/>
      </c>
      <c r="C42" s="83"/>
      <c r="D42" s="83"/>
      <c r="E42" s="84"/>
      <c r="F42" s="83"/>
      <c r="G42" s="83"/>
      <c r="H42" s="84"/>
      <c r="I42" s="83"/>
      <c r="J42" s="86"/>
      <c r="K42" s="86"/>
      <c r="L42" s="86"/>
      <c r="M42" s="86"/>
      <c r="N42" s="86"/>
      <c r="O42" s="83"/>
      <c r="P42" s="111"/>
      <c r="Q42" s="111"/>
      <c r="R42" s="111"/>
      <c r="S42" s="113"/>
      <c r="T42" s="113"/>
      <c r="U42" s="113"/>
      <c r="V42" s="113"/>
      <c r="W42" s="113"/>
      <c r="X42" s="113"/>
      <c r="Y42" s="113"/>
      <c r="Z42" s="113"/>
      <c r="AA42" s="113"/>
      <c r="AB42" s="113"/>
      <c r="AC42" s="113"/>
    </row>
    <row r="43" spans="1:29" x14ac:dyDescent="0.2">
      <c r="A43" s="81" t="str">
        <f t="shared" si="3"/>
        <v/>
      </c>
      <c r="B43" s="82" t="str">
        <f>IF(H43&gt;0,CONCATENATE(Tabel2204035[Object-ID],Tabel2204035[Nr.],".",[1]!Watergangen[[#This Row],[Object code]],".",[1]!Watergangen[[#This Row],[Eis-volgnr.]]),"")</f>
        <v/>
      </c>
      <c r="C43" s="83"/>
      <c r="D43" s="83"/>
      <c r="E43" s="84"/>
      <c r="F43" s="83"/>
      <c r="G43" s="83"/>
      <c r="H43" s="84"/>
      <c r="I43" s="83"/>
      <c r="J43" s="159"/>
      <c r="K43" s="86"/>
      <c r="L43" s="86"/>
      <c r="M43" s="86"/>
      <c r="N43" s="86"/>
      <c r="O43" s="83"/>
      <c r="P43" s="111"/>
      <c r="Q43" s="111"/>
      <c r="R43" s="111"/>
      <c r="S43" s="113"/>
      <c r="T43" s="113"/>
      <c r="U43" s="113"/>
      <c r="V43" s="113"/>
      <c r="W43" s="113"/>
      <c r="X43" s="113"/>
      <c r="Y43" s="113"/>
      <c r="Z43" s="113"/>
      <c r="AA43" s="113"/>
      <c r="AB43" s="113"/>
      <c r="AC43" s="113"/>
    </row>
    <row r="44" spans="1:29" x14ac:dyDescent="0.2">
      <c r="A44" s="81" t="str">
        <f t="shared" si="3"/>
        <v/>
      </c>
      <c r="B44" s="82" t="str">
        <f>IF(H44&gt;0,CONCATENATE(Tabel2204035[Object-ID],Tabel2204035[Nr.],".",[1]!Watergangen[[#This Row],[Object code]],".",[1]!Watergangen[[#This Row],[Eis-volgnr.]]),"")</f>
        <v/>
      </c>
      <c r="C44" s="83"/>
      <c r="D44" s="83"/>
      <c r="E44" s="84"/>
      <c r="F44" s="83"/>
      <c r="G44" s="83"/>
      <c r="H44" s="84"/>
      <c r="I44" s="83"/>
      <c r="J44" s="86"/>
      <c r="K44" s="86"/>
      <c r="L44" s="86"/>
      <c r="M44" s="86"/>
      <c r="N44" s="86"/>
      <c r="O44" s="83"/>
      <c r="P44" s="111"/>
      <c r="Q44" s="111"/>
      <c r="R44" s="111"/>
      <c r="S44" s="113"/>
      <c r="T44" s="113"/>
      <c r="U44" s="113"/>
      <c r="V44" s="113"/>
      <c r="W44" s="113"/>
      <c r="X44" s="113"/>
      <c r="Y44" s="113"/>
      <c r="Z44" s="113"/>
      <c r="AA44" s="113"/>
      <c r="AB44" s="113"/>
      <c r="AC44" s="113"/>
    </row>
    <row r="45" spans="1:29" x14ac:dyDescent="0.2">
      <c r="A45" s="81" t="str">
        <f t="shared" si="3"/>
        <v/>
      </c>
      <c r="B45" s="82" t="str">
        <f>IF(H45&gt;0,CONCATENATE(Tabel2204035[Object-ID],Tabel2204035[Nr.],".",[1]!Watergangen[[#This Row],[Object code]],".",[1]!Watergangen[[#This Row],[Eis-volgnr.]]),"")</f>
        <v/>
      </c>
      <c r="C45" s="83"/>
      <c r="D45" s="83"/>
      <c r="E45" s="84"/>
      <c r="F45" s="83"/>
      <c r="G45" s="83"/>
      <c r="H45" s="84"/>
      <c r="I45" s="83"/>
      <c r="J45" s="86"/>
      <c r="K45" s="86"/>
      <c r="L45" s="86"/>
      <c r="M45" s="86"/>
      <c r="N45" s="86"/>
      <c r="O45" s="83"/>
      <c r="P45" s="111"/>
      <c r="Q45" s="111"/>
      <c r="R45" s="111"/>
      <c r="S45" s="113"/>
      <c r="T45" s="113"/>
      <c r="U45" s="113"/>
      <c r="V45" s="113"/>
      <c r="W45" s="113"/>
      <c r="X45" s="113"/>
      <c r="Y45" s="113"/>
      <c r="Z45" s="113"/>
      <c r="AA45" s="113"/>
      <c r="AB45" s="113"/>
      <c r="AC45" s="113"/>
    </row>
    <row r="46" spans="1:29" x14ac:dyDescent="0.2">
      <c r="A46" s="81" t="str">
        <f t="shared" si="0"/>
        <v/>
      </c>
      <c r="B46" s="82" t="str">
        <f>IF(H46&gt;0,CONCATENATE(Tabel2204035[Object-ID],Tabel2204035[Nr.],".",[1]!Watergangen[[#This Row],[Object code]],".",[1]!Watergangen[[#This Row],[Eis-volgnr.]]),"")</f>
        <v/>
      </c>
      <c r="C46" s="83"/>
      <c r="D46" s="83"/>
      <c r="E46" s="84"/>
      <c r="F46" s="88"/>
      <c r="G46" s="88"/>
      <c r="H46" s="84"/>
      <c r="I46" s="83"/>
      <c r="J46" s="89"/>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0"/>
        <v/>
      </c>
      <c r="B47" s="82" t="str">
        <f>IF(H47&gt;0,CONCATENATE(Tabel2204035[Object-ID],Tabel2204035[Nr.],".",[1]!Watergangen[[#This Row],[Object code]],".",[1]!Watergangen[[#This Row],[Eis-volgnr.]]),"")</f>
        <v/>
      </c>
      <c r="C47" s="83"/>
      <c r="D47" s="83"/>
      <c r="E47" s="84"/>
      <c r="F47" s="88"/>
      <c r="G47" s="88"/>
      <c r="H47" s="84"/>
      <c r="I47" s="83"/>
      <c r="J47" s="89"/>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0"/>
        <v/>
      </c>
      <c r="B48" s="82" t="str">
        <f>IF(H48&gt;0,CONCATENATE(Tabel2204035[Object-ID],Tabel2204035[Nr.],".",[1]!Watergangen[[#This Row],[Object code]],".",[1]!Watergangen[[#This Row],[Eis-volgnr.]]),"")</f>
        <v/>
      </c>
      <c r="C48" s="83"/>
      <c r="D48" s="83"/>
      <c r="E48" s="84"/>
      <c r="F48" s="88"/>
      <c r="G48" s="88"/>
      <c r="H48" s="84"/>
      <c r="I48" s="83"/>
      <c r="J48" s="89"/>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0"/>
        <v/>
      </c>
      <c r="B49" s="82" t="str">
        <f>IF(H49&gt;0,CONCATENATE(Tabel2204035[Object-ID],Tabel2204035[Nr.],".",[1]!Watergangen[[#This Row],[Object code]],".",[1]!Watergangen[[#This Row],[Eis-volgnr.]]),"")</f>
        <v/>
      </c>
      <c r="C49" s="83"/>
      <c r="D49" s="83"/>
      <c r="E49" s="84"/>
      <c r="F49" s="88"/>
      <c r="G49" s="88"/>
      <c r="H49" s="84"/>
      <c r="I49" s="83"/>
      <c r="J49" s="86"/>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0"/>
        <v/>
      </c>
      <c r="B50" s="82" t="str">
        <f>IF(H50&gt;0,CONCATENATE(Tabel2204035[Object-ID],Tabel2204035[Nr.],".",[1]!Watergangen[[#This Row],[Object code]],".",[1]!Watergangen[[#This Row],[Eis-volgnr.]]),"")</f>
        <v/>
      </c>
      <c r="C50" s="83"/>
      <c r="D50" s="83"/>
      <c r="E50" s="84"/>
      <c r="F50" s="88"/>
      <c r="G50" s="88"/>
      <c r="H50" s="84"/>
      <c r="I50" s="83"/>
      <c r="J50" s="89"/>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0"/>
        <v/>
      </c>
      <c r="B51" s="82" t="str">
        <f>IF(H51&gt;0,CONCATENATE(Tabel2204035[Object-ID],Tabel2204035[Nr.],".",[1]!Watergangen[[#This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0"/>
        <v/>
      </c>
      <c r="B52" s="82" t="str">
        <f>IF(H52&gt;0,CONCATENATE(Tabel2204035[Object-ID],Tabel2204035[Nr.],".",[1]!Watergangen[[#This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0"/>
        <v/>
      </c>
      <c r="B53" s="82" t="str">
        <f>IF(H53&gt;0,CONCATENATE(Tabel2204035[Object-ID],Tabel2204035[Nr.],".",[1]!Watergangen[[#This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0"/>
        <v/>
      </c>
      <c r="B54" s="82" t="str">
        <f>IF(H54&gt;0,CONCATENATE(Tabel2204035[Object-ID],Tabel2204035[Nr.],".",[1]!Watergangen[[#This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0"/>
        <v/>
      </c>
      <c r="B55" s="82" t="str">
        <f>IF(H55&gt;0,CONCATENATE(Tabel2204035[Object-ID],Tabel2204035[Nr.],".",[1]!Watergangen[[#This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0"/>
        <v/>
      </c>
      <c r="B56" s="82" t="str">
        <f>IF(H56&gt;0,CONCATENATE(Tabel2204035[Object-ID],Tabel2204035[Nr.],".",[1]!Watergangen[[#This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0"/>
        <v/>
      </c>
      <c r="B57" s="82" t="str">
        <f>IF(H57&gt;0,CONCATENATE(Tabel2204035[Object-ID],Tabel2204035[Nr.],".",[1]!Watergangen[[#This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0"/>
        <v/>
      </c>
      <c r="B58" s="82" t="str">
        <f>IF(H58&gt;0,CONCATENATE(Tabel2204035[Object-ID],Tabel2204035[Nr.],".",[1]!Watergangen[[#This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0"/>
        <v/>
      </c>
      <c r="B59" s="82" t="str">
        <f>IF(H59&gt;0,CONCATENATE(Tabel2204035[Object-ID],Tabel2204035[Nr.],".",[1]!Watergangen[[#This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0"/>
        <v/>
      </c>
      <c r="B60" s="82" t="str">
        <f>IF(H60&gt;0,CONCATENATE(Tabel2204035[Object-ID],Tabel2204035[Nr.],".",[1]!Watergangen[[#This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0"/>
        <v/>
      </c>
      <c r="B61" s="82" t="str">
        <f>IF(H61&gt;0,CONCATENATE(Tabel2204035[Object-ID],Tabel2204035[Nr.],".",[1]!Watergangen[[#This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0"/>
        <v/>
      </c>
      <c r="B62" s="82" t="str">
        <f>IF(H62&gt;0,CONCATENATE(Tabel2204035[Object-ID],Tabel2204035[Nr.],".",[1]!Watergangen[[#This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0"/>
        <v/>
      </c>
      <c r="B63" s="82" t="str">
        <f>IF(H63&gt;0,CONCATENATE(Tabel2204035[Object-ID],Tabel2204035[Nr.],".",[1]!Watergangen[[#This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0"/>
        <v/>
      </c>
      <c r="B64" s="82" t="str">
        <f>IF(H64&gt;0,CONCATENATE(Tabel2204035[Object-ID],Tabel2204035[Nr.],".",[1]!Watergangen[[#This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0"/>
        <v/>
      </c>
      <c r="B65" s="82" t="str">
        <f>IF(H65&gt;0,CONCATENATE(Tabel2204035[Object-ID],Tabel2204035[Nr.],".",[1]!Watergangen[[#This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0"/>
        <v/>
      </c>
      <c r="B66" s="82" t="str">
        <f>IF(H66&gt;0,CONCATENATE(Tabel2204035[Object-ID],Tabel2204035[Nr.],".",[1]!Watergangen[[#This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0"/>
        <v/>
      </c>
      <c r="B67" s="82" t="str">
        <f>IF(H67&gt;0,CONCATENATE(Tabel2204035[Object-ID],Tabel2204035[Nr.],".",[1]!Watergangen[[#This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0"/>
        <v/>
      </c>
      <c r="B68" s="82" t="str">
        <f>IF(H68&gt;0,CONCATENATE(Tabel2204035[Object-ID],Tabel2204035[Nr.],".",[1]!Watergangen[[#This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0"/>
        <v/>
      </c>
      <c r="B69" s="82" t="str">
        <f>IF(H69&gt;0,CONCATENATE(Tabel2204035[Object-ID],Tabel2204035[Nr.],".",[1]!Watergangen[[#This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0"/>
        <v/>
      </c>
      <c r="B70" s="82" t="str">
        <f>IF(H70&gt;0,CONCATENATE(Tabel2204035[Object-ID],Tabel2204035[Nr.],".",[1]!Watergangen[[#This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0"/>
        <v/>
      </c>
      <c r="B71" s="82" t="str">
        <f>IF(H71&gt;0,CONCATENATE(Tabel2204035[Object-ID],Tabel2204035[Nr.],".",[1]!Watergangen[[#This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0"/>
        <v/>
      </c>
      <c r="B72" s="82" t="str">
        <f>IF(H72&gt;0,CONCATENATE(Tabel2204035[Object-ID],Tabel2204035[Nr.],".",[1]!Watergangen[[#This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0"/>
        <v/>
      </c>
      <c r="B73" s="82" t="str">
        <f>IF(H73&gt;0,CONCATENATE(Tabel2204035[Object-ID],Tabel2204035[Nr.],".",[1]!Watergangen[[#This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0"/>
        <v/>
      </c>
      <c r="B74" s="82" t="str">
        <f>IF(H74&gt;0,CONCATENATE(Tabel2204035[Object-ID],Tabel2204035[Nr.],".",[1]!Watergangen[[#This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0"/>
        <v/>
      </c>
      <c r="B75" s="82" t="str">
        <f>IF(H75&gt;0,CONCATENATE(Tabel2204035[Object-ID],Tabel2204035[Nr.],".",[1]!Watergangen[[#This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si="0"/>
        <v/>
      </c>
      <c r="B76" s="82" t="str">
        <f>IF(H76&gt;0,CONCATENATE(Tabel2204035[Object-ID],Tabel2204035[Nr.],".",[1]!Watergangen[[#This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si="0"/>
        <v/>
      </c>
      <c r="B77" s="82" t="str">
        <f>IF(H77&gt;0,CONCATENATE(Tabel2204035[Object-ID],Tabel2204035[Nr.],".",[1]!Watergangen[[#This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0"/>
        <v/>
      </c>
      <c r="B78" s="82" t="str">
        <f>IF(H78&gt;0,CONCATENATE(Tabel2204035[Object-ID],Tabel2204035[Nr.],".",[1]!Watergangen[[#This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si="0"/>
        <v/>
      </c>
      <c r="B79" s="82" t="str">
        <f>IF(H79&gt;0,CONCATENATE(Tabel2204035[Object-ID],Tabel2204035[Nr.],".",[1]!Watergangen[[#This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0"/>
        <v/>
      </c>
      <c r="B80" s="82" t="str">
        <f>IF(H80&gt;0,CONCATENATE(Tabel2204035[Object-ID],Tabel2204035[Nr.],".",[1]!Watergangen[[#This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ref="A81:A144" si="4">IF(B81="","",ROW()-10)</f>
        <v/>
      </c>
      <c r="B81" s="82" t="str">
        <f>IF(H81&gt;0,CONCATENATE(Tabel2204035[Object-ID],Tabel2204035[Nr.],".",[1]!Watergangen[[#This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4"/>
        <v/>
      </c>
      <c r="B82" s="82" t="str">
        <f>IF(H82&gt;0,CONCATENATE(Tabel2204035[Object-ID],Tabel2204035[Nr.],".",[1]!Watergangen[[#This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4"/>
        <v/>
      </c>
      <c r="B83" s="82" t="str">
        <f>IF(H83&gt;0,CONCATENATE(Tabel2204035[Object-ID],Tabel2204035[Nr.],".",[1]!Watergangen[[#This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4"/>
        <v/>
      </c>
      <c r="B84" s="82" t="str">
        <f>IF(H84&gt;0,CONCATENATE(Tabel2204035[Object-ID],Tabel2204035[Nr.],".",[1]!Watergangen[[#This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4"/>
        <v/>
      </c>
      <c r="B85" s="82" t="str">
        <f>IF(H85&gt;0,CONCATENATE(Tabel2204035[Object-ID],Tabel2204035[Nr.],".",[1]!Watergangen[[#This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4"/>
        <v/>
      </c>
      <c r="B86" s="82" t="str">
        <f>IF(H86&gt;0,CONCATENATE(Tabel2204035[Object-ID],Tabel2204035[Nr.],".",[1]!Watergangen[[#This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4"/>
        <v/>
      </c>
      <c r="B87" s="82" t="str">
        <f>IF(H87&gt;0,CONCATENATE(Tabel2204035[Object-ID],Tabel2204035[Nr.],".",[1]!Watergangen[[#This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4"/>
        <v/>
      </c>
      <c r="B88" s="82" t="str">
        <f>IF(H88&gt;0,CONCATENATE(Tabel2204035[Object-ID],Tabel2204035[Nr.],".",[1]!Watergangen[[#This Row],[Object code]],".",[1]!Watergangen[[#This Row],[Eis-volgnr.]]),"")</f>
        <v/>
      </c>
      <c r="C88" s="83"/>
      <c r="D88" s="83"/>
      <c r="E88" s="84"/>
      <c r="F88" s="88"/>
      <c r="G88" s="88"/>
      <c r="H88" s="84"/>
      <c r="I88" s="83"/>
      <c r="J88" s="89"/>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4"/>
        <v/>
      </c>
      <c r="B89" s="82" t="str">
        <f>IF(H89&gt;0,CONCATENATE(Tabel2204035[Object-ID],Tabel2204035[Nr.],".",[1]!Watergangen[[#This Row],[Object code]],".",[1]!Watergangen[[#This Row],[Eis-volgnr.]]),"")</f>
        <v/>
      </c>
      <c r="C89" s="83"/>
      <c r="D89" s="83"/>
      <c r="E89" s="84"/>
      <c r="F89" s="88"/>
      <c r="G89" s="88"/>
      <c r="H89" s="84"/>
      <c r="I89" s="83"/>
      <c r="J89" s="89"/>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4"/>
        <v/>
      </c>
      <c r="B90" s="82" t="str">
        <f>IF(H90&gt;0,CONCATENATE(Tabel2204035[Object-ID],Tabel2204035[Nr.],".",[1]!Watergangen[[#This Row],[Object code]],".",[1]!Watergangen[[#This Row],[Eis-volgnr.]]),"")</f>
        <v/>
      </c>
      <c r="C90" s="83"/>
      <c r="D90" s="83"/>
      <c r="E90" s="84"/>
      <c r="F90" s="88"/>
      <c r="G90" s="88"/>
      <c r="H90" s="84"/>
      <c r="I90" s="83"/>
      <c r="J90" s="89"/>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4"/>
        <v/>
      </c>
      <c r="B91" s="82" t="str">
        <f>IF(H91&gt;0,CONCATENATE(Tabel2204035[Object-ID],Tabel2204035[Nr.],".",[1]!Watergangen[[#This Row],[Object code]],".",[1]!Watergangen[[#This Row],[Eis-volgnr.]]),"")</f>
        <v/>
      </c>
      <c r="C91" s="83"/>
      <c r="D91" s="83"/>
      <c r="E91" s="84"/>
      <c r="F91" s="88"/>
      <c r="G91" s="88"/>
      <c r="H91" s="84"/>
      <c r="I91" s="83"/>
      <c r="J91" s="89"/>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4"/>
        <v/>
      </c>
      <c r="B92" s="82" t="str">
        <f>IF(H92&gt;0,CONCATENATE(Tabel2204035[Object-ID],Tabel2204035[Nr.],".",[1]!Watergangen[[#This Row],[Object code]],".",[1]!Watergangen[[#This Row],[Eis-volgnr.]]),"")</f>
        <v/>
      </c>
      <c r="C92" s="83"/>
      <c r="D92" s="83"/>
      <c r="E92" s="84"/>
      <c r="F92" s="88"/>
      <c r="G92" s="88"/>
      <c r="H92" s="84"/>
      <c r="I92" s="83"/>
      <c r="J92" s="89"/>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4"/>
        <v/>
      </c>
      <c r="B93" s="82" t="str">
        <f>IF(H93&gt;0,CONCATENATE(Tabel2204035[Object-ID],Tabel2204035[Nr.],".",[1]!Watergangen[[#This Row],[Object code]],".",[1]!Watergangen[[#This Row],[Eis-volgnr.]]),"")</f>
        <v/>
      </c>
      <c r="C93" s="83"/>
      <c r="D93" s="83"/>
      <c r="E93" s="84"/>
      <c r="F93" s="83"/>
      <c r="G93" s="83"/>
      <c r="H93" s="84"/>
      <c r="I93" s="83"/>
      <c r="J93" s="86"/>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4"/>
        <v/>
      </c>
      <c r="B94" s="82" t="str">
        <f>IF(H94&gt;0,CONCATENATE(Tabel2204035[Object-ID],Tabel2204035[Nr.],".",[1]!Watergangen[[#This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4"/>
        <v/>
      </c>
      <c r="B95" s="82" t="str">
        <f>IF(H95&gt;0,CONCATENATE(Tabel2204035[Object-ID],Tabel2204035[Nr.],".",[1]!Watergangen[[#This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4"/>
        <v/>
      </c>
      <c r="B96" s="82" t="str">
        <f>IF(H96&gt;0,CONCATENATE(Tabel2204035[Object-ID],Tabel2204035[Nr.],".",[1]!Watergangen[[#This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4"/>
        <v/>
      </c>
      <c r="B97" s="82" t="str">
        <f>IF(H97&gt;0,CONCATENATE(Tabel2204035[Object-ID],Tabel2204035[Nr.],".",[1]!Watergangen[[#This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4"/>
        <v/>
      </c>
      <c r="B98" s="82" t="str">
        <f>IF(H98&gt;0,CONCATENATE(Tabel2204035[Object-ID],Tabel2204035[Nr.],".",[1]!Watergangen[[#This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4"/>
        <v/>
      </c>
      <c r="B99" s="82" t="str">
        <f>IF(H99&gt;0,CONCATENATE(Tabel2204035[Object-ID],Tabel2204035[Nr.],".",[1]!Watergangen[[#This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4"/>
        <v/>
      </c>
      <c r="B100" s="82" t="str">
        <f>IF(H100&gt;0,CONCATENATE(Tabel2204035[Object-ID],Tabel2204035[Nr.],".",[1]!Watergangen[[#This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4"/>
        <v/>
      </c>
      <c r="B101" s="82" t="str">
        <f>IF(H101&gt;0,CONCATENATE(Tabel2204035[Object-ID],Tabel2204035[Nr.],".",[1]!Watergangen[[#This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4"/>
        <v/>
      </c>
      <c r="B102" s="82" t="str">
        <f>IF(H102&gt;0,CONCATENATE(Tabel2204035[Object-ID],Tabel2204035[Nr.],".",[1]!Watergangen[[#This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4"/>
        <v/>
      </c>
      <c r="B103" s="82" t="str">
        <f>IF(H103&gt;0,CONCATENATE(Tabel2204035[Object-ID],Tabel2204035[Nr.],".",[1]!Watergangen[[#This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4"/>
        <v/>
      </c>
      <c r="B104" s="82" t="str">
        <f>IF(H104&gt;0,CONCATENATE(Tabel2204035[Object-ID],Tabel2204035[Nr.],".",[1]!Watergangen[[#This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4"/>
        <v/>
      </c>
      <c r="B105" s="82" t="str">
        <f>IF(H105&gt;0,CONCATENATE(Tabel2204035[Object-ID],Tabel2204035[Nr.],".",[1]!Watergangen[[#This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4"/>
        <v/>
      </c>
      <c r="B106" s="82" t="str">
        <f>IF(H106&gt;0,CONCATENATE(Tabel2204035[Object-ID],Tabel2204035[Nr.],".",[1]!Watergangen[[#This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4"/>
        <v/>
      </c>
      <c r="B107" s="82" t="str">
        <f>IF(H107&gt;0,CONCATENATE(Tabel2204035[Object-ID],Tabel2204035[Nr.],".",[1]!Watergangen[[#This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4"/>
        <v/>
      </c>
      <c r="B108" s="82" t="str">
        <f>IF(H108&gt;0,CONCATENATE(Tabel2204035[Object-ID],Tabel2204035[Nr.],".",[1]!Watergangen[[#This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4"/>
        <v/>
      </c>
      <c r="B109" s="82" t="str">
        <f>IF(H109&gt;0,CONCATENATE(Tabel2204035[Object-ID],Tabel2204035[Nr.],".",[1]!Watergangen[[#This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4"/>
        <v/>
      </c>
      <c r="B110" s="82" t="str">
        <f>IF(H110&gt;0,CONCATENATE(Tabel2204035[Object-ID],Tabel2204035[Nr.],".",[1]!Watergangen[[#This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4"/>
        <v/>
      </c>
      <c r="B111" s="82" t="str">
        <f>IF(H111&gt;0,CONCATENATE(Tabel2204035[Object-ID],Tabel2204035[Nr.],".",[1]!Watergangen[[#This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4"/>
        <v/>
      </c>
      <c r="B112" s="82" t="str">
        <f>IF(H112&gt;0,CONCATENATE(Tabel2204035[Object-ID],Tabel2204035[Nr.],".",[1]!Watergangen[[#This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4"/>
        <v/>
      </c>
      <c r="B113" s="82" t="str">
        <f>IF(H113&gt;0,CONCATENATE(Tabel2204035[Object-ID],Tabel2204035[Nr.],".",[1]!Watergangen[[#This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4"/>
        <v/>
      </c>
      <c r="B114" s="82" t="str">
        <f>IF(H114&gt;0,CONCATENATE(Tabel2204035[Object-ID],Tabel2204035[Nr.],".",[1]!Watergangen[[#This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4"/>
        <v/>
      </c>
      <c r="B115" s="82" t="str">
        <f>IF(H115&gt;0,CONCATENATE(Tabel2204035[Object-ID],Tabel2204035[Nr.],".",[1]!Watergangen[[#This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4"/>
        <v/>
      </c>
      <c r="B116" s="82" t="str">
        <f>IF(H116&gt;0,CONCATENATE(Tabel2204035[Object-ID],Tabel2204035[Nr.],".",[1]!Watergangen[[#This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4"/>
        <v/>
      </c>
      <c r="B117" s="82" t="str">
        <f>IF(H117&gt;0,CONCATENATE(Tabel2204035[Object-ID],Tabel2204035[Nr.],".",[1]!Watergangen[[#This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4"/>
        <v/>
      </c>
      <c r="B118" s="82" t="str">
        <f>IF(H118&gt;0,CONCATENATE(Tabel2204035[Object-ID],Tabel2204035[Nr.],".",[1]!Watergangen[[#This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4"/>
        <v/>
      </c>
      <c r="B119" s="82" t="str">
        <f>IF(H119&gt;0,CONCATENATE(Tabel2204035[Object-ID],Tabel2204035[Nr.],".",[1]!Watergangen[[#This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4"/>
        <v/>
      </c>
      <c r="B120" s="82" t="str">
        <f>IF(H120&gt;0,CONCATENATE(Tabel2204035[Object-ID],Tabel2204035[Nr.],".",[1]!Watergangen[[#This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4"/>
        <v/>
      </c>
      <c r="B121" s="82" t="str">
        <f>IF(H121&gt;0,CONCATENATE(Tabel2204035[Object-ID],Tabel2204035[Nr.],".",[1]!Watergangen[[#This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4"/>
        <v/>
      </c>
      <c r="B122" s="82" t="str">
        <f>IF(H122&gt;0,CONCATENATE(Tabel2204035[Object-ID],Tabel2204035[Nr.],".",[1]!Watergangen[[#This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4"/>
        <v/>
      </c>
      <c r="B123" s="82" t="str">
        <f>IF(H123&gt;0,CONCATENATE(Tabel2204035[Object-ID],Tabel2204035[Nr.],".",[1]!Watergangen[[#This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4"/>
        <v/>
      </c>
      <c r="B124" s="82" t="str">
        <f>IF(H124&gt;0,CONCATENATE(Tabel2204035[Object-ID],Tabel2204035[Nr.],".",[1]!Watergangen[[#This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4"/>
        <v/>
      </c>
      <c r="B125" s="82" t="str">
        <f>IF(H125&gt;0,CONCATENATE(Tabel2204035[Object-ID],Tabel2204035[Nr.],".",[1]!Watergangen[[#This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4"/>
        <v/>
      </c>
      <c r="B126" s="82" t="str">
        <f>IF(H126&gt;0,CONCATENATE(Tabel2204035[Object-ID],Tabel2204035[Nr.],".",[1]!Watergangen[[#This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4"/>
        <v/>
      </c>
      <c r="B127" s="82" t="str">
        <f>IF(H127&gt;0,CONCATENATE(Tabel2204035[Object-ID],Tabel2204035[Nr.],".",[1]!Watergangen[[#This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4"/>
        <v/>
      </c>
      <c r="B128" s="82" t="str">
        <f>IF(H128&gt;0,CONCATENATE(Tabel2204035[Object-ID],Tabel2204035[Nr.],".",[1]!Watergangen[[#This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4"/>
        <v/>
      </c>
      <c r="B129" s="82" t="str">
        <f>IF(H129&gt;0,CONCATENATE(Tabel2204035[Object-ID],Tabel2204035[Nr.],".",[1]!Watergangen[[#This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4"/>
        <v/>
      </c>
      <c r="B130" s="82" t="str">
        <f>IF(H130&gt;0,CONCATENATE(Tabel2204035[Object-ID],Tabel2204035[Nr.],".",[1]!Watergangen[[#This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4"/>
        <v/>
      </c>
      <c r="B131" s="82" t="str">
        <f>IF(H131&gt;0,CONCATENATE(Tabel2204035[Object-ID],Tabel2204035[Nr.],".",[1]!Watergangen[[#This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4"/>
        <v/>
      </c>
      <c r="B132" s="82" t="str">
        <f>IF(H132&gt;0,CONCATENATE(Tabel2204035[Object-ID],Tabel2204035[Nr.],".",[1]!Watergangen[[#This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4"/>
        <v/>
      </c>
      <c r="B133" s="82" t="str">
        <f>IF(H133&gt;0,CONCATENATE(Tabel2204035[Object-ID],Tabel2204035[Nr.],".",[1]!Watergangen[[#This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4"/>
        <v/>
      </c>
      <c r="B134" s="82" t="str">
        <f>IF(H134&gt;0,CONCATENATE(Tabel2204035[Object-ID],Tabel2204035[Nr.],".",[1]!Watergangen[[#This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4"/>
        <v/>
      </c>
      <c r="B135" s="82" t="str">
        <f>IF(H135&gt;0,CONCATENATE(Tabel2204035[Object-ID],Tabel2204035[Nr.],".",[1]!Watergangen[[#This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4"/>
        <v/>
      </c>
      <c r="B136" s="82" t="str">
        <f>IF(H136&gt;0,CONCATENATE(Tabel2204035[Object-ID],Tabel2204035[Nr.],".",[1]!Watergangen[[#This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4"/>
        <v/>
      </c>
      <c r="B137" s="82" t="str">
        <f>IF(H137&gt;0,CONCATENATE(Tabel2204035[Object-ID],Tabel2204035[Nr.],".",[1]!Watergangen[[#This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4"/>
        <v/>
      </c>
      <c r="B138" s="82" t="str">
        <f>IF(H138&gt;0,CONCATENATE(Tabel2204035[Object-ID],Tabel2204035[Nr.],".",[1]!Watergangen[[#This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4"/>
        <v/>
      </c>
      <c r="B139" s="82" t="str">
        <f>IF(H139&gt;0,CONCATENATE(Tabel2204035[Object-ID],Tabel2204035[Nr.],".",[1]!Watergangen[[#This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si="4"/>
        <v/>
      </c>
      <c r="B140" s="82" t="str">
        <f>IF(H140&gt;0,CONCATENATE(Tabel2204035[Object-ID],Tabel2204035[Nr.],".",[1]!Watergangen[[#This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si="4"/>
        <v/>
      </c>
      <c r="B141" s="82" t="str">
        <f>IF(H141&gt;0,CONCATENATE(Tabel2204035[Object-ID],Tabel2204035[Nr.],".",[1]!Watergangen[[#This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4"/>
        <v/>
      </c>
      <c r="B142" s="82" t="str">
        <f>IF(H142&gt;0,CONCATENATE(Tabel2204035[Object-ID],Tabel2204035[Nr.],".",[1]!Watergangen[[#This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si="4"/>
        <v/>
      </c>
      <c r="B143" s="82" t="str">
        <f>IF(H143&gt;0,CONCATENATE(Tabel2204035[Object-ID],Tabel2204035[Nr.],".",[1]!Watergangen[[#This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4"/>
        <v/>
      </c>
      <c r="B144" s="82" t="str">
        <f>IF(H144&gt;0,CONCATENATE(Tabel2204035[Object-ID],Tabel2204035[Nr.],".",[1]!Watergangen[[#This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ref="A145:A208" si="5">IF(B145="","",ROW()-10)</f>
        <v/>
      </c>
      <c r="B145" s="82" t="str">
        <f>IF(H145&gt;0,CONCATENATE(Tabel2204035[Object-ID],Tabel2204035[Nr.],".",[1]!Watergangen[[#This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5"/>
        <v/>
      </c>
      <c r="B146" s="82" t="str">
        <f>IF(H146&gt;0,CONCATENATE(Tabel2204035[Object-ID],Tabel2204035[Nr.],".",[1]!Watergangen[[#This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5"/>
        <v/>
      </c>
      <c r="B147" s="82" t="str">
        <f>IF(H147&gt;0,CONCATENATE(Tabel2204035[Object-ID],Tabel2204035[Nr.],".",[1]!Watergangen[[#This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5"/>
        <v/>
      </c>
      <c r="B148" s="82" t="str">
        <f>IF(H148&gt;0,CONCATENATE(Tabel2204035[Object-ID],Tabel2204035[Nr.],".",[1]!Watergangen[[#This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5"/>
        <v/>
      </c>
      <c r="B149" s="82" t="str">
        <f>IF(H149&gt;0,CONCATENATE(Tabel2204035[Object-ID],Tabel2204035[Nr.],".",[1]!Watergangen[[#This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5"/>
        <v/>
      </c>
      <c r="B150" s="82" t="str">
        <f>IF(H150&gt;0,CONCATENATE(Tabel2204035[Object-ID],Tabel2204035[Nr.],".",[1]!Watergangen[[#This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5"/>
        <v/>
      </c>
      <c r="B151" s="82" t="str">
        <f>IF(H151&gt;0,CONCATENATE(Tabel2204035[Object-ID],Tabel2204035[Nr.],".",[1]!Watergangen[[#This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5"/>
        <v/>
      </c>
      <c r="B152" s="82" t="str">
        <f>IF(H152&gt;0,CONCATENATE(Tabel2204035[Object-ID],Tabel2204035[Nr.],".",[1]!Watergangen[[#This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5"/>
        <v/>
      </c>
      <c r="B153" s="82" t="str">
        <f>IF(H153&gt;0,CONCATENATE(Tabel2204035[Object-ID],Tabel2204035[Nr.],".",[1]!Watergangen[[#This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5"/>
        <v/>
      </c>
      <c r="B154" s="82" t="str">
        <f>IF(H154&gt;0,CONCATENATE(Tabel2204035[Object-ID],Tabel2204035[Nr.],".",[1]!Watergangen[[#This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5"/>
        <v/>
      </c>
      <c r="B155" s="82" t="str">
        <f>IF(H155&gt;0,CONCATENATE(Tabel2204035[Object-ID],Tabel2204035[Nr.],".",[1]!Watergangen[[#This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5"/>
        <v/>
      </c>
      <c r="B156" s="82" t="str">
        <f>IF(H156&gt;0,CONCATENATE(Tabel2204035[Object-ID],Tabel2204035[Nr.],".",[1]!Watergangen[[#This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5"/>
        <v/>
      </c>
      <c r="B157" s="82" t="str">
        <f>IF(H157&gt;0,CONCATENATE(Tabel2204035[Object-ID],Tabel2204035[Nr.],".",[1]!Watergangen[[#This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5"/>
        <v/>
      </c>
      <c r="B158" s="82" t="str">
        <f>IF(H158&gt;0,CONCATENATE(Tabel2204035[Object-ID],Tabel2204035[Nr.],".",[1]!Watergangen[[#This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5"/>
        <v/>
      </c>
      <c r="B159" s="82" t="str">
        <f>IF(H159&gt;0,CONCATENATE(Tabel2204035[Object-ID],Tabel2204035[Nr.],".",[1]!Watergangen[[#This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5"/>
        <v/>
      </c>
      <c r="B160" s="82" t="str">
        <f>IF(H160&gt;0,CONCATENATE(Tabel2204035[Object-ID],Tabel2204035[Nr.],".",[1]!Watergangen[[#This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5"/>
        <v/>
      </c>
      <c r="B161" s="82" t="str">
        <f>IF(H161&gt;0,CONCATENATE(Tabel2204035[Object-ID],Tabel2204035[Nr.],".",[1]!Watergangen[[#This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5"/>
        <v/>
      </c>
      <c r="B162" s="82" t="str">
        <f>IF(H162&gt;0,CONCATENATE(Tabel2204035[Object-ID],Tabel2204035[Nr.],".",[1]!Watergangen[[#This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5"/>
        <v/>
      </c>
      <c r="B163" s="82" t="str">
        <f>IF(H163&gt;0,CONCATENATE(Tabel2204035[Object-ID],Tabel2204035[Nr.],".",[1]!Watergangen[[#This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5"/>
        <v/>
      </c>
      <c r="B164" s="82" t="str">
        <f>IF(H164&gt;0,CONCATENATE(Tabel2204035[Object-ID],Tabel2204035[Nr.],".",[1]!Watergangen[[#This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5"/>
        <v/>
      </c>
      <c r="B165" s="82" t="str">
        <f>IF(H165&gt;0,CONCATENATE(Tabel2204035[Object-ID],Tabel2204035[Nr.],".",[1]!Watergangen[[#This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5"/>
        <v/>
      </c>
      <c r="B166" s="82" t="str">
        <f>IF(H166&gt;0,CONCATENATE(Tabel2204035[Object-ID],Tabel2204035[Nr.],".",[1]!Watergangen[[#This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5"/>
        <v/>
      </c>
      <c r="B167" s="82" t="str">
        <f>IF(H167&gt;0,CONCATENATE(Tabel2204035[Object-ID],Tabel2204035[Nr.],".",[1]!Watergangen[[#This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5"/>
        <v/>
      </c>
      <c r="B168" s="82" t="str">
        <f>IF(H168&gt;0,CONCATENATE(Tabel2204035[Object-ID],Tabel2204035[Nr.],".",[1]!Watergangen[[#This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5"/>
        <v/>
      </c>
      <c r="B169" s="82" t="str">
        <f>IF(H169&gt;0,CONCATENATE(Tabel2204035[Object-ID],Tabel2204035[Nr.],".",[1]!Watergangen[[#This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5"/>
        <v/>
      </c>
      <c r="B170" s="82" t="str">
        <f>IF(H170&gt;0,CONCATENATE(Tabel2204035[Object-ID],Tabel2204035[Nr.],".",[1]!Watergangen[[#This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5"/>
        <v/>
      </c>
      <c r="B171" s="82" t="str">
        <f>IF(H171&gt;0,CONCATENATE(Tabel2204035[Object-ID],Tabel2204035[Nr.],".",[1]!Watergangen[[#This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5"/>
        <v/>
      </c>
      <c r="B172" s="82" t="str">
        <f>IF(H172&gt;0,CONCATENATE(Tabel2204035[Object-ID],Tabel2204035[Nr.],".",[1]!Watergangen[[#This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5"/>
        <v/>
      </c>
      <c r="B173" s="82" t="str">
        <f>IF(H173&gt;0,CONCATENATE(Tabel2204035[Object-ID],Tabel2204035[Nr.],".",[1]!Watergangen[[#This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5"/>
        <v/>
      </c>
      <c r="B174" s="82" t="str">
        <f>IF(H174&gt;0,CONCATENATE(Tabel2204035[Object-ID],Tabel2204035[Nr.],".",[1]!Watergangen[[#This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5"/>
        <v/>
      </c>
      <c r="B175" s="82" t="str">
        <f>IF(H175&gt;0,CONCATENATE(Tabel2204035[Object-ID],Tabel2204035[Nr.],".",[1]!Watergangen[[#This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5"/>
        <v/>
      </c>
      <c r="B176" s="82" t="str">
        <f>IF(H176&gt;0,CONCATENATE(Tabel2204035[Object-ID],Tabel2204035[Nr.],".",[1]!Watergangen[[#This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5"/>
        <v/>
      </c>
      <c r="B177" s="82" t="str">
        <f>IF(H177&gt;0,CONCATENATE(Tabel2204035[Object-ID],Tabel2204035[Nr.],".",[1]!Watergangen[[#This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5"/>
        <v/>
      </c>
      <c r="B178" s="82" t="str">
        <f>IF(H178&gt;0,CONCATENATE(Tabel2204035[Object-ID],Tabel2204035[Nr.],".",[1]!Watergangen[[#This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5"/>
        <v/>
      </c>
      <c r="B179" s="82" t="str">
        <f>IF(H179&gt;0,CONCATENATE(Tabel2204035[Object-ID],Tabel2204035[Nr.],".",[1]!Watergangen[[#This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5"/>
        <v/>
      </c>
      <c r="B180" s="82" t="str">
        <f>IF(H180&gt;0,CONCATENATE(Tabel2204035[Object-ID],Tabel2204035[Nr.],".",[1]!Watergangen[[#This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5"/>
        <v/>
      </c>
      <c r="B181" s="82" t="str">
        <f>IF(H181&gt;0,CONCATENATE(Tabel2204035[Object-ID],Tabel2204035[Nr.],".",[1]!Watergangen[[#This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5"/>
        <v/>
      </c>
      <c r="B182" s="82" t="str">
        <f>IF(H182&gt;0,CONCATENATE(Tabel2204035[Object-ID],Tabel2204035[Nr.],".",[1]!Watergangen[[#This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5"/>
        <v/>
      </c>
      <c r="B183" s="82" t="str">
        <f>IF(H183&gt;0,CONCATENATE(Tabel2204035[Object-ID],Tabel2204035[Nr.],".",[1]!Watergangen[[#This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5"/>
        <v/>
      </c>
      <c r="B184" s="82" t="str">
        <f>IF(H184&gt;0,CONCATENATE(Tabel2204035[Object-ID],Tabel2204035[Nr.],".",[1]!Watergangen[[#This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5"/>
        <v/>
      </c>
      <c r="B185" s="82" t="str">
        <f>IF(H185&gt;0,CONCATENATE(Tabel2204035[Object-ID],Tabel2204035[Nr.],".",[1]!Watergangen[[#This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5"/>
        <v/>
      </c>
      <c r="B186" s="82" t="str">
        <f>IF(H186&gt;0,CONCATENATE(Tabel2204035[Object-ID],Tabel2204035[Nr.],".",[1]!Watergangen[[#This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5"/>
        <v/>
      </c>
      <c r="B187" s="82" t="str">
        <f>IF(H187&gt;0,CONCATENATE(Tabel2204035[Object-ID],Tabel2204035[Nr.],".",[1]!Watergangen[[#This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5"/>
        <v/>
      </c>
      <c r="B188" s="82" t="str">
        <f>IF(H188&gt;0,CONCATENATE(Tabel2204035[Object-ID],Tabel2204035[Nr.],".",[1]!Watergangen[[#This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5"/>
        <v/>
      </c>
      <c r="B189" s="82" t="str">
        <f>IF(H189&gt;0,CONCATENATE(Tabel2204035[Object-ID],Tabel2204035[Nr.],".",[1]!Watergangen[[#This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5"/>
        <v/>
      </c>
      <c r="B190" s="82" t="str">
        <f>IF(H190&gt;0,CONCATENATE(Tabel2204035[Object-ID],Tabel2204035[Nr.],".",[1]!Watergangen[[#This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5"/>
        <v/>
      </c>
      <c r="B191" s="82" t="str">
        <f>IF(H191&gt;0,CONCATENATE(Tabel2204035[Object-ID],Tabel2204035[Nr.],".",[1]!Watergangen[[#This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5"/>
        <v/>
      </c>
      <c r="B192" s="82" t="str">
        <f>IF(H192&gt;0,CONCATENATE(Tabel2204035[Object-ID],Tabel2204035[Nr.],".",[1]!Watergangen[[#This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5"/>
        <v/>
      </c>
      <c r="B193" s="82" t="str">
        <f>IF(H193&gt;0,CONCATENATE(Tabel2204035[Object-ID],Tabel2204035[Nr.],".",[1]!Watergangen[[#This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5"/>
        <v/>
      </c>
      <c r="B194" s="82" t="str">
        <f>IF(H194&gt;0,CONCATENATE(Tabel2204035[Object-ID],Tabel2204035[Nr.],".",[1]!Watergangen[[#This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5"/>
        <v/>
      </c>
      <c r="B195" s="82" t="str">
        <f>IF(H195&gt;0,CONCATENATE(Tabel2204035[Object-ID],Tabel2204035[Nr.],".",[1]!Watergangen[[#This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5"/>
        <v/>
      </c>
      <c r="B196" s="82" t="str">
        <f>IF(H196&gt;0,CONCATENATE(Tabel2204035[Object-ID],Tabel2204035[Nr.],".",[1]!Watergangen[[#This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5"/>
        <v/>
      </c>
      <c r="B197" s="82" t="str">
        <f>IF(H197&gt;0,CONCATENATE(Tabel2204035[Object-ID],Tabel2204035[Nr.],".",[1]!Watergangen[[#This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5"/>
        <v/>
      </c>
      <c r="B198" s="82" t="str">
        <f>IF(H198&gt;0,CONCATENATE(Tabel2204035[Object-ID],Tabel2204035[Nr.],".",[1]!Watergangen[[#This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5"/>
        <v/>
      </c>
      <c r="B199" s="82" t="str">
        <f>IF(H199&gt;0,CONCATENATE(Tabel2204035[Object-ID],Tabel2204035[Nr.],".",[1]!Watergangen[[#This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5"/>
        <v/>
      </c>
      <c r="B200" s="82" t="str">
        <f>IF(H200&gt;0,CONCATENATE(Tabel2204035[Object-ID],Tabel2204035[Nr.],".",[1]!Watergangen[[#This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5"/>
        <v/>
      </c>
      <c r="B201" s="82" t="str">
        <f>IF(H201&gt;0,CONCATENATE(Tabel2204035[Object-ID],Tabel2204035[Nr.],".",[1]!Watergangen[[#This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5"/>
        <v/>
      </c>
      <c r="B202" s="82" t="str">
        <f>IF(H202&gt;0,CONCATENATE(Tabel2204035[Object-ID],Tabel2204035[Nr.],".",[1]!Watergangen[[#This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5"/>
        <v/>
      </c>
      <c r="B203" s="82" t="str">
        <f>IF(H203&gt;0,CONCATENATE(Tabel2204035[Object-ID],Tabel2204035[Nr.],".",[1]!Watergangen[[#This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si="5"/>
        <v/>
      </c>
      <c r="B204" s="82" t="str">
        <f>IF(H204&gt;0,CONCATENATE(Tabel2204035[Object-ID],Tabel2204035[Nr.],".",[1]!Watergangen[[#This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si="5"/>
        <v/>
      </c>
      <c r="B205" s="82" t="str">
        <f>IF(H205&gt;0,CONCATENATE(Tabel2204035[Object-ID],Tabel2204035[Nr.],".",[1]!Watergangen[[#This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5"/>
        <v/>
      </c>
      <c r="B206" s="82" t="str">
        <f>IF(H206&gt;0,CONCATENATE(Tabel2204035[Object-ID],Tabel2204035[Nr.],".",[1]!Watergangen[[#This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si="5"/>
        <v/>
      </c>
      <c r="B207" s="82" t="str">
        <f>IF(H207&gt;0,CONCATENATE(Tabel2204035[Object-ID],Tabel2204035[Nr.],".",[1]!Watergangen[[#This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5"/>
        <v/>
      </c>
      <c r="B208" s="82" t="str">
        <f>IF(H208&gt;0,CONCATENATE(Tabel2204035[Object-ID],Tabel2204035[Nr.],".",[1]!Watergangen[[#This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ref="A209:A272" si="6">IF(B209="","",ROW()-10)</f>
        <v/>
      </c>
      <c r="B209" s="82" t="str">
        <f>IF(H209&gt;0,CONCATENATE(Tabel2204035[Object-ID],Tabel2204035[Nr.],".",[1]!Watergangen[[#This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6"/>
        <v/>
      </c>
      <c r="B210" s="82" t="str">
        <f>IF(H210&gt;0,CONCATENATE(Tabel2204035[Object-ID],Tabel2204035[Nr.],".",[1]!Watergangen[[#This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6"/>
        <v/>
      </c>
      <c r="B211" s="82" t="str">
        <f>IF(H211&gt;0,CONCATENATE(Tabel2204035[Object-ID],Tabel2204035[Nr.],".",[1]!Watergangen[[#This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6"/>
        <v/>
      </c>
      <c r="B212" s="82" t="str">
        <f>IF(H212&gt;0,CONCATENATE(Tabel2204035[Object-ID],Tabel2204035[Nr.],".",[1]!Watergangen[[#This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6"/>
        <v/>
      </c>
      <c r="B213" s="82" t="str">
        <f>IF(H213&gt;0,CONCATENATE(Tabel2204035[Object-ID],Tabel2204035[Nr.],".",[1]!Watergangen[[#This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6"/>
        <v/>
      </c>
      <c r="B214" s="82" t="str">
        <f>IF(H214&gt;0,CONCATENATE(Tabel2204035[Object-ID],Tabel2204035[Nr.],".",[1]!Watergangen[[#This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6"/>
        <v/>
      </c>
      <c r="B215" s="82" t="str">
        <f>IF(H215&gt;0,CONCATENATE(Tabel2204035[Object-ID],Tabel2204035[Nr.],".",[1]!Watergangen[[#This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6"/>
        <v/>
      </c>
      <c r="B216" s="82" t="str">
        <f>IF(H216&gt;0,CONCATENATE(Tabel2204035[Object-ID],Tabel2204035[Nr.],".",[1]!Watergangen[[#This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6"/>
        <v/>
      </c>
      <c r="B217" s="82" t="str">
        <f>IF(H217&gt;0,CONCATENATE(Tabel2204035[Object-ID],Tabel2204035[Nr.],".",[1]!Watergangen[[#This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6"/>
        <v/>
      </c>
      <c r="B218" s="82" t="str">
        <f>IF(H218&gt;0,CONCATENATE(Tabel2204035[Object-ID],Tabel2204035[Nr.],".",[1]!Watergangen[[#This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6"/>
        <v/>
      </c>
      <c r="B219" s="82" t="str">
        <f>IF(H219&gt;0,CONCATENATE(Tabel2204035[Object-ID],Tabel2204035[Nr.],".",[1]!Watergangen[[#This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6"/>
        <v/>
      </c>
      <c r="B220" s="82" t="str">
        <f>IF(H220&gt;0,CONCATENATE(Tabel2204035[Object-ID],Tabel2204035[Nr.],".",[1]!Watergangen[[#This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6"/>
        <v/>
      </c>
      <c r="B221" s="82" t="str">
        <f>IF(H221&gt;0,CONCATENATE(Tabel2204035[Object-ID],Tabel2204035[Nr.],".",[1]!Watergangen[[#This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6"/>
        <v/>
      </c>
      <c r="B222" s="82" t="str">
        <f>IF(H222&gt;0,CONCATENATE(Tabel2204035[Object-ID],Tabel2204035[Nr.],".",[1]!Watergangen[[#This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6"/>
        <v/>
      </c>
      <c r="B223" s="82" t="str">
        <f>IF(H223&gt;0,CONCATENATE(Tabel2204035[Object-ID],Tabel2204035[Nr.],".",[1]!Watergangen[[#This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6"/>
        <v/>
      </c>
      <c r="B224" s="82" t="str">
        <f>IF(H224&gt;0,CONCATENATE(Tabel2204035[Object-ID],Tabel2204035[Nr.],".",[1]!Watergangen[[#This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6"/>
        <v/>
      </c>
      <c r="B225" s="82" t="str">
        <f>IF(H225&gt;0,CONCATENATE(Tabel2204035[Object-ID],Tabel2204035[Nr.],".",[1]!Watergangen[[#This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6"/>
        <v/>
      </c>
      <c r="B226" s="82" t="str">
        <f>IF(H226&gt;0,CONCATENATE(Tabel2204035[Object-ID],Tabel2204035[Nr.],".",[1]!Watergangen[[#This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6"/>
        <v/>
      </c>
      <c r="B227" s="82" t="str">
        <f>IF(H227&gt;0,CONCATENATE(Tabel2204035[Object-ID],Tabel2204035[Nr.],".",[1]!Watergangen[[#This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6"/>
        <v/>
      </c>
      <c r="B228" s="82" t="str">
        <f>IF(H228&gt;0,CONCATENATE(Tabel2204035[Object-ID],Tabel2204035[Nr.],".",[1]!Watergangen[[#This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6"/>
        <v/>
      </c>
      <c r="B229" s="82" t="str">
        <f>IF(H229&gt;0,CONCATENATE(Tabel2204035[Object-ID],Tabel2204035[Nr.],".",[1]!Watergangen[[#This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6"/>
        <v/>
      </c>
      <c r="B230" s="82" t="str">
        <f>IF(H230&gt;0,CONCATENATE(Tabel2204035[Object-ID],Tabel2204035[Nr.],".",[1]!Watergangen[[#This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6"/>
        <v/>
      </c>
      <c r="B231" s="82" t="str">
        <f>IF(H231&gt;0,CONCATENATE(Tabel2204035[Object-ID],Tabel2204035[Nr.],".",[1]!Watergangen[[#This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6"/>
        <v/>
      </c>
      <c r="B232" s="82" t="str">
        <f>IF(H232&gt;0,CONCATENATE(Tabel2204035[Object-ID],Tabel2204035[Nr.],".",[1]!Watergangen[[#This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6"/>
        <v/>
      </c>
      <c r="B233" s="82" t="str">
        <f>IF(H233&gt;0,CONCATENATE(Tabel2204035[Object-ID],Tabel2204035[Nr.],".",[1]!Watergangen[[#This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6"/>
        <v/>
      </c>
      <c r="B234" s="82" t="str">
        <f>IF(H234&gt;0,CONCATENATE(Tabel2204035[Object-ID],Tabel2204035[Nr.],".",[1]!Watergangen[[#This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6"/>
        <v/>
      </c>
      <c r="B235" s="82" t="str">
        <f>IF(H235&gt;0,CONCATENATE(Tabel2204035[Object-ID],Tabel2204035[Nr.],".",[1]!Watergangen[[#This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6"/>
        <v/>
      </c>
      <c r="B236" s="82" t="str">
        <f>IF(H236&gt;0,CONCATENATE(Tabel2204035[Object-ID],Tabel2204035[Nr.],".",[1]!Watergangen[[#This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6"/>
        <v/>
      </c>
      <c r="B237" s="82" t="str">
        <f>IF(H237&gt;0,CONCATENATE(Tabel2204035[Object-ID],Tabel2204035[Nr.],".",[1]!Watergangen[[#This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6"/>
        <v/>
      </c>
      <c r="B238" s="82" t="str">
        <f>IF(H238&gt;0,CONCATENATE(Tabel2204035[Object-ID],Tabel2204035[Nr.],".",[1]!Watergangen[[#This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6"/>
        <v/>
      </c>
      <c r="B239" s="82" t="str">
        <f>IF(H239&gt;0,CONCATENATE(Tabel2204035[Object-ID],Tabel2204035[Nr.],".",[1]!Watergangen[[#This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6"/>
        <v/>
      </c>
      <c r="B240" s="82" t="str">
        <f>IF(H240&gt;0,CONCATENATE(Tabel2204035[Object-ID],Tabel2204035[Nr.],".",[1]!Watergangen[[#This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6"/>
        <v/>
      </c>
      <c r="B241" s="82" t="str">
        <f>IF(H241&gt;0,CONCATENATE(Tabel2204035[Object-ID],Tabel2204035[Nr.],".",[1]!Watergangen[[#This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6"/>
        <v/>
      </c>
      <c r="B242" s="82" t="str">
        <f>IF(H242&gt;0,CONCATENATE(Tabel2204035[Object-ID],Tabel2204035[Nr.],".",[1]!Watergangen[[#This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6"/>
        <v/>
      </c>
      <c r="B243" s="82" t="str">
        <f>IF(H243&gt;0,CONCATENATE(Tabel2204035[Object-ID],Tabel2204035[Nr.],".",[1]!Watergangen[[#This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6"/>
        <v/>
      </c>
      <c r="B244" s="82" t="str">
        <f>IF(H244&gt;0,CONCATENATE(Tabel2204035[Object-ID],Tabel2204035[Nr.],".",[1]!Watergangen[[#This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6"/>
        <v/>
      </c>
      <c r="B245" s="82" t="str">
        <f>IF(H245&gt;0,CONCATENATE(Tabel2204035[Object-ID],Tabel2204035[Nr.],".",[1]!Watergangen[[#This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6"/>
        <v/>
      </c>
      <c r="B246" s="82" t="str">
        <f>IF(H246&gt;0,CONCATENATE(Tabel2204035[Object-ID],Tabel2204035[Nr.],".",[1]!Watergangen[[#This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6"/>
        <v/>
      </c>
      <c r="B247" s="82" t="str">
        <f>IF(H247&gt;0,CONCATENATE(Tabel2204035[Object-ID],Tabel2204035[Nr.],".",[1]!Watergangen[[#This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6"/>
        <v/>
      </c>
      <c r="B248" s="82" t="str">
        <f>IF(H248&gt;0,CONCATENATE(Tabel2204035[Object-ID],Tabel2204035[Nr.],".",[1]!Watergangen[[#This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6"/>
        <v/>
      </c>
      <c r="B249" s="82" t="str">
        <f>IF(H249&gt;0,CONCATENATE(Tabel2204035[Object-ID],Tabel2204035[Nr.],".",[1]!Watergangen[[#This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6"/>
        <v/>
      </c>
      <c r="B250" s="82" t="str">
        <f>IF(H250&gt;0,CONCATENATE(Tabel2204035[Object-ID],Tabel2204035[Nr.],".",[1]!Watergangen[[#This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6"/>
        <v/>
      </c>
      <c r="B251" s="82" t="str">
        <f>IF(H251&gt;0,CONCATENATE(Tabel2204035[Object-ID],Tabel2204035[Nr.],".",[1]!Watergangen[[#This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6"/>
        <v/>
      </c>
      <c r="B252" s="82" t="str">
        <f>IF(H252&gt;0,CONCATENATE(Tabel2204035[Object-ID],Tabel2204035[Nr.],".",[1]!Watergangen[[#This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6"/>
        <v/>
      </c>
      <c r="B253" s="82" t="str">
        <f>IF(H253&gt;0,CONCATENATE(Tabel2204035[Object-ID],Tabel2204035[Nr.],".",[1]!Watergangen[[#This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6"/>
        <v/>
      </c>
      <c r="B254" s="82" t="str">
        <f>IF(H254&gt;0,CONCATENATE(Tabel2204035[Object-ID],Tabel2204035[Nr.],".",[1]!Watergangen[[#This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6"/>
        <v/>
      </c>
      <c r="B255" s="82" t="str">
        <f>IF(H255&gt;0,CONCATENATE(Tabel2204035[Object-ID],Tabel2204035[Nr.],".",[1]!Watergangen[[#This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6"/>
        <v/>
      </c>
      <c r="B256" s="82" t="str">
        <f>IF(H256&gt;0,CONCATENATE(Tabel2204035[Object-ID],Tabel2204035[Nr.],".",[1]!Watergangen[[#This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6"/>
        <v/>
      </c>
      <c r="B257" s="82" t="str">
        <f>IF(H257&gt;0,CONCATENATE(Tabel2204035[Object-ID],Tabel2204035[Nr.],".",[1]!Watergangen[[#This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6"/>
        <v/>
      </c>
      <c r="B258" s="82" t="str">
        <f>IF(H258&gt;0,CONCATENATE(Tabel2204035[Object-ID],Tabel2204035[Nr.],".",[1]!Watergangen[[#This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6"/>
        <v/>
      </c>
      <c r="B259" s="82" t="str">
        <f>IF(H259&gt;0,CONCATENATE(Tabel2204035[Object-ID],Tabel2204035[Nr.],".",[1]!Watergangen[[#This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6"/>
        <v/>
      </c>
      <c r="B260" s="82" t="str">
        <f>IF(H260&gt;0,CONCATENATE(Tabel2204035[Object-ID],Tabel2204035[Nr.],".",[1]!Watergangen[[#This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6"/>
        <v/>
      </c>
      <c r="B261" s="82" t="str">
        <f>IF(H261&gt;0,CONCATENATE(Tabel2204035[Object-ID],Tabel2204035[Nr.],".",[1]!Watergangen[[#This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6"/>
        <v/>
      </c>
      <c r="B262" s="82" t="str">
        <f>IF(H262&gt;0,CONCATENATE(Tabel2204035[Object-ID],Tabel2204035[Nr.],".",[1]!Watergangen[[#This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6"/>
        <v/>
      </c>
      <c r="B263" s="82" t="str">
        <f>IF(H263&gt;0,CONCATENATE(Tabel2204035[Object-ID],Tabel2204035[Nr.],".",[1]!Watergangen[[#This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6"/>
        <v/>
      </c>
      <c r="B264" s="82" t="str">
        <f>IF(H264&gt;0,CONCATENATE(Tabel2204035[Object-ID],Tabel2204035[Nr.],".",[1]!Watergangen[[#This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6"/>
        <v/>
      </c>
      <c r="B265" s="82" t="str">
        <f>IF(H265&gt;0,CONCATENATE(Tabel2204035[Object-ID],Tabel2204035[Nr.],".",[1]!Watergangen[[#This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6"/>
        <v/>
      </c>
      <c r="B266" s="82" t="str">
        <f>IF(H266&gt;0,CONCATENATE(Tabel2204035[Object-ID],Tabel2204035[Nr.],".",[1]!Watergangen[[#This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6"/>
        <v/>
      </c>
      <c r="B267" s="82" t="str">
        <f>IF(H267&gt;0,CONCATENATE(Tabel2204035[Object-ID],Tabel2204035[Nr.],".",[1]!Watergangen[[#This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si="6"/>
        <v/>
      </c>
      <c r="B268" s="82" t="str">
        <f>IF(H268&gt;0,CONCATENATE(Tabel2204035[Object-ID],Tabel2204035[Nr.],".",[1]!Watergangen[[#This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si="6"/>
        <v/>
      </c>
      <c r="B269" s="82" t="str">
        <f>IF(H269&gt;0,CONCATENATE(Tabel2204035[Object-ID],Tabel2204035[Nr.],".",[1]!Watergangen[[#This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6"/>
        <v/>
      </c>
      <c r="B270" s="82" t="str">
        <f>IF(H270&gt;0,CONCATENATE(Tabel2204035[Object-ID],Tabel2204035[Nr.],".",[1]!Watergangen[[#This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si="6"/>
        <v/>
      </c>
      <c r="B271" s="82" t="str">
        <f>IF(H271&gt;0,CONCATENATE(Tabel2204035[Object-ID],Tabel2204035[Nr.],".",[1]!Watergangen[[#This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6"/>
        <v/>
      </c>
      <c r="B272" s="82" t="str">
        <f>IF(H272&gt;0,CONCATENATE(Tabel2204035[Object-ID],Tabel2204035[Nr.],".",[1]!Watergangen[[#This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ref="A273:A336" si="7">IF(B273="","",ROW()-10)</f>
        <v/>
      </c>
      <c r="B273" s="82" t="str">
        <f>IF(H273&gt;0,CONCATENATE(Tabel2204035[Object-ID],Tabel2204035[Nr.],".",[1]!Watergangen[[#This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7"/>
        <v/>
      </c>
      <c r="B274" s="82" t="str">
        <f>IF(H274&gt;0,CONCATENATE(Tabel2204035[Object-ID],Tabel2204035[Nr.],".",[1]!Watergangen[[#This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7"/>
        <v/>
      </c>
      <c r="B275" s="82" t="str">
        <f>IF(H275&gt;0,CONCATENATE(Tabel2204035[Object-ID],Tabel2204035[Nr.],".",[1]!Watergangen[[#This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7"/>
        <v/>
      </c>
      <c r="B276" s="82" t="str">
        <f>IF(H276&gt;0,CONCATENATE(Tabel2204035[Object-ID],Tabel2204035[Nr.],".",[1]!Watergangen[[#This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7"/>
        <v/>
      </c>
      <c r="B277" s="82" t="str">
        <f>IF(H277&gt;0,CONCATENATE(Tabel2204035[Object-ID],Tabel2204035[Nr.],".",[1]!Watergangen[[#This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7"/>
        <v/>
      </c>
      <c r="B278" s="82" t="str">
        <f>IF(H278&gt;0,CONCATENATE(Tabel2204035[Object-ID],Tabel2204035[Nr.],".",[1]!Watergangen[[#This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7"/>
        <v/>
      </c>
      <c r="B279" s="82" t="str">
        <f>IF(H279&gt;0,CONCATENATE(Tabel2204035[Object-ID],Tabel2204035[Nr.],".",[1]!Watergangen[[#This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7"/>
        <v/>
      </c>
      <c r="B280" s="82" t="str">
        <f>IF(H280&gt;0,CONCATENATE(Tabel2204035[Object-ID],Tabel2204035[Nr.],".",[1]!Watergangen[[#This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7"/>
        <v/>
      </c>
      <c r="B281" s="82" t="str">
        <f>IF(H281&gt;0,CONCATENATE(Tabel2204035[Object-ID],Tabel2204035[Nr.],".",[1]!Watergangen[[#This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7"/>
        <v/>
      </c>
      <c r="B282" s="82" t="str">
        <f>IF(H282&gt;0,CONCATENATE(Tabel2204035[Object-ID],Tabel2204035[Nr.],".",[1]!Watergangen[[#This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7"/>
        <v/>
      </c>
      <c r="B283" s="82" t="str">
        <f>IF(H283&gt;0,CONCATENATE(Tabel2204035[Object-ID],Tabel2204035[Nr.],".",[1]!Watergangen[[#This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7"/>
        <v/>
      </c>
      <c r="B284" s="82" t="str">
        <f>IF(H284&gt;0,CONCATENATE(Tabel2204035[Object-ID],Tabel2204035[Nr.],".",[1]!Watergangen[[#This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7"/>
        <v/>
      </c>
      <c r="B285" s="82" t="str">
        <f>IF(H285&gt;0,CONCATENATE(Tabel2204035[Object-ID],Tabel2204035[Nr.],".",[1]!Watergangen[[#This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7"/>
        <v/>
      </c>
      <c r="B286" s="82" t="str">
        <f>IF(H286&gt;0,CONCATENATE(Tabel2204035[Object-ID],Tabel2204035[Nr.],".",[1]!Watergangen[[#This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7"/>
        <v/>
      </c>
      <c r="B287" s="82" t="str">
        <f>IF(H287&gt;0,CONCATENATE(Tabel2204035[Object-ID],Tabel2204035[Nr.],".",[1]!Watergangen[[#This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7"/>
        <v/>
      </c>
      <c r="B288" s="82" t="str">
        <f>IF(H288&gt;0,CONCATENATE(Tabel2204035[Object-ID],Tabel2204035[Nr.],".",[1]!Watergangen[[#This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7"/>
        <v/>
      </c>
      <c r="B289" s="82" t="str">
        <f>IF(H289&gt;0,CONCATENATE(Tabel2204035[Object-ID],Tabel2204035[Nr.],".",[1]!Watergangen[[#This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7"/>
        <v/>
      </c>
      <c r="B290" s="82" t="str">
        <f>IF(H290&gt;0,CONCATENATE(Tabel2204035[Object-ID],Tabel2204035[Nr.],".",[1]!Watergangen[[#This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7"/>
        <v/>
      </c>
      <c r="B291" s="82" t="str">
        <f>IF(H291&gt;0,CONCATENATE(Tabel2204035[Object-ID],Tabel2204035[Nr.],".",[1]!Watergangen[[#This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7"/>
        <v/>
      </c>
      <c r="B292" s="82" t="str">
        <f>IF(H292&gt;0,CONCATENATE(Tabel2204035[Object-ID],Tabel2204035[Nr.],".",[1]!Watergangen[[#This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7"/>
        <v/>
      </c>
      <c r="B293" s="82" t="str">
        <f>IF(H293&gt;0,CONCATENATE(Tabel2204035[Object-ID],Tabel2204035[Nr.],".",[1]!Watergangen[[#This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7"/>
        <v/>
      </c>
      <c r="B294" s="82" t="str">
        <f>IF(H294&gt;0,CONCATENATE(Tabel2204035[Object-ID],Tabel2204035[Nr.],".",[1]!Watergangen[[#This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7"/>
        <v/>
      </c>
      <c r="B295" s="82" t="str">
        <f>IF(H295&gt;0,CONCATENATE(Tabel2204035[Object-ID],Tabel2204035[Nr.],".",[1]!Watergangen[[#This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7"/>
        <v/>
      </c>
      <c r="B296" s="82" t="str">
        <f>IF(H296&gt;0,CONCATENATE(Tabel2204035[Object-ID],Tabel2204035[Nr.],".",[1]!Watergangen[[#This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7"/>
        <v/>
      </c>
      <c r="B297" s="82" t="str">
        <f>IF(H297&gt;0,CONCATENATE(Tabel2204035[Object-ID],Tabel2204035[Nr.],".",[1]!Watergangen[[#This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7"/>
        <v/>
      </c>
      <c r="B298" s="82" t="str">
        <f>IF(H298&gt;0,CONCATENATE(Tabel2204035[Object-ID],Tabel2204035[Nr.],".",[1]!Watergangen[[#This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7"/>
        <v/>
      </c>
      <c r="B299" s="82" t="str">
        <f>IF(H299&gt;0,CONCATENATE(Tabel2204035[Object-ID],Tabel2204035[Nr.],".",[1]!Watergangen[[#This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7"/>
        <v/>
      </c>
      <c r="B300" s="82" t="str">
        <f>IF(H300&gt;0,CONCATENATE(Tabel2204035[Object-ID],Tabel2204035[Nr.],".",[1]!Watergangen[[#This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7"/>
        <v/>
      </c>
      <c r="B301" s="82" t="str">
        <f>IF(H301&gt;0,CONCATENATE(Tabel2204035[Object-ID],Tabel2204035[Nr.],".",[1]!Watergangen[[#This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7"/>
        <v/>
      </c>
      <c r="B302" s="82" t="str">
        <f>IF(H302&gt;0,CONCATENATE(Tabel2204035[Object-ID],Tabel2204035[Nr.],".",[1]!Watergangen[[#This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7"/>
        <v/>
      </c>
      <c r="B303" s="82" t="str">
        <f>IF(H303&gt;0,CONCATENATE(Tabel2204035[Object-ID],Tabel2204035[Nr.],".",[1]!Watergangen[[#This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7"/>
        <v/>
      </c>
      <c r="B304" s="82" t="str">
        <f>IF(H304&gt;0,CONCATENATE(Tabel2204035[Object-ID],Tabel2204035[Nr.],".",[1]!Watergangen[[#This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7"/>
        <v/>
      </c>
      <c r="B305" s="82" t="str">
        <f>IF(H305&gt;0,CONCATENATE(Tabel2204035[Object-ID],Tabel2204035[Nr.],".",[1]!Watergangen[[#This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7"/>
        <v/>
      </c>
      <c r="B306" s="82" t="str">
        <f>IF(H306&gt;0,CONCATENATE(Tabel2204035[Object-ID],Tabel2204035[Nr.],".",[1]!Watergangen[[#This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7"/>
        <v/>
      </c>
      <c r="B307" s="82" t="str">
        <f>IF(H307&gt;0,CONCATENATE(Tabel2204035[Object-ID],Tabel2204035[Nr.],".",[1]!Watergangen[[#This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7"/>
        <v/>
      </c>
      <c r="B308" s="82" t="str">
        <f>IF(H308&gt;0,CONCATENATE(Tabel2204035[Object-ID],Tabel2204035[Nr.],".",[1]!Watergangen[[#This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7"/>
        <v/>
      </c>
      <c r="B309" s="82" t="str">
        <f>IF(H309&gt;0,CONCATENATE(Tabel2204035[Object-ID],Tabel2204035[Nr.],".",[1]!Watergangen[[#This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7"/>
        <v/>
      </c>
      <c r="B310" s="82" t="str">
        <f>IF(H310&gt;0,CONCATENATE(Tabel2204035[Object-ID],Tabel2204035[Nr.],".",[1]!Watergangen[[#This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7"/>
        <v/>
      </c>
      <c r="B311" s="82" t="str">
        <f>IF(H311&gt;0,CONCATENATE(Tabel2204035[Object-ID],Tabel2204035[Nr.],".",[1]!Watergangen[[#This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7"/>
        <v/>
      </c>
      <c r="B312" s="82" t="str">
        <f>IF(H312&gt;0,CONCATENATE(Tabel2204035[Object-ID],Tabel2204035[Nr.],".",[1]!Watergangen[[#This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7"/>
        <v/>
      </c>
      <c r="B313" s="82" t="str">
        <f>IF(H313&gt;0,CONCATENATE(Tabel2204035[Object-ID],Tabel2204035[Nr.],".",[1]!Watergangen[[#This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7"/>
        <v/>
      </c>
      <c r="B314" s="82" t="str">
        <f>IF(H314&gt;0,CONCATENATE(Tabel2204035[Object-ID],Tabel2204035[Nr.],".",[1]!Watergangen[[#This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7"/>
        <v/>
      </c>
      <c r="B315" s="82" t="str">
        <f>IF(H315&gt;0,CONCATENATE(Tabel2204035[Object-ID],Tabel2204035[Nr.],".",[1]!Watergangen[[#This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7"/>
        <v/>
      </c>
      <c r="B316" s="82" t="str">
        <f>IF(H316&gt;0,CONCATENATE(Tabel2204035[Object-ID],Tabel2204035[Nr.],".",[1]!Watergangen[[#This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7"/>
        <v/>
      </c>
      <c r="B317" s="82" t="str">
        <f>IF(H317&gt;0,CONCATENATE(Tabel2204035[Object-ID],Tabel2204035[Nr.],".",[1]!Watergangen[[#This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7"/>
        <v/>
      </c>
      <c r="B318" s="82" t="str">
        <f>IF(H318&gt;0,CONCATENATE(Tabel2204035[Object-ID],Tabel2204035[Nr.],".",[1]!Watergangen[[#This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7"/>
        <v/>
      </c>
      <c r="B319" s="82" t="str">
        <f>IF(H319&gt;0,CONCATENATE(Tabel2204035[Object-ID],Tabel2204035[Nr.],".",[1]!Watergangen[[#This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7"/>
        <v/>
      </c>
      <c r="B320" s="82" t="str">
        <f>IF(H320&gt;0,CONCATENATE(Tabel2204035[Object-ID],Tabel2204035[Nr.],".",[1]!Watergangen[[#This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7"/>
        <v/>
      </c>
      <c r="B321" s="82" t="str">
        <f>IF(H321&gt;0,CONCATENATE(Tabel2204035[Object-ID],Tabel2204035[Nr.],".",[1]!Watergangen[[#This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7"/>
        <v/>
      </c>
      <c r="B322" s="82" t="str">
        <f>IF(H322&gt;0,CONCATENATE(Tabel2204035[Object-ID],Tabel2204035[Nr.],".",[1]!Watergangen[[#This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7"/>
        <v/>
      </c>
      <c r="B323" s="82" t="str">
        <f>IF(H323&gt;0,CONCATENATE(Tabel2204035[Object-ID],Tabel2204035[Nr.],".",[1]!Watergangen[[#This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7"/>
        <v/>
      </c>
      <c r="B324" s="82" t="str">
        <f>IF(H324&gt;0,CONCATENATE(Tabel2204035[Object-ID],Tabel2204035[Nr.],".",[1]!Watergangen[[#This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7"/>
        <v/>
      </c>
      <c r="B325" s="82" t="str">
        <f>IF(H325&gt;0,CONCATENATE(Tabel2204035[Object-ID],Tabel2204035[Nr.],".",[1]!Watergangen[[#This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7"/>
        <v/>
      </c>
      <c r="B326" s="82" t="str">
        <f>IF(H326&gt;0,CONCATENATE(Tabel2204035[Object-ID],Tabel2204035[Nr.],".",[1]!Watergangen[[#This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7"/>
        <v/>
      </c>
      <c r="B327" s="82" t="str">
        <f>IF(H327&gt;0,CONCATENATE(Tabel2204035[Object-ID],Tabel2204035[Nr.],".",[1]!Watergangen[[#This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7"/>
        <v/>
      </c>
      <c r="B328" s="82" t="str">
        <f>IF(H328&gt;0,CONCATENATE(Tabel2204035[Object-ID],Tabel2204035[Nr.],".",[1]!Watergangen[[#This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7"/>
        <v/>
      </c>
      <c r="B329" s="82" t="str">
        <f>IF(H329&gt;0,CONCATENATE(Tabel2204035[Object-ID],Tabel2204035[Nr.],".",[1]!Watergangen[[#This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7"/>
        <v/>
      </c>
      <c r="B330" s="82" t="str">
        <f>IF(H330&gt;0,CONCATENATE(Tabel2204035[Object-ID],Tabel2204035[Nr.],".",[1]!Watergangen[[#This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7"/>
        <v/>
      </c>
      <c r="B331" s="82" t="str">
        <f>IF(H331&gt;0,CONCATENATE(Tabel2204035[Object-ID],Tabel2204035[Nr.],".",[1]!Watergangen[[#This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si="7"/>
        <v/>
      </c>
      <c r="B332" s="82" t="str">
        <f>IF(H332&gt;0,CONCATENATE(Tabel2204035[Object-ID],Tabel2204035[Nr.],".",[1]!Watergangen[[#This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si="7"/>
        <v/>
      </c>
      <c r="B333" s="82" t="str">
        <f>IF(H333&gt;0,CONCATENATE(Tabel2204035[Object-ID],Tabel2204035[Nr.],".",[1]!Watergangen[[#This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7"/>
        <v/>
      </c>
      <c r="B334" s="82" t="str">
        <f>IF(H334&gt;0,CONCATENATE(Tabel2204035[Object-ID],Tabel2204035[Nr.],".",[1]!Watergangen[[#This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si="7"/>
        <v/>
      </c>
      <c r="B335" s="82" t="str">
        <f>IF(H335&gt;0,CONCATENATE(Tabel2204035[Object-ID],Tabel2204035[Nr.],".",[1]!Watergangen[[#This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7"/>
        <v/>
      </c>
      <c r="B336" s="82" t="str">
        <f>IF(H336&gt;0,CONCATENATE(Tabel2204035[Object-ID],Tabel2204035[Nr.],".",[1]!Watergangen[[#This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ref="A337:A373" si="8">IF(B337="","",ROW()-10)</f>
        <v/>
      </c>
      <c r="B337" s="82" t="str">
        <f>IF(H337&gt;0,CONCATENATE(Tabel2204035[Object-ID],Tabel2204035[Nr.],".",[1]!Watergangen[[#This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8"/>
        <v/>
      </c>
      <c r="B338" s="82" t="str">
        <f>IF(H338&gt;0,CONCATENATE(Tabel2204035[Object-ID],Tabel2204035[Nr.],".",[1]!Watergangen[[#This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8"/>
        <v/>
      </c>
      <c r="B339" s="82" t="str">
        <f>IF(H339&gt;0,CONCATENATE(Tabel2204035[Object-ID],Tabel2204035[Nr.],".",[1]!Watergangen[[#This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8"/>
        <v/>
      </c>
      <c r="B340" s="82" t="str">
        <f>IF(H340&gt;0,CONCATENATE(Tabel2204035[Object-ID],Tabel2204035[Nr.],".",[1]!Watergangen[[#This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8"/>
        <v/>
      </c>
      <c r="B341" s="82" t="str">
        <f>IF(H341&gt;0,CONCATENATE(Tabel2204035[Object-ID],Tabel2204035[Nr.],".",[1]!Watergangen[[#This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8"/>
        <v/>
      </c>
      <c r="B342" s="82" t="str">
        <f>IF(H342&gt;0,CONCATENATE(Tabel2204035[Object-ID],Tabel2204035[Nr.],".",[1]!Watergangen[[#This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8"/>
        <v/>
      </c>
      <c r="B343" s="82" t="str">
        <f>IF(H343&gt;0,CONCATENATE(Tabel2204035[Object-ID],Tabel2204035[Nr.],".",[1]!Watergangen[[#This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8"/>
        <v/>
      </c>
      <c r="B344" s="82" t="str">
        <f>IF(H344&gt;0,CONCATENATE(Tabel2204035[Object-ID],Tabel2204035[Nr.],".",[1]!Watergangen[[#This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8"/>
        <v/>
      </c>
      <c r="B345" s="82" t="str">
        <f>IF(H345&gt;0,CONCATENATE(Tabel2204035[Object-ID],Tabel2204035[Nr.],".",[1]!Watergangen[[#This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8"/>
        <v/>
      </c>
      <c r="B346" s="82" t="str">
        <f>IF(H346&gt;0,CONCATENATE(Tabel2204035[Object-ID],Tabel2204035[Nr.],".",[1]!Watergangen[[#This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8"/>
        <v/>
      </c>
      <c r="B347" s="82" t="str">
        <f>IF(H347&gt;0,CONCATENATE(Tabel2204035[Object-ID],Tabel2204035[Nr.],".",[1]!Watergangen[[#This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8"/>
        <v/>
      </c>
      <c r="B348" s="82" t="str">
        <f>IF(H348&gt;0,CONCATENATE(Tabel2204035[Object-ID],Tabel2204035[Nr.],".",[1]!Watergangen[[#This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8"/>
        <v/>
      </c>
      <c r="B349" s="82" t="str">
        <f>IF(H349&gt;0,CONCATENATE(Tabel2204035[Object-ID],Tabel2204035[Nr.],".",[1]!Watergangen[[#This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8"/>
        <v/>
      </c>
      <c r="B350" s="82" t="str">
        <f>IF(H350&gt;0,CONCATENATE(Tabel2204035[Object-ID],Tabel2204035[Nr.],".",[1]!Watergangen[[#This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8"/>
        <v/>
      </c>
      <c r="B351" s="82" t="str">
        <f>IF(H351&gt;0,CONCATENATE(Tabel2204035[Object-ID],Tabel2204035[Nr.],".",[1]!Watergangen[[#This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8"/>
        <v/>
      </c>
      <c r="B352" s="82" t="str">
        <f>IF(H352&gt;0,CONCATENATE(Tabel2204035[Object-ID],Tabel2204035[Nr.],".",[1]!Watergangen[[#This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8"/>
        <v/>
      </c>
      <c r="B353" s="82" t="str">
        <f>IF(H353&gt;0,CONCATENATE(Tabel2204035[Object-ID],Tabel2204035[Nr.],".",[1]!Watergangen[[#This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8"/>
        <v/>
      </c>
      <c r="B354" s="82" t="str">
        <f>IF(H354&gt;0,CONCATENATE(Tabel2204035[Object-ID],Tabel2204035[Nr.],".",[1]!Watergangen[[#This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8"/>
        <v/>
      </c>
      <c r="B355" s="82" t="str">
        <f>IF(H355&gt;0,CONCATENATE(Tabel2204035[Object-ID],Tabel2204035[Nr.],".",[1]!Watergangen[[#This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8"/>
        <v/>
      </c>
      <c r="B356" s="82" t="str">
        <f>IF(H356&gt;0,CONCATENATE(Tabel2204035[Object-ID],Tabel2204035[Nr.],".",[1]!Watergangen[[#This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8"/>
        <v/>
      </c>
      <c r="B357" s="82" t="str">
        <f>IF(H357&gt;0,CONCATENATE(Tabel2204035[Object-ID],Tabel2204035[Nr.],".",[1]!Watergangen[[#This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8"/>
        <v/>
      </c>
      <c r="B358" s="82" t="str">
        <f>IF(H358&gt;0,CONCATENATE(Tabel2204035[Object-ID],Tabel2204035[Nr.],".",[1]!Watergangen[[#This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8"/>
        <v/>
      </c>
      <c r="B359" s="82" t="str">
        <f>IF(H359&gt;0,CONCATENATE(Tabel2204035[Object-ID],Tabel2204035[Nr.],".",[1]!Watergangen[[#This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8"/>
        <v/>
      </c>
      <c r="B360" s="82" t="str">
        <f>IF(H360&gt;0,CONCATENATE(Tabel2204035[Object-ID],Tabel2204035[Nr.],".",[1]!Watergangen[[#This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8"/>
        <v/>
      </c>
      <c r="B361" s="82" t="str">
        <f>IF(H361&gt;0,CONCATENATE(Tabel2204035[Object-ID],Tabel2204035[Nr.],".",[1]!Watergangen[[#This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8"/>
        <v/>
      </c>
      <c r="B362" s="82" t="str">
        <f>IF(H362&gt;0,CONCATENATE(Tabel2204035[Object-ID],Tabel2204035[Nr.],".",[1]!Watergangen[[#This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8"/>
        <v/>
      </c>
      <c r="B363" s="82" t="str">
        <f>IF(H363&gt;0,CONCATENATE(Tabel2204035[Object-ID],Tabel2204035[Nr.],".",[1]!Watergangen[[#This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8"/>
        <v/>
      </c>
      <c r="B364" s="82" t="str">
        <f>IF(H364&gt;0,CONCATENATE(Tabel2204035[Object-ID],Tabel2204035[Nr.],".",[1]!Watergangen[[#This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8"/>
        <v/>
      </c>
      <c r="B365" s="82" t="str">
        <f>IF(H365&gt;0,CONCATENATE(Tabel2204035[Object-ID],Tabel2204035[Nr.],".",[1]!Watergangen[[#This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8"/>
        <v/>
      </c>
      <c r="B366" s="82" t="str">
        <f>IF(H366&gt;0,CONCATENATE(Tabel2204035[Object-ID],Tabel2204035[Nr.],".",[1]!Watergangen[[#This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8"/>
        <v/>
      </c>
      <c r="B367" s="82" t="str">
        <f>IF(H367&gt;0,CONCATENATE(Tabel2204035[Object-ID],Tabel2204035[Nr.],".",[1]!Watergangen[[#This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8"/>
        <v/>
      </c>
      <c r="B368" s="82" t="str">
        <f>IF(H368&gt;0,CONCATENATE(Tabel2204035[Object-ID],Tabel2204035[Nr.],".",[1]!Watergangen[[#This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row r="369" spans="1:29" x14ac:dyDescent="0.2">
      <c r="A369" s="81" t="str">
        <f t="shared" si="8"/>
        <v/>
      </c>
      <c r="B369" s="82" t="str">
        <f>IF(H369&gt;0,CONCATENATE(Tabel2204035[Object-ID],Tabel2204035[Nr.],".",[1]!Watergangen[[#This Row],[Object code]],".",[1]!Watergangen[[#This Row],[Eis-volgnr.]]),"")</f>
        <v/>
      </c>
      <c r="C369" s="83"/>
      <c r="D369" s="83"/>
      <c r="E369" s="84"/>
      <c r="F369" s="83"/>
      <c r="G369" s="83"/>
      <c r="H369" s="84"/>
      <c r="I369" s="83"/>
      <c r="J369" s="86"/>
      <c r="K369" s="86"/>
      <c r="L369" s="86"/>
      <c r="M369" s="86"/>
      <c r="N369" s="86"/>
      <c r="O369" s="83"/>
      <c r="P369" s="111"/>
      <c r="Q369" s="111"/>
      <c r="R369" s="111"/>
      <c r="S369" s="113"/>
      <c r="T369" s="113"/>
      <c r="U369" s="113"/>
      <c r="V369" s="113"/>
      <c r="W369" s="113"/>
      <c r="X369" s="113"/>
      <c r="Y369" s="113"/>
      <c r="Z369" s="113"/>
      <c r="AA369" s="113"/>
      <c r="AB369" s="113"/>
      <c r="AC369" s="113"/>
    </row>
    <row r="370" spans="1:29" x14ac:dyDescent="0.2">
      <c r="A370" s="81" t="str">
        <f t="shared" si="8"/>
        <v/>
      </c>
      <c r="B370" s="82" t="str">
        <f>IF(H370&gt;0,CONCATENATE(Tabel2204035[Object-ID],Tabel2204035[Nr.],".",[1]!Watergangen[[#This Row],[Object code]],".",[1]!Watergangen[[#This Row],[Eis-volgnr.]]),"")</f>
        <v/>
      </c>
      <c r="C370" s="83"/>
      <c r="D370" s="83"/>
      <c r="E370" s="84"/>
      <c r="F370" s="83"/>
      <c r="G370" s="83"/>
      <c r="H370" s="84"/>
      <c r="I370" s="83"/>
      <c r="J370" s="86"/>
      <c r="K370" s="86"/>
      <c r="L370" s="86"/>
      <c r="M370" s="86"/>
      <c r="N370" s="86"/>
      <c r="O370" s="83"/>
      <c r="P370" s="111"/>
      <c r="Q370" s="111"/>
      <c r="R370" s="111"/>
      <c r="S370" s="113"/>
      <c r="T370" s="113"/>
      <c r="U370" s="113"/>
      <c r="V370" s="113"/>
      <c r="W370" s="113"/>
      <c r="X370" s="113"/>
      <c r="Y370" s="113"/>
      <c r="Z370" s="113"/>
      <c r="AA370" s="113"/>
      <c r="AB370" s="113"/>
      <c r="AC370" s="113"/>
    </row>
    <row r="371" spans="1:29" x14ac:dyDescent="0.2">
      <c r="A371" s="81" t="str">
        <f t="shared" si="8"/>
        <v/>
      </c>
      <c r="B371" s="82" t="str">
        <f>IF(H371&gt;0,CONCATENATE(Tabel2204035[Object-ID],Tabel2204035[Nr.],".",[1]!Watergangen[[#This Row],[Object code]],".",[1]!Watergangen[[#This Row],[Eis-volgnr.]]),"")</f>
        <v/>
      </c>
      <c r="C371" s="83"/>
      <c r="D371" s="83"/>
      <c r="E371" s="84"/>
      <c r="F371" s="83"/>
      <c r="G371" s="83"/>
      <c r="H371" s="84"/>
      <c r="I371" s="83"/>
      <c r="J371" s="86"/>
      <c r="K371" s="86"/>
      <c r="L371" s="86"/>
      <c r="M371" s="86"/>
      <c r="N371" s="86"/>
      <c r="O371" s="83"/>
      <c r="P371" s="111"/>
      <c r="Q371" s="111"/>
      <c r="R371" s="111"/>
      <c r="S371" s="113"/>
      <c r="T371" s="113"/>
      <c r="U371" s="113"/>
      <c r="V371" s="113"/>
      <c r="W371" s="113"/>
      <c r="X371" s="113"/>
      <c r="Y371" s="113"/>
      <c r="Z371" s="113"/>
      <c r="AA371" s="113"/>
      <c r="AB371" s="113"/>
      <c r="AC371" s="113"/>
    </row>
    <row r="372" spans="1:29" x14ac:dyDescent="0.2">
      <c r="A372" s="81" t="str">
        <f t="shared" si="8"/>
        <v/>
      </c>
      <c r="B372" s="82" t="str">
        <f>IF(H372&gt;0,CONCATENATE(Tabel2204035[Object-ID],Tabel2204035[Nr.],".",[1]!Watergangen[[#This Row],[Object code]],".",[1]!Watergangen[[#This Row],[Eis-volgnr.]]),"")</f>
        <v/>
      </c>
      <c r="C372" s="83"/>
      <c r="D372" s="83"/>
      <c r="E372" s="84"/>
      <c r="F372" s="83"/>
      <c r="G372" s="83"/>
      <c r="H372" s="84"/>
      <c r="I372" s="83"/>
      <c r="J372" s="86"/>
      <c r="K372" s="86"/>
      <c r="L372" s="86"/>
      <c r="M372" s="86"/>
      <c r="N372" s="86"/>
      <c r="O372" s="83"/>
      <c r="P372" s="111"/>
      <c r="Q372" s="111"/>
      <c r="R372" s="111"/>
      <c r="S372" s="113"/>
      <c r="T372" s="113"/>
      <c r="U372" s="113"/>
      <c r="V372" s="113"/>
      <c r="W372" s="113"/>
      <c r="X372" s="113"/>
      <c r="Y372" s="113"/>
      <c r="Z372" s="113"/>
      <c r="AA372" s="113"/>
      <c r="AB372" s="113"/>
      <c r="AC372" s="113"/>
    </row>
    <row r="373" spans="1:29" x14ac:dyDescent="0.2">
      <c r="A373" s="81" t="str">
        <f t="shared" si="8"/>
        <v/>
      </c>
      <c r="B373" s="82" t="str">
        <f>IF(H373&gt;0,CONCATENATE(Tabel2204035[Object-ID],Tabel2204035[Nr.],".",[1]!Watergangen[[#This Row],[Object code]],".",[1]!Watergangen[[#This Row],[Eis-volgnr.]]),"")</f>
        <v/>
      </c>
      <c r="C373" s="83"/>
      <c r="D373" s="83"/>
      <c r="E373" s="84"/>
      <c r="F373" s="83"/>
      <c r="G373" s="83"/>
      <c r="H373" s="84"/>
      <c r="I373" s="83"/>
      <c r="J373" s="86"/>
      <c r="K373" s="86"/>
      <c r="L373" s="86"/>
      <c r="M373" s="86"/>
      <c r="N373" s="86"/>
      <c r="O373" s="83"/>
      <c r="P373" s="111"/>
      <c r="Q373" s="111"/>
      <c r="R373" s="111"/>
      <c r="S373" s="113"/>
      <c r="T373" s="113"/>
      <c r="U373" s="113"/>
      <c r="V373" s="113"/>
      <c r="W373" s="113"/>
      <c r="X373" s="113"/>
      <c r="Y373" s="113"/>
      <c r="Z373" s="113"/>
      <c r="AA373" s="113"/>
      <c r="AB373" s="113"/>
      <c r="AC373" s="113"/>
    </row>
  </sheetData>
  <autoFilter ref="A10:AC373" xr:uid="{DDC3E1EE-B229-4268-B000-471E844854A8}">
    <filterColumn colId="18">
      <filters blank="1">
        <filter val="ja"/>
      </filters>
    </filterColumn>
  </autoFilter>
  <conditionalFormatting sqref="B10">
    <cfRule type="expression" dxfId="183" priority="9">
      <formula>$AF$8&lt;&gt;0</formula>
    </cfRule>
  </conditionalFormatting>
  <conditionalFormatting sqref="B46:B373 B11:B24">
    <cfRule type="containsBlanks" priority="66" stopIfTrue="1">
      <formula>LEN(TRIM(B11))=0</formula>
    </cfRule>
    <cfRule type="duplicateValues" dxfId="182" priority="67"/>
  </conditionalFormatting>
  <conditionalFormatting sqref="B42:B45">
    <cfRule type="containsBlanks" priority="3" stopIfTrue="1">
      <formula>LEN(TRIM(B42))=0</formula>
    </cfRule>
    <cfRule type="duplicateValues" dxfId="181" priority="4"/>
  </conditionalFormatting>
  <conditionalFormatting sqref="B25:B32">
    <cfRule type="containsBlanks" priority="84" stopIfTrue="1">
      <formula>LEN(TRIM(B25))=0</formula>
    </cfRule>
    <cfRule type="duplicateValues" dxfId="180" priority="85"/>
  </conditionalFormatting>
  <conditionalFormatting sqref="B33:B41">
    <cfRule type="containsBlanks" priority="94" stopIfTrue="1">
      <formula>LEN(TRIM(B33))=0</formula>
    </cfRule>
    <cfRule type="duplicateValues" dxfId="179" priority="95"/>
  </conditionalFormatting>
  <hyperlinks>
    <hyperlink ref="B10" location="Objectenboom!A1" display="Eis-ID" xr:uid="{F84351AE-A706-487B-9418-F49ACDD234D5}"/>
  </hyperlinks>
  <printOptions horizontalCentered="1"/>
  <pageMargins left="0.6692913385826772" right="0.6692913385826772" top="1.1417322834645669" bottom="0.74803149606299213" header="0.31496062992125984" footer="0.31496062992125984"/>
  <pageSetup paperSize="8" scale="77" fitToHeight="0" orientation="landscape"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40E0F1F8-05E7-4AE3-BF21-1CFFC3EBC0EE}">
          <x14:formula1>
            <xm:f>'\\atlas\kvanderheijden\PMB\Vispassage\[19-01-2021 APvE_eenzijdige vispassage_concept ver 1.0.xlsm]Selectievelden'!#REF!</xm:f>
          </x14:formula1>
          <xm:sqref>C42:C373 Y42:Y373 S42:S373 H42:H373</xm:sqref>
        </x14:dataValidation>
        <x14:dataValidation type="list" errorStyle="warning" allowBlank="1" showInputMessage="1" showErrorMessage="1" errorTitle="Verkeerde invoer" error="Deze waarde wijkt af van de lijst" xr:uid="{55119CBB-4A53-49B8-ACE5-4A0930DF94E1}">
          <x14:formula1>
            <xm:f>'\\atlas\kvanderheijden\PMB\Vispassage\[19-01-2021 APvE_eenzijdige vispassage_concept ver 1.0.xlsm]Selectievelden'!#REF!</xm:f>
          </x14:formula1>
          <xm:sqref>E42:E373</xm:sqref>
        </x14:dataValidation>
        <x14:dataValidation type="list" allowBlank="1" showInputMessage="1" showErrorMessage="1" xr:uid="{AD05150F-BD8A-49E8-840D-1B76EFA56D78}">
          <x14:formula1>
            <xm:f>'\\atlas\kvanderheijden\PMB\Vispassage\[19-01-2021 APvE_eenzijdige vispassage_concept ver 1.0.xlsm]Selectievelden'!#REF!</xm:f>
          </x14:formula1>
          <xm:sqref>O42:O373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91975-18E6-4755-8F0C-BFC63BF586AF}">
  <sheetPr filterMode="1">
    <tabColor theme="8" tint="0.79998168889431442"/>
    <pageSetUpPr fitToPage="1"/>
  </sheetPr>
  <dimension ref="A7:AC369"/>
  <sheetViews>
    <sheetView topLeftCell="F1" zoomScale="110" zoomScaleNormal="110" workbookViewId="0">
      <selection activeCell="G43" sqref="G43"/>
    </sheetView>
  </sheetViews>
  <sheetFormatPr defaultRowHeight="12" x14ac:dyDescent="0.2"/>
  <cols>
    <col min="1" max="1" width="10.7109375" customWidth="1"/>
    <col min="2" max="2" width="13.42578125" customWidth="1"/>
    <col min="5" max="5" width="24.7109375" bestFit="1" customWidth="1"/>
    <col min="6" max="6" width="20.28515625" customWidth="1"/>
    <col min="10" max="10" width="50.5703125" customWidth="1"/>
    <col min="11" max="11" width="50.7109375" customWidth="1"/>
    <col min="12" max="12" width="21.5703125" customWidth="1"/>
    <col min="13" max="15" width="12.7109375" customWidth="1"/>
    <col min="16" max="16" width="10.42578125" hidden="1" customWidth="1"/>
    <col min="17" max="17" width="9.5703125" hidden="1" customWidth="1"/>
    <col min="18" max="18" width="11" hidden="1" customWidth="1"/>
    <col min="19" max="19" width="11.5703125" customWidth="1"/>
    <col min="21" max="21" width="11.140625" customWidth="1"/>
    <col min="22" max="22" width="10.7109375" customWidth="1"/>
    <col min="23" max="23" width="10.140625" customWidth="1"/>
    <col min="24" max="24" width="10.42578125" customWidth="1"/>
  </cols>
  <sheetData>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36"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8" t="s">
        <v>164</v>
      </c>
      <c r="U10" s="116" t="s">
        <v>165</v>
      </c>
      <c r="V10" s="116" t="s">
        <v>166</v>
      </c>
      <c r="W10" s="116" t="s">
        <v>167</v>
      </c>
      <c r="X10" s="116" t="s">
        <v>168</v>
      </c>
      <c r="Y10" s="118" t="s">
        <v>169</v>
      </c>
      <c r="Z10" s="116" t="s">
        <v>170</v>
      </c>
      <c r="AA10" s="116" t="s">
        <v>171</v>
      </c>
      <c r="AB10" s="116" t="s">
        <v>172</v>
      </c>
      <c r="AC10" s="116" t="s">
        <v>173</v>
      </c>
    </row>
    <row r="11" spans="1:29" ht="22.5" customHeight="1" x14ac:dyDescent="0.2">
      <c r="A11" s="124">
        <v>1</v>
      </c>
      <c r="B11" s="148" t="s">
        <v>465</v>
      </c>
      <c r="C11" s="211" t="s">
        <v>42</v>
      </c>
      <c r="D11" s="212" t="s">
        <v>269</v>
      </c>
      <c r="E11" s="151" t="s">
        <v>175</v>
      </c>
      <c r="F11" s="152" t="s">
        <v>260</v>
      </c>
      <c r="G11" s="211"/>
      <c r="H11" s="211" t="s">
        <v>150</v>
      </c>
      <c r="I11" s="212"/>
      <c r="J11" s="213" t="s">
        <v>794</v>
      </c>
      <c r="K11" s="213"/>
      <c r="L11" s="212" t="s">
        <v>110</v>
      </c>
      <c r="M11" s="212" t="s">
        <v>114</v>
      </c>
      <c r="N11" s="212"/>
      <c r="O11" s="123" t="s">
        <v>85</v>
      </c>
      <c r="P11" s="242">
        <v>44348</v>
      </c>
      <c r="Q11" s="212"/>
      <c r="R11" s="212"/>
      <c r="S11" s="180" t="s">
        <v>993</v>
      </c>
      <c r="T11" s="214"/>
      <c r="U11" s="212"/>
      <c r="V11" s="212"/>
      <c r="W11" s="212"/>
      <c r="X11" s="212"/>
      <c r="Y11" s="214" t="s">
        <v>129</v>
      </c>
      <c r="Z11" s="212"/>
      <c r="AA11" s="212"/>
      <c r="AB11" s="212"/>
      <c r="AC11" s="212"/>
    </row>
    <row r="12" spans="1:29" ht="21.75" customHeight="1" x14ac:dyDescent="0.2">
      <c r="A12" s="124">
        <v>2</v>
      </c>
      <c r="B12" s="148" t="s">
        <v>466</v>
      </c>
      <c r="C12" s="151" t="s">
        <v>47</v>
      </c>
      <c r="D12" s="152" t="s">
        <v>269</v>
      </c>
      <c r="E12" s="151" t="s">
        <v>175</v>
      </c>
      <c r="F12" s="152" t="s">
        <v>260</v>
      </c>
      <c r="G12" s="152"/>
      <c r="H12" s="211" t="s">
        <v>152</v>
      </c>
      <c r="I12" s="87"/>
      <c r="J12" s="122" t="s">
        <v>740</v>
      </c>
      <c r="K12" s="152" t="s">
        <v>364</v>
      </c>
      <c r="L12" s="212" t="s">
        <v>110</v>
      </c>
      <c r="M12" s="123" t="s">
        <v>116</v>
      </c>
      <c r="N12" s="86"/>
      <c r="O12" s="123" t="s">
        <v>85</v>
      </c>
      <c r="P12" s="242">
        <v>44348</v>
      </c>
      <c r="Q12" s="149"/>
      <c r="R12" s="149"/>
      <c r="S12" s="180" t="s">
        <v>993</v>
      </c>
      <c r="T12" s="150"/>
      <c r="U12" s="150"/>
      <c r="V12" s="145"/>
      <c r="W12" s="145"/>
      <c r="X12" s="145"/>
      <c r="Y12" s="214" t="s">
        <v>129</v>
      </c>
      <c r="Z12" s="145"/>
      <c r="AA12" s="145"/>
      <c r="AB12" s="113"/>
      <c r="AC12" s="113"/>
    </row>
    <row r="13" spans="1:29" ht="37.5" customHeight="1" x14ac:dyDescent="0.2">
      <c r="A13" s="124">
        <v>3</v>
      </c>
      <c r="B13" s="148" t="s">
        <v>467</v>
      </c>
      <c r="C13" s="151" t="s">
        <v>42</v>
      </c>
      <c r="D13" s="152" t="s">
        <v>269</v>
      </c>
      <c r="E13" s="151" t="s">
        <v>175</v>
      </c>
      <c r="F13" s="152" t="s">
        <v>260</v>
      </c>
      <c r="G13" s="152"/>
      <c r="H13" s="211" t="s">
        <v>154</v>
      </c>
      <c r="I13" s="87"/>
      <c r="J13" s="122" t="s">
        <v>741</v>
      </c>
      <c r="K13" s="213"/>
      <c r="L13" s="212" t="s">
        <v>110</v>
      </c>
      <c r="M13" s="123" t="s">
        <v>114</v>
      </c>
      <c r="N13" s="86"/>
      <c r="O13" s="123" t="s">
        <v>85</v>
      </c>
      <c r="P13" s="242">
        <v>44348</v>
      </c>
      <c r="Q13" s="149"/>
      <c r="R13" s="149"/>
      <c r="S13" s="180" t="s">
        <v>993</v>
      </c>
      <c r="T13" s="150"/>
      <c r="U13" s="150"/>
      <c r="V13" s="145"/>
      <c r="W13" s="145"/>
      <c r="X13" s="145"/>
      <c r="Y13" s="214" t="s">
        <v>129</v>
      </c>
      <c r="Z13" s="145"/>
      <c r="AA13" s="145"/>
      <c r="AB13" s="113"/>
      <c r="AC13" s="113"/>
    </row>
    <row r="14" spans="1:29" ht="36" customHeight="1" x14ac:dyDescent="0.2">
      <c r="A14" s="124">
        <v>4</v>
      </c>
      <c r="B14" s="148" t="s">
        <v>594</v>
      </c>
      <c r="C14" s="151" t="s">
        <v>42</v>
      </c>
      <c r="D14" s="152" t="s">
        <v>269</v>
      </c>
      <c r="E14" s="151" t="s">
        <v>175</v>
      </c>
      <c r="F14" s="152" t="s">
        <v>260</v>
      </c>
      <c r="G14" s="152"/>
      <c r="H14" s="211" t="s">
        <v>155</v>
      </c>
      <c r="I14" s="87"/>
      <c r="J14" s="122" t="s">
        <v>826</v>
      </c>
      <c r="K14" s="122" t="s">
        <v>681</v>
      </c>
      <c r="L14" s="212" t="s">
        <v>110</v>
      </c>
      <c r="M14" s="123" t="s">
        <v>114</v>
      </c>
      <c r="N14" s="86"/>
      <c r="O14" s="123" t="s">
        <v>85</v>
      </c>
      <c r="P14" s="242">
        <v>44348</v>
      </c>
      <c r="Q14" s="149"/>
      <c r="R14" s="149"/>
      <c r="S14" s="180" t="s">
        <v>993</v>
      </c>
      <c r="T14" s="150"/>
      <c r="U14" s="150"/>
      <c r="V14" s="145"/>
      <c r="W14" s="145"/>
      <c r="X14" s="145"/>
      <c r="Y14" s="214" t="s">
        <v>129</v>
      </c>
      <c r="Z14" s="145"/>
      <c r="AA14" s="145"/>
      <c r="AB14" s="113"/>
      <c r="AC14" s="113"/>
    </row>
    <row r="15" spans="1:29" ht="35.25" customHeight="1" x14ac:dyDescent="0.2">
      <c r="A15" s="124">
        <v>5</v>
      </c>
      <c r="B15" s="148" t="s">
        <v>595</v>
      </c>
      <c r="C15" s="151" t="s">
        <v>42</v>
      </c>
      <c r="D15" s="152" t="s">
        <v>269</v>
      </c>
      <c r="E15" s="151" t="s">
        <v>175</v>
      </c>
      <c r="F15" s="152" t="s">
        <v>260</v>
      </c>
      <c r="G15" s="152"/>
      <c r="H15" s="211" t="s">
        <v>242</v>
      </c>
      <c r="I15" s="87"/>
      <c r="J15" s="122" t="s">
        <v>812</v>
      </c>
      <c r="K15" s="122" t="s">
        <v>286</v>
      </c>
      <c r="L15" s="212" t="s">
        <v>110</v>
      </c>
      <c r="M15" s="123" t="s">
        <v>116</v>
      </c>
      <c r="N15" s="86"/>
      <c r="O15" s="123" t="s">
        <v>85</v>
      </c>
      <c r="P15" s="242">
        <v>44348</v>
      </c>
      <c r="Q15" s="149"/>
      <c r="R15" s="149"/>
      <c r="S15" s="180" t="s">
        <v>993</v>
      </c>
      <c r="T15" s="150"/>
      <c r="U15" s="150"/>
      <c r="V15" s="145"/>
      <c r="W15" s="145"/>
      <c r="X15" s="145"/>
      <c r="Y15" s="214" t="s">
        <v>129</v>
      </c>
      <c r="Z15" s="145"/>
      <c r="AA15" s="145"/>
      <c r="AB15" s="113"/>
      <c r="AC15" s="113"/>
    </row>
    <row r="16" spans="1:29" ht="73.5" customHeight="1" x14ac:dyDescent="0.2">
      <c r="A16" s="124">
        <v>6</v>
      </c>
      <c r="B16" s="148" t="s">
        <v>596</v>
      </c>
      <c r="C16" s="151" t="s">
        <v>42</v>
      </c>
      <c r="D16" s="152" t="s">
        <v>269</v>
      </c>
      <c r="E16" s="151" t="s">
        <v>175</v>
      </c>
      <c r="F16" s="152" t="s">
        <v>260</v>
      </c>
      <c r="G16" s="152"/>
      <c r="H16" s="211" t="s">
        <v>243</v>
      </c>
      <c r="I16" s="87"/>
      <c r="J16" s="152" t="s">
        <v>758</v>
      </c>
      <c r="K16" s="122" t="s">
        <v>795</v>
      </c>
      <c r="L16" s="123" t="s">
        <v>559</v>
      </c>
      <c r="M16" s="142" t="s">
        <v>1045</v>
      </c>
      <c r="N16" s="86"/>
      <c r="O16" s="123" t="s">
        <v>85</v>
      </c>
      <c r="P16" s="242">
        <v>44348</v>
      </c>
      <c r="Q16" s="149"/>
      <c r="R16" s="149"/>
      <c r="S16" s="180" t="s">
        <v>993</v>
      </c>
      <c r="T16" s="150"/>
      <c r="U16" s="150"/>
      <c r="V16" s="145"/>
      <c r="W16" s="145"/>
      <c r="X16" s="145"/>
      <c r="Y16" s="214" t="s">
        <v>129</v>
      </c>
      <c r="Z16" s="145"/>
      <c r="AA16" s="145"/>
      <c r="AB16" s="113"/>
      <c r="AC16" s="113"/>
    </row>
    <row r="17" spans="1:29" ht="51" customHeight="1" x14ac:dyDescent="0.2">
      <c r="A17" s="124">
        <v>7</v>
      </c>
      <c r="B17" s="148" t="s">
        <v>468</v>
      </c>
      <c r="C17" s="151" t="s">
        <v>47</v>
      </c>
      <c r="D17" s="152" t="s">
        <v>272</v>
      </c>
      <c r="E17" s="151" t="s">
        <v>175</v>
      </c>
      <c r="F17" s="152" t="s">
        <v>807</v>
      </c>
      <c r="G17" s="152"/>
      <c r="H17" s="151" t="s">
        <v>150</v>
      </c>
      <c r="I17" s="87"/>
      <c r="J17" s="152" t="s">
        <v>796</v>
      </c>
      <c r="K17" s="152" t="s">
        <v>813</v>
      </c>
      <c r="L17" s="123" t="s">
        <v>110</v>
      </c>
      <c r="M17" s="123" t="s">
        <v>113</v>
      </c>
      <c r="N17" s="86"/>
      <c r="O17" s="123" t="s">
        <v>85</v>
      </c>
      <c r="P17" s="242">
        <v>44348</v>
      </c>
      <c r="Q17" s="149"/>
      <c r="R17" s="149"/>
      <c r="S17" s="180" t="s">
        <v>993</v>
      </c>
      <c r="T17" s="150"/>
      <c r="U17" s="150"/>
      <c r="V17" s="145"/>
      <c r="W17" s="145"/>
      <c r="X17" s="145"/>
      <c r="Y17" s="214" t="s">
        <v>129</v>
      </c>
      <c r="Z17" s="145"/>
      <c r="AA17" s="145"/>
      <c r="AB17" s="113"/>
      <c r="AC17" s="113"/>
    </row>
    <row r="18" spans="1:29" ht="42" customHeight="1" x14ac:dyDescent="0.2">
      <c r="A18" s="124">
        <v>8</v>
      </c>
      <c r="B18" s="148" t="s">
        <v>682</v>
      </c>
      <c r="C18" s="151" t="s">
        <v>52</v>
      </c>
      <c r="D18" s="152" t="s">
        <v>272</v>
      </c>
      <c r="E18" s="151" t="s">
        <v>175</v>
      </c>
      <c r="F18" s="152" t="s">
        <v>807</v>
      </c>
      <c r="G18" s="152"/>
      <c r="H18" s="151" t="s">
        <v>152</v>
      </c>
      <c r="I18" s="87"/>
      <c r="J18" s="152" t="s">
        <v>759</v>
      </c>
      <c r="K18" s="152"/>
      <c r="L18" s="123" t="s">
        <v>110</v>
      </c>
      <c r="M18" s="123" t="s">
        <v>114</v>
      </c>
      <c r="N18" s="86"/>
      <c r="O18" s="123" t="s">
        <v>85</v>
      </c>
      <c r="P18" s="242">
        <v>44348</v>
      </c>
      <c r="Q18" s="149"/>
      <c r="R18" s="149"/>
      <c r="S18" s="180" t="s">
        <v>993</v>
      </c>
      <c r="T18" s="150"/>
      <c r="U18" s="150"/>
      <c r="V18" s="145"/>
      <c r="W18" s="145"/>
      <c r="X18" s="145"/>
      <c r="Y18" s="214" t="s">
        <v>129</v>
      </c>
      <c r="Z18" s="145"/>
      <c r="AA18" s="145"/>
      <c r="AB18" s="113"/>
      <c r="AC18" s="113"/>
    </row>
    <row r="19" spans="1:29" ht="36.75" customHeight="1" x14ac:dyDescent="0.2">
      <c r="A19" s="124">
        <v>9</v>
      </c>
      <c r="B19" s="148" t="s">
        <v>469</v>
      </c>
      <c r="C19" s="151" t="s">
        <v>47</v>
      </c>
      <c r="D19" s="152" t="s">
        <v>283</v>
      </c>
      <c r="E19" s="151" t="s">
        <v>175</v>
      </c>
      <c r="F19" s="152" t="s">
        <v>287</v>
      </c>
      <c r="G19" s="152"/>
      <c r="H19" s="151" t="s">
        <v>150</v>
      </c>
      <c r="I19" s="87"/>
      <c r="J19" s="152" t="s">
        <v>742</v>
      </c>
      <c r="K19" s="152" t="s">
        <v>743</v>
      </c>
      <c r="L19" s="123" t="s">
        <v>110</v>
      </c>
      <c r="M19" s="123" t="s">
        <v>114</v>
      </c>
      <c r="N19" s="86"/>
      <c r="O19" s="123" t="s">
        <v>85</v>
      </c>
      <c r="P19" s="242">
        <v>44348</v>
      </c>
      <c r="Q19" s="149"/>
      <c r="R19" s="149"/>
      <c r="S19" s="180" t="s">
        <v>993</v>
      </c>
      <c r="T19" s="150"/>
      <c r="U19" s="150"/>
      <c r="V19" s="145"/>
      <c r="W19" s="145"/>
      <c r="X19" s="145"/>
      <c r="Y19" s="214" t="s">
        <v>129</v>
      </c>
      <c r="Z19" s="145"/>
      <c r="AA19" s="145"/>
      <c r="AB19" s="113"/>
      <c r="AC19" s="113"/>
    </row>
    <row r="20" spans="1:29" ht="59.25" hidden="1" customHeight="1" x14ac:dyDescent="0.2">
      <c r="A20" s="124">
        <v>10</v>
      </c>
      <c r="B20" s="148" t="s">
        <v>698</v>
      </c>
      <c r="C20" s="151" t="s">
        <v>47</v>
      </c>
      <c r="D20" s="152" t="s">
        <v>283</v>
      </c>
      <c r="E20" s="151" t="s">
        <v>175</v>
      </c>
      <c r="F20" s="152" t="s">
        <v>287</v>
      </c>
      <c r="G20" s="152"/>
      <c r="H20" s="151" t="s">
        <v>152</v>
      </c>
      <c r="I20" s="122"/>
      <c r="J20" s="152" t="s">
        <v>1026</v>
      </c>
      <c r="K20" s="152"/>
      <c r="L20" s="123" t="s">
        <v>110</v>
      </c>
      <c r="M20" s="123" t="s">
        <v>114</v>
      </c>
      <c r="N20" s="86"/>
      <c r="O20" s="123" t="s">
        <v>85</v>
      </c>
      <c r="P20" s="242">
        <v>44348</v>
      </c>
      <c r="Q20" s="149"/>
      <c r="R20" s="149"/>
      <c r="S20" s="180" t="s">
        <v>1012</v>
      </c>
      <c r="T20" s="150"/>
      <c r="U20" s="150"/>
      <c r="V20" s="145"/>
      <c r="W20" s="145"/>
      <c r="X20" s="145"/>
      <c r="Y20" s="214" t="s">
        <v>129</v>
      </c>
      <c r="Z20" s="145"/>
      <c r="AA20" s="145"/>
      <c r="AB20" s="113"/>
      <c r="AC20" s="113"/>
    </row>
    <row r="21" spans="1:29" ht="27.75" customHeight="1" x14ac:dyDescent="0.2">
      <c r="A21" s="124">
        <v>11</v>
      </c>
      <c r="B21" s="148" t="s">
        <v>699</v>
      </c>
      <c r="C21" s="142" t="s">
        <v>47</v>
      </c>
      <c r="D21" s="152" t="s">
        <v>283</v>
      </c>
      <c r="E21" s="151" t="s">
        <v>175</v>
      </c>
      <c r="F21" s="152" t="s">
        <v>287</v>
      </c>
      <c r="G21" s="146"/>
      <c r="H21" s="142" t="s">
        <v>154</v>
      </c>
      <c r="I21" s="86"/>
      <c r="J21" s="152" t="s">
        <v>328</v>
      </c>
      <c r="K21" s="152"/>
      <c r="L21" s="123" t="s">
        <v>110</v>
      </c>
      <c r="M21" s="123" t="s">
        <v>114</v>
      </c>
      <c r="N21" s="86"/>
      <c r="O21" s="123" t="s">
        <v>85</v>
      </c>
      <c r="P21" s="242">
        <v>44348</v>
      </c>
      <c r="Q21" s="149"/>
      <c r="R21" s="149"/>
      <c r="S21" s="180" t="s">
        <v>993</v>
      </c>
      <c r="T21" s="150"/>
      <c r="U21" s="150"/>
      <c r="V21" s="145"/>
      <c r="W21" s="145"/>
      <c r="X21" s="145"/>
      <c r="Y21" s="214" t="s">
        <v>129</v>
      </c>
      <c r="Z21" s="145"/>
      <c r="AA21" s="145"/>
      <c r="AB21" s="113"/>
      <c r="AC21" s="113"/>
    </row>
    <row r="22" spans="1:29" ht="50.25" customHeight="1" x14ac:dyDescent="0.2">
      <c r="A22" s="124">
        <v>12</v>
      </c>
      <c r="B22" s="148" t="s">
        <v>700</v>
      </c>
      <c r="C22" s="142" t="s">
        <v>47</v>
      </c>
      <c r="D22" s="152" t="s">
        <v>283</v>
      </c>
      <c r="E22" s="151" t="s">
        <v>175</v>
      </c>
      <c r="F22" s="152" t="s">
        <v>287</v>
      </c>
      <c r="G22" s="146"/>
      <c r="H22" s="142" t="s">
        <v>155</v>
      </c>
      <c r="I22" s="86"/>
      <c r="J22" s="152" t="s">
        <v>1036</v>
      </c>
      <c r="K22" s="152"/>
      <c r="L22" s="123" t="s">
        <v>110</v>
      </c>
      <c r="M22" s="123" t="s">
        <v>114</v>
      </c>
      <c r="N22" s="86"/>
      <c r="O22" s="123" t="s">
        <v>85</v>
      </c>
      <c r="P22" s="242">
        <v>44348</v>
      </c>
      <c r="Q22" s="149"/>
      <c r="R22" s="149"/>
      <c r="S22" s="180" t="s">
        <v>993</v>
      </c>
      <c r="T22" s="150"/>
      <c r="U22" s="150"/>
      <c r="V22" s="145"/>
      <c r="W22" s="145"/>
      <c r="X22" s="145"/>
      <c r="Y22" s="214" t="s">
        <v>129</v>
      </c>
      <c r="Z22" s="145"/>
      <c r="AA22" s="145"/>
      <c r="AB22" s="113"/>
      <c r="AC22" s="113"/>
    </row>
    <row r="23" spans="1:29" ht="38.25" customHeight="1" x14ac:dyDescent="0.2">
      <c r="A23" s="124">
        <v>13</v>
      </c>
      <c r="B23" s="148" t="s">
        <v>701</v>
      </c>
      <c r="C23" s="142" t="s">
        <v>47</v>
      </c>
      <c r="D23" s="152" t="s">
        <v>283</v>
      </c>
      <c r="E23" s="151" t="s">
        <v>175</v>
      </c>
      <c r="F23" s="152" t="s">
        <v>287</v>
      </c>
      <c r="G23" s="146"/>
      <c r="H23" s="142" t="s">
        <v>242</v>
      </c>
      <c r="I23" s="86"/>
      <c r="J23" s="152" t="s">
        <v>707</v>
      </c>
      <c r="K23" s="152" t="s">
        <v>744</v>
      </c>
      <c r="L23" s="123" t="s">
        <v>110</v>
      </c>
      <c r="M23" s="123" t="s">
        <v>114</v>
      </c>
      <c r="N23" s="86"/>
      <c r="O23" s="123" t="s">
        <v>85</v>
      </c>
      <c r="P23" s="242">
        <v>44348</v>
      </c>
      <c r="Q23" s="149"/>
      <c r="R23" s="149"/>
      <c r="S23" s="180" t="s">
        <v>993</v>
      </c>
      <c r="T23" s="150"/>
      <c r="U23" s="150"/>
      <c r="V23" s="145"/>
      <c r="W23" s="145"/>
      <c r="X23" s="145"/>
      <c r="Y23" s="214" t="s">
        <v>129</v>
      </c>
      <c r="Z23" s="145"/>
      <c r="AA23" s="145"/>
      <c r="AB23" s="113"/>
      <c r="AC23" s="113"/>
    </row>
    <row r="24" spans="1:29" ht="30" customHeight="1" x14ac:dyDescent="0.2">
      <c r="A24" s="124">
        <v>14</v>
      </c>
      <c r="B24" s="148" t="s">
        <v>827</v>
      </c>
      <c r="C24" s="142" t="s">
        <v>47</v>
      </c>
      <c r="D24" s="152" t="s">
        <v>283</v>
      </c>
      <c r="E24" s="151" t="s">
        <v>175</v>
      </c>
      <c r="F24" s="152" t="s">
        <v>287</v>
      </c>
      <c r="G24" s="146"/>
      <c r="H24" s="142" t="s">
        <v>243</v>
      </c>
      <c r="I24" s="86"/>
      <c r="J24" s="152" t="s">
        <v>814</v>
      </c>
      <c r="K24" s="152"/>
      <c r="L24" s="123" t="s">
        <v>110</v>
      </c>
      <c r="M24" s="123" t="s">
        <v>114</v>
      </c>
      <c r="N24" s="86"/>
      <c r="O24" s="123" t="s">
        <v>85</v>
      </c>
      <c r="P24" s="242">
        <v>44348</v>
      </c>
      <c r="Q24" s="149"/>
      <c r="R24" s="149"/>
      <c r="S24" s="180" t="s">
        <v>993</v>
      </c>
      <c r="T24" s="150"/>
      <c r="U24" s="150"/>
      <c r="V24" s="145"/>
      <c r="W24" s="145"/>
      <c r="X24" s="145"/>
      <c r="Y24" s="214" t="s">
        <v>129</v>
      </c>
      <c r="Z24" s="145"/>
      <c r="AA24" s="145"/>
      <c r="AB24" s="113"/>
      <c r="AC24" s="113"/>
    </row>
    <row r="25" spans="1:29" ht="68.25" customHeight="1" x14ac:dyDescent="0.2">
      <c r="A25" s="124">
        <v>15</v>
      </c>
      <c r="B25" s="148" t="s">
        <v>702</v>
      </c>
      <c r="C25" s="142" t="s">
        <v>42</v>
      </c>
      <c r="D25" s="152" t="s">
        <v>397</v>
      </c>
      <c r="E25" s="151" t="s">
        <v>175</v>
      </c>
      <c r="F25" s="161" t="s">
        <v>808</v>
      </c>
      <c r="G25" s="146"/>
      <c r="H25" s="142" t="s">
        <v>150</v>
      </c>
      <c r="I25" s="146"/>
      <c r="J25" s="152" t="s">
        <v>1037</v>
      </c>
      <c r="K25" s="152" t="s">
        <v>1038</v>
      </c>
      <c r="L25" s="123" t="s">
        <v>559</v>
      </c>
      <c r="M25" s="123" t="s">
        <v>116</v>
      </c>
      <c r="N25" s="86"/>
      <c r="O25" s="123" t="s">
        <v>85</v>
      </c>
      <c r="P25" s="242">
        <v>44348</v>
      </c>
      <c r="Q25" s="149"/>
      <c r="R25" s="149"/>
      <c r="S25" s="180" t="s">
        <v>993</v>
      </c>
      <c r="T25" s="150"/>
      <c r="U25" s="150"/>
      <c r="V25" s="145"/>
      <c r="W25" s="145"/>
      <c r="X25" s="145"/>
      <c r="Y25" s="214" t="s">
        <v>129</v>
      </c>
      <c r="Z25" s="145"/>
      <c r="AA25" s="145"/>
      <c r="AB25" s="113"/>
      <c r="AC25" s="113"/>
    </row>
    <row r="26" spans="1:29" ht="33" customHeight="1" x14ac:dyDescent="0.2">
      <c r="A26" s="124">
        <v>16</v>
      </c>
      <c r="B26" s="148" t="s">
        <v>703</v>
      </c>
      <c r="C26" s="142" t="s">
        <v>47</v>
      </c>
      <c r="D26" s="152" t="s">
        <v>399</v>
      </c>
      <c r="E26" s="151" t="s">
        <v>175</v>
      </c>
      <c r="F26" s="152" t="s">
        <v>809</v>
      </c>
      <c r="G26" s="152" t="s">
        <v>907</v>
      </c>
      <c r="H26" s="142" t="s">
        <v>258</v>
      </c>
      <c r="I26" s="86"/>
      <c r="J26" s="152" t="s">
        <v>558</v>
      </c>
      <c r="K26" s="152" t="s">
        <v>1000</v>
      </c>
      <c r="L26" s="123" t="s">
        <v>110</v>
      </c>
      <c r="M26" s="123" t="s">
        <v>114</v>
      </c>
      <c r="N26" s="86"/>
      <c r="O26" s="123" t="s">
        <v>94</v>
      </c>
      <c r="P26" s="242">
        <v>44348</v>
      </c>
      <c r="Q26" s="149"/>
      <c r="R26" s="149"/>
      <c r="S26" s="180" t="s">
        <v>993</v>
      </c>
      <c r="T26" s="150"/>
      <c r="U26" s="150"/>
      <c r="V26" s="145"/>
      <c r="W26" s="145"/>
      <c r="X26" s="145"/>
      <c r="Y26" s="214" t="s">
        <v>901</v>
      </c>
      <c r="Z26" s="145"/>
      <c r="AA26" s="145"/>
      <c r="AB26" s="113"/>
      <c r="AC26" s="113"/>
    </row>
    <row r="27" spans="1:29" ht="50.25" customHeight="1" x14ac:dyDescent="0.2">
      <c r="A27" s="124">
        <v>17</v>
      </c>
      <c r="B27" s="148" t="s">
        <v>704</v>
      </c>
      <c r="C27" s="142" t="s">
        <v>47</v>
      </c>
      <c r="D27" s="152" t="s">
        <v>399</v>
      </c>
      <c r="E27" s="151" t="s">
        <v>175</v>
      </c>
      <c r="F27" s="152" t="s">
        <v>809</v>
      </c>
      <c r="G27" s="152" t="s">
        <v>907</v>
      </c>
      <c r="H27" s="142" t="s">
        <v>360</v>
      </c>
      <c r="I27" s="86"/>
      <c r="J27" s="152" t="s">
        <v>1013</v>
      </c>
      <c r="K27" s="152"/>
      <c r="L27" s="123" t="s">
        <v>110</v>
      </c>
      <c r="M27" s="123" t="s">
        <v>114</v>
      </c>
      <c r="N27" s="86"/>
      <c r="O27" s="123" t="s">
        <v>94</v>
      </c>
      <c r="P27" s="242">
        <v>44797</v>
      </c>
      <c r="Q27" s="149"/>
      <c r="R27" s="149"/>
      <c r="S27" s="180" t="s">
        <v>993</v>
      </c>
      <c r="T27" s="150"/>
      <c r="U27" s="150"/>
      <c r="V27" s="145"/>
      <c r="W27" s="145"/>
      <c r="X27" s="145"/>
      <c r="Y27" s="214" t="s">
        <v>901</v>
      </c>
      <c r="Z27" s="145"/>
      <c r="AA27" s="145"/>
      <c r="AB27" s="113"/>
      <c r="AC27" s="113"/>
    </row>
    <row r="28" spans="1:29" ht="29.25" customHeight="1" x14ac:dyDescent="0.2">
      <c r="A28" s="124">
        <v>18</v>
      </c>
      <c r="B28" s="148" t="s">
        <v>705</v>
      </c>
      <c r="C28" s="142" t="s">
        <v>42</v>
      </c>
      <c r="D28" s="152" t="s">
        <v>399</v>
      </c>
      <c r="E28" s="151" t="s">
        <v>175</v>
      </c>
      <c r="F28" s="152" t="s">
        <v>809</v>
      </c>
      <c r="G28" s="152" t="s">
        <v>907</v>
      </c>
      <c r="H28" s="142" t="s">
        <v>361</v>
      </c>
      <c r="I28" s="86"/>
      <c r="J28" s="151" t="s">
        <v>365</v>
      </c>
      <c r="K28" s="152" t="s">
        <v>366</v>
      </c>
      <c r="L28" s="123" t="s">
        <v>110</v>
      </c>
      <c r="M28" s="123" t="s">
        <v>114</v>
      </c>
      <c r="N28" s="86"/>
      <c r="O28" s="123" t="s">
        <v>85</v>
      </c>
      <c r="P28" s="242">
        <v>44348</v>
      </c>
      <c r="Q28" s="149"/>
      <c r="R28" s="149"/>
      <c r="S28" s="180" t="s">
        <v>993</v>
      </c>
      <c r="T28" s="150"/>
      <c r="U28" s="150"/>
      <c r="V28" s="145"/>
      <c r="W28" s="145"/>
      <c r="X28" s="145"/>
      <c r="Y28" s="214" t="s">
        <v>901</v>
      </c>
      <c r="Z28" s="145"/>
      <c r="AA28" s="145"/>
      <c r="AB28" s="113"/>
      <c r="AC28" s="113"/>
    </row>
    <row r="29" spans="1:29" ht="28.5" customHeight="1" x14ac:dyDescent="0.2">
      <c r="A29" s="124">
        <v>19</v>
      </c>
      <c r="B29" s="148" t="s">
        <v>706</v>
      </c>
      <c r="C29" s="142" t="s">
        <v>47</v>
      </c>
      <c r="D29" s="152" t="s">
        <v>399</v>
      </c>
      <c r="E29" s="151" t="s">
        <v>175</v>
      </c>
      <c r="F29" s="152" t="s">
        <v>809</v>
      </c>
      <c r="G29" s="152" t="s">
        <v>907</v>
      </c>
      <c r="H29" s="142" t="s">
        <v>362</v>
      </c>
      <c r="I29" s="86"/>
      <c r="J29" s="152" t="s">
        <v>367</v>
      </c>
      <c r="K29" s="122" t="s">
        <v>768</v>
      </c>
      <c r="L29" s="123" t="s">
        <v>110</v>
      </c>
      <c r="M29" s="123" t="s">
        <v>114</v>
      </c>
      <c r="N29" s="86"/>
      <c r="O29" s="123" t="s">
        <v>85</v>
      </c>
      <c r="P29" s="242">
        <v>44348</v>
      </c>
      <c r="Q29" s="149"/>
      <c r="R29" s="149"/>
      <c r="S29" s="180" t="s">
        <v>993</v>
      </c>
      <c r="T29" s="150"/>
      <c r="U29" s="150"/>
      <c r="V29" s="145"/>
      <c r="W29" s="145"/>
      <c r="X29" s="145"/>
      <c r="Y29" s="214" t="s">
        <v>129</v>
      </c>
      <c r="Z29" s="145"/>
      <c r="AA29" s="145"/>
      <c r="AB29" s="113"/>
      <c r="AC29" s="113"/>
    </row>
    <row r="30" spans="1:29" x14ac:dyDescent="0.2">
      <c r="A30" s="124" t="str">
        <f t="shared" ref="A30:A76" si="0">IF(B30="","",ROW()-10)</f>
        <v/>
      </c>
      <c r="B30" s="148" t="str">
        <f>IF(H30&gt;0,CONCATENATE(Tabel2204034[Object-ID],Tabel2204034[Nr.],".",[1]!Watergangen[[#This Row],[Object code]],".",[1]!Watergangen[[#This Row],[Eis-volgnr.]]),"")</f>
        <v/>
      </c>
      <c r="C30" s="142"/>
      <c r="D30" s="146"/>
      <c r="E30" s="142"/>
      <c r="F30" s="146"/>
      <c r="G30" s="146"/>
      <c r="H30" s="142"/>
      <c r="I30" s="86"/>
      <c r="J30" s="159"/>
      <c r="K30" s="159"/>
      <c r="L30" s="86"/>
      <c r="M30" s="86"/>
      <c r="N30" s="86"/>
      <c r="O30" s="86"/>
      <c r="P30" s="149"/>
      <c r="Q30" s="149"/>
      <c r="R30" s="149"/>
      <c r="S30" s="216"/>
      <c r="T30" s="150"/>
      <c r="U30" s="150"/>
      <c r="V30" s="145"/>
      <c r="W30" s="145"/>
      <c r="X30" s="145"/>
      <c r="Y30" s="145"/>
      <c r="Z30" s="145"/>
      <c r="AA30" s="145"/>
      <c r="AB30" s="113"/>
      <c r="AC30" s="113"/>
    </row>
    <row r="31" spans="1:29" x14ac:dyDescent="0.2">
      <c r="A31" s="124" t="str">
        <f t="shared" si="0"/>
        <v/>
      </c>
      <c r="B31" s="148" t="str">
        <f>IF(H31&gt;0,CONCATENATE(Tabel2204034[Object-ID],Tabel2204034[Nr.],".",[1]!Watergangen[[#This Row],[Object code]],".",[1]!Watergangen[[#This Row],[Eis-volgnr.]]),"")</f>
        <v/>
      </c>
      <c r="C31" s="142"/>
      <c r="D31" s="146"/>
      <c r="E31" s="142"/>
      <c r="F31" s="146"/>
      <c r="G31" s="146"/>
      <c r="H31" s="142"/>
      <c r="I31" s="86"/>
      <c r="J31" s="210"/>
      <c r="K31" s="86"/>
      <c r="L31" s="86"/>
      <c r="M31" s="86"/>
      <c r="N31" s="86"/>
      <c r="O31" s="86"/>
      <c r="P31" s="149"/>
      <c r="Q31" s="149"/>
      <c r="R31" s="149"/>
      <c r="S31" s="176"/>
      <c r="T31" s="150"/>
      <c r="U31" s="150"/>
      <c r="V31" s="145"/>
      <c r="W31" s="145"/>
      <c r="X31" s="145"/>
      <c r="Y31" s="145"/>
      <c r="Z31" s="145"/>
      <c r="AA31" s="145"/>
      <c r="AB31" s="113"/>
      <c r="AC31" s="113"/>
    </row>
    <row r="32" spans="1:29" x14ac:dyDescent="0.2">
      <c r="A32" s="124" t="str">
        <f t="shared" si="0"/>
        <v/>
      </c>
      <c r="B32" s="148" t="str">
        <f>IF(H32&gt;0,CONCATENATE(Tabel2204034[Object-ID],Tabel2204034[Nr.],".",[1]!Watergangen[[#This Row],[Object code]],".",[1]!Watergangen[[#This Row],[Eis-volgnr.]]),"")</f>
        <v/>
      </c>
      <c r="C32" s="142"/>
      <c r="D32" s="146"/>
      <c r="E32" s="142"/>
      <c r="F32" s="146"/>
      <c r="G32" s="146"/>
      <c r="H32" s="142"/>
      <c r="I32" s="86"/>
      <c r="J32" s="86"/>
      <c r="K32" s="86"/>
      <c r="L32" s="86"/>
      <c r="M32" s="86"/>
      <c r="N32" s="86"/>
      <c r="O32" s="86"/>
      <c r="P32" s="149"/>
      <c r="Q32" s="149"/>
      <c r="R32" s="149"/>
      <c r="S32" s="150"/>
      <c r="T32" s="150"/>
      <c r="U32" s="150"/>
      <c r="V32" s="145"/>
      <c r="W32" s="145"/>
      <c r="X32" s="145"/>
      <c r="Y32" s="145"/>
      <c r="Z32" s="145"/>
      <c r="AA32" s="145"/>
      <c r="AB32" s="113"/>
      <c r="AC32" s="113"/>
    </row>
    <row r="33" spans="1:29" x14ac:dyDescent="0.2">
      <c r="A33" s="124" t="str">
        <f t="shared" si="0"/>
        <v/>
      </c>
      <c r="B33" s="148" t="str">
        <f>IF(H33&gt;0,CONCATENATE(Tabel2204034[Object-ID],Tabel2204034[Nr.],".",[1]!Watergangen[[#This Row],[Object code]],".",[1]!Watergangen[[#This Row],[Eis-volgnr.]]),"")</f>
        <v/>
      </c>
      <c r="C33" s="142"/>
      <c r="D33" s="146"/>
      <c r="E33" s="142"/>
      <c r="F33" s="146"/>
      <c r="G33" s="146"/>
      <c r="H33" s="142"/>
      <c r="I33" s="86"/>
      <c r="J33" s="86"/>
      <c r="K33" s="86"/>
      <c r="L33" s="86"/>
      <c r="M33" s="86"/>
      <c r="N33" s="86"/>
      <c r="O33" s="86"/>
      <c r="P33" s="149"/>
      <c r="Q33" s="149"/>
      <c r="R33" s="149"/>
      <c r="S33" s="150"/>
      <c r="T33" s="150"/>
      <c r="U33" s="150"/>
      <c r="V33" s="145"/>
      <c r="W33" s="145"/>
      <c r="X33" s="145"/>
      <c r="Y33" s="145"/>
      <c r="Z33" s="145"/>
      <c r="AA33" s="145"/>
      <c r="AB33" s="113"/>
      <c r="AC33" s="113"/>
    </row>
    <row r="34" spans="1:29" x14ac:dyDescent="0.2">
      <c r="A34" s="124" t="str">
        <f t="shared" si="0"/>
        <v/>
      </c>
      <c r="B34" s="82" t="str">
        <f>IF(H34&gt;0,CONCATENATE(Tabel2204034[Object-ID],Tabel2204034[Nr.],".",[1]!Watergangen[[#This Row],[Object code]],".",[1]!Watergangen[[#This Row],[Eis-volgnr.]]),"")</f>
        <v/>
      </c>
      <c r="C34" s="123"/>
      <c r="D34" s="143"/>
      <c r="E34" s="123"/>
      <c r="F34" s="143"/>
      <c r="G34" s="143"/>
      <c r="H34" s="123"/>
      <c r="I34" s="83"/>
      <c r="J34" s="86"/>
      <c r="K34" s="86"/>
      <c r="L34" s="86"/>
      <c r="M34" s="86"/>
      <c r="N34" s="86"/>
      <c r="O34" s="83"/>
      <c r="P34" s="111"/>
      <c r="Q34" s="111"/>
      <c r="R34" s="111"/>
      <c r="S34" s="145"/>
      <c r="T34" s="145"/>
      <c r="U34" s="145"/>
      <c r="V34" s="145"/>
      <c r="W34" s="145"/>
      <c r="X34" s="145"/>
      <c r="Y34" s="145"/>
      <c r="Z34" s="145"/>
      <c r="AA34" s="145"/>
      <c r="AB34" s="113"/>
      <c r="AC34" s="113"/>
    </row>
    <row r="35" spans="1:29" x14ac:dyDescent="0.2">
      <c r="A35" s="124" t="str">
        <f t="shared" si="0"/>
        <v/>
      </c>
      <c r="B35" s="82" t="str">
        <f>IF(H35&gt;0,CONCATENATE(Tabel2204034[Object-ID],Tabel2204034[Nr.],".",[1]!Watergangen[[#This Row],[Object code]],".",[1]!Watergangen[[#This Row],[Eis-volgnr.]]),"")</f>
        <v/>
      </c>
      <c r="C35" s="123"/>
      <c r="D35" s="143"/>
      <c r="E35" s="123"/>
      <c r="F35" s="143"/>
      <c r="G35" s="143"/>
      <c r="H35" s="123"/>
      <c r="I35" s="83"/>
      <c r="J35" s="86"/>
      <c r="K35" s="86"/>
      <c r="L35" s="86"/>
      <c r="M35" s="86"/>
      <c r="N35" s="86"/>
      <c r="O35" s="83"/>
      <c r="P35" s="111"/>
      <c r="Q35" s="111"/>
      <c r="R35" s="111"/>
      <c r="S35" s="145"/>
      <c r="T35" s="145"/>
      <c r="U35" s="145"/>
      <c r="V35" s="145"/>
      <c r="W35" s="145"/>
      <c r="X35" s="145"/>
      <c r="Y35" s="145"/>
      <c r="Z35" s="145"/>
      <c r="AA35" s="145"/>
      <c r="AB35" s="113"/>
      <c r="AC35" s="113"/>
    </row>
    <row r="36" spans="1:29" x14ac:dyDescent="0.2">
      <c r="A36" s="124" t="str">
        <f t="shared" si="0"/>
        <v/>
      </c>
      <c r="B36" s="82" t="str">
        <f>IF(H36&gt;0,CONCATENATE(Tabel2204034[Object-ID],Tabel2204034[Nr.],".",[1]!Watergangen[[#This Row],[Object code]],".",[1]!Watergangen[[#This Row],[Eis-volgnr.]]),"")</f>
        <v/>
      </c>
      <c r="C36" s="123"/>
      <c r="D36" s="143"/>
      <c r="E36" s="123"/>
      <c r="F36" s="143"/>
      <c r="G36" s="143"/>
      <c r="H36" s="123"/>
      <c r="I36" s="83"/>
      <c r="J36" s="86"/>
      <c r="K36" s="86"/>
      <c r="L36" s="86"/>
      <c r="M36" s="86"/>
      <c r="N36" s="86"/>
      <c r="O36" s="83"/>
      <c r="P36" s="111"/>
      <c r="Q36" s="111"/>
      <c r="R36" s="111"/>
      <c r="S36" s="145"/>
      <c r="T36" s="145"/>
      <c r="U36" s="145"/>
      <c r="V36" s="145"/>
      <c r="W36" s="145"/>
      <c r="X36" s="145"/>
      <c r="Y36" s="145"/>
      <c r="Z36" s="145"/>
      <c r="AA36" s="145"/>
      <c r="AB36" s="113"/>
      <c r="AC36" s="113"/>
    </row>
    <row r="37" spans="1:29" x14ac:dyDescent="0.2">
      <c r="A37" s="124" t="str">
        <f t="shared" si="0"/>
        <v/>
      </c>
      <c r="B37" s="82" t="str">
        <f>IF(H37&gt;0,CONCATENATE(Tabel2204034[Object-ID],Tabel2204034[Nr.],".",[1]!Watergangen[[#This Row],[Object code]],".",[1]!Watergangen[[#This Row],[Eis-volgnr.]]),"")</f>
        <v/>
      </c>
      <c r="C37" s="123"/>
      <c r="D37" s="143"/>
      <c r="E37" s="123"/>
      <c r="F37" s="143"/>
      <c r="G37" s="143"/>
      <c r="H37" s="123"/>
      <c r="I37" s="83"/>
      <c r="J37" s="86"/>
      <c r="K37" s="86"/>
      <c r="L37" s="86"/>
      <c r="M37" s="86"/>
      <c r="N37" s="86"/>
      <c r="O37" s="83"/>
      <c r="P37" s="111"/>
      <c r="Q37" s="111"/>
      <c r="R37" s="111"/>
      <c r="S37" s="145"/>
      <c r="T37" s="145"/>
      <c r="U37" s="145"/>
      <c r="V37" s="145"/>
      <c r="W37" s="145"/>
      <c r="X37" s="145"/>
      <c r="Y37" s="145"/>
      <c r="Z37" s="145"/>
      <c r="AA37" s="145"/>
      <c r="AB37" s="113"/>
      <c r="AC37" s="113"/>
    </row>
    <row r="38" spans="1:29" x14ac:dyDescent="0.2">
      <c r="A38" s="81" t="str">
        <f t="shared" si="0"/>
        <v/>
      </c>
      <c r="B38" s="82" t="str">
        <f>IF(H38&gt;0,CONCATENATE(Tabel2204034[Object-ID],Tabel2204034[Nr.],".",[1]!Watergangen[[#This Row],[Object code]],".",[1]!Watergangen[[#This Row],[Eis-volgnr.]]),"")</f>
        <v/>
      </c>
      <c r="C38" s="121"/>
      <c r="D38" s="143"/>
      <c r="E38" s="121"/>
      <c r="F38" s="144"/>
      <c r="G38" s="144"/>
      <c r="H38" s="121"/>
      <c r="I38" s="83"/>
      <c r="J38" s="86"/>
      <c r="K38" s="86"/>
      <c r="L38" s="86"/>
      <c r="M38" s="86"/>
      <c r="N38" s="86"/>
      <c r="O38" s="83"/>
      <c r="P38" s="111"/>
      <c r="Q38" s="111"/>
      <c r="R38" s="111"/>
      <c r="S38" s="113"/>
      <c r="T38" s="113"/>
      <c r="U38" s="113"/>
      <c r="V38" s="113"/>
      <c r="W38" s="113"/>
      <c r="X38" s="113"/>
      <c r="Y38" s="113"/>
      <c r="Z38" s="113"/>
      <c r="AA38" s="113"/>
      <c r="AB38" s="113"/>
      <c r="AC38" s="113"/>
    </row>
    <row r="39" spans="1:29" x14ac:dyDescent="0.2">
      <c r="A39" s="81" t="str">
        <f t="shared" si="0"/>
        <v/>
      </c>
      <c r="B39" s="82" t="str">
        <f>IF(H39&gt;0,CONCATENATE(Tabel2204034[Object-ID],Tabel2204034[Nr.],".",[1]!Watergangen[[#This Row],[Object code]],".",[1]!Watergangen[[#This Row],[Eis-volgnr.]]),"")</f>
        <v/>
      </c>
      <c r="C39" s="121"/>
      <c r="D39" s="143"/>
      <c r="E39" s="121"/>
      <c r="F39" s="144"/>
      <c r="G39" s="144"/>
      <c r="H39" s="121"/>
      <c r="I39" s="83"/>
      <c r="J39" s="86"/>
      <c r="K39" s="86"/>
      <c r="L39" s="86"/>
      <c r="M39" s="86"/>
      <c r="N39" s="86"/>
      <c r="O39" s="83"/>
      <c r="P39" s="111"/>
      <c r="Q39" s="111"/>
      <c r="R39" s="111"/>
      <c r="S39" s="113"/>
      <c r="T39" s="113"/>
      <c r="U39" s="113"/>
      <c r="V39" s="113"/>
      <c r="W39" s="113"/>
      <c r="X39" s="113"/>
      <c r="Y39" s="113"/>
      <c r="Z39" s="113"/>
      <c r="AA39" s="113"/>
      <c r="AB39" s="113"/>
      <c r="AC39" s="113"/>
    </row>
    <row r="40" spans="1:29" x14ac:dyDescent="0.2">
      <c r="A40" s="81" t="str">
        <f t="shared" si="0"/>
        <v/>
      </c>
      <c r="B40" s="82" t="str">
        <f>IF(H40&gt;0,CONCATENATE(Tabel2204034[Object-ID],Tabel2204034[Nr.],".",[1]!Watergangen[[#This Row],[Object code]],".",[1]!Watergangen[[#This Row],[Eis-volgnr.]]),"")</f>
        <v/>
      </c>
      <c r="C40" s="121"/>
      <c r="D40" s="143"/>
      <c r="E40" s="121"/>
      <c r="F40" s="144"/>
      <c r="G40" s="144"/>
      <c r="H40" s="121"/>
      <c r="I40" s="83"/>
      <c r="J40" s="86"/>
      <c r="K40" s="86"/>
      <c r="L40" s="86"/>
      <c r="M40" s="86"/>
      <c r="N40" s="86"/>
      <c r="O40" s="83"/>
      <c r="P40" s="111"/>
      <c r="Q40" s="111"/>
      <c r="R40" s="111"/>
      <c r="S40" s="113"/>
      <c r="T40" s="113"/>
      <c r="U40" s="113"/>
      <c r="V40" s="113"/>
      <c r="W40" s="113"/>
      <c r="X40" s="113"/>
      <c r="Y40" s="113"/>
      <c r="Z40" s="113"/>
      <c r="AA40" s="113"/>
      <c r="AB40" s="113"/>
      <c r="AC40" s="113"/>
    </row>
    <row r="41" spans="1:29" x14ac:dyDescent="0.2">
      <c r="A41" s="81" t="str">
        <f t="shared" si="0"/>
        <v/>
      </c>
      <c r="B41" s="82" t="str">
        <f>IF(H41&gt;0,CONCATENATE(Tabel2204034[Object-ID],Tabel2204034[Nr.],".",[1]!Watergangen[[#This Row],[Object code]],".",[1]!Watergangen[[#This Row],[Eis-volgnr.]]),"")</f>
        <v/>
      </c>
      <c r="C41" s="121"/>
      <c r="D41" s="143"/>
      <c r="E41" s="121"/>
      <c r="F41" s="144"/>
      <c r="G41" s="144"/>
      <c r="H41" s="121"/>
      <c r="I41" s="83"/>
      <c r="J41" s="86"/>
      <c r="K41" s="86"/>
      <c r="L41" s="86"/>
      <c r="M41" s="86"/>
      <c r="N41" s="86"/>
      <c r="O41" s="83"/>
      <c r="P41" s="111"/>
      <c r="Q41" s="111"/>
      <c r="R41" s="111"/>
      <c r="S41" s="113"/>
      <c r="T41" s="113"/>
      <c r="U41" s="113"/>
      <c r="V41" s="113"/>
      <c r="W41" s="113"/>
      <c r="X41" s="113"/>
      <c r="Y41" s="113"/>
      <c r="Z41" s="113"/>
      <c r="AA41" s="113"/>
      <c r="AB41" s="113"/>
      <c r="AC41" s="113"/>
    </row>
    <row r="42" spans="1:29" x14ac:dyDescent="0.2">
      <c r="A42" s="81" t="str">
        <f t="shared" si="0"/>
        <v/>
      </c>
      <c r="B42" s="82" t="str">
        <f>IF(H42&gt;0,CONCATENATE(Tabel2204034[Object-ID],Tabel2204034[Nr.],".",[1]!Watergangen[[#This Row],[Object code]],".",[1]!Watergangen[[#This Row],[Eis-volgnr.]]),"")</f>
        <v/>
      </c>
      <c r="C42" s="121"/>
      <c r="D42" s="143"/>
      <c r="E42" s="121"/>
      <c r="F42" s="144"/>
      <c r="G42" s="144"/>
      <c r="H42" s="121"/>
      <c r="I42" s="83"/>
      <c r="J42" s="89"/>
      <c r="K42" s="86"/>
      <c r="L42" s="86"/>
      <c r="M42" s="86"/>
      <c r="N42" s="86"/>
      <c r="O42" s="83"/>
      <c r="P42" s="111"/>
      <c r="Q42" s="111"/>
      <c r="R42" s="111"/>
      <c r="S42" s="113"/>
      <c r="T42" s="113"/>
      <c r="U42" s="113"/>
      <c r="V42" s="113"/>
      <c r="W42" s="113"/>
      <c r="X42" s="113"/>
      <c r="Y42" s="113"/>
      <c r="Z42" s="113"/>
      <c r="AA42" s="113"/>
      <c r="AB42" s="113"/>
      <c r="AC42" s="113"/>
    </row>
    <row r="43" spans="1:29" x14ac:dyDescent="0.2">
      <c r="A43" s="81" t="str">
        <f t="shared" si="0"/>
        <v/>
      </c>
      <c r="B43" s="82" t="str">
        <f>IF(H43&gt;0,CONCATENATE(Tabel2204034[Object-ID],Tabel2204034[Nr.],".",[1]!Watergangen[[#This Row],[Object code]],".",[1]!Watergangen[[#This Row],[Eis-volgnr.]]),"")</f>
        <v/>
      </c>
      <c r="C43" s="83"/>
      <c r="D43" s="83"/>
      <c r="E43" s="84"/>
      <c r="F43" s="88"/>
      <c r="G43" s="88"/>
      <c r="H43" s="84"/>
      <c r="I43" s="83"/>
      <c r="J43" s="89"/>
      <c r="K43" s="86"/>
      <c r="L43" s="86"/>
      <c r="M43" s="86"/>
      <c r="N43" s="86"/>
      <c r="O43" s="83"/>
      <c r="P43" s="111"/>
      <c r="Q43" s="111"/>
      <c r="R43" s="111"/>
      <c r="S43" s="113"/>
      <c r="T43" s="113"/>
      <c r="U43" s="113"/>
      <c r="V43" s="113"/>
      <c r="W43" s="113"/>
      <c r="X43" s="113"/>
      <c r="Y43" s="113"/>
      <c r="Z43" s="113"/>
      <c r="AA43" s="113"/>
      <c r="AB43" s="113"/>
      <c r="AC43" s="113"/>
    </row>
    <row r="44" spans="1:29" x14ac:dyDescent="0.2">
      <c r="A44" s="81" t="str">
        <f t="shared" si="0"/>
        <v/>
      </c>
      <c r="B44" s="82" t="str">
        <f>IF(H44&gt;0,CONCATENATE(Tabel2204034[Object-ID],Tabel2204034[Nr.],".",[1]!Watergangen[[#This Row],[Object code]],".",[1]!Watergangen[[#This Row],[Eis-volgnr.]]),"")</f>
        <v/>
      </c>
      <c r="C44" s="83"/>
      <c r="D44" s="83"/>
      <c r="E44" s="84"/>
      <c r="F44" s="88"/>
      <c r="G44" s="88"/>
      <c r="H44" s="84"/>
      <c r="I44" s="83"/>
      <c r="J44" s="89"/>
      <c r="K44" s="86"/>
      <c r="L44" s="86"/>
      <c r="M44" s="86"/>
      <c r="N44" s="86"/>
      <c r="O44" s="83"/>
      <c r="P44" s="111"/>
      <c r="Q44" s="111"/>
      <c r="R44" s="111"/>
      <c r="S44" s="113"/>
      <c r="T44" s="113"/>
      <c r="U44" s="113"/>
      <c r="V44" s="113"/>
      <c r="W44" s="113"/>
      <c r="X44" s="113"/>
      <c r="Y44" s="113"/>
      <c r="Z44" s="113"/>
      <c r="AA44" s="113"/>
      <c r="AB44" s="113"/>
      <c r="AC44" s="113"/>
    </row>
    <row r="45" spans="1:29" x14ac:dyDescent="0.2">
      <c r="A45" s="81" t="str">
        <f t="shared" si="0"/>
        <v/>
      </c>
      <c r="B45" s="82" t="str">
        <f>IF(H45&gt;0,CONCATENATE(Tabel2204034[Object-ID],Tabel2204034[Nr.],".",[1]!Watergangen[[#This Row],[Object code]],".",[1]!Watergangen[[#This Row],[Eis-volgnr.]]),"")</f>
        <v/>
      </c>
      <c r="C45" s="83"/>
      <c r="D45" s="83"/>
      <c r="E45" s="84"/>
      <c r="F45" s="88"/>
      <c r="G45" s="88"/>
      <c r="H45" s="84"/>
      <c r="I45" s="83"/>
      <c r="J45" s="86"/>
      <c r="K45" s="86"/>
      <c r="L45" s="86"/>
      <c r="M45" s="86"/>
      <c r="N45" s="86"/>
      <c r="O45" s="83"/>
      <c r="P45" s="111"/>
      <c r="Q45" s="111"/>
      <c r="R45" s="111"/>
      <c r="S45" s="113"/>
      <c r="T45" s="113"/>
      <c r="U45" s="113"/>
      <c r="V45" s="113"/>
      <c r="W45" s="113"/>
      <c r="X45" s="113"/>
      <c r="Y45" s="113"/>
      <c r="Z45" s="113"/>
      <c r="AA45" s="113"/>
      <c r="AB45" s="113"/>
      <c r="AC45" s="113"/>
    </row>
    <row r="46" spans="1:29" x14ac:dyDescent="0.2">
      <c r="A46" s="81" t="str">
        <f t="shared" si="0"/>
        <v/>
      </c>
      <c r="B46" s="82" t="str">
        <f>IF(H46&gt;0,CONCATENATE(Tabel2204034[Object-ID],Tabel2204034[Nr.],".",[1]!Watergangen[[#This Row],[Object code]],".",[1]!Watergangen[[#This Row],[Eis-volgnr.]]),"")</f>
        <v/>
      </c>
      <c r="C46" s="83"/>
      <c r="D46" s="83"/>
      <c r="E46" s="84"/>
      <c r="F46" s="88"/>
      <c r="G46" s="88"/>
      <c r="H46" s="84"/>
      <c r="I46" s="83"/>
      <c r="J46" s="89"/>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0"/>
        <v/>
      </c>
      <c r="B47" s="82" t="str">
        <f>IF(H47&gt;0,CONCATENATE(Tabel2204034[Object-ID],Tabel2204034[Nr.],".",[1]!Watergangen[[#This Row],[Object code]],".",[1]!Watergangen[[#This Row],[Eis-volgnr.]]),"")</f>
        <v/>
      </c>
      <c r="C47" s="83"/>
      <c r="D47" s="83"/>
      <c r="E47" s="84"/>
      <c r="F47" s="88"/>
      <c r="G47" s="88"/>
      <c r="H47" s="84"/>
      <c r="I47" s="83"/>
      <c r="J47" s="89"/>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0"/>
        <v/>
      </c>
      <c r="B48" s="82" t="str">
        <f>IF(H48&gt;0,CONCATENATE(Tabel2204034[Object-ID],Tabel2204034[Nr.],".",[1]!Watergangen[[#This Row],[Object code]],".",[1]!Watergangen[[#This Row],[Eis-volgnr.]]),"")</f>
        <v/>
      </c>
      <c r="C48" s="83"/>
      <c r="D48" s="83"/>
      <c r="E48" s="84"/>
      <c r="F48" s="88"/>
      <c r="G48" s="88"/>
      <c r="H48" s="84"/>
      <c r="I48" s="83"/>
      <c r="J48" s="89"/>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0"/>
        <v/>
      </c>
      <c r="B49" s="82" t="str">
        <f>IF(H49&gt;0,CONCATENATE(Tabel2204034[Object-ID],Tabel2204034[Nr.],".",[1]!Watergangen[[#This Row],[Object code]],".",[1]!Watergangen[[#This Row],[Eis-volgnr.]]),"")</f>
        <v/>
      </c>
      <c r="C49" s="83"/>
      <c r="D49" s="83"/>
      <c r="E49" s="84"/>
      <c r="F49" s="88"/>
      <c r="G49" s="88"/>
      <c r="H49" s="84"/>
      <c r="I49" s="83"/>
      <c r="J49" s="89"/>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0"/>
        <v/>
      </c>
      <c r="B50" s="82" t="str">
        <f>IF(H50&gt;0,CONCATENATE(Tabel2204034[Object-ID],Tabel2204034[Nr.],".",[1]!Watergangen[[#This Row],[Object code]],".",[1]!Watergangen[[#This Row],[Eis-volgnr.]]),"")</f>
        <v/>
      </c>
      <c r="C50" s="83"/>
      <c r="D50" s="83"/>
      <c r="E50" s="84"/>
      <c r="F50" s="88"/>
      <c r="G50" s="88"/>
      <c r="H50" s="84"/>
      <c r="I50" s="83"/>
      <c r="J50" s="89"/>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0"/>
        <v/>
      </c>
      <c r="B51" s="82" t="str">
        <f>IF(H51&gt;0,CONCATENATE(Tabel2204034[Object-ID],Tabel2204034[Nr.],".",[1]!Watergangen[[#This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0"/>
        <v/>
      </c>
      <c r="B52" s="82" t="str">
        <f>IF(H52&gt;0,CONCATENATE(Tabel2204034[Object-ID],Tabel2204034[Nr.],".",[1]!Watergangen[[#This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0"/>
        <v/>
      </c>
      <c r="B53" s="82" t="str">
        <f>IF(H53&gt;0,CONCATENATE(Tabel2204034[Object-ID],Tabel2204034[Nr.],".",[1]!Watergangen[[#This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0"/>
        <v/>
      </c>
      <c r="B54" s="82" t="str">
        <f>IF(H54&gt;0,CONCATENATE(Tabel2204034[Object-ID],Tabel2204034[Nr.],".",[1]!Watergangen[[#This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0"/>
        <v/>
      </c>
      <c r="B55" s="82" t="str">
        <f>IF(H55&gt;0,CONCATENATE(Tabel2204034[Object-ID],Tabel2204034[Nr.],".",[1]!Watergangen[[#This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0"/>
        <v/>
      </c>
      <c r="B56" s="82" t="str">
        <f>IF(H56&gt;0,CONCATENATE(Tabel2204034[Object-ID],Tabel2204034[Nr.],".",[1]!Watergangen[[#This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0"/>
        <v/>
      </c>
      <c r="B57" s="82" t="str">
        <f>IF(H57&gt;0,CONCATENATE(Tabel2204034[Object-ID],Tabel2204034[Nr.],".",[1]!Watergangen[[#This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0"/>
        <v/>
      </c>
      <c r="B58" s="82" t="str">
        <f>IF(H58&gt;0,CONCATENATE(Tabel2204034[Object-ID],Tabel2204034[Nr.],".",[1]!Watergangen[[#This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0"/>
        <v/>
      </c>
      <c r="B59" s="82" t="str">
        <f>IF(H59&gt;0,CONCATENATE(Tabel2204034[Object-ID],Tabel2204034[Nr.],".",[1]!Watergangen[[#This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0"/>
        <v/>
      </c>
      <c r="B60" s="82" t="str">
        <f>IF(H60&gt;0,CONCATENATE(Tabel2204034[Object-ID],Tabel2204034[Nr.],".",[1]!Watergangen[[#This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0"/>
        <v/>
      </c>
      <c r="B61" s="82" t="str">
        <f>IF(H61&gt;0,CONCATENATE(Tabel2204034[Object-ID],Tabel2204034[Nr.],".",[1]!Watergangen[[#This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0"/>
        <v/>
      </c>
      <c r="B62" s="82" t="str">
        <f>IF(H62&gt;0,CONCATENATE(Tabel2204034[Object-ID],Tabel2204034[Nr.],".",[1]!Watergangen[[#This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0"/>
        <v/>
      </c>
      <c r="B63" s="82" t="str">
        <f>IF(H63&gt;0,CONCATENATE(Tabel2204034[Object-ID],Tabel2204034[Nr.],".",[1]!Watergangen[[#This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0"/>
        <v/>
      </c>
      <c r="B64" s="82" t="str">
        <f>IF(H64&gt;0,CONCATENATE(Tabel2204034[Object-ID],Tabel2204034[Nr.],".",[1]!Watergangen[[#This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0"/>
        <v/>
      </c>
      <c r="B65" s="82" t="str">
        <f>IF(H65&gt;0,CONCATENATE(Tabel2204034[Object-ID],Tabel2204034[Nr.],".",[1]!Watergangen[[#This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0"/>
        <v/>
      </c>
      <c r="B66" s="82" t="str">
        <f>IF(H66&gt;0,CONCATENATE(Tabel2204034[Object-ID],Tabel2204034[Nr.],".",[1]!Watergangen[[#This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0"/>
        <v/>
      </c>
      <c r="B67" s="82" t="str">
        <f>IF(H67&gt;0,CONCATENATE(Tabel2204034[Object-ID],Tabel2204034[Nr.],".",[1]!Watergangen[[#This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0"/>
        <v/>
      </c>
      <c r="B68" s="82" t="str">
        <f>IF(H68&gt;0,CONCATENATE(Tabel2204034[Object-ID],Tabel2204034[Nr.],".",[1]!Watergangen[[#This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0"/>
        <v/>
      </c>
      <c r="B69" s="82" t="str">
        <f>IF(H69&gt;0,CONCATENATE(Tabel2204034[Object-ID],Tabel2204034[Nr.],".",[1]!Watergangen[[#This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0"/>
        <v/>
      </c>
      <c r="B70" s="82" t="str">
        <f>IF(H70&gt;0,CONCATENATE(Tabel2204034[Object-ID],Tabel2204034[Nr.],".",[1]!Watergangen[[#This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0"/>
        <v/>
      </c>
      <c r="B71" s="82" t="str">
        <f>IF(H71&gt;0,CONCATENATE(Tabel2204034[Object-ID],Tabel2204034[Nr.],".",[1]!Watergangen[[#This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0"/>
        <v/>
      </c>
      <c r="B72" s="82" t="str">
        <f>IF(H72&gt;0,CONCATENATE(Tabel2204034[Object-ID],Tabel2204034[Nr.],".",[1]!Watergangen[[#This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0"/>
        <v/>
      </c>
      <c r="B73" s="82" t="str">
        <f>IF(H73&gt;0,CONCATENATE(Tabel2204034[Object-ID],Tabel2204034[Nr.],".",[1]!Watergangen[[#This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0"/>
        <v/>
      </c>
      <c r="B74" s="82" t="str">
        <f>IF(H74&gt;0,CONCATENATE(Tabel2204034[Object-ID],Tabel2204034[Nr.],".",[1]!Watergangen[[#This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0"/>
        <v/>
      </c>
      <c r="B75" s="82" t="str">
        <f>IF(H75&gt;0,CONCATENATE(Tabel2204034[Object-ID],Tabel2204034[Nr.],".",[1]!Watergangen[[#This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si="0"/>
        <v/>
      </c>
      <c r="B76" s="82" t="str">
        <f>IF(H76&gt;0,CONCATENATE(Tabel2204034[Object-ID],Tabel2204034[Nr.],".",[1]!Watergangen[[#This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ref="A77:A140" si="1">IF(B77="","",ROW()-10)</f>
        <v/>
      </c>
      <c r="B77" s="82" t="str">
        <f>IF(H77&gt;0,CONCATENATE(Tabel2204034[Object-ID],Tabel2204034[Nr.],".",[1]!Watergangen[[#This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1"/>
        <v/>
      </c>
      <c r="B78" s="82" t="str">
        <f>IF(H78&gt;0,CONCATENATE(Tabel2204034[Object-ID],Tabel2204034[Nr.],".",[1]!Watergangen[[#This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si="1"/>
        <v/>
      </c>
      <c r="B79" s="82" t="str">
        <f>IF(H79&gt;0,CONCATENATE(Tabel2204034[Object-ID],Tabel2204034[Nr.],".",[1]!Watergangen[[#This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1"/>
        <v/>
      </c>
      <c r="B80" s="82" t="str">
        <f>IF(H80&gt;0,CONCATENATE(Tabel2204034[Object-ID],Tabel2204034[Nr.],".",[1]!Watergangen[[#This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1"/>
        <v/>
      </c>
      <c r="B81" s="82" t="str">
        <f>IF(H81&gt;0,CONCATENATE(Tabel2204034[Object-ID],Tabel2204034[Nr.],".",[1]!Watergangen[[#This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1"/>
        <v/>
      </c>
      <c r="B82" s="82" t="str">
        <f>IF(H82&gt;0,CONCATENATE(Tabel2204034[Object-ID],Tabel2204034[Nr.],".",[1]!Watergangen[[#This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1"/>
        <v/>
      </c>
      <c r="B83" s="82" t="str">
        <f>IF(H83&gt;0,CONCATENATE(Tabel2204034[Object-ID],Tabel2204034[Nr.],".",[1]!Watergangen[[#This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1"/>
        <v/>
      </c>
      <c r="B84" s="82" t="str">
        <f>IF(H84&gt;0,CONCATENATE(Tabel2204034[Object-ID],Tabel2204034[Nr.],".",[1]!Watergangen[[#This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1"/>
        <v/>
      </c>
      <c r="B85" s="82" t="str">
        <f>IF(H85&gt;0,CONCATENATE(Tabel2204034[Object-ID],Tabel2204034[Nr.],".",[1]!Watergangen[[#This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1"/>
        <v/>
      </c>
      <c r="B86" s="82" t="str">
        <f>IF(H86&gt;0,CONCATENATE(Tabel2204034[Object-ID],Tabel2204034[Nr.],".",[1]!Watergangen[[#This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1"/>
        <v/>
      </c>
      <c r="B87" s="82" t="str">
        <f>IF(H87&gt;0,CONCATENATE(Tabel2204034[Object-ID],Tabel2204034[Nr.],".",[1]!Watergangen[[#This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1"/>
        <v/>
      </c>
      <c r="B88" s="82" t="str">
        <f>IF(H88&gt;0,CONCATENATE(Tabel2204034[Object-ID],Tabel2204034[Nr.],".",[1]!Watergangen[[#This Row],[Object code]],".",[1]!Watergangen[[#This Row],[Eis-volgnr.]]),"")</f>
        <v/>
      </c>
      <c r="C88" s="83"/>
      <c r="D88" s="83"/>
      <c r="E88" s="84"/>
      <c r="F88" s="88"/>
      <c r="G88" s="88"/>
      <c r="H88" s="84"/>
      <c r="I88" s="83"/>
      <c r="J88" s="89"/>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1"/>
        <v/>
      </c>
      <c r="B89" s="82" t="str">
        <f>IF(H89&gt;0,CONCATENATE(Tabel2204034[Object-ID],Tabel2204034[Nr.],".",[1]!Watergangen[[#This Row],[Object code]],".",[1]!Watergangen[[#This Row],[Eis-volgnr.]]),"")</f>
        <v/>
      </c>
      <c r="C89" s="83"/>
      <c r="D89" s="83"/>
      <c r="E89" s="84"/>
      <c r="F89" s="83"/>
      <c r="G89" s="83"/>
      <c r="H89" s="84"/>
      <c r="I89" s="83"/>
      <c r="J89" s="86"/>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1"/>
        <v/>
      </c>
      <c r="B90" s="82" t="str">
        <f>IF(H90&gt;0,CONCATENATE(Tabel2204034[Object-ID],Tabel2204034[Nr.],".",[1]!Watergangen[[#This Row],[Object code]],".",[1]!Watergangen[[#This Row],[Eis-volgnr.]]),"")</f>
        <v/>
      </c>
      <c r="C90" s="83"/>
      <c r="D90" s="83"/>
      <c r="E90" s="84"/>
      <c r="F90" s="83"/>
      <c r="G90" s="83"/>
      <c r="H90" s="84"/>
      <c r="I90" s="83"/>
      <c r="J90" s="86"/>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1"/>
        <v/>
      </c>
      <c r="B91" s="82" t="str">
        <f>IF(H91&gt;0,CONCATENATE(Tabel2204034[Object-ID],Tabel2204034[Nr.],".",[1]!Watergangen[[#This Row],[Object code]],".",[1]!Watergangen[[#This Row],[Eis-volgnr.]]),"")</f>
        <v/>
      </c>
      <c r="C91" s="83"/>
      <c r="D91" s="83"/>
      <c r="E91" s="84"/>
      <c r="F91" s="83"/>
      <c r="G91" s="83"/>
      <c r="H91" s="84"/>
      <c r="I91" s="83"/>
      <c r="J91" s="86"/>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1"/>
        <v/>
      </c>
      <c r="B92" s="82" t="str">
        <f>IF(H92&gt;0,CONCATENATE(Tabel2204034[Object-ID],Tabel2204034[Nr.],".",[1]!Watergangen[[#This Row],[Object code]],".",[1]!Watergangen[[#This Row],[Eis-volgnr.]]),"")</f>
        <v/>
      </c>
      <c r="C92" s="83"/>
      <c r="D92" s="83"/>
      <c r="E92" s="84"/>
      <c r="F92" s="83"/>
      <c r="G92" s="83"/>
      <c r="H92" s="84"/>
      <c r="I92" s="83"/>
      <c r="J92" s="86"/>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1"/>
        <v/>
      </c>
      <c r="B93" s="82" t="str">
        <f>IF(H93&gt;0,CONCATENATE(Tabel2204034[Object-ID],Tabel2204034[Nr.],".",[1]!Watergangen[[#This Row],[Object code]],".",[1]!Watergangen[[#This Row],[Eis-volgnr.]]),"")</f>
        <v/>
      </c>
      <c r="C93" s="83"/>
      <c r="D93" s="83"/>
      <c r="E93" s="84"/>
      <c r="F93" s="83"/>
      <c r="G93" s="83"/>
      <c r="H93" s="84"/>
      <c r="I93" s="83"/>
      <c r="J93" s="86"/>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1"/>
        <v/>
      </c>
      <c r="B94" s="82" t="str">
        <f>IF(H94&gt;0,CONCATENATE(Tabel2204034[Object-ID],Tabel2204034[Nr.],".",[1]!Watergangen[[#This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1"/>
        <v/>
      </c>
      <c r="B95" s="82" t="str">
        <f>IF(H95&gt;0,CONCATENATE(Tabel2204034[Object-ID],Tabel2204034[Nr.],".",[1]!Watergangen[[#This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1"/>
        <v/>
      </c>
      <c r="B96" s="82" t="str">
        <f>IF(H96&gt;0,CONCATENATE(Tabel2204034[Object-ID],Tabel2204034[Nr.],".",[1]!Watergangen[[#This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1"/>
        <v/>
      </c>
      <c r="B97" s="82" t="str">
        <f>IF(H97&gt;0,CONCATENATE(Tabel2204034[Object-ID],Tabel2204034[Nr.],".",[1]!Watergangen[[#This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1"/>
        <v/>
      </c>
      <c r="B98" s="82" t="str">
        <f>IF(H98&gt;0,CONCATENATE(Tabel2204034[Object-ID],Tabel2204034[Nr.],".",[1]!Watergangen[[#This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1"/>
        <v/>
      </c>
      <c r="B99" s="82" t="str">
        <f>IF(H99&gt;0,CONCATENATE(Tabel2204034[Object-ID],Tabel2204034[Nr.],".",[1]!Watergangen[[#This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1"/>
        <v/>
      </c>
      <c r="B100" s="82" t="str">
        <f>IF(H100&gt;0,CONCATENATE(Tabel2204034[Object-ID],Tabel2204034[Nr.],".",[1]!Watergangen[[#This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1"/>
        <v/>
      </c>
      <c r="B101" s="82" t="str">
        <f>IF(H101&gt;0,CONCATENATE(Tabel2204034[Object-ID],Tabel2204034[Nr.],".",[1]!Watergangen[[#This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1"/>
        <v/>
      </c>
      <c r="B102" s="82" t="str">
        <f>IF(H102&gt;0,CONCATENATE(Tabel2204034[Object-ID],Tabel2204034[Nr.],".",[1]!Watergangen[[#This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1"/>
        <v/>
      </c>
      <c r="B103" s="82" t="str">
        <f>IF(H103&gt;0,CONCATENATE(Tabel2204034[Object-ID],Tabel2204034[Nr.],".",[1]!Watergangen[[#This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1"/>
        <v/>
      </c>
      <c r="B104" s="82" t="str">
        <f>IF(H104&gt;0,CONCATENATE(Tabel2204034[Object-ID],Tabel2204034[Nr.],".",[1]!Watergangen[[#This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1"/>
        <v/>
      </c>
      <c r="B105" s="82" t="str">
        <f>IF(H105&gt;0,CONCATENATE(Tabel2204034[Object-ID],Tabel2204034[Nr.],".",[1]!Watergangen[[#This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1"/>
        <v/>
      </c>
      <c r="B106" s="82" t="str">
        <f>IF(H106&gt;0,CONCATENATE(Tabel2204034[Object-ID],Tabel2204034[Nr.],".",[1]!Watergangen[[#This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1"/>
        <v/>
      </c>
      <c r="B107" s="82" t="str">
        <f>IF(H107&gt;0,CONCATENATE(Tabel2204034[Object-ID],Tabel2204034[Nr.],".",[1]!Watergangen[[#This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1"/>
        <v/>
      </c>
      <c r="B108" s="82" t="str">
        <f>IF(H108&gt;0,CONCATENATE(Tabel2204034[Object-ID],Tabel2204034[Nr.],".",[1]!Watergangen[[#This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1"/>
        <v/>
      </c>
      <c r="B109" s="82" t="str">
        <f>IF(H109&gt;0,CONCATENATE(Tabel2204034[Object-ID],Tabel2204034[Nr.],".",[1]!Watergangen[[#This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1"/>
        <v/>
      </c>
      <c r="B110" s="82" t="str">
        <f>IF(H110&gt;0,CONCATENATE(Tabel2204034[Object-ID],Tabel2204034[Nr.],".",[1]!Watergangen[[#This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1"/>
        <v/>
      </c>
      <c r="B111" s="82" t="str">
        <f>IF(H111&gt;0,CONCATENATE(Tabel2204034[Object-ID],Tabel2204034[Nr.],".",[1]!Watergangen[[#This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1"/>
        <v/>
      </c>
      <c r="B112" s="82" t="str">
        <f>IF(H112&gt;0,CONCATENATE(Tabel2204034[Object-ID],Tabel2204034[Nr.],".",[1]!Watergangen[[#This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1"/>
        <v/>
      </c>
      <c r="B113" s="82" t="str">
        <f>IF(H113&gt;0,CONCATENATE(Tabel2204034[Object-ID],Tabel2204034[Nr.],".",[1]!Watergangen[[#This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1"/>
        <v/>
      </c>
      <c r="B114" s="82" t="str">
        <f>IF(H114&gt;0,CONCATENATE(Tabel2204034[Object-ID],Tabel2204034[Nr.],".",[1]!Watergangen[[#This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1"/>
        <v/>
      </c>
      <c r="B115" s="82" t="str">
        <f>IF(H115&gt;0,CONCATENATE(Tabel2204034[Object-ID],Tabel2204034[Nr.],".",[1]!Watergangen[[#This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1"/>
        <v/>
      </c>
      <c r="B116" s="82" t="str">
        <f>IF(H116&gt;0,CONCATENATE(Tabel2204034[Object-ID],Tabel2204034[Nr.],".",[1]!Watergangen[[#This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1"/>
        <v/>
      </c>
      <c r="B117" s="82" t="str">
        <f>IF(H117&gt;0,CONCATENATE(Tabel2204034[Object-ID],Tabel2204034[Nr.],".",[1]!Watergangen[[#This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1"/>
        <v/>
      </c>
      <c r="B118" s="82" t="str">
        <f>IF(H118&gt;0,CONCATENATE(Tabel2204034[Object-ID],Tabel2204034[Nr.],".",[1]!Watergangen[[#This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1"/>
        <v/>
      </c>
      <c r="B119" s="82" t="str">
        <f>IF(H119&gt;0,CONCATENATE(Tabel2204034[Object-ID],Tabel2204034[Nr.],".",[1]!Watergangen[[#This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1"/>
        <v/>
      </c>
      <c r="B120" s="82" t="str">
        <f>IF(H120&gt;0,CONCATENATE(Tabel2204034[Object-ID],Tabel2204034[Nr.],".",[1]!Watergangen[[#This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1"/>
        <v/>
      </c>
      <c r="B121" s="82" t="str">
        <f>IF(H121&gt;0,CONCATENATE(Tabel2204034[Object-ID],Tabel2204034[Nr.],".",[1]!Watergangen[[#This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1"/>
        <v/>
      </c>
      <c r="B122" s="82" t="str">
        <f>IF(H122&gt;0,CONCATENATE(Tabel2204034[Object-ID],Tabel2204034[Nr.],".",[1]!Watergangen[[#This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1"/>
        <v/>
      </c>
      <c r="B123" s="82" t="str">
        <f>IF(H123&gt;0,CONCATENATE(Tabel2204034[Object-ID],Tabel2204034[Nr.],".",[1]!Watergangen[[#This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1"/>
        <v/>
      </c>
      <c r="B124" s="82" t="str">
        <f>IF(H124&gt;0,CONCATENATE(Tabel2204034[Object-ID],Tabel2204034[Nr.],".",[1]!Watergangen[[#This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1"/>
        <v/>
      </c>
      <c r="B125" s="82" t="str">
        <f>IF(H125&gt;0,CONCATENATE(Tabel2204034[Object-ID],Tabel2204034[Nr.],".",[1]!Watergangen[[#This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1"/>
        <v/>
      </c>
      <c r="B126" s="82" t="str">
        <f>IF(H126&gt;0,CONCATENATE(Tabel2204034[Object-ID],Tabel2204034[Nr.],".",[1]!Watergangen[[#This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1"/>
        <v/>
      </c>
      <c r="B127" s="82" t="str">
        <f>IF(H127&gt;0,CONCATENATE(Tabel2204034[Object-ID],Tabel2204034[Nr.],".",[1]!Watergangen[[#This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1"/>
        <v/>
      </c>
      <c r="B128" s="82" t="str">
        <f>IF(H128&gt;0,CONCATENATE(Tabel2204034[Object-ID],Tabel2204034[Nr.],".",[1]!Watergangen[[#This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1"/>
        <v/>
      </c>
      <c r="B129" s="82" t="str">
        <f>IF(H129&gt;0,CONCATENATE(Tabel2204034[Object-ID],Tabel2204034[Nr.],".",[1]!Watergangen[[#This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1"/>
        <v/>
      </c>
      <c r="B130" s="82" t="str">
        <f>IF(H130&gt;0,CONCATENATE(Tabel2204034[Object-ID],Tabel2204034[Nr.],".",[1]!Watergangen[[#This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1"/>
        <v/>
      </c>
      <c r="B131" s="82" t="str">
        <f>IF(H131&gt;0,CONCATENATE(Tabel2204034[Object-ID],Tabel2204034[Nr.],".",[1]!Watergangen[[#This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1"/>
        <v/>
      </c>
      <c r="B132" s="82" t="str">
        <f>IF(H132&gt;0,CONCATENATE(Tabel2204034[Object-ID],Tabel2204034[Nr.],".",[1]!Watergangen[[#This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1"/>
        <v/>
      </c>
      <c r="B133" s="82" t="str">
        <f>IF(H133&gt;0,CONCATENATE(Tabel2204034[Object-ID],Tabel2204034[Nr.],".",[1]!Watergangen[[#This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1"/>
        <v/>
      </c>
      <c r="B134" s="82" t="str">
        <f>IF(H134&gt;0,CONCATENATE(Tabel2204034[Object-ID],Tabel2204034[Nr.],".",[1]!Watergangen[[#This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1"/>
        <v/>
      </c>
      <c r="B135" s="82" t="str">
        <f>IF(H135&gt;0,CONCATENATE(Tabel2204034[Object-ID],Tabel2204034[Nr.],".",[1]!Watergangen[[#This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1"/>
        <v/>
      </c>
      <c r="B136" s="82" t="str">
        <f>IF(H136&gt;0,CONCATENATE(Tabel2204034[Object-ID],Tabel2204034[Nr.],".",[1]!Watergangen[[#This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1"/>
        <v/>
      </c>
      <c r="B137" s="82" t="str">
        <f>IF(H137&gt;0,CONCATENATE(Tabel2204034[Object-ID],Tabel2204034[Nr.],".",[1]!Watergangen[[#This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1"/>
        <v/>
      </c>
      <c r="B138" s="82" t="str">
        <f>IF(H138&gt;0,CONCATENATE(Tabel2204034[Object-ID],Tabel2204034[Nr.],".",[1]!Watergangen[[#This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1"/>
        <v/>
      </c>
      <c r="B139" s="82" t="str">
        <f>IF(H139&gt;0,CONCATENATE(Tabel2204034[Object-ID],Tabel2204034[Nr.],".",[1]!Watergangen[[#This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si="1"/>
        <v/>
      </c>
      <c r="B140" s="82" t="str">
        <f>IF(H140&gt;0,CONCATENATE(Tabel2204034[Object-ID],Tabel2204034[Nr.],".",[1]!Watergangen[[#This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ref="A141:A204" si="2">IF(B141="","",ROW()-10)</f>
        <v/>
      </c>
      <c r="B141" s="82" t="str">
        <f>IF(H141&gt;0,CONCATENATE(Tabel2204034[Object-ID],Tabel2204034[Nr.],".",[1]!Watergangen[[#This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2"/>
        <v/>
      </c>
      <c r="B142" s="82" t="str">
        <f>IF(H142&gt;0,CONCATENATE(Tabel2204034[Object-ID],Tabel2204034[Nr.],".",[1]!Watergangen[[#This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si="2"/>
        <v/>
      </c>
      <c r="B143" s="82" t="str">
        <f>IF(H143&gt;0,CONCATENATE(Tabel2204034[Object-ID],Tabel2204034[Nr.],".",[1]!Watergangen[[#This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2"/>
        <v/>
      </c>
      <c r="B144" s="82" t="str">
        <f>IF(H144&gt;0,CONCATENATE(Tabel2204034[Object-ID],Tabel2204034[Nr.],".",[1]!Watergangen[[#This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2"/>
        <v/>
      </c>
      <c r="B145" s="82" t="str">
        <f>IF(H145&gt;0,CONCATENATE(Tabel2204034[Object-ID],Tabel2204034[Nr.],".",[1]!Watergangen[[#This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2"/>
        <v/>
      </c>
      <c r="B146" s="82" t="str">
        <f>IF(H146&gt;0,CONCATENATE(Tabel2204034[Object-ID],Tabel2204034[Nr.],".",[1]!Watergangen[[#This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2"/>
        <v/>
      </c>
      <c r="B147" s="82" t="str">
        <f>IF(H147&gt;0,CONCATENATE(Tabel2204034[Object-ID],Tabel2204034[Nr.],".",[1]!Watergangen[[#This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2"/>
        <v/>
      </c>
      <c r="B148" s="82" t="str">
        <f>IF(H148&gt;0,CONCATENATE(Tabel2204034[Object-ID],Tabel2204034[Nr.],".",[1]!Watergangen[[#This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2"/>
        <v/>
      </c>
      <c r="B149" s="82" t="str">
        <f>IF(H149&gt;0,CONCATENATE(Tabel2204034[Object-ID],Tabel2204034[Nr.],".",[1]!Watergangen[[#This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2"/>
        <v/>
      </c>
      <c r="B150" s="82" t="str">
        <f>IF(H150&gt;0,CONCATENATE(Tabel2204034[Object-ID],Tabel2204034[Nr.],".",[1]!Watergangen[[#This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2"/>
        <v/>
      </c>
      <c r="B151" s="82" t="str">
        <f>IF(H151&gt;0,CONCATENATE(Tabel2204034[Object-ID],Tabel2204034[Nr.],".",[1]!Watergangen[[#This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2"/>
        <v/>
      </c>
      <c r="B152" s="82" t="str">
        <f>IF(H152&gt;0,CONCATENATE(Tabel2204034[Object-ID],Tabel2204034[Nr.],".",[1]!Watergangen[[#This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2"/>
        <v/>
      </c>
      <c r="B153" s="82" t="str">
        <f>IF(H153&gt;0,CONCATENATE(Tabel2204034[Object-ID],Tabel2204034[Nr.],".",[1]!Watergangen[[#This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2"/>
        <v/>
      </c>
      <c r="B154" s="82" t="str">
        <f>IF(H154&gt;0,CONCATENATE(Tabel2204034[Object-ID],Tabel2204034[Nr.],".",[1]!Watergangen[[#This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2"/>
        <v/>
      </c>
      <c r="B155" s="82" t="str">
        <f>IF(H155&gt;0,CONCATENATE(Tabel2204034[Object-ID],Tabel2204034[Nr.],".",[1]!Watergangen[[#This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2"/>
        <v/>
      </c>
      <c r="B156" s="82" t="str">
        <f>IF(H156&gt;0,CONCATENATE(Tabel2204034[Object-ID],Tabel2204034[Nr.],".",[1]!Watergangen[[#This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2"/>
        <v/>
      </c>
      <c r="B157" s="82" t="str">
        <f>IF(H157&gt;0,CONCATENATE(Tabel2204034[Object-ID],Tabel2204034[Nr.],".",[1]!Watergangen[[#This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2"/>
        <v/>
      </c>
      <c r="B158" s="82" t="str">
        <f>IF(H158&gt;0,CONCATENATE(Tabel2204034[Object-ID],Tabel2204034[Nr.],".",[1]!Watergangen[[#This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2"/>
        <v/>
      </c>
      <c r="B159" s="82" t="str">
        <f>IF(H159&gt;0,CONCATENATE(Tabel2204034[Object-ID],Tabel2204034[Nr.],".",[1]!Watergangen[[#This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2"/>
        <v/>
      </c>
      <c r="B160" s="82" t="str">
        <f>IF(H160&gt;0,CONCATENATE(Tabel2204034[Object-ID],Tabel2204034[Nr.],".",[1]!Watergangen[[#This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2"/>
        <v/>
      </c>
      <c r="B161" s="82" t="str">
        <f>IF(H161&gt;0,CONCATENATE(Tabel2204034[Object-ID],Tabel2204034[Nr.],".",[1]!Watergangen[[#This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2"/>
        <v/>
      </c>
      <c r="B162" s="82" t="str">
        <f>IF(H162&gt;0,CONCATENATE(Tabel2204034[Object-ID],Tabel2204034[Nr.],".",[1]!Watergangen[[#This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2"/>
        <v/>
      </c>
      <c r="B163" s="82" t="str">
        <f>IF(H163&gt;0,CONCATENATE(Tabel2204034[Object-ID],Tabel2204034[Nr.],".",[1]!Watergangen[[#This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2"/>
        <v/>
      </c>
      <c r="B164" s="82" t="str">
        <f>IF(H164&gt;0,CONCATENATE(Tabel2204034[Object-ID],Tabel2204034[Nr.],".",[1]!Watergangen[[#This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2"/>
        <v/>
      </c>
      <c r="B165" s="82" t="str">
        <f>IF(H165&gt;0,CONCATENATE(Tabel2204034[Object-ID],Tabel2204034[Nr.],".",[1]!Watergangen[[#This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2"/>
        <v/>
      </c>
      <c r="B166" s="82" t="str">
        <f>IF(H166&gt;0,CONCATENATE(Tabel2204034[Object-ID],Tabel2204034[Nr.],".",[1]!Watergangen[[#This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2"/>
        <v/>
      </c>
      <c r="B167" s="82" t="str">
        <f>IF(H167&gt;0,CONCATENATE(Tabel2204034[Object-ID],Tabel2204034[Nr.],".",[1]!Watergangen[[#This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2"/>
        <v/>
      </c>
      <c r="B168" s="82" t="str">
        <f>IF(H168&gt;0,CONCATENATE(Tabel2204034[Object-ID],Tabel2204034[Nr.],".",[1]!Watergangen[[#This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2"/>
        <v/>
      </c>
      <c r="B169" s="82" t="str">
        <f>IF(H169&gt;0,CONCATENATE(Tabel2204034[Object-ID],Tabel2204034[Nr.],".",[1]!Watergangen[[#This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2"/>
        <v/>
      </c>
      <c r="B170" s="82" t="str">
        <f>IF(H170&gt;0,CONCATENATE(Tabel2204034[Object-ID],Tabel2204034[Nr.],".",[1]!Watergangen[[#This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2"/>
        <v/>
      </c>
      <c r="B171" s="82" t="str">
        <f>IF(H171&gt;0,CONCATENATE(Tabel2204034[Object-ID],Tabel2204034[Nr.],".",[1]!Watergangen[[#This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2"/>
        <v/>
      </c>
      <c r="B172" s="82" t="str">
        <f>IF(H172&gt;0,CONCATENATE(Tabel2204034[Object-ID],Tabel2204034[Nr.],".",[1]!Watergangen[[#This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2"/>
        <v/>
      </c>
      <c r="B173" s="82" t="str">
        <f>IF(H173&gt;0,CONCATENATE(Tabel2204034[Object-ID],Tabel2204034[Nr.],".",[1]!Watergangen[[#This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2"/>
        <v/>
      </c>
      <c r="B174" s="82" t="str">
        <f>IF(H174&gt;0,CONCATENATE(Tabel2204034[Object-ID],Tabel2204034[Nr.],".",[1]!Watergangen[[#This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2"/>
        <v/>
      </c>
      <c r="B175" s="82" t="str">
        <f>IF(H175&gt;0,CONCATENATE(Tabel2204034[Object-ID],Tabel2204034[Nr.],".",[1]!Watergangen[[#This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2"/>
        <v/>
      </c>
      <c r="B176" s="82" t="str">
        <f>IF(H176&gt;0,CONCATENATE(Tabel2204034[Object-ID],Tabel2204034[Nr.],".",[1]!Watergangen[[#This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2"/>
        <v/>
      </c>
      <c r="B177" s="82" t="str">
        <f>IF(H177&gt;0,CONCATENATE(Tabel2204034[Object-ID],Tabel2204034[Nr.],".",[1]!Watergangen[[#This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2"/>
        <v/>
      </c>
      <c r="B178" s="82" t="str">
        <f>IF(H178&gt;0,CONCATENATE(Tabel2204034[Object-ID],Tabel2204034[Nr.],".",[1]!Watergangen[[#This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2"/>
        <v/>
      </c>
      <c r="B179" s="82" t="str">
        <f>IF(H179&gt;0,CONCATENATE(Tabel2204034[Object-ID],Tabel2204034[Nr.],".",[1]!Watergangen[[#This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2"/>
        <v/>
      </c>
      <c r="B180" s="82" t="str">
        <f>IF(H180&gt;0,CONCATENATE(Tabel2204034[Object-ID],Tabel2204034[Nr.],".",[1]!Watergangen[[#This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2"/>
        <v/>
      </c>
      <c r="B181" s="82" t="str">
        <f>IF(H181&gt;0,CONCATENATE(Tabel2204034[Object-ID],Tabel2204034[Nr.],".",[1]!Watergangen[[#This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2"/>
        <v/>
      </c>
      <c r="B182" s="82" t="str">
        <f>IF(H182&gt;0,CONCATENATE(Tabel2204034[Object-ID],Tabel2204034[Nr.],".",[1]!Watergangen[[#This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2"/>
        <v/>
      </c>
      <c r="B183" s="82" t="str">
        <f>IF(H183&gt;0,CONCATENATE(Tabel2204034[Object-ID],Tabel2204034[Nr.],".",[1]!Watergangen[[#This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2"/>
        <v/>
      </c>
      <c r="B184" s="82" t="str">
        <f>IF(H184&gt;0,CONCATENATE(Tabel2204034[Object-ID],Tabel2204034[Nr.],".",[1]!Watergangen[[#This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2"/>
        <v/>
      </c>
      <c r="B185" s="82" t="str">
        <f>IF(H185&gt;0,CONCATENATE(Tabel2204034[Object-ID],Tabel2204034[Nr.],".",[1]!Watergangen[[#This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2"/>
        <v/>
      </c>
      <c r="B186" s="82" t="str">
        <f>IF(H186&gt;0,CONCATENATE(Tabel2204034[Object-ID],Tabel2204034[Nr.],".",[1]!Watergangen[[#This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2"/>
        <v/>
      </c>
      <c r="B187" s="82" t="str">
        <f>IF(H187&gt;0,CONCATENATE(Tabel2204034[Object-ID],Tabel2204034[Nr.],".",[1]!Watergangen[[#This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2"/>
        <v/>
      </c>
      <c r="B188" s="82" t="str">
        <f>IF(H188&gt;0,CONCATENATE(Tabel2204034[Object-ID],Tabel2204034[Nr.],".",[1]!Watergangen[[#This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2"/>
        <v/>
      </c>
      <c r="B189" s="82" t="str">
        <f>IF(H189&gt;0,CONCATENATE(Tabel2204034[Object-ID],Tabel2204034[Nr.],".",[1]!Watergangen[[#This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2"/>
        <v/>
      </c>
      <c r="B190" s="82" t="str">
        <f>IF(H190&gt;0,CONCATENATE(Tabel2204034[Object-ID],Tabel2204034[Nr.],".",[1]!Watergangen[[#This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2"/>
        <v/>
      </c>
      <c r="B191" s="82" t="str">
        <f>IF(H191&gt;0,CONCATENATE(Tabel2204034[Object-ID],Tabel2204034[Nr.],".",[1]!Watergangen[[#This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2"/>
        <v/>
      </c>
      <c r="B192" s="82" t="str">
        <f>IF(H192&gt;0,CONCATENATE(Tabel2204034[Object-ID],Tabel2204034[Nr.],".",[1]!Watergangen[[#This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2"/>
        <v/>
      </c>
      <c r="B193" s="82" t="str">
        <f>IF(H193&gt;0,CONCATENATE(Tabel2204034[Object-ID],Tabel2204034[Nr.],".",[1]!Watergangen[[#This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2"/>
        <v/>
      </c>
      <c r="B194" s="82" t="str">
        <f>IF(H194&gt;0,CONCATENATE(Tabel2204034[Object-ID],Tabel2204034[Nr.],".",[1]!Watergangen[[#This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2"/>
        <v/>
      </c>
      <c r="B195" s="82" t="str">
        <f>IF(H195&gt;0,CONCATENATE(Tabel2204034[Object-ID],Tabel2204034[Nr.],".",[1]!Watergangen[[#This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2"/>
        <v/>
      </c>
      <c r="B196" s="82" t="str">
        <f>IF(H196&gt;0,CONCATENATE(Tabel2204034[Object-ID],Tabel2204034[Nr.],".",[1]!Watergangen[[#This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2"/>
        <v/>
      </c>
      <c r="B197" s="82" t="str">
        <f>IF(H197&gt;0,CONCATENATE(Tabel2204034[Object-ID],Tabel2204034[Nr.],".",[1]!Watergangen[[#This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2"/>
        <v/>
      </c>
      <c r="B198" s="82" t="str">
        <f>IF(H198&gt;0,CONCATENATE(Tabel2204034[Object-ID],Tabel2204034[Nr.],".",[1]!Watergangen[[#This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2"/>
        <v/>
      </c>
      <c r="B199" s="82" t="str">
        <f>IF(H199&gt;0,CONCATENATE(Tabel2204034[Object-ID],Tabel2204034[Nr.],".",[1]!Watergangen[[#This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2"/>
        <v/>
      </c>
      <c r="B200" s="82" t="str">
        <f>IF(H200&gt;0,CONCATENATE(Tabel2204034[Object-ID],Tabel2204034[Nr.],".",[1]!Watergangen[[#This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2"/>
        <v/>
      </c>
      <c r="B201" s="82" t="str">
        <f>IF(H201&gt;0,CONCATENATE(Tabel2204034[Object-ID],Tabel2204034[Nr.],".",[1]!Watergangen[[#This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2"/>
        <v/>
      </c>
      <c r="B202" s="82" t="str">
        <f>IF(H202&gt;0,CONCATENATE(Tabel2204034[Object-ID],Tabel2204034[Nr.],".",[1]!Watergangen[[#This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2"/>
        <v/>
      </c>
      <c r="B203" s="82" t="str">
        <f>IF(H203&gt;0,CONCATENATE(Tabel2204034[Object-ID],Tabel2204034[Nr.],".",[1]!Watergangen[[#This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si="2"/>
        <v/>
      </c>
      <c r="B204" s="82" t="str">
        <f>IF(H204&gt;0,CONCATENATE(Tabel2204034[Object-ID],Tabel2204034[Nr.],".",[1]!Watergangen[[#This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ref="A205:A268" si="3">IF(B205="","",ROW()-10)</f>
        <v/>
      </c>
      <c r="B205" s="82" t="str">
        <f>IF(H205&gt;0,CONCATENATE(Tabel2204034[Object-ID],Tabel2204034[Nr.],".",[1]!Watergangen[[#This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3"/>
        <v/>
      </c>
      <c r="B206" s="82" t="str">
        <f>IF(H206&gt;0,CONCATENATE(Tabel2204034[Object-ID],Tabel2204034[Nr.],".",[1]!Watergangen[[#This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si="3"/>
        <v/>
      </c>
      <c r="B207" s="82" t="str">
        <f>IF(H207&gt;0,CONCATENATE(Tabel2204034[Object-ID],Tabel2204034[Nr.],".",[1]!Watergangen[[#This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3"/>
        <v/>
      </c>
      <c r="B208" s="82" t="str">
        <f>IF(H208&gt;0,CONCATENATE(Tabel2204034[Object-ID],Tabel2204034[Nr.],".",[1]!Watergangen[[#This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3"/>
        <v/>
      </c>
      <c r="B209" s="82" t="str">
        <f>IF(H209&gt;0,CONCATENATE(Tabel2204034[Object-ID],Tabel2204034[Nr.],".",[1]!Watergangen[[#This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3"/>
        <v/>
      </c>
      <c r="B210" s="82" t="str">
        <f>IF(H210&gt;0,CONCATENATE(Tabel2204034[Object-ID],Tabel2204034[Nr.],".",[1]!Watergangen[[#This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3"/>
        <v/>
      </c>
      <c r="B211" s="82" t="str">
        <f>IF(H211&gt;0,CONCATENATE(Tabel2204034[Object-ID],Tabel2204034[Nr.],".",[1]!Watergangen[[#This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3"/>
        <v/>
      </c>
      <c r="B212" s="82" t="str">
        <f>IF(H212&gt;0,CONCATENATE(Tabel2204034[Object-ID],Tabel2204034[Nr.],".",[1]!Watergangen[[#This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3"/>
        <v/>
      </c>
      <c r="B213" s="82" t="str">
        <f>IF(H213&gt;0,CONCATENATE(Tabel2204034[Object-ID],Tabel2204034[Nr.],".",[1]!Watergangen[[#This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3"/>
        <v/>
      </c>
      <c r="B214" s="82" t="str">
        <f>IF(H214&gt;0,CONCATENATE(Tabel2204034[Object-ID],Tabel2204034[Nr.],".",[1]!Watergangen[[#This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3"/>
        <v/>
      </c>
      <c r="B215" s="82" t="str">
        <f>IF(H215&gt;0,CONCATENATE(Tabel2204034[Object-ID],Tabel2204034[Nr.],".",[1]!Watergangen[[#This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3"/>
        <v/>
      </c>
      <c r="B216" s="82" t="str">
        <f>IF(H216&gt;0,CONCATENATE(Tabel2204034[Object-ID],Tabel2204034[Nr.],".",[1]!Watergangen[[#This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3"/>
        <v/>
      </c>
      <c r="B217" s="82" t="str">
        <f>IF(H217&gt;0,CONCATENATE(Tabel2204034[Object-ID],Tabel2204034[Nr.],".",[1]!Watergangen[[#This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3"/>
        <v/>
      </c>
      <c r="B218" s="82" t="str">
        <f>IF(H218&gt;0,CONCATENATE(Tabel2204034[Object-ID],Tabel2204034[Nr.],".",[1]!Watergangen[[#This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3"/>
        <v/>
      </c>
      <c r="B219" s="82" t="str">
        <f>IF(H219&gt;0,CONCATENATE(Tabel2204034[Object-ID],Tabel2204034[Nr.],".",[1]!Watergangen[[#This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3"/>
        <v/>
      </c>
      <c r="B220" s="82" t="str">
        <f>IF(H220&gt;0,CONCATENATE(Tabel2204034[Object-ID],Tabel2204034[Nr.],".",[1]!Watergangen[[#This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3"/>
        <v/>
      </c>
      <c r="B221" s="82" t="str">
        <f>IF(H221&gt;0,CONCATENATE(Tabel2204034[Object-ID],Tabel2204034[Nr.],".",[1]!Watergangen[[#This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3"/>
        <v/>
      </c>
      <c r="B222" s="82" t="str">
        <f>IF(H222&gt;0,CONCATENATE(Tabel2204034[Object-ID],Tabel2204034[Nr.],".",[1]!Watergangen[[#This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3"/>
        <v/>
      </c>
      <c r="B223" s="82" t="str">
        <f>IF(H223&gt;0,CONCATENATE(Tabel2204034[Object-ID],Tabel2204034[Nr.],".",[1]!Watergangen[[#This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3"/>
        <v/>
      </c>
      <c r="B224" s="82" t="str">
        <f>IF(H224&gt;0,CONCATENATE(Tabel2204034[Object-ID],Tabel2204034[Nr.],".",[1]!Watergangen[[#This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3"/>
        <v/>
      </c>
      <c r="B225" s="82" t="str">
        <f>IF(H225&gt;0,CONCATENATE(Tabel2204034[Object-ID],Tabel2204034[Nr.],".",[1]!Watergangen[[#This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3"/>
        <v/>
      </c>
      <c r="B226" s="82" t="str">
        <f>IF(H226&gt;0,CONCATENATE(Tabel2204034[Object-ID],Tabel2204034[Nr.],".",[1]!Watergangen[[#This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3"/>
        <v/>
      </c>
      <c r="B227" s="82" t="str">
        <f>IF(H227&gt;0,CONCATENATE(Tabel2204034[Object-ID],Tabel2204034[Nr.],".",[1]!Watergangen[[#This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3"/>
        <v/>
      </c>
      <c r="B228" s="82" t="str">
        <f>IF(H228&gt;0,CONCATENATE(Tabel2204034[Object-ID],Tabel2204034[Nr.],".",[1]!Watergangen[[#This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3"/>
        <v/>
      </c>
      <c r="B229" s="82" t="str">
        <f>IF(H229&gt;0,CONCATENATE(Tabel2204034[Object-ID],Tabel2204034[Nr.],".",[1]!Watergangen[[#This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3"/>
        <v/>
      </c>
      <c r="B230" s="82" t="str">
        <f>IF(H230&gt;0,CONCATENATE(Tabel2204034[Object-ID],Tabel2204034[Nr.],".",[1]!Watergangen[[#This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3"/>
        <v/>
      </c>
      <c r="B231" s="82" t="str">
        <f>IF(H231&gt;0,CONCATENATE(Tabel2204034[Object-ID],Tabel2204034[Nr.],".",[1]!Watergangen[[#This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3"/>
        <v/>
      </c>
      <c r="B232" s="82" t="str">
        <f>IF(H232&gt;0,CONCATENATE(Tabel2204034[Object-ID],Tabel2204034[Nr.],".",[1]!Watergangen[[#This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3"/>
        <v/>
      </c>
      <c r="B233" s="82" t="str">
        <f>IF(H233&gt;0,CONCATENATE(Tabel2204034[Object-ID],Tabel2204034[Nr.],".",[1]!Watergangen[[#This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3"/>
        <v/>
      </c>
      <c r="B234" s="82" t="str">
        <f>IF(H234&gt;0,CONCATENATE(Tabel2204034[Object-ID],Tabel2204034[Nr.],".",[1]!Watergangen[[#This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3"/>
        <v/>
      </c>
      <c r="B235" s="82" t="str">
        <f>IF(H235&gt;0,CONCATENATE(Tabel2204034[Object-ID],Tabel2204034[Nr.],".",[1]!Watergangen[[#This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3"/>
        <v/>
      </c>
      <c r="B236" s="82" t="str">
        <f>IF(H236&gt;0,CONCATENATE(Tabel2204034[Object-ID],Tabel2204034[Nr.],".",[1]!Watergangen[[#This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3"/>
        <v/>
      </c>
      <c r="B237" s="82" t="str">
        <f>IF(H237&gt;0,CONCATENATE(Tabel2204034[Object-ID],Tabel2204034[Nr.],".",[1]!Watergangen[[#This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3"/>
        <v/>
      </c>
      <c r="B238" s="82" t="str">
        <f>IF(H238&gt;0,CONCATENATE(Tabel2204034[Object-ID],Tabel2204034[Nr.],".",[1]!Watergangen[[#This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3"/>
        <v/>
      </c>
      <c r="B239" s="82" t="str">
        <f>IF(H239&gt;0,CONCATENATE(Tabel2204034[Object-ID],Tabel2204034[Nr.],".",[1]!Watergangen[[#This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3"/>
        <v/>
      </c>
      <c r="B240" s="82" t="str">
        <f>IF(H240&gt;0,CONCATENATE(Tabel2204034[Object-ID],Tabel2204034[Nr.],".",[1]!Watergangen[[#This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3"/>
        <v/>
      </c>
      <c r="B241" s="82" t="str">
        <f>IF(H241&gt;0,CONCATENATE(Tabel2204034[Object-ID],Tabel2204034[Nr.],".",[1]!Watergangen[[#This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3"/>
        <v/>
      </c>
      <c r="B242" s="82" t="str">
        <f>IF(H242&gt;0,CONCATENATE(Tabel2204034[Object-ID],Tabel2204034[Nr.],".",[1]!Watergangen[[#This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3"/>
        <v/>
      </c>
      <c r="B243" s="82" t="str">
        <f>IF(H243&gt;0,CONCATENATE(Tabel2204034[Object-ID],Tabel2204034[Nr.],".",[1]!Watergangen[[#This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3"/>
        <v/>
      </c>
      <c r="B244" s="82" t="str">
        <f>IF(H244&gt;0,CONCATENATE(Tabel2204034[Object-ID],Tabel2204034[Nr.],".",[1]!Watergangen[[#This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3"/>
        <v/>
      </c>
      <c r="B245" s="82" t="str">
        <f>IF(H245&gt;0,CONCATENATE(Tabel2204034[Object-ID],Tabel2204034[Nr.],".",[1]!Watergangen[[#This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3"/>
        <v/>
      </c>
      <c r="B246" s="82" t="str">
        <f>IF(H246&gt;0,CONCATENATE(Tabel2204034[Object-ID],Tabel2204034[Nr.],".",[1]!Watergangen[[#This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3"/>
        <v/>
      </c>
      <c r="B247" s="82" t="str">
        <f>IF(H247&gt;0,CONCATENATE(Tabel2204034[Object-ID],Tabel2204034[Nr.],".",[1]!Watergangen[[#This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3"/>
        <v/>
      </c>
      <c r="B248" s="82" t="str">
        <f>IF(H248&gt;0,CONCATENATE(Tabel2204034[Object-ID],Tabel2204034[Nr.],".",[1]!Watergangen[[#This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3"/>
        <v/>
      </c>
      <c r="B249" s="82" t="str">
        <f>IF(H249&gt;0,CONCATENATE(Tabel2204034[Object-ID],Tabel2204034[Nr.],".",[1]!Watergangen[[#This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3"/>
        <v/>
      </c>
      <c r="B250" s="82" t="str">
        <f>IF(H250&gt;0,CONCATENATE(Tabel2204034[Object-ID],Tabel2204034[Nr.],".",[1]!Watergangen[[#This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3"/>
        <v/>
      </c>
      <c r="B251" s="82" t="str">
        <f>IF(H251&gt;0,CONCATENATE(Tabel2204034[Object-ID],Tabel2204034[Nr.],".",[1]!Watergangen[[#This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3"/>
        <v/>
      </c>
      <c r="B252" s="82" t="str">
        <f>IF(H252&gt;0,CONCATENATE(Tabel2204034[Object-ID],Tabel2204034[Nr.],".",[1]!Watergangen[[#This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3"/>
        <v/>
      </c>
      <c r="B253" s="82" t="str">
        <f>IF(H253&gt;0,CONCATENATE(Tabel2204034[Object-ID],Tabel2204034[Nr.],".",[1]!Watergangen[[#This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3"/>
        <v/>
      </c>
      <c r="B254" s="82" t="str">
        <f>IF(H254&gt;0,CONCATENATE(Tabel2204034[Object-ID],Tabel2204034[Nr.],".",[1]!Watergangen[[#This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3"/>
        <v/>
      </c>
      <c r="B255" s="82" t="str">
        <f>IF(H255&gt;0,CONCATENATE(Tabel2204034[Object-ID],Tabel2204034[Nr.],".",[1]!Watergangen[[#This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3"/>
        <v/>
      </c>
      <c r="B256" s="82" t="str">
        <f>IF(H256&gt;0,CONCATENATE(Tabel2204034[Object-ID],Tabel2204034[Nr.],".",[1]!Watergangen[[#This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3"/>
        <v/>
      </c>
      <c r="B257" s="82" t="str">
        <f>IF(H257&gt;0,CONCATENATE(Tabel2204034[Object-ID],Tabel2204034[Nr.],".",[1]!Watergangen[[#This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3"/>
        <v/>
      </c>
      <c r="B258" s="82" t="str">
        <f>IF(H258&gt;0,CONCATENATE(Tabel2204034[Object-ID],Tabel2204034[Nr.],".",[1]!Watergangen[[#This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3"/>
        <v/>
      </c>
      <c r="B259" s="82" t="str">
        <f>IF(H259&gt;0,CONCATENATE(Tabel2204034[Object-ID],Tabel2204034[Nr.],".",[1]!Watergangen[[#This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3"/>
        <v/>
      </c>
      <c r="B260" s="82" t="str">
        <f>IF(H260&gt;0,CONCATENATE(Tabel2204034[Object-ID],Tabel2204034[Nr.],".",[1]!Watergangen[[#This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3"/>
        <v/>
      </c>
      <c r="B261" s="82" t="str">
        <f>IF(H261&gt;0,CONCATENATE(Tabel2204034[Object-ID],Tabel2204034[Nr.],".",[1]!Watergangen[[#This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3"/>
        <v/>
      </c>
      <c r="B262" s="82" t="str">
        <f>IF(H262&gt;0,CONCATENATE(Tabel2204034[Object-ID],Tabel2204034[Nr.],".",[1]!Watergangen[[#This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3"/>
        <v/>
      </c>
      <c r="B263" s="82" t="str">
        <f>IF(H263&gt;0,CONCATENATE(Tabel2204034[Object-ID],Tabel2204034[Nr.],".",[1]!Watergangen[[#This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3"/>
        <v/>
      </c>
      <c r="B264" s="82" t="str">
        <f>IF(H264&gt;0,CONCATENATE(Tabel2204034[Object-ID],Tabel2204034[Nr.],".",[1]!Watergangen[[#This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3"/>
        <v/>
      </c>
      <c r="B265" s="82" t="str">
        <f>IF(H265&gt;0,CONCATENATE(Tabel2204034[Object-ID],Tabel2204034[Nr.],".",[1]!Watergangen[[#This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3"/>
        <v/>
      </c>
      <c r="B266" s="82" t="str">
        <f>IF(H266&gt;0,CONCATENATE(Tabel2204034[Object-ID],Tabel2204034[Nr.],".",[1]!Watergangen[[#This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3"/>
        <v/>
      </c>
      <c r="B267" s="82" t="str">
        <f>IF(H267&gt;0,CONCATENATE(Tabel2204034[Object-ID],Tabel2204034[Nr.],".",[1]!Watergangen[[#This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si="3"/>
        <v/>
      </c>
      <c r="B268" s="82" t="str">
        <f>IF(H268&gt;0,CONCATENATE(Tabel2204034[Object-ID],Tabel2204034[Nr.],".",[1]!Watergangen[[#This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ref="A269:A332" si="4">IF(B269="","",ROW()-10)</f>
        <v/>
      </c>
      <c r="B269" s="82" t="str">
        <f>IF(H269&gt;0,CONCATENATE(Tabel2204034[Object-ID],Tabel2204034[Nr.],".",[1]!Watergangen[[#This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4"/>
        <v/>
      </c>
      <c r="B270" s="82" t="str">
        <f>IF(H270&gt;0,CONCATENATE(Tabel2204034[Object-ID],Tabel2204034[Nr.],".",[1]!Watergangen[[#This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si="4"/>
        <v/>
      </c>
      <c r="B271" s="82" t="str">
        <f>IF(H271&gt;0,CONCATENATE(Tabel2204034[Object-ID],Tabel2204034[Nr.],".",[1]!Watergangen[[#This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4"/>
        <v/>
      </c>
      <c r="B272" s="82" t="str">
        <f>IF(H272&gt;0,CONCATENATE(Tabel2204034[Object-ID],Tabel2204034[Nr.],".",[1]!Watergangen[[#This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4"/>
        <v/>
      </c>
      <c r="B273" s="82" t="str">
        <f>IF(H273&gt;0,CONCATENATE(Tabel2204034[Object-ID],Tabel2204034[Nr.],".",[1]!Watergangen[[#This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4"/>
        <v/>
      </c>
      <c r="B274" s="82" t="str">
        <f>IF(H274&gt;0,CONCATENATE(Tabel2204034[Object-ID],Tabel2204034[Nr.],".",[1]!Watergangen[[#This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4"/>
        <v/>
      </c>
      <c r="B275" s="82" t="str">
        <f>IF(H275&gt;0,CONCATENATE(Tabel2204034[Object-ID],Tabel2204034[Nr.],".",[1]!Watergangen[[#This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4"/>
        <v/>
      </c>
      <c r="B276" s="82" t="str">
        <f>IF(H276&gt;0,CONCATENATE(Tabel2204034[Object-ID],Tabel2204034[Nr.],".",[1]!Watergangen[[#This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4"/>
        <v/>
      </c>
      <c r="B277" s="82" t="str">
        <f>IF(H277&gt;0,CONCATENATE(Tabel2204034[Object-ID],Tabel2204034[Nr.],".",[1]!Watergangen[[#This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4"/>
        <v/>
      </c>
      <c r="B278" s="82" t="str">
        <f>IF(H278&gt;0,CONCATENATE(Tabel2204034[Object-ID],Tabel2204034[Nr.],".",[1]!Watergangen[[#This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4"/>
        <v/>
      </c>
      <c r="B279" s="82" t="str">
        <f>IF(H279&gt;0,CONCATENATE(Tabel2204034[Object-ID],Tabel2204034[Nr.],".",[1]!Watergangen[[#This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4"/>
        <v/>
      </c>
      <c r="B280" s="82" t="str">
        <f>IF(H280&gt;0,CONCATENATE(Tabel2204034[Object-ID],Tabel2204034[Nr.],".",[1]!Watergangen[[#This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4"/>
        <v/>
      </c>
      <c r="B281" s="82" t="str">
        <f>IF(H281&gt;0,CONCATENATE(Tabel2204034[Object-ID],Tabel2204034[Nr.],".",[1]!Watergangen[[#This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4"/>
        <v/>
      </c>
      <c r="B282" s="82" t="str">
        <f>IF(H282&gt;0,CONCATENATE(Tabel2204034[Object-ID],Tabel2204034[Nr.],".",[1]!Watergangen[[#This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4"/>
        <v/>
      </c>
      <c r="B283" s="82" t="str">
        <f>IF(H283&gt;0,CONCATENATE(Tabel2204034[Object-ID],Tabel2204034[Nr.],".",[1]!Watergangen[[#This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4"/>
        <v/>
      </c>
      <c r="B284" s="82" t="str">
        <f>IF(H284&gt;0,CONCATENATE(Tabel2204034[Object-ID],Tabel2204034[Nr.],".",[1]!Watergangen[[#This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4"/>
        <v/>
      </c>
      <c r="B285" s="82" t="str">
        <f>IF(H285&gt;0,CONCATENATE(Tabel2204034[Object-ID],Tabel2204034[Nr.],".",[1]!Watergangen[[#This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4"/>
        <v/>
      </c>
      <c r="B286" s="82" t="str">
        <f>IF(H286&gt;0,CONCATENATE(Tabel2204034[Object-ID],Tabel2204034[Nr.],".",[1]!Watergangen[[#This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4"/>
        <v/>
      </c>
      <c r="B287" s="82" t="str">
        <f>IF(H287&gt;0,CONCATENATE(Tabel2204034[Object-ID],Tabel2204034[Nr.],".",[1]!Watergangen[[#This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4"/>
        <v/>
      </c>
      <c r="B288" s="82" t="str">
        <f>IF(H288&gt;0,CONCATENATE(Tabel2204034[Object-ID],Tabel2204034[Nr.],".",[1]!Watergangen[[#This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4"/>
        <v/>
      </c>
      <c r="B289" s="82" t="str">
        <f>IF(H289&gt;0,CONCATENATE(Tabel2204034[Object-ID],Tabel2204034[Nr.],".",[1]!Watergangen[[#This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4"/>
        <v/>
      </c>
      <c r="B290" s="82" t="str">
        <f>IF(H290&gt;0,CONCATENATE(Tabel2204034[Object-ID],Tabel2204034[Nr.],".",[1]!Watergangen[[#This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4"/>
        <v/>
      </c>
      <c r="B291" s="82" t="str">
        <f>IF(H291&gt;0,CONCATENATE(Tabel2204034[Object-ID],Tabel2204034[Nr.],".",[1]!Watergangen[[#This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4"/>
        <v/>
      </c>
      <c r="B292" s="82" t="str">
        <f>IF(H292&gt;0,CONCATENATE(Tabel2204034[Object-ID],Tabel2204034[Nr.],".",[1]!Watergangen[[#This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4"/>
        <v/>
      </c>
      <c r="B293" s="82" t="str">
        <f>IF(H293&gt;0,CONCATENATE(Tabel2204034[Object-ID],Tabel2204034[Nr.],".",[1]!Watergangen[[#This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4"/>
        <v/>
      </c>
      <c r="B294" s="82" t="str">
        <f>IF(H294&gt;0,CONCATENATE(Tabel2204034[Object-ID],Tabel2204034[Nr.],".",[1]!Watergangen[[#This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4"/>
        <v/>
      </c>
      <c r="B295" s="82" t="str">
        <f>IF(H295&gt;0,CONCATENATE(Tabel2204034[Object-ID],Tabel2204034[Nr.],".",[1]!Watergangen[[#This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4"/>
        <v/>
      </c>
      <c r="B296" s="82" t="str">
        <f>IF(H296&gt;0,CONCATENATE(Tabel2204034[Object-ID],Tabel2204034[Nr.],".",[1]!Watergangen[[#This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4"/>
        <v/>
      </c>
      <c r="B297" s="82" t="str">
        <f>IF(H297&gt;0,CONCATENATE(Tabel2204034[Object-ID],Tabel2204034[Nr.],".",[1]!Watergangen[[#This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4"/>
        <v/>
      </c>
      <c r="B298" s="82" t="str">
        <f>IF(H298&gt;0,CONCATENATE(Tabel2204034[Object-ID],Tabel2204034[Nr.],".",[1]!Watergangen[[#This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4"/>
        <v/>
      </c>
      <c r="B299" s="82" t="str">
        <f>IF(H299&gt;0,CONCATENATE(Tabel2204034[Object-ID],Tabel2204034[Nr.],".",[1]!Watergangen[[#This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4"/>
        <v/>
      </c>
      <c r="B300" s="82" t="str">
        <f>IF(H300&gt;0,CONCATENATE(Tabel2204034[Object-ID],Tabel2204034[Nr.],".",[1]!Watergangen[[#This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4"/>
        <v/>
      </c>
      <c r="B301" s="82" t="str">
        <f>IF(H301&gt;0,CONCATENATE(Tabel2204034[Object-ID],Tabel2204034[Nr.],".",[1]!Watergangen[[#This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4"/>
        <v/>
      </c>
      <c r="B302" s="82" t="str">
        <f>IF(H302&gt;0,CONCATENATE(Tabel2204034[Object-ID],Tabel2204034[Nr.],".",[1]!Watergangen[[#This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4"/>
        <v/>
      </c>
      <c r="B303" s="82" t="str">
        <f>IF(H303&gt;0,CONCATENATE(Tabel2204034[Object-ID],Tabel2204034[Nr.],".",[1]!Watergangen[[#This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4"/>
        <v/>
      </c>
      <c r="B304" s="82" t="str">
        <f>IF(H304&gt;0,CONCATENATE(Tabel2204034[Object-ID],Tabel2204034[Nr.],".",[1]!Watergangen[[#This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4"/>
        <v/>
      </c>
      <c r="B305" s="82" t="str">
        <f>IF(H305&gt;0,CONCATENATE(Tabel2204034[Object-ID],Tabel2204034[Nr.],".",[1]!Watergangen[[#This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4"/>
        <v/>
      </c>
      <c r="B306" s="82" t="str">
        <f>IF(H306&gt;0,CONCATENATE(Tabel2204034[Object-ID],Tabel2204034[Nr.],".",[1]!Watergangen[[#This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4"/>
        <v/>
      </c>
      <c r="B307" s="82" t="str">
        <f>IF(H307&gt;0,CONCATENATE(Tabel2204034[Object-ID],Tabel2204034[Nr.],".",[1]!Watergangen[[#This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4"/>
        <v/>
      </c>
      <c r="B308" s="82" t="str">
        <f>IF(H308&gt;0,CONCATENATE(Tabel2204034[Object-ID],Tabel2204034[Nr.],".",[1]!Watergangen[[#This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4"/>
        <v/>
      </c>
      <c r="B309" s="82" t="str">
        <f>IF(H309&gt;0,CONCATENATE(Tabel2204034[Object-ID],Tabel2204034[Nr.],".",[1]!Watergangen[[#This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4"/>
        <v/>
      </c>
      <c r="B310" s="82" t="str">
        <f>IF(H310&gt;0,CONCATENATE(Tabel2204034[Object-ID],Tabel2204034[Nr.],".",[1]!Watergangen[[#This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4"/>
        <v/>
      </c>
      <c r="B311" s="82" t="str">
        <f>IF(H311&gt;0,CONCATENATE(Tabel2204034[Object-ID],Tabel2204034[Nr.],".",[1]!Watergangen[[#This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4"/>
        <v/>
      </c>
      <c r="B312" s="82" t="str">
        <f>IF(H312&gt;0,CONCATENATE(Tabel2204034[Object-ID],Tabel2204034[Nr.],".",[1]!Watergangen[[#This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4"/>
        <v/>
      </c>
      <c r="B313" s="82" t="str">
        <f>IF(H313&gt;0,CONCATENATE(Tabel2204034[Object-ID],Tabel2204034[Nr.],".",[1]!Watergangen[[#This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4"/>
        <v/>
      </c>
      <c r="B314" s="82" t="str">
        <f>IF(H314&gt;0,CONCATENATE(Tabel2204034[Object-ID],Tabel2204034[Nr.],".",[1]!Watergangen[[#This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4"/>
        <v/>
      </c>
      <c r="B315" s="82" t="str">
        <f>IF(H315&gt;0,CONCATENATE(Tabel2204034[Object-ID],Tabel2204034[Nr.],".",[1]!Watergangen[[#This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4"/>
        <v/>
      </c>
      <c r="B316" s="82" t="str">
        <f>IF(H316&gt;0,CONCATENATE(Tabel2204034[Object-ID],Tabel2204034[Nr.],".",[1]!Watergangen[[#This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4"/>
        <v/>
      </c>
      <c r="B317" s="82" t="str">
        <f>IF(H317&gt;0,CONCATENATE(Tabel2204034[Object-ID],Tabel2204034[Nr.],".",[1]!Watergangen[[#This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4"/>
        <v/>
      </c>
      <c r="B318" s="82" t="str">
        <f>IF(H318&gt;0,CONCATENATE(Tabel2204034[Object-ID],Tabel2204034[Nr.],".",[1]!Watergangen[[#This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4"/>
        <v/>
      </c>
      <c r="B319" s="82" t="str">
        <f>IF(H319&gt;0,CONCATENATE(Tabel2204034[Object-ID],Tabel2204034[Nr.],".",[1]!Watergangen[[#This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4"/>
        <v/>
      </c>
      <c r="B320" s="82" t="str">
        <f>IF(H320&gt;0,CONCATENATE(Tabel2204034[Object-ID],Tabel2204034[Nr.],".",[1]!Watergangen[[#This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4"/>
        <v/>
      </c>
      <c r="B321" s="82" t="str">
        <f>IF(H321&gt;0,CONCATENATE(Tabel2204034[Object-ID],Tabel2204034[Nr.],".",[1]!Watergangen[[#This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4"/>
        <v/>
      </c>
      <c r="B322" s="82" t="str">
        <f>IF(H322&gt;0,CONCATENATE(Tabel2204034[Object-ID],Tabel2204034[Nr.],".",[1]!Watergangen[[#This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4"/>
        <v/>
      </c>
      <c r="B323" s="82" t="str">
        <f>IF(H323&gt;0,CONCATENATE(Tabel2204034[Object-ID],Tabel2204034[Nr.],".",[1]!Watergangen[[#This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4"/>
        <v/>
      </c>
      <c r="B324" s="82" t="str">
        <f>IF(H324&gt;0,CONCATENATE(Tabel2204034[Object-ID],Tabel2204034[Nr.],".",[1]!Watergangen[[#This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4"/>
        <v/>
      </c>
      <c r="B325" s="82" t="str">
        <f>IF(H325&gt;0,CONCATENATE(Tabel2204034[Object-ID],Tabel2204034[Nr.],".",[1]!Watergangen[[#This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4"/>
        <v/>
      </c>
      <c r="B326" s="82" t="str">
        <f>IF(H326&gt;0,CONCATENATE(Tabel2204034[Object-ID],Tabel2204034[Nr.],".",[1]!Watergangen[[#This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4"/>
        <v/>
      </c>
      <c r="B327" s="82" t="str">
        <f>IF(H327&gt;0,CONCATENATE(Tabel2204034[Object-ID],Tabel2204034[Nr.],".",[1]!Watergangen[[#This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4"/>
        <v/>
      </c>
      <c r="B328" s="82" t="str">
        <f>IF(H328&gt;0,CONCATENATE(Tabel2204034[Object-ID],Tabel2204034[Nr.],".",[1]!Watergangen[[#This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4"/>
        <v/>
      </c>
      <c r="B329" s="82" t="str">
        <f>IF(H329&gt;0,CONCATENATE(Tabel2204034[Object-ID],Tabel2204034[Nr.],".",[1]!Watergangen[[#This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4"/>
        <v/>
      </c>
      <c r="B330" s="82" t="str">
        <f>IF(H330&gt;0,CONCATENATE(Tabel2204034[Object-ID],Tabel2204034[Nr.],".",[1]!Watergangen[[#This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4"/>
        <v/>
      </c>
      <c r="B331" s="82" t="str">
        <f>IF(H331&gt;0,CONCATENATE(Tabel2204034[Object-ID],Tabel2204034[Nr.],".",[1]!Watergangen[[#This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si="4"/>
        <v/>
      </c>
      <c r="B332" s="82" t="str">
        <f>IF(H332&gt;0,CONCATENATE(Tabel2204034[Object-ID],Tabel2204034[Nr.],".",[1]!Watergangen[[#This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ref="A333:A369" si="5">IF(B333="","",ROW()-10)</f>
        <v/>
      </c>
      <c r="B333" s="82" t="str">
        <f>IF(H333&gt;0,CONCATENATE(Tabel2204034[Object-ID],Tabel2204034[Nr.],".",[1]!Watergangen[[#This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5"/>
        <v/>
      </c>
      <c r="B334" s="82" t="str">
        <f>IF(H334&gt;0,CONCATENATE(Tabel2204034[Object-ID],Tabel2204034[Nr.],".",[1]!Watergangen[[#This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si="5"/>
        <v/>
      </c>
      <c r="B335" s="82" t="str">
        <f>IF(H335&gt;0,CONCATENATE(Tabel2204034[Object-ID],Tabel2204034[Nr.],".",[1]!Watergangen[[#This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5"/>
        <v/>
      </c>
      <c r="B336" s="82" t="str">
        <f>IF(H336&gt;0,CONCATENATE(Tabel2204034[Object-ID],Tabel2204034[Nr.],".",[1]!Watergangen[[#This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5"/>
        <v/>
      </c>
      <c r="B337" s="82" t="str">
        <f>IF(H337&gt;0,CONCATENATE(Tabel2204034[Object-ID],Tabel2204034[Nr.],".",[1]!Watergangen[[#This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5"/>
        <v/>
      </c>
      <c r="B338" s="82" t="str">
        <f>IF(H338&gt;0,CONCATENATE(Tabel2204034[Object-ID],Tabel2204034[Nr.],".",[1]!Watergangen[[#This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5"/>
        <v/>
      </c>
      <c r="B339" s="82" t="str">
        <f>IF(H339&gt;0,CONCATENATE(Tabel2204034[Object-ID],Tabel2204034[Nr.],".",[1]!Watergangen[[#This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5"/>
        <v/>
      </c>
      <c r="B340" s="82" t="str">
        <f>IF(H340&gt;0,CONCATENATE(Tabel2204034[Object-ID],Tabel2204034[Nr.],".",[1]!Watergangen[[#This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5"/>
        <v/>
      </c>
      <c r="B341" s="82" t="str">
        <f>IF(H341&gt;0,CONCATENATE(Tabel2204034[Object-ID],Tabel2204034[Nr.],".",[1]!Watergangen[[#This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5"/>
        <v/>
      </c>
      <c r="B342" s="82" t="str">
        <f>IF(H342&gt;0,CONCATENATE(Tabel2204034[Object-ID],Tabel2204034[Nr.],".",[1]!Watergangen[[#This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5"/>
        <v/>
      </c>
      <c r="B343" s="82" t="str">
        <f>IF(H343&gt;0,CONCATENATE(Tabel2204034[Object-ID],Tabel2204034[Nr.],".",[1]!Watergangen[[#This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5"/>
        <v/>
      </c>
      <c r="B344" s="82" t="str">
        <f>IF(H344&gt;0,CONCATENATE(Tabel2204034[Object-ID],Tabel2204034[Nr.],".",[1]!Watergangen[[#This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5"/>
        <v/>
      </c>
      <c r="B345" s="82" t="str">
        <f>IF(H345&gt;0,CONCATENATE(Tabel2204034[Object-ID],Tabel2204034[Nr.],".",[1]!Watergangen[[#This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5"/>
        <v/>
      </c>
      <c r="B346" s="82" t="str">
        <f>IF(H346&gt;0,CONCATENATE(Tabel2204034[Object-ID],Tabel2204034[Nr.],".",[1]!Watergangen[[#This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5"/>
        <v/>
      </c>
      <c r="B347" s="82" t="str">
        <f>IF(H347&gt;0,CONCATENATE(Tabel2204034[Object-ID],Tabel2204034[Nr.],".",[1]!Watergangen[[#This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5"/>
        <v/>
      </c>
      <c r="B348" s="82" t="str">
        <f>IF(H348&gt;0,CONCATENATE(Tabel2204034[Object-ID],Tabel2204034[Nr.],".",[1]!Watergangen[[#This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5"/>
        <v/>
      </c>
      <c r="B349" s="82" t="str">
        <f>IF(H349&gt;0,CONCATENATE(Tabel2204034[Object-ID],Tabel2204034[Nr.],".",[1]!Watergangen[[#This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5"/>
        <v/>
      </c>
      <c r="B350" s="82" t="str">
        <f>IF(H350&gt;0,CONCATENATE(Tabel2204034[Object-ID],Tabel2204034[Nr.],".",[1]!Watergangen[[#This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5"/>
        <v/>
      </c>
      <c r="B351" s="82" t="str">
        <f>IF(H351&gt;0,CONCATENATE(Tabel2204034[Object-ID],Tabel2204034[Nr.],".",[1]!Watergangen[[#This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5"/>
        <v/>
      </c>
      <c r="B352" s="82" t="str">
        <f>IF(H352&gt;0,CONCATENATE(Tabel2204034[Object-ID],Tabel2204034[Nr.],".",[1]!Watergangen[[#This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5"/>
        <v/>
      </c>
      <c r="B353" s="82" t="str">
        <f>IF(H353&gt;0,CONCATENATE(Tabel2204034[Object-ID],Tabel2204034[Nr.],".",[1]!Watergangen[[#This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5"/>
        <v/>
      </c>
      <c r="B354" s="82" t="str">
        <f>IF(H354&gt;0,CONCATENATE(Tabel2204034[Object-ID],Tabel2204034[Nr.],".",[1]!Watergangen[[#This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5"/>
        <v/>
      </c>
      <c r="B355" s="82" t="str">
        <f>IF(H355&gt;0,CONCATENATE(Tabel2204034[Object-ID],Tabel2204034[Nr.],".",[1]!Watergangen[[#This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5"/>
        <v/>
      </c>
      <c r="B356" s="82" t="str">
        <f>IF(H356&gt;0,CONCATENATE(Tabel2204034[Object-ID],Tabel2204034[Nr.],".",[1]!Watergangen[[#This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5"/>
        <v/>
      </c>
      <c r="B357" s="82" t="str">
        <f>IF(H357&gt;0,CONCATENATE(Tabel2204034[Object-ID],Tabel2204034[Nr.],".",[1]!Watergangen[[#This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5"/>
        <v/>
      </c>
      <c r="B358" s="82" t="str">
        <f>IF(H358&gt;0,CONCATENATE(Tabel2204034[Object-ID],Tabel2204034[Nr.],".",[1]!Watergangen[[#This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5"/>
        <v/>
      </c>
      <c r="B359" s="82" t="str">
        <f>IF(H359&gt;0,CONCATENATE(Tabel2204034[Object-ID],Tabel2204034[Nr.],".",[1]!Watergangen[[#This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5"/>
        <v/>
      </c>
      <c r="B360" s="82" t="str">
        <f>IF(H360&gt;0,CONCATENATE(Tabel2204034[Object-ID],Tabel2204034[Nr.],".",[1]!Watergangen[[#This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5"/>
        <v/>
      </c>
      <c r="B361" s="82" t="str">
        <f>IF(H361&gt;0,CONCATENATE(Tabel2204034[Object-ID],Tabel2204034[Nr.],".",[1]!Watergangen[[#This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5"/>
        <v/>
      </c>
      <c r="B362" s="82" t="str">
        <f>IF(H362&gt;0,CONCATENATE(Tabel2204034[Object-ID],Tabel2204034[Nr.],".",[1]!Watergangen[[#This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5"/>
        <v/>
      </c>
      <c r="B363" s="82" t="str">
        <f>IF(H363&gt;0,CONCATENATE(Tabel2204034[Object-ID],Tabel2204034[Nr.],".",[1]!Watergangen[[#This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5"/>
        <v/>
      </c>
      <c r="B364" s="82" t="str">
        <f>IF(H364&gt;0,CONCATENATE(Tabel2204034[Object-ID],Tabel2204034[Nr.],".",[1]!Watergangen[[#This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5"/>
        <v/>
      </c>
      <c r="B365" s="82" t="str">
        <f>IF(H365&gt;0,CONCATENATE(Tabel2204034[Object-ID],Tabel2204034[Nr.],".",[1]!Watergangen[[#This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5"/>
        <v/>
      </c>
      <c r="B366" s="82" t="str">
        <f>IF(H366&gt;0,CONCATENATE(Tabel2204034[Object-ID],Tabel2204034[Nr.],".",[1]!Watergangen[[#This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5"/>
        <v/>
      </c>
      <c r="B367" s="82" t="str">
        <f>IF(H367&gt;0,CONCATENATE(Tabel2204034[Object-ID],Tabel2204034[Nr.],".",[1]!Watergangen[[#This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5"/>
        <v/>
      </c>
      <c r="B368" s="82" t="str">
        <f>IF(H368&gt;0,CONCATENATE(Tabel2204034[Object-ID],Tabel2204034[Nr.],".",[1]!Watergangen[[#This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row r="369" spans="1:29" x14ac:dyDescent="0.2">
      <c r="A369" s="81" t="str">
        <f t="shared" si="5"/>
        <v/>
      </c>
      <c r="B369" s="82" t="str">
        <f>IF(H369&gt;0,CONCATENATE(Tabel2204034[Object-ID],Tabel2204034[Nr.],".",[1]!Watergangen[[#This Row],[Object code]],".",[1]!Watergangen[[#This Row],[Eis-volgnr.]]),"")</f>
        <v/>
      </c>
      <c r="C369" s="83"/>
      <c r="D369" s="83"/>
      <c r="E369" s="84"/>
      <c r="F369" s="83"/>
      <c r="G369" s="83"/>
      <c r="H369" s="84"/>
      <c r="I369" s="83"/>
      <c r="J369" s="86"/>
      <c r="K369" s="86"/>
      <c r="L369" s="86"/>
      <c r="M369" s="86"/>
      <c r="N369" s="86"/>
      <c r="O369" s="83"/>
      <c r="P369" s="111"/>
      <c r="Q369" s="111"/>
      <c r="R369" s="111"/>
      <c r="S369" s="113"/>
      <c r="T369" s="113"/>
      <c r="U369" s="113"/>
      <c r="V369" s="113"/>
      <c r="W369" s="113"/>
      <c r="X369" s="113"/>
      <c r="Y369" s="113"/>
      <c r="Z369" s="113"/>
      <c r="AA369" s="113"/>
      <c r="AB369" s="113"/>
      <c r="AC369" s="113"/>
    </row>
  </sheetData>
  <autoFilter ref="A10:AC369" xr:uid="{A4A91975-18E6-4755-8F0C-BFC63BF586AF}">
    <filterColumn colId="18">
      <filters blank="1">
        <filter val="ja"/>
      </filters>
    </filterColumn>
  </autoFilter>
  <conditionalFormatting sqref="B10">
    <cfRule type="expression" dxfId="164" priority="1">
      <formula>$AF$8&lt;&gt;0</formula>
    </cfRule>
  </conditionalFormatting>
  <conditionalFormatting sqref="B11:B369">
    <cfRule type="containsBlanks" priority="86" stopIfTrue="1">
      <formula>LEN(TRIM(B11))=0</formula>
    </cfRule>
    <cfRule type="duplicateValues" dxfId="163" priority="87"/>
  </conditionalFormatting>
  <hyperlinks>
    <hyperlink ref="B10" location="Objectenboom!A1" display="Eis-ID" xr:uid="{F1C4D3A2-B78F-4D35-AA06-2ABD83989F38}"/>
  </hyperlinks>
  <printOptions horizontalCentered="1"/>
  <pageMargins left="0.6692913385826772" right="0.6692913385826772" top="1.1417322834645669" bottom="0.74803149606299213" header="0.31496062992125984" footer="0.31496062992125984"/>
  <pageSetup paperSize="8" scale="75" fitToHeight="0" orientation="landscape"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5731D21C-F557-4B6B-B425-D83FFCEFBD0C}">
          <x14:formula1>
            <xm:f>'\\atlas\kvanderheijden\PMB\Vispassage\[19-01-2021 APvE_eenzijdige vispassage_concept ver 1.0.xlsm]Selectievelden'!#REF!</xm:f>
          </x14:formula1>
          <xm:sqref>H43:H369 C43:C369 S31:S369 Y30:Y369</xm:sqref>
        </x14:dataValidation>
        <x14:dataValidation type="list" errorStyle="warning" allowBlank="1" showInputMessage="1" showErrorMessage="1" errorTitle="Verkeerde invoer" error="Deze waarde wijkt af van de lijst" xr:uid="{08126B86-55A9-4F95-B02C-39EAAA0B1D67}">
          <x14:formula1>
            <xm:f>'\\atlas\kvanderheijden\PMB\Vispassage\[19-01-2021 APvE_eenzijdige vispassage_concept ver 1.0.xlsm]Selectievelden'!#REF!</xm:f>
          </x14:formula1>
          <xm:sqref>E43:E369</xm:sqref>
        </x14:dataValidation>
        <x14:dataValidation type="list" allowBlank="1" showInputMessage="1" showErrorMessage="1" xr:uid="{8E9CEA4D-15B4-434A-9769-5731FC01107F}">
          <x14:formula1>
            <xm:f>'\\atlas\kvanderheijden\PMB\Vispassage\[19-01-2021 APvE_eenzijdige vispassage_concept ver 1.0.xlsm]Selectievelden'!#REF!</xm:f>
          </x14:formula1>
          <xm:sqref>O30:O369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759AC-CF7F-428C-B1B8-A97EB85EBAE5}">
  <sheetPr>
    <tabColor theme="8" tint="0.79998168889431442"/>
    <pageSetUpPr fitToPage="1"/>
  </sheetPr>
  <dimension ref="A7:AC374"/>
  <sheetViews>
    <sheetView zoomScale="85" zoomScaleNormal="85" zoomScaleSheetLayoutView="50" workbookViewId="0">
      <selection activeCell="G43" sqref="G43"/>
    </sheetView>
  </sheetViews>
  <sheetFormatPr defaultRowHeight="12" x14ac:dyDescent="0.2"/>
  <cols>
    <col min="1" max="1" width="10.7109375" customWidth="1"/>
    <col min="2" max="2" width="16.5703125" customWidth="1"/>
    <col min="5" max="5" width="24.5703125" customWidth="1"/>
    <col min="6" max="6" width="27.140625" bestFit="1" customWidth="1"/>
    <col min="7" max="7" width="20.85546875" bestFit="1" customWidth="1"/>
    <col min="8" max="8" width="9.42578125" customWidth="1"/>
    <col min="10" max="10" width="50.5703125" customWidth="1"/>
    <col min="11" max="11" width="50.42578125" customWidth="1"/>
    <col min="12" max="12" width="21.140625" bestFit="1" customWidth="1"/>
    <col min="13" max="15" width="12.7109375" customWidth="1"/>
    <col min="16" max="16" width="9.5703125" hidden="1" customWidth="1"/>
    <col min="17" max="17" width="0" hidden="1" customWidth="1"/>
    <col min="18" max="18" width="11.42578125" hidden="1" customWidth="1"/>
    <col min="19" max="19" width="11" customWidth="1"/>
    <col min="21" max="23" width="9.5703125" customWidth="1"/>
    <col min="24" max="24" width="10" customWidth="1"/>
    <col min="26" max="29" width="9.5703125" customWidth="1"/>
  </cols>
  <sheetData>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36"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8" t="s">
        <v>164</v>
      </c>
      <c r="U10" s="116" t="s">
        <v>165</v>
      </c>
      <c r="V10" s="116" t="s">
        <v>166</v>
      </c>
      <c r="W10" s="116" t="s">
        <v>167</v>
      </c>
      <c r="X10" s="116" t="s">
        <v>168</v>
      </c>
      <c r="Y10" s="118" t="s">
        <v>169</v>
      </c>
      <c r="Z10" s="116" t="s">
        <v>170</v>
      </c>
      <c r="AA10" s="116" t="s">
        <v>171</v>
      </c>
      <c r="AB10" s="116" t="s">
        <v>172</v>
      </c>
      <c r="AC10" s="116" t="s">
        <v>173</v>
      </c>
    </row>
    <row r="11" spans="1:29" ht="49.5" customHeight="1" x14ac:dyDescent="0.2">
      <c r="A11" s="124">
        <v>1</v>
      </c>
      <c r="B11" s="82" t="s">
        <v>470</v>
      </c>
      <c r="C11" s="153" t="s">
        <v>52</v>
      </c>
      <c r="D11" s="125" t="s">
        <v>284</v>
      </c>
      <c r="E11" s="153" t="s">
        <v>770</v>
      </c>
      <c r="F11" s="125" t="s">
        <v>260</v>
      </c>
      <c r="G11" s="125"/>
      <c r="H11" s="153" t="s">
        <v>150</v>
      </c>
      <c r="I11" s="85"/>
      <c r="J11" s="152" t="s">
        <v>684</v>
      </c>
      <c r="K11" s="152"/>
      <c r="L11" s="123"/>
      <c r="M11" s="123"/>
      <c r="N11" s="86"/>
      <c r="O11" s="153" t="s">
        <v>85</v>
      </c>
      <c r="P11" s="239">
        <v>44348</v>
      </c>
      <c r="Q11" s="111"/>
      <c r="R11" s="111"/>
      <c r="S11" s="175" t="s">
        <v>993</v>
      </c>
      <c r="T11" s="113"/>
      <c r="U11" s="113"/>
      <c r="V11" s="113"/>
      <c r="W11" s="113"/>
      <c r="X11" s="113"/>
      <c r="Y11" s="236" t="s">
        <v>129</v>
      </c>
      <c r="Z11" s="113"/>
      <c r="AA11" s="113"/>
      <c r="AB11" s="113"/>
      <c r="AC11" s="113"/>
    </row>
    <row r="12" spans="1:29" ht="55.5" customHeight="1" x14ac:dyDescent="0.2">
      <c r="A12" s="124">
        <v>2</v>
      </c>
      <c r="B12" s="82" t="s">
        <v>471</v>
      </c>
      <c r="C12" s="153" t="s">
        <v>47</v>
      </c>
      <c r="D12" s="125" t="s">
        <v>285</v>
      </c>
      <c r="E12" s="153" t="s">
        <v>770</v>
      </c>
      <c r="F12" s="154" t="s">
        <v>261</v>
      </c>
      <c r="G12" s="154"/>
      <c r="H12" s="153" t="s">
        <v>150</v>
      </c>
      <c r="I12" s="173"/>
      <c r="J12" s="152" t="s">
        <v>1035</v>
      </c>
      <c r="K12" s="152" t="s">
        <v>833</v>
      </c>
      <c r="L12" s="123" t="s">
        <v>110</v>
      </c>
      <c r="M12" s="123" t="s">
        <v>116</v>
      </c>
      <c r="N12" s="86"/>
      <c r="O12" s="153" t="s">
        <v>85</v>
      </c>
      <c r="P12" s="239">
        <v>44348</v>
      </c>
      <c r="Q12" s="111"/>
      <c r="R12" s="111"/>
      <c r="S12" s="175" t="s">
        <v>993</v>
      </c>
      <c r="T12" s="113"/>
      <c r="U12" s="113"/>
      <c r="V12" s="113"/>
      <c r="W12" s="113"/>
      <c r="X12" s="113"/>
      <c r="Y12" s="236" t="s">
        <v>129</v>
      </c>
      <c r="Z12" s="113"/>
      <c r="AA12" s="113"/>
      <c r="AB12" s="113"/>
      <c r="AC12" s="113"/>
    </row>
    <row r="13" spans="1:29" ht="41.25" customHeight="1" x14ac:dyDescent="0.2">
      <c r="A13" s="124">
        <v>3</v>
      </c>
      <c r="B13" s="82" t="s">
        <v>619</v>
      </c>
      <c r="C13" s="153" t="s">
        <v>42</v>
      </c>
      <c r="D13" s="125" t="s">
        <v>285</v>
      </c>
      <c r="E13" s="153" t="s">
        <v>770</v>
      </c>
      <c r="F13" s="154" t="s">
        <v>261</v>
      </c>
      <c r="G13" s="154"/>
      <c r="H13" s="153" t="s">
        <v>152</v>
      </c>
      <c r="I13" s="173"/>
      <c r="J13" s="152" t="s">
        <v>676</v>
      </c>
      <c r="K13" s="152" t="s">
        <v>1034</v>
      </c>
      <c r="L13" s="123" t="s">
        <v>110</v>
      </c>
      <c r="M13" s="123" t="s">
        <v>113</v>
      </c>
      <c r="N13" s="86"/>
      <c r="O13" s="153" t="s">
        <v>85</v>
      </c>
      <c r="P13" s="239">
        <v>44348</v>
      </c>
      <c r="Q13" s="111"/>
      <c r="R13" s="111"/>
      <c r="S13" s="175" t="s">
        <v>993</v>
      </c>
      <c r="T13" s="113"/>
      <c r="U13" s="113"/>
      <c r="V13" s="113"/>
      <c r="W13" s="113"/>
      <c r="X13" s="113"/>
      <c r="Y13" s="236" t="s">
        <v>129</v>
      </c>
      <c r="Z13" s="113"/>
      <c r="AA13" s="113"/>
      <c r="AB13" s="113"/>
      <c r="AC13" s="113"/>
    </row>
    <row r="14" spans="1:29" ht="27" customHeight="1" x14ac:dyDescent="0.2">
      <c r="A14" s="124">
        <v>4</v>
      </c>
      <c r="B14" s="82" t="s">
        <v>620</v>
      </c>
      <c r="C14" s="153" t="s">
        <v>42</v>
      </c>
      <c r="D14" s="125" t="s">
        <v>285</v>
      </c>
      <c r="E14" s="153" t="s">
        <v>770</v>
      </c>
      <c r="F14" s="154" t="s">
        <v>261</v>
      </c>
      <c r="G14" s="154"/>
      <c r="H14" s="153" t="s">
        <v>154</v>
      </c>
      <c r="I14" s="173"/>
      <c r="J14" s="152" t="s">
        <v>830</v>
      </c>
      <c r="K14" s="152"/>
      <c r="L14" s="123" t="s">
        <v>109</v>
      </c>
      <c r="M14" s="123"/>
      <c r="N14" s="86"/>
      <c r="O14" s="153" t="s">
        <v>85</v>
      </c>
      <c r="P14" s="239">
        <v>44348</v>
      </c>
      <c r="Q14" s="111"/>
      <c r="R14" s="111"/>
      <c r="S14" s="175" t="s">
        <v>993</v>
      </c>
      <c r="T14" s="113"/>
      <c r="U14" s="113"/>
      <c r="V14" s="113"/>
      <c r="W14" s="113"/>
      <c r="X14" s="113"/>
      <c r="Y14" s="236" t="s">
        <v>129</v>
      </c>
      <c r="Z14" s="113"/>
      <c r="AA14" s="113"/>
      <c r="AB14" s="113"/>
      <c r="AC14" s="113"/>
    </row>
    <row r="15" spans="1:29" ht="37.5" customHeight="1" x14ac:dyDescent="0.2">
      <c r="A15" s="124">
        <v>5</v>
      </c>
      <c r="B15" s="82" t="s">
        <v>968</v>
      </c>
      <c r="C15" s="153" t="s">
        <v>42</v>
      </c>
      <c r="D15" s="125" t="s">
        <v>285</v>
      </c>
      <c r="E15" s="153" t="s">
        <v>770</v>
      </c>
      <c r="F15" s="154" t="s">
        <v>261</v>
      </c>
      <c r="G15" s="154"/>
      <c r="H15" s="153" t="s">
        <v>155</v>
      </c>
      <c r="I15" s="173"/>
      <c r="J15" s="152" t="s">
        <v>831</v>
      </c>
      <c r="K15" s="152" t="s">
        <v>832</v>
      </c>
      <c r="L15" s="123" t="s">
        <v>110</v>
      </c>
      <c r="M15" s="123" t="s">
        <v>114</v>
      </c>
      <c r="N15" s="86"/>
      <c r="O15" s="153"/>
      <c r="P15" s="239">
        <v>44348</v>
      </c>
      <c r="Q15" s="111"/>
      <c r="R15" s="111"/>
      <c r="S15" s="175" t="s">
        <v>993</v>
      </c>
      <c r="T15" s="113"/>
      <c r="U15" s="113"/>
      <c r="V15" s="113"/>
      <c r="W15" s="113"/>
      <c r="X15" s="113"/>
      <c r="Y15" s="236" t="s">
        <v>129</v>
      </c>
      <c r="Z15" s="113"/>
      <c r="AA15" s="113"/>
      <c r="AB15" s="113"/>
      <c r="AC15" s="113"/>
    </row>
    <row r="16" spans="1:29" ht="25.5" customHeight="1" x14ac:dyDescent="0.2">
      <c r="A16" s="124">
        <v>6</v>
      </c>
      <c r="B16" s="82" t="s">
        <v>472</v>
      </c>
      <c r="C16" s="153" t="s">
        <v>42</v>
      </c>
      <c r="D16" s="125" t="s">
        <v>977</v>
      </c>
      <c r="E16" s="153" t="s">
        <v>770</v>
      </c>
      <c r="F16" s="154" t="s">
        <v>262</v>
      </c>
      <c r="G16" s="154"/>
      <c r="H16" s="153" t="s">
        <v>150</v>
      </c>
      <c r="I16" s="173"/>
      <c r="J16" s="152" t="s">
        <v>264</v>
      </c>
      <c r="K16" s="152" t="s">
        <v>265</v>
      </c>
      <c r="L16" s="123" t="s">
        <v>110</v>
      </c>
      <c r="M16" s="123" t="s">
        <v>116</v>
      </c>
      <c r="N16" s="86"/>
      <c r="O16" s="153" t="s">
        <v>85</v>
      </c>
      <c r="P16" s="239">
        <v>44348</v>
      </c>
      <c r="Q16" s="111"/>
      <c r="R16" s="111"/>
      <c r="S16" s="175" t="s">
        <v>993</v>
      </c>
      <c r="T16" s="113"/>
      <c r="U16" s="113"/>
      <c r="V16" s="113"/>
      <c r="W16" s="113"/>
      <c r="X16" s="113"/>
      <c r="Y16" s="236" t="s">
        <v>129</v>
      </c>
      <c r="Z16" s="113"/>
      <c r="AA16" s="113"/>
      <c r="AB16" s="113"/>
      <c r="AC16" s="113"/>
    </row>
    <row r="17" spans="1:29" ht="51" customHeight="1" x14ac:dyDescent="0.2">
      <c r="A17" s="124">
        <v>7</v>
      </c>
      <c r="B17" s="82" t="s">
        <v>473</v>
      </c>
      <c r="C17" s="153" t="s">
        <v>47</v>
      </c>
      <c r="D17" s="125" t="s">
        <v>977</v>
      </c>
      <c r="E17" s="153" t="s">
        <v>770</v>
      </c>
      <c r="F17" s="154" t="s">
        <v>262</v>
      </c>
      <c r="G17" s="154"/>
      <c r="H17" s="153" t="s">
        <v>152</v>
      </c>
      <c r="I17" s="173"/>
      <c r="J17" s="152" t="s">
        <v>1011</v>
      </c>
      <c r="K17" s="152" t="s">
        <v>266</v>
      </c>
      <c r="L17" s="123" t="s">
        <v>110</v>
      </c>
      <c r="M17" s="123" t="s">
        <v>114</v>
      </c>
      <c r="N17" s="86"/>
      <c r="O17" s="153" t="s">
        <v>94</v>
      </c>
      <c r="P17" s="239">
        <v>44348</v>
      </c>
      <c r="Q17" s="111"/>
      <c r="R17" s="111"/>
      <c r="S17" s="175" t="s">
        <v>993</v>
      </c>
      <c r="T17" s="113"/>
      <c r="U17" s="113"/>
      <c r="V17" s="113"/>
      <c r="W17" s="113"/>
      <c r="X17" s="113"/>
      <c r="Y17" s="236" t="s">
        <v>129</v>
      </c>
      <c r="Z17" s="113"/>
      <c r="AA17" s="113"/>
      <c r="AB17" s="113"/>
      <c r="AC17" s="113"/>
    </row>
    <row r="18" spans="1:29" ht="35.25" customHeight="1" x14ac:dyDescent="0.2">
      <c r="A18" s="124">
        <v>8</v>
      </c>
      <c r="B18" s="82" t="s">
        <v>474</v>
      </c>
      <c r="C18" s="153" t="s">
        <v>42</v>
      </c>
      <c r="D18" s="125" t="s">
        <v>977</v>
      </c>
      <c r="E18" s="153" t="s">
        <v>770</v>
      </c>
      <c r="F18" s="154" t="s">
        <v>262</v>
      </c>
      <c r="G18" s="154"/>
      <c r="H18" s="153" t="s">
        <v>154</v>
      </c>
      <c r="I18" s="173"/>
      <c r="J18" s="151" t="s">
        <v>267</v>
      </c>
      <c r="K18" s="152" t="s">
        <v>268</v>
      </c>
      <c r="L18" s="123" t="s">
        <v>110</v>
      </c>
      <c r="M18" s="123" t="s">
        <v>114</v>
      </c>
      <c r="N18" s="86"/>
      <c r="O18" s="153" t="s">
        <v>85</v>
      </c>
      <c r="P18" s="239">
        <v>44348</v>
      </c>
      <c r="Q18" s="111"/>
      <c r="R18" s="111"/>
      <c r="S18" s="175" t="s">
        <v>993</v>
      </c>
      <c r="T18" s="113"/>
      <c r="U18" s="113"/>
      <c r="V18" s="113"/>
      <c r="W18" s="113"/>
      <c r="X18" s="113"/>
      <c r="Y18" s="236" t="s">
        <v>129</v>
      </c>
      <c r="Z18" s="113"/>
      <c r="AA18" s="113"/>
      <c r="AB18" s="113"/>
      <c r="AC18" s="113"/>
    </row>
    <row r="19" spans="1:29" ht="42.75" customHeight="1" x14ac:dyDescent="0.2">
      <c r="A19" s="124">
        <v>9</v>
      </c>
      <c r="B19" s="82" t="s">
        <v>969</v>
      </c>
      <c r="C19" s="153" t="s">
        <v>47</v>
      </c>
      <c r="D19" s="125" t="s">
        <v>977</v>
      </c>
      <c r="E19" s="153" t="s">
        <v>770</v>
      </c>
      <c r="F19" s="154" t="s">
        <v>262</v>
      </c>
      <c r="G19" s="154"/>
      <c r="H19" s="153" t="s">
        <v>155</v>
      </c>
      <c r="I19" s="85"/>
      <c r="J19" s="152" t="s">
        <v>949</v>
      </c>
      <c r="K19" s="122" t="s">
        <v>950</v>
      </c>
      <c r="L19" s="123" t="s">
        <v>109</v>
      </c>
      <c r="M19" s="123" t="s">
        <v>114</v>
      </c>
      <c r="N19" s="86"/>
      <c r="O19" s="123" t="s">
        <v>85</v>
      </c>
      <c r="P19" s="239">
        <v>44349</v>
      </c>
      <c r="Q19" s="111"/>
      <c r="R19" s="111"/>
      <c r="S19" s="175" t="s">
        <v>993</v>
      </c>
      <c r="T19" s="113"/>
      <c r="U19" s="113"/>
      <c r="V19" s="113"/>
      <c r="W19" s="113"/>
      <c r="X19" s="113"/>
      <c r="Y19" s="236" t="s">
        <v>129</v>
      </c>
      <c r="Z19" s="113"/>
      <c r="AA19" s="113"/>
      <c r="AB19" s="113"/>
      <c r="AC19" s="113"/>
    </row>
    <row r="20" spans="1:29" ht="28.5" customHeight="1" x14ac:dyDescent="0.2">
      <c r="A20" s="124">
        <v>10</v>
      </c>
      <c r="B20" s="82" t="s">
        <v>908</v>
      </c>
      <c r="C20" s="153" t="s">
        <v>42</v>
      </c>
      <c r="D20" s="125" t="s">
        <v>978</v>
      </c>
      <c r="E20" s="153" t="s">
        <v>770</v>
      </c>
      <c r="F20" s="154" t="s">
        <v>263</v>
      </c>
      <c r="G20" s="154" t="s">
        <v>907</v>
      </c>
      <c r="H20" s="153" t="s">
        <v>258</v>
      </c>
      <c r="I20" s="173"/>
      <c r="J20" s="151" t="s">
        <v>357</v>
      </c>
      <c r="K20" s="152" t="s">
        <v>797</v>
      </c>
      <c r="L20" s="123" t="s">
        <v>110</v>
      </c>
      <c r="M20" s="123" t="s">
        <v>114</v>
      </c>
      <c r="N20" s="86"/>
      <c r="O20" s="153" t="s">
        <v>85</v>
      </c>
      <c r="P20" s="239">
        <v>44348</v>
      </c>
      <c r="Q20" s="111"/>
      <c r="R20" s="111"/>
      <c r="S20" s="175" t="s">
        <v>993</v>
      </c>
      <c r="T20" s="113"/>
      <c r="U20" s="113"/>
      <c r="V20" s="113"/>
      <c r="W20" s="113"/>
      <c r="X20" s="113"/>
      <c r="Y20" s="236" t="s">
        <v>900</v>
      </c>
      <c r="Z20" s="113"/>
      <c r="AA20" s="113"/>
      <c r="AB20" s="113"/>
      <c r="AC20" s="113"/>
    </row>
    <row r="21" spans="1:29" ht="22.5" customHeight="1" x14ac:dyDescent="0.2">
      <c r="A21" s="124">
        <v>11</v>
      </c>
      <c r="B21" s="82" t="s">
        <v>909</v>
      </c>
      <c r="C21" s="123" t="s">
        <v>52</v>
      </c>
      <c r="D21" s="125" t="s">
        <v>978</v>
      </c>
      <c r="E21" s="153" t="s">
        <v>770</v>
      </c>
      <c r="F21" s="154" t="s">
        <v>263</v>
      </c>
      <c r="G21" s="154" t="s">
        <v>912</v>
      </c>
      <c r="H21" s="123" t="s">
        <v>360</v>
      </c>
      <c r="I21" s="85"/>
      <c r="J21" s="152" t="s">
        <v>952</v>
      </c>
      <c r="K21" s="152" t="s">
        <v>790</v>
      </c>
      <c r="L21" s="123" t="s">
        <v>110</v>
      </c>
      <c r="M21" s="123" t="s">
        <v>114</v>
      </c>
      <c r="N21" s="86"/>
      <c r="O21" s="123" t="s">
        <v>85</v>
      </c>
      <c r="P21" s="239">
        <v>44348</v>
      </c>
      <c r="Q21" s="111"/>
      <c r="R21" s="111"/>
      <c r="S21" s="175" t="s">
        <v>993</v>
      </c>
      <c r="T21" s="113"/>
      <c r="U21" s="113"/>
      <c r="V21" s="113"/>
      <c r="W21" s="113"/>
      <c r="X21" s="113"/>
      <c r="Y21" s="236" t="s">
        <v>125</v>
      </c>
      <c r="Z21" s="113"/>
      <c r="AA21" s="113"/>
      <c r="AB21" s="113"/>
      <c r="AC21" s="113"/>
    </row>
    <row r="22" spans="1:29" ht="25.5" customHeight="1" x14ac:dyDescent="0.2">
      <c r="A22" s="124">
        <v>12</v>
      </c>
      <c r="B22" s="82" t="s">
        <v>910</v>
      </c>
      <c r="C22" s="153" t="s">
        <v>42</v>
      </c>
      <c r="D22" s="125" t="s">
        <v>978</v>
      </c>
      <c r="E22" s="153" t="s">
        <v>770</v>
      </c>
      <c r="F22" s="154" t="s">
        <v>263</v>
      </c>
      <c r="G22" s="154" t="s">
        <v>907</v>
      </c>
      <c r="H22" s="123" t="s">
        <v>361</v>
      </c>
      <c r="I22" s="154"/>
      <c r="J22" s="152" t="s">
        <v>348</v>
      </c>
      <c r="K22" s="152"/>
      <c r="L22" s="123" t="s">
        <v>110</v>
      </c>
      <c r="M22" s="123" t="s">
        <v>114</v>
      </c>
      <c r="N22" s="86"/>
      <c r="O22" s="153" t="s">
        <v>85</v>
      </c>
      <c r="P22" s="239">
        <v>44348</v>
      </c>
      <c r="Q22" s="111"/>
      <c r="R22" s="111"/>
      <c r="S22" s="175" t="s">
        <v>993</v>
      </c>
      <c r="T22" s="113"/>
      <c r="U22" s="113"/>
      <c r="V22" s="113"/>
      <c r="W22" s="113"/>
      <c r="X22" s="113"/>
      <c r="Y22" s="236" t="s">
        <v>900</v>
      </c>
      <c r="Z22" s="113"/>
      <c r="AA22" s="113"/>
      <c r="AB22" s="113"/>
      <c r="AC22" s="113"/>
    </row>
    <row r="23" spans="1:29" ht="25.5" customHeight="1" x14ac:dyDescent="0.2">
      <c r="A23" s="124">
        <v>13</v>
      </c>
      <c r="B23" s="82" t="s">
        <v>911</v>
      </c>
      <c r="C23" s="155" t="s">
        <v>47</v>
      </c>
      <c r="D23" s="125" t="s">
        <v>978</v>
      </c>
      <c r="E23" s="153" t="s">
        <v>770</v>
      </c>
      <c r="F23" s="154" t="s">
        <v>263</v>
      </c>
      <c r="G23" s="154" t="s">
        <v>907</v>
      </c>
      <c r="H23" s="123" t="s">
        <v>362</v>
      </c>
      <c r="I23" s="154"/>
      <c r="J23" s="152" t="s">
        <v>358</v>
      </c>
      <c r="K23" s="152" t="s">
        <v>359</v>
      </c>
      <c r="L23" s="123" t="s">
        <v>110</v>
      </c>
      <c r="M23" s="123" t="s">
        <v>114</v>
      </c>
      <c r="N23" s="86"/>
      <c r="O23" s="153" t="s">
        <v>85</v>
      </c>
      <c r="P23" s="239">
        <v>44348</v>
      </c>
      <c r="Q23" s="111"/>
      <c r="R23" s="111"/>
      <c r="S23" s="175" t="s">
        <v>993</v>
      </c>
      <c r="T23" s="113"/>
      <c r="U23" s="113"/>
      <c r="V23" s="113"/>
      <c r="W23" s="113"/>
      <c r="X23" s="113"/>
      <c r="Y23" s="236" t="s">
        <v>129</v>
      </c>
      <c r="Z23" s="113"/>
      <c r="AA23" s="113"/>
      <c r="AB23" s="113"/>
      <c r="AC23" s="113"/>
    </row>
    <row r="24" spans="1:29" ht="24.75" customHeight="1" x14ac:dyDescent="0.2">
      <c r="A24" s="124">
        <v>14</v>
      </c>
      <c r="B24" s="82" t="s">
        <v>970</v>
      </c>
      <c r="C24" s="155" t="s">
        <v>47</v>
      </c>
      <c r="D24" s="125" t="s">
        <v>978</v>
      </c>
      <c r="E24" s="153" t="s">
        <v>770</v>
      </c>
      <c r="F24" s="125" t="s">
        <v>263</v>
      </c>
      <c r="G24" s="154" t="s">
        <v>907</v>
      </c>
      <c r="H24" s="123" t="s">
        <v>425</v>
      </c>
      <c r="I24" s="125"/>
      <c r="J24" s="122" t="s">
        <v>363</v>
      </c>
      <c r="K24" s="122" t="s">
        <v>745</v>
      </c>
      <c r="L24" s="123" t="s">
        <v>110</v>
      </c>
      <c r="M24" s="123" t="s">
        <v>113</v>
      </c>
      <c r="N24" s="86"/>
      <c r="O24" s="153" t="s">
        <v>85</v>
      </c>
      <c r="P24" s="239">
        <v>44348</v>
      </c>
      <c r="Q24" s="111"/>
      <c r="R24" s="111"/>
      <c r="S24" s="175" t="s">
        <v>993</v>
      </c>
      <c r="T24" s="113"/>
      <c r="U24" s="113"/>
      <c r="V24" s="113"/>
      <c r="W24" s="113"/>
      <c r="X24" s="113"/>
      <c r="Y24" s="236" t="s">
        <v>901</v>
      </c>
      <c r="Z24" s="113"/>
      <c r="AA24" s="113"/>
      <c r="AB24" s="113"/>
      <c r="AC24" s="113"/>
    </row>
    <row r="25" spans="1:29" ht="39" customHeight="1" x14ac:dyDescent="0.2">
      <c r="A25" s="124">
        <v>15</v>
      </c>
      <c r="B25" s="82" t="s">
        <v>621</v>
      </c>
      <c r="C25" s="123" t="s">
        <v>42</v>
      </c>
      <c r="D25" s="125" t="s">
        <v>979</v>
      </c>
      <c r="E25" s="153" t="s">
        <v>770</v>
      </c>
      <c r="F25" s="123" t="s">
        <v>618</v>
      </c>
      <c r="G25" s="123"/>
      <c r="H25" s="123" t="s">
        <v>150</v>
      </c>
      <c r="I25" s="123"/>
      <c r="J25" s="142" t="s">
        <v>994</v>
      </c>
      <c r="K25" s="123"/>
      <c r="L25" s="123" t="s">
        <v>110</v>
      </c>
      <c r="M25" s="123" t="s">
        <v>114</v>
      </c>
      <c r="N25" s="86"/>
      <c r="O25" s="153" t="s">
        <v>85</v>
      </c>
      <c r="P25" s="239">
        <v>44348</v>
      </c>
      <c r="Q25" s="111"/>
      <c r="R25" s="111"/>
      <c r="S25" s="175" t="s">
        <v>993</v>
      </c>
      <c r="T25" s="113"/>
      <c r="U25" s="113"/>
      <c r="V25" s="113"/>
      <c r="W25" s="113"/>
      <c r="X25" s="113"/>
      <c r="Y25" s="236" t="s">
        <v>129</v>
      </c>
      <c r="Z25" s="113"/>
      <c r="AA25" s="113"/>
      <c r="AB25" s="113"/>
      <c r="AC25" s="113"/>
    </row>
    <row r="26" spans="1:29" ht="37.5" customHeight="1" x14ac:dyDescent="0.2">
      <c r="A26" s="124">
        <v>16</v>
      </c>
      <c r="B26" s="82" t="s">
        <v>923</v>
      </c>
      <c r="C26" s="123" t="s">
        <v>766</v>
      </c>
      <c r="D26" s="125" t="s">
        <v>771</v>
      </c>
      <c r="E26" s="153" t="s">
        <v>770</v>
      </c>
      <c r="F26" s="194" t="s">
        <v>677</v>
      </c>
      <c r="G26" s="154" t="s">
        <v>260</v>
      </c>
      <c r="H26" s="153" t="s">
        <v>150</v>
      </c>
      <c r="I26" s="85"/>
      <c r="J26" s="142" t="s">
        <v>1033</v>
      </c>
      <c r="K26" s="142" t="s">
        <v>995</v>
      </c>
      <c r="L26" s="123"/>
      <c r="M26" s="123"/>
      <c r="N26" s="86"/>
      <c r="O26" s="153" t="s">
        <v>85</v>
      </c>
      <c r="P26" s="239">
        <v>44348</v>
      </c>
      <c r="Q26" s="111"/>
      <c r="R26" s="111"/>
      <c r="S26" s="175" t="s">
        <v>993</v>
      </c>
      <c r="T26" s="145"/>
      <c r="U26" s="145"/>
      <c r="V26" s="145"/>
      <c r="W26" s="145"/>
      <c r="X26" s="145"/>
      <c r="Y26" s="236" t="s">
        <v>129</v>
      </c>
      <c r="Z26" s="145"/>
      <c r="AA26" s="145"/>
      <c r="AB26" s="145"/>
      <c r="AC26" s="145"/>
    </row>
    <row r="27" spans="1:29" ht="43.5" customHeight="1" x14ac:dyDescent="0.2">
      <c r="A27" s="124">
        <v>17</v>
      </c>
      <c r="B27" s="82" t="s">
        <v>924</v>
      </c>
      <c r="C27" s="123" t="s">
        <v>52</v>
      </c>
      <c r="D27" s="125" t="s">
        <v>771</v>
      </c>
      <c r="E27" s="153" t="s">
        <v>770</v>
      </c>
      <c r="F27" s="194" t="s">
        <v>677</v>
      </c>
      <c r="G27" s="154" t="s">
        <v>260</v>
      </c>
      <c r="H27" s="153" t="s">
        <v>152</v>
      </c>
      <c r="I27" s="85"/>
      <c r="J27" s="122" t="s">
        <v>270</v>
      </c>
      <c r="K27" s="122"/>
      <c r="L27" s="180" t="s">
        <v>110</v>
      </c>
      <c r="M27" s="180" t="s">
        <v>116</v>
      </c>
      <c r="N27" s="86"/>
      <c r="O27" s="153" t="s">
        <v>85</v>
      </c>
      <c r="P27" s="239">
        <v>44348</v>
      </c>
      <c r="Q27" s="111"/>
      <c r="R27" s="111"/>
      <c r="S27" s="175" t="s">
        <v>993</v>
      </c>
      <c r="T27" s="145"/>
      <c r="U27" s="145"/>
      <c r="V27" s="145"/>
      <c r="W27" s="145"/>
      <c r="X27" s="145"/>
      <c r="Y27" s="236" t="s">
        <v>129</v>
      </c>
      <c r="Z27" s="145"/>
      <c r="AA27" s="145"/>
      <c r="AB27" s="145"/>
      <c r="AC27" s="145"/>
    </row>
    <row r="28" spans="1:29" ht="35.25" customHeight="1" x14ac:dyDescent="0.2">
      <c r="A28" s="124">
        <v>18</v>
      </c>
      <c r="B28" s="82" t="s">
        <v>925</v>
      </c>
      <c r="C28" s="123" t="s">
        <v>52</v>
      </c>
      <c r="D28" s="125" t="s">
        <v>771</v>
      </c>
      <c r="E28" s="153" t="s">
        <v>770</v>
      </c>
      <c r="F28" s="194" t="s">
        <v>677</v>
      </c>
      <c r="G28" s="154" t="s">
        <v>260</v>
      </c>
      <c r="H28" s="153" t="s">
        <v>154</v>
      </c>
      <c r="I28" s="85"/>
      <c r="J28" s="122" t="s">
        <v>271</v>
      </c>
      <c r="K28" s="122" t="s">
        <v>355</v>
      </c>
      <c r="L28" s="123" t="s">
        <v>110</v>
      </c>
      <c r="M28" s="123" t="s">
        <v>116</v>
      </c>
      <c r="N28" s="86"/>
      <c r="O28" s="153" t="s">
        <v>85</v>
      </c>
      <c r="P28" s="239">
        <v>44348</v>
      </c>
      <c r="Q28" s="111"/>
      <c r="R28" s="111"/>
      <c r="S28" s="175" t="s">
        <v>993</v>
      </c>
      <c r="T28" s="145"/>
      <c r="U28" s="145"/>
      <c r="V28" s="145"/>
      <c r="W28" s="145"/>
      <c r="X28" s="145"/>
      <c r="Y28" s="236" t="s">
        <v>900</v>
      </c>
      <c r="Z28" s="145"/>
      <c r="AA28" s="145"/>
      <c r="AB28" s="145"/>
      <c r="AC28" s="145"/>
    </row>
    <row r="29" spans="1:29" ht="37.5" customHeight="1" x14ac:dyDescent="0.2">
      <c r="A29" s="124">
        <v>19</v>
      </c>
      <c r="B29" s="82" t="s">
        <v>926</v>
      </c>
      <c r="C29" s="123" t="s">
        <v>42</v>
      </c>
      <c r="D29" s="125" t="s">
        <v>771</v>
      </c>
      <c r="E29" s="153" t="s">
        <v>770</v>
      </c>
      <c r="F29" s="194" t="s">
        <v>677</v>
      </c>
      <c r="G29" s="154" t="s">
        <v>260</v>
      </c>
      <c r="H29" s="153" t="s">
        <v>155</v>
      </c>
      <c r="I29" s="85"/>
      <c r="J29" s="122" t="s">
        <v>675</v>
      </c>
      <c r="K29" s="152" t="s">
        <v>996</v>
      </c>
      <c r="L29" s="123" t="s">
        <v>110</v>
      </c>
      <c r="M29" s="123" t="s">
        <v>114</v>
      </c>
      <c r="N29" s="86"/>
      <c r="O29" s="153" t="s">
        <v>85</v>
      </c>
      <c r="P29" s="239">
        <v>44348</v>
      </c>
      <c r="Q29" s="111"/>
      <c r="R29" s="111"/>
      <c r="S29" s="175" t="s">
        <v>993</v>
      </c>
      <c r="T29" s="145"/>
      <c r="U29" s="145"/>
      <c r="V29" s="145"/>
      <c r="W29" s="145"/>
      <c r="X29" s="145"/>
      <c r="Y29" s="236" t="s">
        <v>129</v>
      </c>
      <c r="Z29" s="145"/>
      <c r="AA29" s="145"/>
      <c r="AB29" s="145"/>
      <c r="AC29" s="145"/>
    </row>
    <row r="30" spans="1:29" ht="26.45" customHeight="1" x14ac:dyDescent="0.2">
      <c r="A30" s="124">
        <v>20</v>
      </c>
      <c r="B30" s="82" t="s">
        <v>927</v>
      </c>
      <c r="C30" s="123" t="s">
        <v>52</v>
      </c>
      <c r="D30" s="125" t="s">
        <v>771</v>
      </c>
      <c r="E30" s="153" t="s">
        <v>770</v>
      </c>
      <c r="F30" s="194" t="s">
        <v>677</v>
      </c>
      <c r="G30" s="154" t="s">
        <v>260</v>
      </c>
      <c r="H30" s="153" t="s">
        <v>242</v>
      </c>
      <c r="I30" s="85"/>
      <c r="J30" s="122" t="s">
        <v>273</v>
      </c>
      <c r="K30" s="122"/>
      <c r="L30" s="123" t="s">
        <v>110</v>
      </c>
      <c r="M30" s="123" t="s">
        <v>116</v>
      </c>
      <c r="N30" s="86"/>
      <c r="O30" s="153" t="s">
        <v>85</v>
      </c>
      <c r="P30" s="239">
        <v>44348</v>
      </c>
      <c r="Q30" s="111"/>
      <c r="R30" s="111"/>
      <c r="S30" s="175" t="s">
        <v>993</v>
      </c>
      <c r="T30" s="145"/>
      <c r="U30" s="145"/>
      <c r="V30" s="145"/>
      <c r="W30" s="145"/>
      <c r="X30" s="145"/>
      <c r="Y30" s="236" t="s">
        <v>129</v>
      </c>
      <c r="Z30" s="145"/>
      <c r="AA30" s="145"/>
      <c r="AB30" s="145"/>
      <c r="AC30" s="145"/>
    </row>
    <row r="31" spans="1:29" ht="38.25" customHeight="1" x14ac:dyDescent="0.2">
      <c r="A31" s="124">
        <v>21</v>
      </c>
      <c r="B31" s="82" t="s">
        <v>928</v>
      </c>
      <c r="C31" s="123" t="s">
        <v>52</v>
      </c>
      <c r="D31" s="125" t="s">
        <v>771</v>
      </c>
      <c r="E31" s="153" t="s">
        <v>770</v>
      </c>
      <c r="F31" s="194" t="s">
        <v>677</v>
      </c>
      <c r="G31" s="154" t="s">
        <v>260</v>
      </c>
      <c r="H31" s="153" t="s">
        <v>243</v>
      </c>
      <c r="I31" s="85"/>
      <c r="J31" s="122" t="s">
        <v>349</v>
      </c>
      <c r="K31" s="152" t="s">
        <v>761</v>
      </c>
      <c r="L31" s="123" t="s">
        <v>110</v>
      </c>
      <c r="M31" s="123" t="s">
        <v>114</v>
      </c>
      <c r="N31" s="86"/>
      <c r="O31" s="153" t="s">
        <v>85</v>
      </c>
      <c r="P31" s="239">
        <v>44348</v>
      </c>
      <c r="Q31" s="111"/>
      <c r="R31" s="111"/>
      <c r="S31" s="175" t="s">
        <v>993</v>
      </c>
      <c r="T31" s="145"/>
      <c r="U31" s="145"/>
      <c r="V31" s="145"/>
      <c r="W31" s="145"/>
      <c r="X31" s="145"/>
      <c r="Y31" s="236" t="s">
        <v>129</v>
      </c>
      <c r="Z31" s="145"/>
      <c r="AA31" s="145"/>
      <c r="AB31" s="145"/>
      <c r="AC31" s="145"/>
    </row>
    <row r="32" spans="1:29" ht="55.5" customHeight="1" x14ac:dyDescent="0.2">
      <c r="A32" s="124">
        <v>22</v>
      </c>
      <c r="B32" s="82" t="s">
        <v>929</v>
      </c>
      <c r="C32" s="123" t="s">
        <v>47</v>
      </c>
      <c r="D32" s="125" t="s">
        <v>771</v>
      </c>
      <c r="E32" s="153" t="s">
        <v>770</v>
      </c>
      <c r="F32" s="194" t="s">
        <v>677</v>
      </c>
      <c r="G32" s="154" t="s">
        <v>260</v>
      </c>
      <c r="H32" s="153" t="s">
        <v>244</v>
      </c>
      <c r="I32" s="85"/>
      <c r="J32" s="122" t="s">
        <v>274</v>
      </c>
      <c r="K32" s="122" t="s">
        <v>760</v>
      </c>
      <c r="L32" s="123" t="s">
        <v>110</v>
      </c>
      <c r="M32" s="123" t="s">
        <v>114</v>
      </c>
      <c r="N32" s="86"/>
      <c r="O32" s="153" t="s">
        <v>85</v>
      </c>
      <c r="P32" s="239">
        <v>44348</v>
      </c>
      <c r="Q32" s="111"/>
      <c r="R32" s="111"/>
      <c r="S32" s="175" t="s">
        <v>993</v>
      </c>
      <c r="T32" s="145"/>
      <c r="U32" s="145"/>
      <c r="V32" s="145"/>
      <c r="W32" s="145"/>
      <c r="X32" s="145"/>
      <c r="Y32" s="236" t="s">
        <v>129</v>
      </c>
      <c r="Z32" s="145"/>
      <c r="AA32" s="145"/>
      <c r="AB32" s="145"/>
      <c r="AC32" s="145"/>
    </row>
    <row r="33" spans="1:29" ht="24" customHeight="1" x14ac:dyDescent="0.2">
      <c r="A33" s="124">
        <v>23</v>
      </c>
      <c r="B33" s="82" t="s">
        <v>930</v>
      </c>
      <c r="C33" s="123" t="s">
        <v>47</v>
      </c>
      <c r="D33" s="125" t="s">
        <v>771</v>
      </c>
      <c r="E33" s="153" t="s">
        <v>770</v>
      </c>
      <c r="F33" s="194" t="s">
        <v>677</v>
      </c>
      <c r="G33" s="154" t="s">
        <v>260</v>
      </c>
      <c r="H33" s="153" t="s">
        <v>245</v>
      </c>
      <c r="I33" s="125"/>
      <c r="J33" s="122" t="s">
        <v>659</v>
      </c>
      <c r="K33" s="122"/>
      <c r="L33" s="123" t="s">
        <v>110</v>
      </c>
      <c r="M33" s="123" t="s">
        <v>114</v>
      </c>
      <c r="N33" s="86"/>
      <c r="O33" s="153" t="s">
        <v>85</v>
      </c>
      <c r="P33" s="239">
        <v>44348</v>
      </c>
      <c r="Q33" s="111"/>
      <c r="R33" s="111"/>
      <c r="S33" s="175" t="s">
        <v>993</v>
      </c>
      <c r="T33" s="145"/>
      <c r="U33" s="145"/>
      <c r="V33" s="145"/>
      <c r="W33" s="145"/>
      <c r="X33" s="145"/>
      <c r="Y33" s="236" t="s">
        <v>129</v>
      </c>
      <c r="Z33" s="145"/>
      <c r="AA33" s="145"/>
      <c r="AB33" s="145"/>
      <c r="AC33" s="145"/>
    </row>
    <row r="34" spans="1:29" ht="55.5" customHeight="1" x14ac:dyDescent="0.2">
      <c r="A34" s="124">
        <v>24</v>
      </c>
      <c r="B34" s="82" t="s">
        <v>931</v>
      </c>
      <c r="C34" s="123" t="s">
        <v>47</v>
      </c>
      <c r="D34" s="125" t="s">
        <v>771</v>
      </c>
      <c r="E34" s="153" t="s">
        <v>769</v>
      </c>
      <c r="F34" s="194" t="s">
        <v>677</v>
      </c>
      <c r="G34" s="154" t="s">
        <v>260</v>
      </c>
      <c r="H34" s="153" t="s">
        <v>246</v>
      </c>
      <c r="I34" s="125"/>
      <c r="J34" s="122" t="s">
        <v>971</v>
      </c>
      <c r="K34" s="122" t="s">
        <v>955</v>
      </c>
      <c r="L34" s="123" t="s">
        <v>110</v>
      </c>
      <c r="M34" s="123" t="s">
        <v>116</v>
      </c>
      <c r="N34" s="86"/>
      <c r="O34" s="123" t="s">
        <v>85</v>
      </c>
      <c r="P34" s="239">
        <v>44348</v>
      </c>
      <c r="Q34" s="111"/>
      <c r="R34" s="111"/>
      <c r="S34" s="175" t="s">
        <v>993</v>
      </c>
      <c r="T34" s="145"/>
      <c r="U34" s="145"/>
      <c r="V34" s="145"/>
      <c r="W34" s="145"/>
      <c r="X34" s="145"/>
      <c r="Y34" s="236" t="s">
        <v>129</v>
      </c>
      <c r="Z34" s="145"/>
      <c r="AA34" s="145"/>
      <c r="AB34" s="145"/>
      <c r="AC34" s="145"/>
    </row>
    <row r="35" spans="1:29" ht="39" customHeight="1" x14ac:dyDescent="0.2">
      <c r="A35" s="124">
        <v>25</v>
      </c>
      <c r="B35" s="82" t="s">
        <v>972</v>
      </c>
      <c r="C35" s="123" t="s">
        <v>47</v>
      </c>
      <c r="D35" s="125" t="s">
        <v>771</v>
      </c>
      <c r="E35" s="153" t="s">
        <v>770</v>
      </c>
      <c r="F35" s="194" t="s">
        <v>677</v>
      </c>
      <c r="G35" s="154" t="s">
        <v>260</v>
      </c>
      <c r="H35" s="153" t="s">
        <v>247</v>
      </c>
      <c r="I35" s="125"/>
      <c r="J35" s="122" t="s">
        <v>1027</v>
      </c>
      <c r="K35" s="122"/>
      <c r="L35" s="123" t="s">
        <v>110</v>
      </c>
      <c r="M35" s="123" t="s">
        <v>114</v>
      </c>
      <c r="N35" s="86"/>
      <c r="O35" s="153" t="s">
        <v>85</v>
      </c>
      <c r="P35" s="239">
        <v>44348</v>
      </c>
      <c r="Q35" s="111"/>
      <c r="R35" s="111"/>
      <c r="S35" s="175" t="s">
        <v>993</v>
      </c>
      <c r="T35" s="145"/>
      <c r="U35" s="145"/>
      <c r="V35" s="145"/>
      <c r="W35" s="145"/>
      <c r="X35" s="145"/>
      <c r="Y35" s="236" t="s">
        <v>129</v>
      </c>
      <c r="Z35" s="145"/>
      <c r="AA35" s="145"/>
      <c r="AB35" s="145"/>
      <c r="AC35" s="145"/>
    </row>
    <row r="36" spans="1:29" ht="95.25" customHeight="1" x14ac:dyDescent="0.2">
      <c r="A36" s="124">
        <v>26</v>
      </c>
      <c r="B36" s="82" t="s">
        <v>633</v>
      </c>
      <c r="C36" s="123" t="s">
        <v>42</v>
      </c>
      <c r="D36" s="154" t="s">
        <v>980</v>
      </c>
      <c r="E36" s="153" t="s">
        <v>770</v>
      </c>
      <c r="F36" s="194" t="s">
        <v>677</v>
      </c>
      <c r="G36" s="154" t="s">
        <v>275</v>
      </c>
      <c r="H36" s="153" t="s">
        <v>150</v>
      </c>
      <c r="I36" s="125"/>
      <c r="J36" s="122" t="s">
        <v>439</v>
      </c>
      <c r="K36" s="122" t="s">
        <v>973</v>
      </c>
      <c r="L36" s="123" t="s">
        <v>110</v>
      </c>
      <c r="M36" s="123" t="s">
        <v>114</v>
      </c>
      <c r="N36" s="86"/>
      <c r="O36" s="153" t="s">
        <v>85</v>
      </c>
      <c r="P36" s="239">
        <v>44348</v>
      </c>
      <c r="Q36" s="111"/>
      <c r="R36" s="111"/>
      <c r="S36" s="175" t="s">
        <v>993</v>
      </c>
      <c r="T36" s="145"/>
      <c r="U36" s="145"/>
      <c r="V36" s="145"/>
      <c r="W36" s="145"/>
      <c r="X36" s="145"/>
      <c r="Y36" s="236" t="s">
        <v>129</v>
      </c>
      <c r="Z36" s="145"/>
      <c r="AA36" s="145"/>
      <c r="AB36" s="145"/>
      <c r="AC36" s="145"/>
    </row>
    <row r="37" spans="1:29" ht="46.5" customHeight="1" x14ac:dyDescent="0.2">
      <c r="A37" s="124">
        <v>27</v>
      </c>
      <c r="B37" s="82" t="s">
        <v>634</v>
      </c>
      <c r="C37" s="123" t="s">
        <v>47</v>
      </c>
      <c r="D37" s="154" t="s">
        <v>980</v>
      </c>
      <c r="E37" s="153" t="s">
        <v>770</v>
      </c>
      <c r="F37" s="194" t="s">
        <v>677</v>
      </c>
      <c r="G37" s="154" t="s">
        <v>275</v>
      </c>
      <c r="H37" s="153" t="s">
        <v>152</v>
      </c>
      <c r="I37" s="125"/>
      <c r="J37" s="122" t="s">
        <v>1028</v>
      </c>
      <c r="K37" s="152" t="s">
        <v>668</v>
      </c>
      <c r="L37" s="123" t="s">
        <v>110</v>
      </c>
      <c r="M37" s="123" t="s">
        <v>114</v>
      </c>
      <c r="N37" s="86"/>
      <c r="O37" s="153" t="s">
        <v>85</v>
      </c>
      <c r="P37" s="239">
        <v>44348</v>
      </c>
      <c r="Q37" s="111"/>
      <c r="R37" s="111"/>
      <c r="S37" s="175" t="s">
        <v>993</v>
      </c>
      <c r="T37" s="145"/>
      <c r="U37" s="145"/>
      <c r="V37" s="145"/>
      <c r="W37" s="145"/>
      <c r="X37" s="145"/>
      <c r="Y37" s="236" t="s">
        <v>129</v>
      </c>
      <c r="Z37" s="145"/>
      <c r="AA37" s="145"/>
      <c r="AB37" s="145"/>
      <c r="AC37" s="145"/>
    </row>
    <row r="38" spans="1:29" ht="50.25" customHeight="1" x14ac:dyDescent="0.2">
      <c r="A38" s="124">
        <v>28</v>
      </c>
      <c r="B38" s="82" t="s">
        <v>635</v>
      </c>
      <c r="C38" s="123" t="s">
        <v>52</v>
      </c>
      <c r="D38" s="154" t="s">
        <v>981</v>
      </c>
      <c r="E38" s="153" t="s">
        <v>770</v>
      </c>
      <c r="F38" s="194" t="s">
        <v>677</v>
      </c>
      <c r="G38" s="154" t="s">
        <v>277</v>
      </c>
      <c r="H38" s="153" t="s">
        <v>150</v>
      </c>
      <c r="I38" s="125"/>
      <c r="J38" s="122" t="s">
        <v>746</v>
      </c>
      <c r="K38" s="122" t="s">
        <v>974</v>
      </c>
      <c r="L38" s="123" t="s">
        <v>110</v>
      </c>
      <c r="M38" s="123" t="s">
        <v>114</v>
      </c>
      <c r="N38" s="86"/>
      <c r="O38" s="153" t="s">
        <v>85</v>
      </c>
      <c r="P38" s="239">
        <v>44348</v>
      </c>
      <c r="Q38" s="111"/>
      <c r="R38" s="111"/>
      <c r="S38" s="175" t="s">
        <v>993</v>
      </c>
      <c r="T38" s="145"/>
      <c r="U38" s="145"/>
      <c r="V38" s="145"/>
      <c r="W38" s="145"/>
      <c r="X38" s="145"/>
      <c r="Y38" s="236" t="s">
        <v>129</v>
      </c>
      <c r="Z38" s="145"/>
      <c r="AA38" s="145"/>
      <c r="AB38" s="145"/>
      <c r="AC38" s="145"/>
    </row>
    <row r="39" spans="1:29" ht="49.5" customHeight="1" x14ac:dyDescent="0.2">
      <c r="A39" s="124">
        <v>29</v>
      </c>
      <c r="B39" s="82" t="s">
        <v>636</v>
      </c>
      <c r="C39" s="123" t="s">
        <v>52</v>
      </c>
      <c r="D39" s="154" t="s">
        <v>981</v>
      </c>
      <c r="E39" s="153" t="s">
        <v>770</v>
      </c>
      <c r="F39" s="194" t="s">
        <v>677</v>
      </c>
      <c r="G39" s="154" t="s">
        <v>277</v>
      </c>
      <c r="H39" s="153" t="s">
        <v>152</v>
      </c>
      <c r="I39" s="125"/>
      <c r="J39" s="122" t="s">
        <v>279</v>
      </c>
      <c r="K39" s="122" t="s">
        <v>280</v>
      </c>
      <c r="L39" s="123" t="s">
        <v>110</v>
      </c>
      <c r="M39" s="123" t="s">
        <v>114</v>
      </c>
      <c r="N39" s="86"/>
      <c r="O39" s="153" t="s">
        <v>85</v>
      </c>
      <c r="P39" s="239">
        <v>44348</v>
      </c>
      <c r="Q39" s="111"/>
      <c r="R39" s="111"/>
      <c r="S39" s="175" t="s">
        <v>993</v>
      </c>
      <c r="T39" s="145"/>
      <c r="U39" s="145"/>
      <c r="V39" s="145"/>
      <c r="W39" s="145"/>
      <c r="X39" s="145"/>
      <c r="Y39" s="236" t="s">
        <v>129</v>
      </c>
      <c r="Z39" s="145"/>
      <c r="AA39" s="145"/>
      <c r="AB39" s="145"/>
      <c r="AC39" s="145"/>
    </row>
    <row r="40" spans="1:29" ht="45.6" customHeight="1" x14ac:dyDescent="0.2">
      <c r="A40" s="124">
        <v>30</v>
      </c>
      <c r="B40" s="82" t="s">
        <v>637</v>
      </c>
      <c r="C40" s="123" t="s">
        <v>47</v>
      </c>
      <c r="D40" s="154" t="s">
        <v>981</v>
      </c>
      <c r="E40" s="153" t="s">
        <v>770</v>
      </c>
      <c r="F40" s="194" t="s">
        <v>677</v>
      </c>
      <c r="G40" s="154" t="s">
        <v>277</v>
      </c>
      <c r="H40" s="153" t="s">
        <v>154</v>
      </c>
      <c r="I40" s="125"/>
      <c r="J40" s="122" t="s">
        <v>281</v>
      </c>
      <c r="K40" s="152" t="s">
        <v>798</v>
      </c>
      <c r="L40" s="123" t="s">
        <v>110</v>
      </c>
      <c r="M40" s="123" t="s">
        <v>114</v>
      </c>
      <c r="N40" s="86"/>
      <c r="O40" s="153" t="s">
        <v>85</v>
      </c>
      <c r="P40" s="239">
        <v>44348</v>
      </c>
      <c r="Q40" s="111"/>
      <c r="R40" s="111"/>
      <c r="S40" s="175" t="s">
        <v>993</v>
      </c>
      <c r="T40" s="145"/>
      <c r="U40" s="145"/>
      <c r="V40" s="145"/>
      <c r="W40" s="145"/>
      <c r="X40" s="145"/>
      <c r="Y40" s="236" t="s">
        <v>129</v>
      </c>
      <c r="Z40" s="145"/>
      <c r="AA40" s="145"/>
      <c r="AB40" s="145"/>
      <c r="AC40" s="145"/>
    </row>
    <row r="41" spans="1:29" ht="44.25" customHeight="1" x14ac:dyDescent="0.2">
      <c r="A41" s="124">
        <v>31</v>
      </c>
      <c r="B41" s="82" t="s">
        <v>638</v>
      </c>
      <c r="C41" s="123" t="s">
        <v>42</v>
      </c>
      <c r="D41" s="154" t="s">
        <v>632</v>
      </c>
      <c r="E41" s="153" t="s">
        <v>770</v>
      </c>
      <c r="F41" s="194" t="s">
        <v>677</v>
      </c>
      <c r="G41" s="152" t="s">
        <v>695</v>
      </c>
      <c r="H41" s="153" t="s">
        <v>150</v>
      </c>
      <c r="I41" s="125"/>
      <c r="J41" s="122" t="s">
        <v>350</v>
      </c>
      <c r="K41" s="152" t="s">
        <v>983</v>
      </c>
      <c r="L41" s="123" t="s">
        <v>110</v>
      </c>
      <c r="M41" s="123" t="s">
        <v>114</v>
      </c>
      <c r="N41" s="86"/>
      <c r="O41" s="153" t="s">
        <v>85</v>
      </c>
      <c r="P41" s="239">
        <v>44348</v>
      </c>
      <c r="Q41" s="111"/>
      <c r="R41" s="111"/>
      <c r="S41" s="175" t="s">
        <v>993</v>
      </c>
      <c r="T41" s="145"/>
      <c r="U41" s="145"/>
      <c r="V41" s="145"/>
      <c r="W41" s="145"/>
      <c r="X41" s="145"/>
      <c r="Y41" s="236" t="s">
        <v>129</v>
      </c>
      <c r="Z41" s="145"/>
      <c r="AA41" s="145"/>
      <c r="AB41" s="145"/>
      <c r="AC41" s="145"/>
    </row>
    <row r="42" spans="1:29" ht="39" customHeight="1" x14ac:dyDescent="0.2">
      <c r="A42" s="124">
        <v>32</v>
      </c>
      <c r="B42" s="82" t="s">
        <v>639</v>
      </c>
      <c r="C42" s="123" t="s">
        <v>47</v>
      </c>
      <c r="D42" s="154" t="s">
        <v>982</v>
      </c>
      <c r="E42" s="153" t="s">
        <v>770</v>
      </c>
      <c r="F42" s="194" t="s">
        <v>677</v>
      </c>
      <c r="G42" s="152" t="s">
        <v>560</v>
      </c>
      <c r="H42" s="153" t="s">
        <v>150</v>
      </c>
      <c r="I42" s="125"/>
      <c r="J42" s="122" t="s">
        <v>683</v>
      </c>
      <c r="K42" s="152" t="s">
        <v>356</v>
      </c>
      <c r="L42" s="123" t="s">
        <v>109</v>
      </c>
      <c r="M42" s="123"/>
      <c r="N42" s="86"/>
      <c r="O42" s="153" t="s">
        <v>85</v>
      </c>
      <c r="P42" s="239">
        <v>44348</v>
      </c>
      <c r="Q42" s="111"/>
      <c r="R42" s="111"/>
      <c r="S42" s="175" t="s">
        <v>993</v>
      </c>
      <c r="T42" s="145"/>
      <c r="U42" s="145"/>
      <c r="V42" s="145"/>
      <c r="W42" s="145"/>
      <c r="X42" s="145"/>
      <c r="Y42" s="236" t="s">
        <v>129</v>
      </c>
      <c r="Z42" s="145"/>
      <c r="AA42" s="145"/>
      <c r="AB42" s="145"/>
      <c r="AC42" s="145"/>
    </row>
    <row r="43" spans="1:29" x14ac:dyDescent="0.2">
      <c r="A43" s="81" t="str">
        <f t="shared" ref="A43:A81" si="0">IF(B43="","",ROW()-10)</f>
        <v/>
      </c>
      <c r="B43" s="82" t="str">
        <f>IF(H43&gt;0,CONCATENATE(Tabel2204031[Object-ID],Tabel2204031[Nr.],".",[1]!Watergangen[[#This Row],[Object code]],".",[1]!Watergangen[[#This Row],[Eis-volgnr.]]),"")</f>
        <v/>
      </c>
      <c r="C43" s="83"/>
      <c r="D43" s="83"/>
      <c r="E43" s="215"/>
      <c r="F43" s="88"/>
      <c r="G43" s="88"/>
      <c r="H43" s="84"/>
      <c r="I43" s="83"/>
      <c r="J43" s="86"/>
      <c r="K43" s="86"/>
      <c r="L43" s="86"/>
      <c r="M43" s="86"/>
      <c r="N43" s="86"/>
      <c r="O43" s="83"/>
      <c r="P43" s="111"/>
      <c r="Q43" s="111"/>
      <c r="R43" s="111"/>
      <c r="S43" s="113"/>
      <c r="T43" s="113"/>
      <c r="U43" s="113"/>
      <c r="V43" s="113"/>
      <c r="W43" s="113"/>
      <c r="X43" s="113"/>
      <c r="Y43" s="113"/>
      <c r="Z43" s="113"/>
      <c r="AA43" s="113"/>
      <c r="AB43" s="113"/>
      <c r="AC43" s="113"/>
    </row>
    <row r="44" spans="1:29" x14ac:dyDescent="0.2">
      <c r="A44" s="81" t="str">
        <f t="shared" si="0"/>
        <v/>
      </c>
      <c r="B44" s="82" t="str">
        <f>IF(H44&gt;0,CONCATENATE(Tabel2204031[Object-ID],Tabel2204031[Nr.],".",[1]!Watergangen[[#This Row],[Object code]],".",[1]!Watergangen[[#This Row],[Eis-volgnr.]]),"")</f>
        <v/>
      </c>
      <c r="C44" s="83"/>
      <c r="D44" s="83"/>
      <c r="E44" s="84"/>
      <c r="F44" s="88"/>
      <c r="G44" s="88"/>
      <c r="H44" s="84"/>
      <c r="I44" s="83"/>
      <c r="J44" s="86"/>
      <c r="K44" s="86"/>
      <c r="L44" s="86"/>
      <c r="M44" s="86"/>
      <c r="N44" s="86"/>
      <c r="O44" s="83"/>
      <c r="P44" s="111"/>
      <c r="Q44" s="111"/>
      <c r="R44" s="111"/>
      <c r="S44" s="113"/>
      <c r="T44" s="113"/>
      <c r="U44" s="113"/>
      <c r="V44" s="113"/>
      <c r="W44" s="113"/>
      <c r="X44" s="113"/>
      <c r="Y44" s="113"/>
      <c r="Z44" s="113"/>
      <c r="AA44" s="113"/>
      <c r="AB44" s="113"/>
      <c r="AC44" s="113"/>
    </row>
    <row r="45" spans="1:29" x14ac:dyDescent="0.2">
      <c r="A45" s="81" t="str">
        <f t="shared" si="0"/>
        <v/>
      </c>
      <c r="B45" s="82" t="str">
        <f>IF(H45&gt;0,CONCATENATE(Tabel2204031[Object-ID],Tabel2204031[Nr.],".",[1]!Watergangen[[#This Row],[Object code]],".",[1]!Watergangen[[#This Row],[Eis-volgnr.]]),"")</f>
        <v/>
      </c>
      <c r="C45" s="83"/>
      <c r="D45" s="83"/>
      <c r="E45" s="84"/>
      <c r="F45" s="88"/>
      <c r="G45" s="88"/>
      <c r="H45" s="84"/>
      <c r="I45" s="83"/>
      <c r="J45" s="86"/>
      <c r="K45" s="86"/>
      <c r="L45" s="86"/>
      <c r="M45" s="86"/>
      <c r="N45" s="86"/>
      <c r="O45" s="83"/>
      <c r="P45" s="111"/>
      <c r="Q45" s="111"/>
      <c r="R45" s="111"/>
      <c r="S45" s="113"/>
      <c r="T45" s="113"/>
      <c r="U45" s="113"/>
      <c r="V45" s="113"/>
      <c r="W45" s="113"/>
      <c r="X45" s="113"/>
      <c r="Y45" s="113"/>
      <c r="Z45" s="113"/>
      <c r="AA45" s="113"/>
      <c r="AB45" s="113"/>
      <c r="AC45" s="113"/>
    </row>
    <row r="46" spans="1:29" x14ac:dyDescent="0.2">
      <c r="A46" s="81" t="str">
        <f t="shared" si="0"/>
        <v/>
      </c>
      <c r="B46" s="82" t="str">
        <f>IF(H46&gt;0,CONCATENATE(Tabel2204031[Object-ID],Tabel2204031[Nr.],".",[1]!Watergangen[[#This Row],[Object code]],".",[1]!Watergangen[[#This Row],[Eis-volgnr.]]),"")</f>
        <v/>
      </c>
      <c r="C46" s="83"/>
      <c r="D46" s="83"/>
      <c r="E46" s="84"/>
      <c r="F46" s="88"/>
      <c r="G46" s="88"/>
      <c r="H46" s="84"/>
      <c r="I46" s="83"/>
      <c r="J46" s="86"/>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0"/>
        <v/>
      </c>
      <c r="B47" s="82" t="str">
        <f>IF(H47&gt;0,CONCATENATE(Tabel2204031[Object-ID],Tabel2204031[Nr.],".",[1]!Watergangen[[#This Row],[Object code]],".",[1]!Watergangen[[#This Row],[Eis-volgnr.]]),"")</f>
        <v/>
      </c>
      <c r="C47" s="83"/>
      <c r="D47" s="83"/>
      <c r="E47" s="84"/>
      <c r="F47" s="88"/>
      <c r="G47" s="88"/>
      <c r="H47" s="84"/>
      <c r="I47" s="83"/>
      <c r="J47" s="89"/>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0"/>
        <v/>
      </c>
      <c r="B48" s="82" t="str">
        <f>IF(H48&gt;0,CONCATENATE(Tabel2204031[Object-ID],Tabel2204031[Nr.],".",[1]!Watergangen[[#This Row],[Object code]],".",[1]!Watergangen[[#This Row],[Eis-volgnr.]]),"")</f>
        <v/>
      </c>
      <c r="C48" s="83"/>
      <c r="D48" s="83"/>
      <c r="E48" s="84"/>
      <c r="F48" s="88"/>
      <c r="G48" s="88"/>
      <c r="H48" s="84"/>
      <c r="I48" s="83"/>
      <c r="J48" s="89"/>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0"/>
        <v/>
      </c>
      <c r="B49" s="82" t="str">
        <f>IF(H49&gt;0,CONCATENATE(Tabel2204031[Object-ID],Tabel2204031[Nr.],".",[1]!Watergangen[[#This Row],[Object code]],".",[1]!Watergangen[[#This Row],[Eis-volgnr.]]),"")</f>
        <v/>
      </c>
      <c r="C49" s="83"/>
      <c r="D49" s="83"/>
      <c r="E49" s="84"/>
      <c r="F49" s="88"/>
      <c r="G49" s="88"/>
      <c r="H49" s="84"/>
      <c r="I49" s="83"/>
      <c r="J49" s="89"/>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0"/>
        <v/>
      </c>
      <c r="B50" s="82" t="str">
        <f>IF(H50&gt;0,CONCATENATE(Tabel2204031[Object-ID],Tabel2204031[Nr.],".",[1]!Watergangen[[#This Row],[Object code]],".",[1]!Watergangen[[#This Row],[Eis-volgnr.]]),"")</f>
        <v/>
      </c>
      <c r="C50" s="83"/>
      <c r="D50" s="83"/>
      <c r="E50" s="84"/>
      <c r="F50" s="88"/>
      <c r="G50" s="88"/>
      <c r="H50" s="84"/>
      <c r="I50" s="83"/>
      <c r="J50" s="86"/>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0"/>
        <v/>
      </c>
      <c r="B51" s="82" t="str">
        <f>IF(H51&gt;0,CONCATENATE(Tabel2204031[Object-ID],Tabel2204031[Nr.],".",[1]!Watergangen[[#This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0"/>
        <v/>
      </c>
      <c r="B52" s="82" t="str">
        <f>IF(H52&gt;0,CONCATENATE(Tabel2204031[Object-ID],Tabel2204031[Nr.],".",[1]!Watergangen[[#This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0"/>
        <v/>
      </c>
      <c r="B53" s="82" t="str">
        <f>IF(H53&gt;0,CONCATENATE(Tabel2204031[Object-ID],Tabel2204031[Nr.],".",[1]!Watergangen[[#This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0"/>
        <v/>
      </c>
      <c r="B54" s="82" t="str">
        <f>IF(H54&gt;0,CONCATENATE(Tabel2204031[Object-ID],Tabel2204031[Nr.],".",[1]!Watergangen[[#This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0"/>
        <v/>
      </c>
      <c r="B55" s="82" t="str">
        <f>IF(H55&gt;0,CONCATENATE(Tabel2204031[Object-ID],Tabel2204031[Nr.],".",[1]!Watergangen[[#This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0"/>
        <v/>
      </c>
      <c r="B56" s="82" t="str">
        <f>IF(H56&gt;0,CONCATENATE(Tabel2204031[Object-ID],Tabel2204031[Nr.],".",[1]!Watergangen[[#This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0"/>
        <v/>
      </c>
      <c r="B57" s="82" t="str">
        <f>IF(H57&gt;0,CONCATENATE(Tabel2204031[Object-ID],Tabel2204031[Nr.],".",[1]!Watergangen[[#This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0"/>
        <v/>
      </c>
      <c r="B58" s="82" t="str">
        <f>IF(H58&gt;0,CONCATENATE(Tabel2204031[Object-ID],Tabel2204031[Nr.],".",[1]!Watergangen[[#This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0"/>
        <v/>
      </c>
      <c r="B59" s="82" t="str">
        <f>IF(H59&gt;0,CONCATENATE(Tabel2204031[Object-ID],Tabel2204031[Nr.],".",[1]!Watergangen[[#This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0"/>
        <v/>
      </c>
      <c r="B60" s="82" t="str">
        <f>IF(H60&gt;0,CONCATENATE(Tabel2204031[Object-ID],Tabel2204031[Nr.],".",[1]!Watergangen[[#This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0"/>
        <v/>
      </c>
      <c r="B61" s="82" t="str">
        <f>IF(H61&gt;0,CONCATENATE(Tabel2204031[Object-ID],Tabel2204031[Nr.],".",[1]!Watergangen[[#This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0"/>
        <v/>
      </c>
      <c r="B62" s="82" t="str">
        <f>IF(H62&gt;0,CONCATENATE(Tabel2204031[Object-ID],Tabel2204031[Nr.],".",[1]!Watergangen[[#This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0"/>
        <v/>
      </c>
      <c r="B63" s="82" t="str">
        <f>IF(H63&gt;0,CONCATENATE(Tabel2204031[Object-ID],Tabel2204031[Nr.],".",[1]!Watergangen[[#This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0"/>
        <v/>
      </c>
      <c r="B64" s="82" t="str">
        <f>IF(H64&gt;0,CONCATENATE(Tabel2204031[Object-ID],Tabel2204031[Nr.],".",[1]!Watergangen[[#This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0"/>
        <v/>
      </c>
      <c r="B65" s="82" t="str">
        <f>IF(H65&gt;0,CONCATENATE(Tabel2204031[Object-ID],Tabel2204031[Nr.],".",[1]!Watergangen[[#This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0"/>
        <v/>
      </c>
      <c r="B66" s="82" t="str">
        <f>IF(H66&gt;0,CONCATENATE(Tabel2204031[Object-ID],Tabel2204031[Nr.],".",[1]!Watergangen[[#This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0"/>
        <v/>
      </c>
      <c r="B67" s="82" t="str">
        <f>IF(H67&gt;0,CONCATENATE(Tabel2204031[Object-ID],Tabel2204031[Nr.],".",[1]!Watergangen[[#This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0"/>
        <v/>
      </c>
      <c r="B68" s="82" t="str">
        <f>IF(H68&gt;0,CONCATENATE(Tabel2204031[Object-ID],Tabel2204031[Nr.],".",[1]!Watergangen[[#This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0"/>
        <v/>
      </c>
      <c r="B69" s="82" t="str">
        <f>IF(H69&gt;0,CONCATENATE(Tabel2204031[Object-ID],Tabel2204031[Nr.],".",[1]!Watergangen[[#This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0"/>
        <v/>
      </c>
      <c r="B70" s="82" t="str">
        <f>IF(H70&gt;0,CONCATENATE(Tabel2204031[Object-ID],Tabel2204031[Nr.],".",[1]!Watergangen[[#This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0"/>
        <v/>
      </c>
      <c r="B71" s="82" t="str">
        <f>IF(H71&gt;0,CONCATENATE(Tabel2204031[Object-ID],Tabel2204031[Nr.],".",[1]!Watergangen[[#This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0"/>
        <v/>
      </c>
      <c r="B72" s="82" t="str">
        <f>IF(H72&gt;0,CONCATENATE(Tabel2204031[Object-ID],Tabel2204031[Nr.],".",[1]!Watergangen[[#This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0"/>
        <v/>
      </c>
      <c r="B73" s="82" t="str">
        <f>IF(H73&gt;0,CONCATENATE(Tabel2204031[Object-ID],Tabel2204031[Nr.],".",[1]!Watergangen[[#This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0"/>
        <v/>
      </c>
      <c r="B74" s="82" t="str">
        <f>IF(H74&gt;0,CONCATENATE(Tabel2204031[Object-ID],Tabel2204031[Nr.],".",[1]!Watergangen[[#This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0"/>
        <v/>
      </c>
      <c r="B75" s="82" t="str">
        <f>IF(H75&gt;0,CONCATENATE(Tabel2204031[Object-ID],Tabel2204031[Nr.],".",[1]!Watergangen[[#This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si="0"/>
        <v/>
      </c>
      <c r="B76" s="82" t="str">
        <f>IF(H76&gt;0,CONCATENATE(Tabel2204031[Object-ID],Tabel2204031[Nr.],".",[1]!Watergangen[[#This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si="0"/>
        <v/>
      </c>
      <c r="B77" s="82" t="str">
        <f>IF(H77&gt;0,CONCATENATE(Tabel2204031[Object-ID],Tabel2204031[Nr.],".",[1]!Watergangen[[#This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0"/>
        <v/>
      </c>
      <c r="B78" s="82" t="str">
        <f>IF(H78&gt;0,CONCATENATE(Tabel2204031[Object-ID],Tabel2204031[Nr.],".",[1]!Watergangen[[#This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si="0"/>
        <v/>
      </c>
      <c r="B79" s="82" t="str">
        <f>IF(H79&gt;0,CONCATENATE(Tabel2204031[Object-ID],Tabel2204031[Nr.],".",[1]!Watergangen[[#This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0"/>
        <v/>
      </c>
      <c r="B80" s="82" t="str">
        <f>IF(H80&gt;0,CONCATENATE(Tabel2204031[Object-ID],Tabel2204031[Nr.],".",[1]!Watergangen[[#This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0"/>
        <v/>
      </c>
      <c r="B81" s="82" t="str">
        <f>IF(H81&gt;0,CONCATENATE(Tabel2204031[Object-ID],Tabel2204031[Nr.],".",[1]!Watergangen[[#This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ref="A82:A145" si="1">IF(B82="","",ROW()-10)</f>
        <v/>
      </c>
      <c r="B82" s="82" t="str">
        <f>IF(H82&gt;0,CONCATENATE(Tabel2204031[Object-ID],Tabel2204031[Nr.],".",[1]!Watergangen[[#This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1"/>
        <v/>
      </c>
      <c r="B83" s="82" t="str">
        <f>IF(H83&gt;0,CONCATENATE(Tabel2204031[Object-ID],Tabel2204031[Nr.],".",[1]!Watergangen[[#This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1"/>
        <v/>
      </c>
      <c r="B84" s="82" t="str">
        <f>IF(H84&gt;0,CONCATENATE(Tabel2204031[Object-ID],Tabel2204031[Nr.],".",[1]!Watergangen[[#This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1"/>
        <v/>
      </c>
      <c r="B85" s="82" t="str">
        <f>IF(H85&gt;0,CONCATENATE(Tabel2204031[Object-ID],Tabel2204031[Nr.],".",[1]!Watergangen[[#This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1"/>
        <v/>
      </c>
      <c r="B86" s="82" t="str">
        <f>IF(H86&gt;0,CONCATENATE(Tabel2204031[Object-ID],Tabel2204031[Nr.],".",[1]!Watergangen[[#This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1"/>
        <v/>
      </c>
      <c r="B87" s="82" t="str">
        <f>IF(H87&gt;0,CONCATENATE(Tabel2204031[Object-ID],Tabel2204031[Nr.],".",[1]!Watergangen[[#This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1"/>
        <v/>
      </c>
      <c r="B88" s="82" t="str">
        <f>IF(H88&gt;0,CONCATENATE(Tabel2204031[Object-ID],Tabel2204031[Nr.],".",[1]!Watergangen[[#This Row],[Object code]],".",[1]!Watergangen[[#This Row],[Eis-volgnr.]]),"")</f>
        <v/>
      </c>
      <c r="C88" s="83"/>
      <c r="D88" s="83"/>
      <c r="E88" s="84"/>
      <c r="F88" s="88"/>
      <c r="G88" s="88"/>
      <c r="H88" s="84"/>
      <c r="I88" s="83"/>
      <c r="J88" s="89"/>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1"/>
        <v/>
      </c>
      <c r="B89" s="82" t="str">
        <f>IF(H89&gt;0,CONCATENATE(Tabel2204031[Object-ID],Tabel2204031[Nr.],".",[1]!Watergangen[[#This Row],[Object code]],".",[1]!Watergangen[[#This Row],[Eis-volgnr.]]),"")</f>
        <v/>
      </c>
      <c r="C89" s="83"/>
      <c r="D89" s="83"/>
      <c r="E89" s="84"/>
      <c r="F89" s="88"/>
      <c r="G89" s="88"/>
      <c r="H89" s="84"/>
      <c r="I89" s="83"/>
      <c r="J89" s="89"/>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1"/>
        <v/>
      </c>
      <c r="B90" s="82" t="str">
        <f>IF(H90&gt;0,CONCATENATE(Tabel2204031[Object-ID],Tabel2204031[Nr.],".",[1]!Watergangen[[#This Row],[Object code]],".",[1]!Watergangen[[#This Row],[Eis-volgnr.]]),"")</f>
        <v/>
      </c>
      <c r="C90" s="83"/>
      <c r="D90" s="83"/>
      <c r="E90" s="84"/>
      <c r="F90" s="88"/>
      <c r="G90" s="88"/>
      <c r="H90" s="84"/>
      <c r="I90" s="83"/>
      <c r="J90" s="89"/>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1"/>
        <v/>
      </c>
      <c r="B91" s="82" t="str">
        <f>IF(H91&gt;0,CONCATENATE(Tabel2204031[Object-ID],Tabel2204031[Nr.],".",[1]!Watergangen[[#This Row],[Object code]],".",[1]!Watergangen[[#This Row],[Eis-volgnr.]]),"")</f>
        <v/>
      </c>
      <c r="C91" s="83"/>
      <c r="D91" s="83"/>
      <c r="E91" s="84"/>
      <c r="F91" s="88"/>
      <c r="G91" s="88"/>
      <c r="H91" s="84"/>
      <c r="I91" s="83"/>
      <c r="J91" s="89"/>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1"/>
        <v/>
      </c>
      <c r="B92" s="82" t="str">
        <f>IF(H92&gt;0,CONCATENATE(Tabel2204031[Object-ID],Tabel2204031[Nr.],".",[1]!Watergangen[[#This Row],[Object code]],".",[1]!Watergangen[[#This Row],[Eis-volgnr.]]),"")</f>
        <v/>
      </c>
      <c r="C92" s="83"/>
      <c r="D92" s="83"/>
      <c r="E92" s="84"/>
      <c r="F92" s="88"/>
      <c r="G92" s="88"/>
      <c r="H92" s="84"/>
      <c r="I92" s="83"/>
      <c r="J92" s="89"/>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1"/>
        <v/>
      </c>
      <c r="B93" s="82" t="str">
        <f>IF(H93&gt;0,CONCATENATE(Tabel2204031[Object-ID],Tabel2204031[Nr.],".",[1]!Watergangen[[#This Row],[Object code]],".",[1]!Watergangen[[#This Row],[Eis-volgnr.]]),"")</f>
        <v/>
      </c>
      <c r="C93" s="83"/>
      <c r="D93" s="83"/>
      <c r="E93" s="84"/>
      <c r="F93" s="88"/>
      <c r="G93" s="88"/>
      <c r="H93" s="84"/>
      <c r="I93" s="83"/>
      <c r="J93" s="89"/>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1"/>
        <v/>
      </c>
      <c r="B94" s="82" t="str">
        <f>IF(H94&gt;0,CONCATENATE(Tabel2204031[Object-ID],Tabel2204031[Nr.],".",[1]!Watergangen[[#This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1"/>
        <v/>
      </c>
      <c r="B95" s="82" t="str">
        <f>IF(H95&gt;0,CONCATENATE(Tabel2204031[Object-ID],Tabel2204031[Nr.],".",[1]!Watergangen[[#This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1"/>
        <v/>
      </c>
      <c r="B96" s="82" t="str">
        <f>IF(H96&gt;0,CONCATENATE(Tabel2204031[Object-ID],Tabel2204031[Nr.],".",[1]!Watergangen[[#This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1"/>
        <v/>
      </c>
      <c r="B97" s="82" t="str">
        <f>IF(H97&gt;0,CONCATENATE(Tabel2204031[Object-ID],Tabel2204031[Nr.],".",[1]!Watergangen[[#This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1"/>
        <v/>
      </c>
      <c r="B98" s="82" t="str">
        <f>IF(H98&gt;0,CONCATENATE(Tabel2204031[Object-ID],Tabel2204031[Nr.],".",[1]!Watergangen[[#This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1"/>
        <v/>
      </c>
      <c r="B99" s="82" t="str">
        <f>IF(H99&gt;0,CONCATENATE(Tabel2204031[Object-ID],Tabel2204031[Nr.],".",[1]!Watergangen[[#This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1"/>
        <v/>
      </c>
      <c r="B100" s="82" t="str">
        <f>IF(H100&gt;0,CONCATENATE(Tabel2204031[Object-ID],Tabel2204031[Nr.],".",[1]!Watergangen[[#This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1"/>
        <v/>
      </c>
      <c r="B101" s="82" t="str">
        <f>IF(H101&gt;0,CONCATENATE(Tabel2204031[Object-ID],Tabel2204031[Nr.],".",[1]!Watergangen[[#This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1"/>
        <v/>
      </c>
      <c r="B102" s="82" t="str">
        <f>IF(H102&gt;0,CONCATENATE(Tabel2204031[Object-ID],Tabel2204031[Nr.],".",[1]!Watergangen[[#This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1"/>
        <v/>
      </c>
      <c r="B103" s="82" t="str">
        <f>IF(H103&gt;0,CONCATENATE(Tabel2204031[Object-ID],Tabel2204031[Nr.],".",[1]!Watergangen[[#This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1"/>
        <v/>
      </c>
      <c r="B104" s="82" t="str">
        <f>IF(H104&gt;0,CONCATENATE(Tabel2204031[Object-ID],Tabel2204031[Nr.],".",[1]!Watergangen[[#This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1"/>
        <v/>
      </c>
      <c r="B105" s="82" t="str">
        <f>IF(H105&gt;0,CONCATENATE(Tabel2204031[Object-ID],Tabel2204031[Nr.],".",[1]!Watergangen[[#This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1"/>
        <v/>
      </c>
      <c r="B106" s="82" t="str">
        <f>IF(H106&gt;0,CONCATENATE(Tabel2204031[Object-ID],Tabel2204031[Nr.],".",[1]!Watergangen[[#This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1"/>
        <v/>
      </c>
      <c r="B107" s="82" t="str">
        <f>IF(H107&gt;0,CONCATENATE(Tabel2204031[Object-ID],Tabel2204031[Nr.],".",[1]!Watergangen[[#This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1"/>
        <v/>
      </c>
      <c r="B108" s="82" t="str">
        <f>IF(H108&gt;0,CONCATENATE(Tabel2204031[Object-ID],Tabel2204031[Nr.],".",[1]!Watergangen[[#This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1"/>
        <v/>
      </c>
      <c r="B109" s="82" t="str">
        <f>IF(H109&gt;0,CONCATENATE(Tabel2204031[Object-ID],Tabel2204031[Nr.],".",[1]!Watergangen[[#This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1"/>
        <v/>
      </c>
      <c r="B110" s="82" t="str">
        <f>IF(H110&gt;0,CONCATENATE(Tabel2204031[Object-ID],Tabel2204031[Nr.],".",[1]!Watergangen[[#This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1"/>
        <v/>
      </c>
      <c r="B111" s="82" t="str">
        <f>IF(H111&gt;0,CONCATENATE(Tabel2204031[Object-ID],Tabel2204031[Nr.],".",[1]!Watergangen[[#This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1"/>
        <v/>
      </c>
      <c r="B112" s="82" t="str">
        <f>IF(H112&gt;0,CONCATENATE(Tabel2204031[Object-ID],Tabel2204031[Nr.],".",[1]!Watergangen[[#This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1"/>
        <v/>
      </c>
      <c r="B113" s="82" t="str">
        <f>IF(H113&gt;0,CONCATENATE(Tabel2204031[Object-ID],Tabel2204031[Nr.],".",[1]!Watergangen[[#This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1"/>
        <v/>
      </c>
      <c r="B114" s="82" t="str">
        <f>IF(H114&gt;0,CONCATENATE(Tabel2204031[Object-ID],Tabel2204031[Nr.],".",[1]!Watergangen[[#This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1"/>
        <v/>
      </c>
      <c r="B115" s="82" t="str">
        <f>IF(H115&gt;0,CONCATENATE(Tabel2204031[Object-ID],Tabel2204031[Nr.],".",[1]!Watergangen[[#This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1"/>
        <v/>
      </c>
      <c r="B116" s="82" t="str">
        <f>IF(H116&gt;0,CONCATENATE(Tabel2204031[Object-ID],Tabel2204031[Nr.],".",[1]!Watergangen[[#This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1"/>
        <v/>
      </c>
      <c r="B117" s="82" t="str">
        <f>IF(H117&gt;0,CONCATENATE(Tabel2204031[Object-ID],Tabel2204031[Nr.],".",[1]!Watergangen[[#This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1"/>
        <v/>
      </c>
      <c r="B118" s="82" t="str">
        <f>IF(H118&gt;0,CONCATENATE(Tabel2204031[Object-ID],Tabel2204031[Nr.],".",[1]!Watergangen[[#This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1"/>
        <v/>
      </c>
      <c r="B119" s="82" t="str">
        <f>IF(H119&gt;0,CONCATENATE(Tabel2204031[Object-ID],Tabel2204031[Nr.],".",[1]!Watergangen[[#This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1"/>
        <v/>
      </c>
      <c r="B120" s="82" t="str">
        <f>IF(H120&gt;0,CONCATENATE(Tabel2204031[Object-ID],Tabel2204031[Nr.],".",[1]!Watergangen[[#This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1"/>
        <v/>
      </c>
      <c r="B121" s="82" t="str">
        <f>IF(H121&gt;0,CONCATENATE(Tabel2204031[Object-ID],Tabel2204031[Nr.],".",[1]!Watergangen[[#This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1"/>
        <v/>
      </c>
      <c r="B122" s="82" t="str">
        <f>IF(H122&gt;0,CONCATENATE(Tabel2204031[Object-ID],Tabel2204031[Nr.],".",[1]!Watergangen[[#This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1"/>
        <v/>
      </c>
      <c r="B123" s="82" t="str">
        <f>IF(H123&gt;0,CONCATENATE(Tabel2204031[Object-ID],Tabel2204031[Nr.],".",[1]!Watergangen[[#This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1"/>
        <v/>
      </c>
      <c r="B124" s="82" t="str">
        <f>IF(H124&gt;0,CONCATENATE(Tabel2204031[Object-ID],Tabel2204031[Nr.],".",[1]!Watergangen[[#This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1"/>
        <v/>
      </c>
      <c r="B125" s="82" t="str">
        <f>IF(H125&gt;0,CONCATENATE(Tabel2204031[Object-ID],Tabel2204031[Nr.],".",[1]!Watergangen[[#This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1"/>
        <v/>
      </c>
      <c r="B126" s="82" t="str">
        <f>IF(H126&gt;0,CONCATENATE(Tabel2204031[Object-ID],Tabel2204031[Nr.],".",[1]!Watergangen[[#This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1"/>
        <v/>
      </c>
      <c r="B127" s="82" t="str">
        <f>IF(H127&gt;0,CONCATENATE(Tabel2204031[Object-ID],Tabel2204031[Nr.],".",[1]!Watergangen[[#This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1"/>
        <v/>
      </c>
      <c r="B128" s="82" t="str">
        <f>IF(H128&gt;0,CONCATENATE(Tabel2204031[Object-ID],Tabel2204031[Nr.],".",[1]!Watergangen[[#This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1"/>
        <v/>
      </c>
      <c r="B129" s="82" t="str">
        <f>IF(H129&gt;0,CONCATENATE(Tabel2204031[Object-ID],Tabel2204031[Nr.],".",[1]!Watergangen[[#This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1"/>
        <v/>
      </c>
      <c r="B130" s="82" t="str">
        <f>IF(H130&gt;0,CONCATENATE(Tabel2204031[Object-ID],Tabel2204031[Nr.],".",[1]!Watergangen[[#This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1"/>
        <v/>
      </c>
      <c r="B131" s="82" t="str">
        <f>IF(H131&gt;0,CONCATENATE(Tabel2204031[Object-ID],Tabel2204031[Nr.],".",[1]!Watergangen[[#This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1"/>
        <v/>
      </c>
      <c r="B132" s="82" t="str">
        <f>IF(H132&gt;0,CONCATENATE(Tabel2204031[Object-ID],Tabel2204031[Nr.],".",[1]!Watergangen[[#This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1"/>
        <v/>
      </c>
      <c r="B133" s="82" t="str">
        <f>IF(H133&gt;0,CONCATENATE(Tabel2204031[Object-ID],Tabel2204031[Nr.],".",[1]!Watergangen[[#This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1"/>
        <v/>
      </c>
      <c r="B134" s="82" t="str">
        <f>IF(H134&gt;0,CONCATENATE(Tabel2204031[Object-ID],Tabel2204031[Nr.],".",[1]!Watergangen[[#This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1"/>
        <v/>
      </c>
      <c r="B135" s="82" t="str">
        <f>IF(H135&gt;0,CONCATENATE(Tabel2204031[Object-ID],Tabel2204031[Nr.],".",[1]!Watergangen[[#This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1"/>
        <v/>
      </c>
      <c r="B136" s="82" t="str">
        <f>IF(H136&gt;0,CONCATENATE(Tabel2204031[Object-ID],Tabel2204031[Nr.],".",[1]!Watergangen[[#This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1"/>
        <v/>
      </c>
      <c r="B137" s="82" t="str">
        <f>IF(H137&gt;0,CONCATENATE(Tabel2204031[Object-ID],Tabel2204031[Nr.],".",[1]!Watergangen[[#This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1"/>
        <v/>
      </c>
      <c r="B138" s="82" t="str">
        <f>IF(H138&gt;0,CONCATENATE(Tabel2204031[Object-ID],Tabel2204031[Nr.],".",[1]!Watergangen[[#This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1"/>
        <v/>
      </c>
      <c r="B139" s="82" t="str">
        <f>IF(H139&gt;0,CONCATENATE(Tabel2204031[Object-ID],Tabel2204031[Nr.],".",[1]!Watergangen[[#This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si="1"/>
        <v/>
      </c>
      <c r="B140" s="82" t="str">
        <f>IF(H140&gt;0,CONCATENATE(Tabel2204031[Object-ID],Tabel2204031[Nr.],".",[1]!Watergangen[[#This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si="1"/>
        <v/>
      </c>
      <c r="B141" s="82" t="str">
        <f>IF(H141&gt;0,CONCATENATE(Tabel2204031[Object-ID],Tabel2204031[Nr.],".",[1]!Watergangen[[#This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1"/>
        <v/>
      </c>
      <c r="B142" s="82" t="str">
        <f>IF(H142&gt;0,CONCATENATE(Tabel2204031[Object-ID],Tabel2204031[Nr.],".",[1]!Watergangen[[#This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si="1"/>
        <v/>
      </c>
      <c r="B143" s="82" t="str">
        <f>IF(H143&gt;0,CONCATENATE(Tabel2204031[Object-ID],Tabel2204031[Nr.],".",[1]!Watergangen[[#This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1"/>
        <v/>
      </c>
      <c r="B144" s="82" t="str">
        <f>IF(H144&gt;0,CONCATENATE(Tabel2204031[Object-ID],Tabel2204031[Nr.],".",[1]!Watergangen[[#This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1"/>
        <v/>
      </c>
      <c r="B145" s="82" t="str">
        <f>IF(H145&gt;0,CONCATENATE(Tabel2204031[Object-ID],Tabel2204031[Nr.],".",[1]!Watergangen[[#This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ref="A146:A209" si="2">IF(B146="","",ROW()-10)</f>
        <v/>
      </c>
      <c r="B146" s="82" t="str">
        <f>IF(H146&gt;0,CONCATENATE(Tabel2204031[Object-ID],Tabel2204031[Nr.],".",[1]!Watergangen[[#This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2"/>
        <v/>
      </c>
      <c r="B147" s="82" t="str">
        <f>IF(H147&gt;0,CONCATENATE(Tabel2204031[Object-ID],Tabel2204031[Nr.],".",[1]!Watergangen[[#This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2"/>
        <v/>
      </c>
      <c r="B148" s="82" t="str">
        <f>IF(H148&gt;0,CONCATENATE(Tabel2204031[Object-ID],Tabel2204031[Nr.],".",[1]!Watergangen[[#This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2"/>
        <v/>
      </c>
      <c r="B149" s="82" t="str">
        <f>IF(H149&gt;0,CONCATENATE(Tabel2204031[Object-ID],Tabel2204031[Nr.],".",[1]!Watergangen[[#This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2"/>
        <v/>
      </c>
      <c r="B150" s="82" t="str">
        <f>IF(H150&gt;0,CONCATENATE(Tabel2204031[Object-ID],Tabel2204031[Nr.],".",[1]!Watergangen[[#This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2"/>
        <v/>
      </c>
      <c r="B151" s="82" t="str">
        <f>IF(H151&gt;0,CONCATENATE(Tabel2204031[Object-ID],Tabel2204031[Nr.],".",[1]!Watergangen[[#This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2"/>
        <v/>
      </c>
      <c r="B152" s="82" t="str">
        <f>IF(H152&gt;0,CONCATENATE(Tabel2204031[Object-ID],Tabel2204031[Nr.],".",[1]!Watergangen[[#This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2"/>
        <v/>
      </c>
      <c r="B153" s="82" t="str">
        <f>IF(H153&gt;0,CONCATENATE(Tabel2204031[Object-ID],Tabel2204031[Nr.],".",[1]!Watergangen[[#This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2"/>
        <v/>
      </c>
      <c r="B154" s="82" t="str">
        <f>IF(H154&gt;0,CONCATENATE(Tabel2204031[Object-ID],Tabel2204031[Nr.],".",[1]!Watergangen[[#This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2"/>
        <v/>
      </c>
      <c r="B155" s="82" t="str">
        <f>IF(H155&gt;0,CONCATENATE(Tabel2204031[Object-ID],Tabel2204031[Nr.],".",[1]!Watergangen[[#This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2"/>
        <v/>
      </c>
      <c r="B156" s="82" t="str">
        <f>IF(H156&gt;0,CONCATENATE(Tabel2204031[Object-ID],Tabel2204031[Nr.],".",[1]!Watergangen[[#This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2"/>
        <v/>
      </c>
      <c r="B157" s="82" t="str">
        <f>IF(H157&gt;0,CONCATENATE(Tabel2204031[Object-ID],Tabel2204031[Nr.],".",[1]!Watergangen[[#This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2"/>
        <v/>
      </c>
      <c r="B158" s="82" t="str">
        <f>IF(H158&gt;0,CONCATENATE(Tabel2204031[Object-ID],Tabel2204031[Nr.],".",[1]!Watergangen[[#This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2"/>
        <v/>
      </c>
      <c r="B159" s="82" t="str">
        <f>IF(H159&gt;0,CONCATENATE(Tabel2204031[Object-ID],Tabel2204031[Nr.],".",[1]!Watergangen[[#This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2"/>
        <v/>
      </c>
      <c r="B160" s="82" t="str">
        <f>IF(H160&gt;0,CONCATENATE(Tabel2204031[Object-ID],Tabel2204031[Nr.],".",[1]!Watergangen[[#This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2"/>
        <v/>
      </c>
      <c r="B161" s="82" t="str">
        <f>IF(H161&gt;0,CONCATENATE(Tabel2204031[Object-ID],Tabel2204031[Nr.],".",[1]!Watergangen[[#This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2"/>
        <v/>
      </c>
      <c r="B162" s="82" t="str">
        <f>IF(H162&gt;0,CONCATENATE(Tabel2204031[Object-ID],Tabel2204031[Nr.],".",[1]!Watergangen[[#This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2"/>
        <v/>
      </c>
      <c r="B163" s="82" t="str">
        <f>IF(H163&gt;0,CONCATENATE(Tabel2204031[Object-ID],Tabel2204031[Nr.],".",[1]!Watergangen[[#This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2"/>
        <v/>
      </c>
      <c r="B164" s="82" t="str">
        <f>IF(H164&gt;0,CONCATENATE(Tabel2204031[Object-ID],Tabel2204031[Nr.],".",[1]!Watergangen[[#This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2"/>
        <v/>
      </c>
      <c r="B165" s="82" t="str">
        <f>IF(H165&gt;0,CONCATENATE(Tabel2204031[Object-ID],Tabel2204031[Nr.],".",[1]!Watergangen[[#This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2"/>
        <v/>
      </c>
      <c r="B166" s="82" t="str">
        <f>IF(H166&gt;0,CONCATENATE(Tabel2204031[Object-ID],Tabel2204031[Nr.],".",[1]!Watergangen[[#This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2"/>
        <v/>
      </c>
      <c r="B167" s="82" t="str">
        <f>IF(H167&gt;0,CONCATENATE(Tabel2204031[Object-ID],Tabel2204031[Nr.],".",[1]!Watergangen[[#This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2"/>
        <v/>
      </c>
      <c r="B168" s="82" t="str">
        <f>IF(H168&gt;0,CONCATENATE(Tabel2204031[Object-ID],Tabel2204031[Nr.],".",[1]!Watergangen[[#This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2"/>
        <v/>
      </c>
      <c r="B169" s="82" t="str">
        <f>IF(H169&gt;0,CONCATENATE(Tabel2204031[Object-ID],Tabel2204031[Nr.],".",[1]!Watergangen[[#This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2"/>
        <v/>
      </c>
      <c r="B170" s="82" t="str">
        <f>IF(H170&gt;0,CONCATENATE(Tabel2204031[Object-ID],Tabel2204031[Nr.],".",[1]!Watergangen[[#This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2"/>
        <v/>
      </c>
      <c r="B171" s="82" t="str">
        <f>IF(H171&gt;0,CONCATENATE(Tabel2204031[Object-ID],Tabel2204031[Nr.],".",[1]!Watergangen[[#This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2"/>
        <v/>
      </c>
      <c r="B172" s="82" t="str">
        <f>IF(H172&gt;0,CONCATENATE(Tabel2204031[Object-ID],Tabel2204031[Nr.],".",[1]!Watergangen[[#This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2"/>
        <v/>
      </c>
      <c r="B173" s="82" t="str">
        <f>IF(H173&gt;0,CONCATENATE(Tabel2204031[Object-ID],Tabel2204031[Nr.],".",[1]!Watergangen[[#This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2"/>
        <v/>
      </c>
      <c r="B174" s="82" t="str">
        <f>IF(H174&gt;0,CONCATENATE(Tabel2204031[Object-ID],Tabel2204031[Nr.],".",[1]!Watergangen[[#This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2"/>
        <v/>
      </c>
      <c r="B175" s="82" t="str">
        <f>IF(H175&gt;0,CONCATENATE(Tabel2204031[Object-ID],Tabel2204031[Nr.],".",[1]!Watergangen[[#This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2"/>
        <v/>
      </c>
      <c r="B176" s="82" t="str">
        <f>IF(H176&gt;0,CONCATENATE(Tabel2204031[Object-ID],Tabel2204031[Nr.],".",[1]!Watergangen[[#This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2"/>
        <v/>
      </c>
      <c r="B177" s="82" t="str">
        <f>IF(H177&gt;0,CONCATENATE(Tabel2204031[Object-ID],Tabel2204031[Nr.],".",[1]!Watergangen[[#This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2"/>
        <v/>
      </c>
      <c r="B178" s="82" t="str">
        <f>IF(H178&gt;0,CONCATENATE(Tabel2204031[Object-ID],Tabel2204031[Nr.],".",[1]!Watergangen[[#This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2"/>
        <v/>
      </c>
      <c r="B179" s="82" t="str">
        <f>IF(H179&gt;0,CONCATENATE(Tabel2204031[Object-ID],Tabel2204031[Nr.],".",[1]!Watergangen[[#This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2"/>
        <v/>
      </c>
      <c r="B180" s="82" t="str">
        <f>IF(H180&gt;0,CONCATENATE(Tabel2204031[Object-ID],Tabel2204031[Nr.],".",[1]!Watergangen[[#This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2"/>
        <v/>
      </c>
      <c r="B181" s="82" t="str">
        <f>IF(H181&gt;0,CONCATENATE(Tabel2204031[Object-ID],Tabel2204031[Nr.],".",[1]!Watergangen[[#This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2"/>
        <v/>
      </c>
      <c r="B182" s="82" t="str">
        <f>IF(H182&gt;0,CONCATENATE(Tabel2204031[Object-ID],Tabel2204031[Nr.],".",[1]!Watergangen[[#This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2"/>
        <v/>
      </c>
      <c r="B183" s="82" t="str">
        <f>IF(H183&gt;0,CONCATENATE(Tabel2204031[Object-ID],Tabel2204031[Nr.],".",[1]!Watergangen[[#This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2"/>
        <v/>
      </c>
      <c r="B184" s="82" t="str">
        <f>IF(H184&gt;0,CONCATENATE(Tabel2204031[Object-ID],Tabel2204031[Nr.],".",[1]!Watergangen[[#This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2"/>
        <v/>
      </c>
      <c r="B185" s="82" t="str">
        <f>IF(H185&gt;0,CONCATENATE(Tabel2204031[Object-ID],Tabel2204031[Nr.],".",[1]!Watergangen[[#This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2"/>
        <v/>
      </c>
      <c r="B186" s="82" t="str">
        <f>IF(H186&gt;0,CONCATENATE(Tabel2204031[Object-ID],Tabel2204031[Nr.],".",[1]!Watergangen[[#This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2"/>
        <v/>
      </c>
      <c r="B187" s="82" t="str">
        <f>IF(H187&gt;0,CONCATENATE(Tabel2204031[Object-ID],Tabel2204031[Nr.],".",[1]!Watergangen[[#This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2"/>
        <v/>
      </c>
      <c r="B188" s="82" t="str">
        <f>IF(H188&gt;0,CONCATENATE(Tabel2204031[Object-ID],Tabel2204031[Nr.],".",[1]!Watergangen[[#This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2"/>
        <v/>
      </c>
      <c r="B189" s="82" t="str">
        <f>IF(H189&gt;0,CONCATENATE(Tabel2204031[Object-ID],Tabel2204031[Nr.],".",[1]!Watergangen[[#This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2"/>
        <v/>
      </c>
      <c r="B190" s="82" t="str">
        <f>IF(H190&gt;0,CONCATENATE(Tabel2204031[Object-ID],Tabel2204031[Nr.],".",[1]!Watergangen[[#This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2"/>
        <v/>
      </c>
      <c r="B191" s="82" t="str">
        <f>IF(H191&gt;0,CONCATENATE(Tabel2204031[Object-ID],Tabel2204031[Nr.],".",[1]!Watergangen[[#This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2"/>
        <v/>
      </c>
      <c r="B192" s="82" t="str">
        <f>IF(H192&gt;0,CONCATENATE(Tabel2204031[Object-ID],Tabel2204031[Nr.],".",[1]!Watergangen[[#This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2"/>
        <v/>
      </c>
      <c r="B193" s="82" t="str">
        <f>IF(H193&gt;0,CONCATENATE(Tabel2204031[Object-ID],Tabel2204031[Nr.],".",[1]!Watergangen[[#This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2"/>
        <v/>
      </c>
      <c r="B194" s="82" t="str">
        <f>IF(H194&gt;0,CONCATENATE(Tabel2204031[Object-ID],Tabel2204031[Nr.],".",[1]!Watergangen[[#This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2"/>
        <v/>
      </c>
      <c r="B195" s="82" t="str">
        <f>IF(H195&gt;0,CONCATENATE(Tabel2204031[Object-ID],Tabel2204031[Nr.],".",[1]!Watergangen[[#This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2"/>
        <v/>
      </c>
      <c r="B196" s="82" t="str">
        <f>IF(H196&gt;0,CONCATENATE(Tabel2204031[Object-ID],Tabel2204031[Nr.],".",[1]!Watergangen[[#This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2"/>
        <v/>
      </c>
      <c r="B197" s="82" t="str">
        <f>IF(H197&gt;0,CONCATENATE(Tabel2204031[Object-ID],Tabel2204031[Nr.],".",[1]!Watergangen[[#This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2"/>
        <v/>
      </c>
      <c r="B198" s="82" t="str">
        <f>IF(H198&gt;0,CONCATENATE(Tabel2204031[Object-ID],Tabel2204031[Nr.],".",[1]!Watergangen[[#This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2"/>
        <v/>
      </c>
      <c r="B199" s="82" t="str">
        <f>IF(H199&gt;0,CONCATENATE(Tabel2204031[Object-ID],Tabel2204031[Nr.],".",[1]!Watergangen[[#This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2"/>
        <v/>
      </c>
      <c r="B200" s="82" t="str">
        <f>IF(H200&gt;0,CONCATENATE(Tabel2204031[Object-ID],Tabel2204031[Nr.],".",[1]!Watergangen[[#This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2"/>
        <v/>
      </c>
      <c r="B201" s="82" t="str">
        <f>IF(H201&gt;0,CONCATENATE(Tabel2204031[Object-ID],Tabel2204031[Nr.],".",[1]!Watergangen[[#This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2"/>
        <v/>
      </c>
      <c r="B202" s="82" t="str">
        <f>IF(H202&gt;0,CONCATENATE(Tabel2204031[Object-ID],Tabel2204031[Nr.],".",[1]!Watergangen[[#This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2"/>
        <v/>
      </c>
      <c r="B203" s="82" t="str">
        <f>IF(H203&gt;0,CONCATENATE(Tabel2204031[Object-ID],Tabel2204031[Nr.],".",[1]!Watergangen[[#This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si="2"/>
        <v/>
      </c>
      <c r="B204" s="82" t="str">
        <f>IF(H204&gt;0,CONCATENATE(Tabel2204031[Object-ID],Tabel2204031[Nr.],".",[1]!Watergangen[[#This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si="2"/>
        <v/>
      </c>
      <c r="B205" s="82" t="str">
        <f>IF(H205&gt;0,CONCATENATE(Tabel2204031[Object-ID],Tabel2204031[Nr.],".",[1]!Watergangen[[#This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2"/>
        <v/>
      </c>
      <c r="B206" s="82" t="str">
        <f>IF(H206&gt;0,CONCATENATE(Tabel2204031[Object-ID],Tabel2204031[Nr.],".",[1]!Watergangen[[#This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si="2"/>
        <v/>
      </c>
      <c r="B207" s="82" t="str">
        <f>IF(H207&gt;0,CONCATENATE(Tabel2204031[Object-ID],Tabel2204031[Nr.],".",[1]!Watergangen[[#This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2"/>
        <v/>
      </c>
      <c r="B208" s="82" t="str">
        <f>IF(H208&gt;0,CONCATENATE(Tabel2204031[Object-ID],Tabel2204031[Nr.],".",[1]!Watergangen[[#This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2"/>
        <v/>
      </c>
      <c r="B209" s="82" t="str">
        <f>IF(H209&gt;0,CONCATENATE(Tabel2204031[Object-ID],Tabel2204031[Nr.],".",[1]!Watergangen[[#This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ref="A210:A273" si="3">IF(B210="","",ROW()-10)</f>
        <v/>
      </c>
      <c r="B210" s="82" t="str">
        <f>IF(H210&gt;0,CONCATENATE(Tabel2204031[Object-ID],Tabel2204031[Nr.],".",[1]!Watergangen[[#This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3"/>
        <v/>
      </c>
      <c r="B211" s="82" t="str">
        <f>IF(H211&gt;0,CONCATENATE(Tabel2204031[Object-ID],Tabel2204031[Nr.],".",[1]!Watergangen[[#This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3"/>
        <v/>
      </c>
      <c r="B212" s="82" t="str">
        <f>IF(H212&gt;0,CONCATENATE(Tabel2204031[Object-ID],Tabel2204031[Nr.],".",[1]!Watergangen[[#This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3"/>
        <v/>
      </c>
      <c r="B213" s="82" t="str">
        <f>IF(H213&gt;0,CONCATENATE(Tabel2204031[Object-ID],Tabel2204031[Nr.],".",[1]!Watergangen[[#This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3"/>
        <v/>
      </c>
      <c r="B214" s="82" t="str">
        <f>IF(H214&gt;0,CONCATENATE(Tabel2204031[Object-ID],Tabel2204031[Nr.],".",[1]!Watergangen[[#This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3"/>
        <v/>
      </c>
      <c r="B215" s="82" t="str">
        <f>IF(H215&gt;0,CONCATENATE(Tabel2204031[Object-ID],Tabel2204031[Nr.],".",[1]!Watergangen[[#This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3"/>
        <v/>
      </c>
      <c r="B216" s="82" t="str">
        <f>IF(H216&gt;0,CONCATENATE(Tabel2204031[Object-ID],Tabel2204031[Nr.],".",[1]!Watergangen[[#This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3"/>
        <v/>
      </c>
      <c r="B217" s="82" t="str">
        <f>IF(H217&gt;0,CONCATENATE(Tabel2204031[Object-ID],Tabel2204031[Nr.],".",[1]!Watergangen[[#This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3"/>
        <v/>
      </c>
      <c r="B218" s="82" t="str">
        <f>IF(H218&gt;0,CONCATENATE(Tabel2204031[Object-ID],Tabel2204031[Nr.],".",[1]!Watergangen[[#This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3"/>
        <v/>
      </c>
      <c r="B219" s="82" t="str">
        <f>IF(H219&gt;0,CONCATENATE(Tabel2204031[Object-ID],Tabel2204031[Nr.],".",[1]!Watergangen[[#This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3"/>
        <v/>
      </c>
      <c r="B220" s="82" t="str">
        <f>IF(H220&gt;0,CONCATENATE(Tabel2204031[Object-ID],Tabel2204031[Nr.],".",[1]!Watergangen[[#This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3"/>
        <v/>
      </c>
      <c r="B221" s="82" t="str">
        <f>IF(H221&gt;0,CONCATENATE(Tabel2204031[Object-ID],Tabel2204031[Nr.],".",[1]!Watergangen[[#This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3"/>
        <v/>
      </c>
      <c r="B222" s="82" t="str">
        <f>IF(H222&gt;0,CONCATENATE(Tabel2204031[Object-ID],Tabel2204031[Nr.],".",[1]!Watergangen[[#This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3"/>
        <v/>
      </c>
      <c r="B223" s="82" t="str">
        <f>IF(H223&gt;0,CONCATENATE(Tabel2204031[Object-ID],Tabel2204031[Nr.],".",[1]!Watergangen[[#This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3"/>
        <v/>
      </c>
      <c r="B224" s="82" t="str">
        <f>IF(H224&gt;0,CONCATENATE(Tabel2204031[Object-ID],Tabel2204031[Nr.],".",[1]!Watergangen[[#This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3"/>
        <v/>
      </c>
      <c r="B225" s="82" t="str">
        <f>IF(H225&gt;0,CONCATENATE(Tabel2204031[Object-ID],Tabel2204031[Nr.],".",[1]!Watergangen[[#This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3"/>
        <v/>
      </c>
      <c r="B226" s="82" t="str">
        <f>IF(H226&gt;0,CONCATENATE(Tabel2204031[Object-ID],Tabel2204031[Nr.],".",[1]!Watergangen[[#This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3"/>
        <v/>
      </c>
      <c r="B227" s="82" t="str">
        <f>IF(H227&gt;0,CONCATENATE(Tabel2204031[Object-ID],Tabel2204031[Nr.],".",[1]!Watergangen[[#This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3"/>
        <v/>
      </c>
      <c r="B228" s="82" t="str">
        <f>IF(H228&gt;0,CONCATENATE(Tabel2204031[Object-ID],Tabel2204031[Nr.],".",[1]!Watergangen[[#This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3"/>
        <v/>
      </c>
      <c r="B229" s="82" t="str">
        <f>IF(H229&gt;0,CONCATENATE(Tabel2204031[Object-ID],Tabel2204031[Nr.],".",[1]!Watergangen[[#This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3"/>
        <v/>
      </c>
      <c r="B230" s="82" t="str">
        <f>IF(H230&gt;0,CONCATENATE(Tabel2204031[Object-ID],Tabel2204031[Nr.],".",[1]!Watergangen[[#This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3"/>
        <v/>
      </c>
      <c r="B231" s="82" t="str">
        <f>IF(H231&gt;0,CONCATENATE(Tabel2204031[Object-ID],Tabel2204031[Nr.],".",[1]!Watergangen[[#This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3"/>
        <v/>
      </c>
      <c r="B232" s="82" t="str">
        <f>IF(H232&gt;0,CONCATENATE(Tabel2204031[Object-ID],Tabel2204031[Nr.],".",[1]!Watergangen[[#This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3"/>
        <v/>
      </c>
      <c r="B233" s="82" t="str">
        <f>IF(H233&gt;0,CONCATENATE(Tabel2204031[Object-ID],Tabel2204031[Nr.],".",[1]!Watergangen[[#This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3"/>
        <v/>
      </c>
      <c r="B234" s="82" t="str">
        <f>IF(H234&gt;0,CONCATENATE(Tabel2204031[Object-ID],Tabel2204031[Nr.],".",[1]!Watergangen[[#This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3"/>
        <v/>
      </c>
      <c r="B235" s="82" t="str">
        <f>IF(H235&gt;0,CONCATENATE(Tabel2204031[Object-ID],Tabel2204031[Nr.],".",[1]!Watergangen[[#This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3"/>
        <v/>
      </c>
      <c r="B236" s="82" t="str">
        <f>IF(H236&gt;0,CONCATENATE(Tabel2204031[Object-ID],Tabel2204031[Nr.],".",[1]!Watergangen[[#This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3"/>
        <v/>
      </c>
      <c r="B237" s="82" t="str">
        <f>IF(H237&gt;0,CONCATENATE(Tabel2204031[Object-ID],Tabel2204031[Nr.],".",[1]!Watergangen[[#This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3"/>
        <v/>
      </c>
      <c r="B238" s="82" t="str">
        <f>IF(H238&gt;0,CONCATENATE(Tabel2204031[Object-ID],Tabel2204031[Nr.],".",[1]!Watergangen[[#This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3"/>
        <v/>
      </c>
      <c r="B239" s="82" t="str">
        <f>IF(H239&gt;0,CONCATENATE(Tabel2204031[Object-ID],Tabel2204031[Nr.],".",[1]!Watergangen[[#This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3"/>
        <v/>
      </c>
      <c r="B240" s="82" t="str">
        <f>IF(H240&gt;0,CONCATENATE(Tabel2204031[Object-ID],Tabel2204031[Nr.],".",[1]!Watergangen[[#This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3"/>
        <v/>
      </c>
      <c r="B241" s="82" t="str">
        <f>IF(H241&gt;0,CONCATENATE(Tabel2204031[Object-ID],Tabel2204031[Nr.],".",[1]!Watergangen[[#This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3"/>
        <v/>
      </c>
      <c r="B242" s="82" t="str">
        <f>IF(H242&gt;0,CONCATENATE(Tabel2204031[Object-ID],Tabel2204031[Nr.],".",[1]!Watergangen[[#This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3"/>
        <v/>
      </c>
      <c r="B243" s="82" t="str">
        <f>IF(H243&gt;0,CONCATENATE(Tabel2204031[Object-ID],Tabel2204031[Nr.],".",[1]!Watergangen[[#This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3"/>
        <v/>
      </c>
      <c r="B244" s="82" t="str">
        <f>IF(H244&gt;0,CONCATENATE(Tabel2204031[Object-ID],Tabel2204031[Nr.],".",[1]!Watergangen[[#This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3"/>
        <v/>
      </c>
      <c r="B245" s="82" t="str">
        <f>IF(H245&gt;0,CONCATENATE(Tabel2204031[Object-ID],Tabel2204031[Nr.],".",[1]!Watergangen[[#This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3"/>
        <v/>
      </c>
      <c r="B246" s="82" t="str">
        <f>IF(H246&gt;0,CONCATENATE(Tabel2204031[Object-ID],Tabel2204031[Nr.],".",[1]!Watergangen[[#This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3"/>
        <v/>
      </c>
      <c r="B247" s="82" t="str">
        <f>IF(H247&gt;0,CONCATENATE(Tabel2204031[Object-ID],Tabel2204031[Nr.],".",[1]!Watergangen[[#This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3"/>
        <v/>
      </c>
      <c r="B248" s="82" t="str">
        <f>IF(H248&gt;0,CONCATENATE(Tabel2204031[Object-ID],Tabel2204031[Nr.],".",[1]!Watergangen[[#This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3"/>
        <v/>
      </c>
      <c r="B249" s="82" t="str">
        <f>IF(H249&gt;0,CONCATENATE(Tabel2204031[Object-ID],Tabel2204031[Nr.],".",[1]!Watergangen[[#This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3"/>
        <v/>
      </c>
      <c r="B250" s="82" t="str">
        <f>IF(H250&gt;0,CONCATENATE(Tabel2204031[Object-ID],Tabel2204031[Nr.],".",[1]!Watergangen[[#This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3"/>
        <v/>
      </c>
      <c r="B251" s="82" t="str">
        <f>IF(H251&gt;0,CONCATENATE(Tabel2204031[Object-ID],Tabel2204031[Nr.],".",[1]!Watergangen[[#This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3"/>
        <v/>
      </c>
      <c r="B252" s="82" t="str">
        <f>IF(H252&gt;0,CONCATENATE(Tabel2204031[Object-ID],Tabel2204031[Nr.],".",[1]!Watergangen[[#This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3"/>
        <v/>
      </c>
      <c r="B253" s="82" t="str">
        <f>IF(H253&gt;0,CONCATENATE(Tabel2204031[Object-ID],Tabel2204031[Nr.],".",[1]!Watergangen[[#This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3"/>
        <v/>
      </c>
      <c r="B254" s="82" t="str">
        <f>IF(H254&gt;0,CONCATENATE(Tabel2204031[Object-ID],Tabel2204031[Nr.],".",[1]!Watergangen[[#This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3"/>
        <v/>
      </c>
      <c r="B255" s="82" t="str">
        <f>IF(H255&gt;0,CONCATENATE(Tabel2204031[Object-ID],Tabel2204031[Nr.],".",[1]!Watergangen[[#This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3"/>
        <v/>
      </c>
      <c r="B256" s="82" t="str">
        <f>IF(H256&gt;0,CONCATENATE(Tabel2204031[Object-ID],Tabel2204031[Nr.],".",[1]!Watergangen[[#This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3"/>
        <v/>
      </c>
      <c r="B257" s="82" t="str">
        <f>IF(H257&gt;0,CONCATENATE(Tabel2204031[Object-ID],Tabel2204031[Nr.],".",[1]!Watergangen[[#This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3"/>
        <v/>
      </c>
      <c r="B258" s="82" t="str">
        <f>IF(H258&gt;0,CONCATENATE(Tabel2204031[Object-ID],Tabel2204031[Nr.],".",[1]!Watergangen[[#This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3"/>
        <v/>
      </c>
      <c r="B259" s="82" t="str">
        <f>IF(H259&gt;0,CONCATENATE(Tabel2204031[Object-ID],Tabel2204031[Nr.],".",[1]!Watergangen[[#This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3"/>
        <v/>
      </c>
      <c r="B260" s="82" t="str">
        <f>IF(H260&gt;0,CONCATENATE(Tabel2204031[Object-ID],Tabel2204031[Nr.],".",[1]!Watergangen[[#This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3"/>
        <v/>
      </c>
      <c r="B261" s="82" t="str">
        <f>IF(H261&gt;0,CONCATENATE(Tabel2204031[Object-ID],Tabel2204031[Nr.],".",[1]!Watergangen[[#This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3"/>
        <v/>
      </c>
      <c r="B262" s="82" t="str">
        <f>IF(H262&gt;0,CONCATENATE(Tabel2204031[Object-ID],Tabel2204031[Nr.],".",[1]!Watergangen[[#This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3"/>
        <v/>
      </c>
      <c r="B263" s="82" t="str">
        <f>IF(H263&gt;0,CONCATENATE(Tabel2204031[Object-ID],Tabel2204031[Nr.],".",[1]!Watergangen[[#This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3"/>
        <v/>
      </c>
      <c r="B264" s="82" t="str">
        <f>IF(H264&gt;0,CONCATENATE(Tabel2204031[Object-ID],Tabel2204031[Nr.],".",[1]!Watergangen[[#This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3"/>
        <v/>
      </c>
      <c r="B265" s="82" t="str">
        <f>IF(H265&gt;0,CONCATENATE(Tabel2204031[Object-ID],Tabel2204031[Nr.],".",[1]!Watergangen[[#This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3"/>
        <v/>
      </c>
      <c r="B266" s="82" t="str">
        <f>IF(H266&gt;0,CONCATENATE(Tabel2204031[Object-ID],Tabel2204031[Nr.],".",[1]!Watergangen[[#This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3"/>
        <v/>
      </c>
      <c r="B267" s="82" t="str">
        <f>IF(H267&gt;0,CONCATENATE(Tabel2204031[Object-ID],Tabel2204031[Nr.],".",[1]!Watergangen[[#This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si="3"/>
        <v/>
      </c>
      <c r="B268" s="82" t="str">
        <f>IF(H268&gt;0,CONCATENATE(Tabel2204031[Object-ID],Tabel2204031[Nr.],".",[1]!Watergangen[[#This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si="3"/>
        <v/>
      </c>
      <c r="B269" s="82" t="str">
        <f>IF(H269&gt;0,CONCATENATE(Tabel2204031[Object-ID],Tabel2204031[Nr.],".",[1]!Watergangen[[#This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3"/>
        <v/>
      </c>
      <c r="B270" s="82" t="str">
        <f>IF(H270&gt;0,CONCATENATE(Tabel2204031[Object-ID],Tabel2204031[Nr.],".",[1]!Watergangen[[#This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si="3"/>
        <v/>
      </c>
      <c r="B271" s="82" t="str">
        <f>IF(H271&gt;0,CONCATENATE(Tabel2204031[Object-ID],Tabel2204031[Nr.],".",[1]!Watergangen[[#This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3"/>
        <v/>
      </c>
      <c r="B272" s="82" t="str">
        <f>IF(H272&gt;0,CONCATENATE(Tabel2204031[Object-ID],Tabel2204031[Nr.],".",[1]!Watergangen[[#This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3"/>
        <v/>
      </c>
      <c r="B273" s="82" t="str">
        <f>IF(H273&gt;0,CONCATENATE(Tabel2204031[Object-ID],Tabel2204031[Nr.],".",[1]!Watergangen[[#This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ref="A274:A337" si="4">IF(B274="","",ROW()-10)</f>
        <v/>
      </c>
      <c r="B274" s="82" t="str">
        <f>IF(H274&gt;0,CONCATENATE(Tabel2204031[Object-ID],Tabel2204031[Nr.],".",[1]!Watergangen[[#This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4"/>
        <v/>
      </c>
      <c r="B275" s="82" t="str">
        <f>IF(H275&gt;0,CONCATENATE(Tabel2204031[Object-ID],Tabel2204031[Nr.],".",[1]!Watergangen[[#This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4"/>
        <v/>
      </c>
      <c r="B276" s="82" t="str">
        <f>IF(H276&gt;0,CONCATENATE(Tabel2204031[Object-ID],Tabel2204031[Nr.],".",[1]!Watergangen[[#This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4"/>
        <v/>
      </c>
      <c r="B277" s="82" t="str">
        <f>IF(H277&gt;0,CONCATENATE(Tabel2204031[Object-ID],Tabel2204031[Nr.],".",[1]!Watergangen[[#This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4"/>
        <v/>
      </c>
      <c r="B278" s="82" t="str">
        <f>IF(H278&gt;0,CONCATENATE(Tabel2204031[Object-ID],Tabel2204031[Nr.],".",[1]!Watergangen[[#This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4"/>
        <v/>
      </c>
      <c r="B279" s="82" t="str">
        <f>IF(H279&gt;0,CONCATENATE(Tabel2204031[Object-ID],Tabel2204031[Nr.],".",[1]!Watergangen[[#This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4"/>
        <v/>
      </c>
      <c r="B280" s="82" t="str">
        <f>IF(H280&gt;0,CONCATENATE(Tabel2204031[Object-ID],Tabel2204031[Nr.],".",[1]!Watergangen[[#This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4"/>
        <v/>
      </c>
      <c r="B281" s="82" t="str">
        <f>IF(H281&gt;0,CONCATENATE(Tabel2204031[Object-ID],Tabel2204031[Nr.],".",[1]!Watergangen[[#This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4"/>
        <v/>
      </c>
      <c r="B282" s="82" t="str">
        <f>IF(H282&gt;0,CONCATENATE(Tabel2204031[Object-ID],Tabel2204031[Nr.],".",[1]!Watergangen[[#This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4"/>
        <v/>
      </c>
      <c r="B283" s="82" t="str">
        <f>IF(H283&gt;0,CONCATENATE(Tabel2204031[Object-ID],Tabel2204031[Nr.],".",[1]!Watergangen[[#This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4"/>
        <v/>
      </c>
      <c r="B284" s="82" t="str">
        <f>IF(H284&gt;0,CONCATENATE(Tabel2204031[Object-ID],Tabel2204031[Nr.],".",[1]!Watergangen[[#This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4"/>
        <v/>
      </c>
      <c r="B285" s="82" t="str">
        <f>IF(H285&gt;0,CONCATENATE(Tabel2204031[Object-ID],Tabel2204031[Nr.],".",[1]!Watergangen[[#This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4"/>
        <v/>
      </c>
      <c r="B286" s="82" t="str">
        <f>IF(H286&gt;0,CONCATENATE(Tabel2204031[Object-ID],Tabel2204031[Nr.],".",[1]!Watergangen[[#This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4"/>
        <v/>
      </c>
      <c r="B287" s="82" t="str">
        <f>IF(H287&gt;0,CONCATENATE(Tabel2204031[Object-ID],Tabel2204031[Nr.],".",[1]!Watergangen[[#This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4"/>
        <v/>
      </c>
      <c r="B288" s="82" t="str">
        <f>IF(H288&gt;0,CONCATENATE(Tabel2204031[Object-ID],Tabel2204031[Nr.],".",[1]!Watergangen[[#This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4"/>
        <v/>
      </c>
      <c r="B289" s="82" t="str">
        <f>IF(H289&gt;0,CONCATENATE(Tabel2204031[Object-ID],Tabel2204031[Nr.],".",[1]!Watergangen[[#This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4"/>
        <v/>
      </c>
      <c r="B290" s="82" t="str">
        <f>IF(H290&gt;0,CONCATENATE(Tabel2204031[Object-ID],Tabel2204031[Nr.],".",[1]!Watergangen[[#This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4"/>
        <v/>
      </c>
      <c r="B291" s="82" t="str">
        <f>IF(H291&gt;0,CONCATENATE(Tabel2204031[Object-ID],Tabel2204031[Nr.],".",[1]!Watergangen[[#This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4"/>
        <v/>
      </c>
      <c r="B292" s="82" t="str">
        <f>IF(H292&gt;0,CONCATENATE(Tabel2204031[Object-ID],Tabel2204031[Nr.],".",[1]!Watergangen[[#This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4"/>
        <v/>
      </c>
      <c r="B293" s="82" t="str">
        <f>IF(H293&gt;0,CONCATENATE(Tabel2204031[Object-ID],Tabel2204031[Nr.],".",[1]!Watergangen[[#This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4"/>
        <v/>
      </c>
      <c r="B294" s="82" t="str">
        <f>IF(H294&gt;0,CONCATENATE(Tabel2204031[Object-ID],Tabel2204031[Nr.],".",[1]!Watergangen[[#This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4"/>
        <v/>
      </c>
      <c r="B295" s="82" t="str">
        <f>IF(H295&gt;0,CONCATENATE(Tabel2204031[Object-ID],Tabel2204031[Nr.],".",[1]!Watergangen[[#This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4"/>
        <v/>
      </c>
      <c r="B296" s="82" t="str">
        <f>IF(H296&gt;0,CONCATENATE(Tabel2204031[Object-ID],Tabel2204031[Nr.],".",[1]!Watergangen[[#This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4"/>
        <v/>
      </c>
      <c r="B297" s="82" t="str">
        <f>IF(H297&gt;0,CONCATENATE(Tabel2204031[Object-ID],Tabel2204031[Nr.],".",[1]!Watergangen[[#This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4"/>
        <v/>
      </c>
      <c r="B298" s="82" t="str">
        <f>IF(H298&gt;0,CONCATENATE(Tabel2204031[Object-ID],Tabel2204031[Nr.],".",[1]!Watergangen[[#This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4"/>
        <v/>
      </c>
      <c r="B299" s="82" t="str">
        <f>IF(H299&gt;0,CONCATENATE(Tabel2204031[Object-ID],Tabel2204031[Nr.],".",[1]!Watergangen[[#This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4"/>
        <v/>
      </c>
      <c r="B300" s="82" t="str">
        <f>IF(H300&gt;0,CONCATENATE(Tabel2204031[Object-ID],Tabel2204031[Nr.],".",[1]!Watergangen[[#This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4"/>
        <v/>
      </c>
      <c r="B301" s="82" t="str">
        <f>IF(H301&gt;0,CONCATENATE(Tabel2204031[Object-ID],Tabel2204031[Nr.],".",[1]!Watergangen[[#This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4"/>
        <v/>
      </c>
      <c r="B302" s="82" t="str">
        <f>IF(H302&gt;0,CONCATENATE(Tabel2204031[Object-ID],Tabel2204031[Nr.],".",[1]!Watergangen[[#This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4"/>
        <v/>
      </c>
      <c r="B303" s="82" t="str">
        <f>IF(H303&gt;0,CONCATENATE(Tabel2204031[Object-ID],Tabel2204031[Nr.],".",[1]!Watergangen[[#This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4"/>
        <v/>
      </c>
      <c r="B304" s="82" t="str">
        <f>IF(H304&gt;0,CONCATENATE(Tabel2204031[Object-ID],Tabel2204031[Nr.],".",[1]!Watergangen[[#This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4"/>
        <v/>
      </c>
      <c r="B305" s="82" t="str">
        <f>IF(H305&gt;0,CONCATENATE(Tabel2204031[Object-ID],Tabel2204031[Nr.],".",[1]!Watergangen[[#This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4"/>
        <v/>
      </c>
      <c r="B306" s="82" t="str">
        <f>IF(H306&gt;0,CONCATENATE(Tabel2204031[Object-ID],Tabel2204031[Nr.],".",[1]!Watergangen[[#This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4"/>
        <v/>
      </c>
      <c r="B307" s="82" t="str">
        <f>IF(H307&gt;0,CONCATENATE(Tabel2204031[Object-ID],Tabel2204031[Nr.],".",[1]!Watergangen[[#This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4"/>
        <v/>
      </c>
      <c r="B308" s="82" t="str">
        <f>IF(H308&gt;0,CONCATENATE(Tabel2204031[Object-ID],Tabel2204031[Nr.],".",[1]!Watergangen[[#This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4"/>
        <v/>
      </c>
      <c r="B309" s="82" t="str">
        <f>IF(H309&gt;0,CONCATENATE(Tabel2204031[Object-ID],Tabel2204031[Nr.],".",[1]!Watergangen[[#This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4"/>
        <v/>
      </c>
      <c r="B310" s="82" t="str">
        <f>IF(H310&gt;0,CONCATENATE(Tabel2204031[Object-ID],Tabel2204031[Nr.],".",[1]!Watergangen[[#This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4"/>
        <v/>
      </c>
      <c r="B311" s="82" t="str">
        <f>IF(H311&gt;0,CONCATENATE(Tabel2204031[Object-ID],Tabel2204031[Nr.],".",[1]!Watergangen[[#This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4"/>
        <v/>
      </c>
      <c r="B312" s="82" t="str">
        <f>IF(H312&gt;0,CONCATENATE(Tabel2204031[Object-ID],Tabel2204031[Nr.],".",[1]!Watergangen[[#This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4"/>
        <v/>
      </c>
      <c r="B313" s="82" t="str">
        <f>IF(H313&gt;0,CONCATENATE(Tabel2204031[Object-ID],Tabel2204031[Nr.],".",[1]!Watergangen[[#This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4"/>
        <v/>
      </c>
      <c r="B314" s="82" t="str">
        <f>IF(H314&gt;0,CONCATENATE(Tabel2204031[Object-ID],Tabel2204031[Nr.],".",[1]!Watergangen[[#This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4"/>
        <v/>
      </c>
      <c r="B315" s="82" t="str">
        <f>IF(H315&gt;0,CONCATENATE(Tabel2204031[Object-ID],Tabel2204031[Nr.],".",[1]!Watergangen[[#This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4"/>
        <v/>
      </c>
      <c r="B316" s="82" t="str">
        <f>IF(H316&gt;0,CONCATENATE(Tabel2204031[Object-ID],Tabel2204031[Nr.],".",[1]!Watergangen[[#This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4"/>
        <v/>
      </c>
      <c r="B317" s="82" t="str">
        <f>IF(H317&gt;0,CONCATENATE(Tabel2204031[Object-ID],Tabel2204031[Nr.],".",[1]!Watergangen[[#This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4"/>
        <v/>
      </c>
      <c r="B318" s="82" t="str">
        <f>IF(H318&gt;0,CONCATENATE(Tabel2204031[Object-ID],Tabel2204031[Nr.],".",[1]!Watergangen[[#This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4"/>
        <v/>
      </c>
      <c r="B319" s="82" t="str">
        <f>IF(H319&gt;0,CONCATENATE(Tabel2204031[Object-ID],Tabel2204031[Nr.],".",[1]!Watergangen[[#This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4"/>
        <v/>
      </c>
      <c r="B320" s="82" t="str">
        <f>IF(H320&gt;0,CONCATENATE(Tabel2204031[Object-ID],Tabel2204031[Nr.],".",[1]!Watergangen[[#This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4"/>
        <v/>
      </c>
      <c r="B321" s="82" t="str">
        <f>IF(H321&gt;0,CONCATENATE(Tabel2204031[Object-ID],Tabel2204031[Nr.],".",[1]!Watergangen[[#This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4"/>
        <v/>
      </c>
      <c r="B322" s="82" t="str">
        <f>IF(H322&gt;0,CONCATENATE(Tabel2204031[Object-ID],Tabel2204031[Nr.],".",[1]!Watergangen[[#This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4"/>
        <v/>
      </c>
      <c r="B323" s="82" t="str">
        <f>IF(H323&gt;0,CONCATENATE(Tabel2204031[Object-ID],Tabel2204031[Nr.],".",[1]!Watergangen[[#This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4"/>
        <v/>
      </c>
      <c r="B324" s="82" t="str">
        <f>IF(H324&gt;0,CONCATENATE(Tabel2204031[Object-ID],Tabel2204031[Nr.],".",[1]!Watergangen[[#This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4"/>
        <v/>
      </c>
      <c r="B325" s="82" t="str">
        <f>IF(H325&gt;0,CONCATENATE(Tabel2204031[Object-ID],Tabel2204031[Nr.],".",[1]!Watergangen[[#This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4"/>
        <v/>
      </c>
      <c r="B326" s="82" t="str">
        <f>IF(H326&gt;0,CONCATENATE(Tabel2204031[Object-ID],Tabel2204031[Nr.],".",[1]!Watergangen[[#This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4"/>
        <v/>
      </c>
      <c r="B327" s="82" t="str">
        <f>IF(H327&gt;0,CONCATENATE(Tabel2204031[Object-ID],Tabel2204031[Nr.],".",[1]!Watergangen[[#This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4"/>
        <v/>
      </c>
      <c r="B328" s="82" t="str">
        <f>IF(H328&gt;0,CONCATENATE(Tabel2204031[Object-ID],Tabel2204031[Nr.],".",[1]!Watergangen[[#This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4"/>
        <v/>
      </c>
      <c r="B329" s="82" t="str">
        <f>IF(H329&gt;0,CONCATENATE(Tabel2204031[Object-ID],Tabel2204031[Nr.],".",[1]!Watergangen[[#This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4"/>
        <v/>
      </c>
      <c r="B330" s="82" t="str">
        <f>IF(H330&gt;0,CONCATENATE(Tabel2204031[Object-ID],Tabel2204031[Nr.],".",[1]!Watergangen[[#This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4"/>
        <v/>
      </c>
      <c r="B331" s="82" t="str">
        <f>IF(H331&gt;0,CONCATENATE(Tabel2204031[Object-ID],Tabel2204031[Nr.],".",[1]!Watergangen[[#This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si="4"/>
        <v/>
      </c>
      <c r="B332" s="82" t="str">
        <f>IF(H332&gt;0,CONCATENATE(Tabel2204031[Object-ID],Tabel2204031[Nr.],".",[1]!Watergangen[[#This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si="4"/>
        <v/>
      </c>
      <c r="B333" s="82" t="str">
        <f>IF(H333&gt;0,CONCATENATE(Tabel2204031[Object-ID],Tabel2204031[Nr.],".",[1]!Watergangen[[#This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4"/>
        <v/>
      </c>
      <c r="B334" s="82" t="str">
        <f>IF(H334&gt;0,CONCATENATE(Tabel2204031[Object-ID],Tabel2204031[Nr.],".",[1]!Watergangen[[#This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si="4"/>
        <v/>
      </c>
      <c r="B335" s="82" t="str">
        <f>IF(H335&gt;0,CONCATENATE(Tabel2204031[Object-ID],Tabel2204031[Nr.],".",[1]!Watergangen[[#This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4"/>
        <v/>
      </c>
      <c r="B336" s="82" t="str">
        <f>IF(H336&gt;0,CONCATENATE(Tabel2204031[Object-ID],Tabel2204031[Nr.],".",[1]!Watergangen[[#This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4"/>
        <v/>
      </c>
      <c r="B337" s="82" t="str">
        <f>IF(H337&gt;0,CONCATENATE(Tabel2204031[Object-ID],Tabel2204031[Nr.],".",[1]!Watergangen[[#This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ref="A338:A374" si="5">IF(B338="","",ROW()-10)</f>
        <v/>
      </c>
      <c r="B338" s="82" t="str">
        <f>IF(H338&gt;0,CONCATENATE(Tabel2204031[Object-ID],Tabel2204031[Nr.],".",[1]!Watergangen[[#This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5"/>
        <v/>
      </c>
      <c r="B339" s="82" t="str">
        <f>IF(H339&gt;0,CONCATENATE(Tabel2204031[Object-ID],Tabel2204031[Nr.],".",[1]!Watergangen[[#This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5"/>
        <v/>
      </c>
      <c r="B340" s="82" t="str">
        <f>IF(H340&gt;0,CONCATENATE(Tabel2204031[Object-ID],Tabel2204031[Nr.],".",[1]!Watergangen[[#This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5"/>
        <v/>
      </c>
      <c r="B341" s="82" t="str">
        <f>IF(H341&gt;0,CONCATENATE(Tabel2204031[Object-ID],Tabel2204031[Nr.],".",[1]!Watergangen[[#This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5"/>
        <v/>
      </c>
      <c r="B342" s="82" t="str">
        <f>IF(H342&gt;0,CONCATENATE(Tabel2204031[Object-ID],Tabel2204031[Nr.],".",[1]!Watergangen[[#This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5"/>
        <v/>
      </c>
      <c r="B343" s="82" t="str">
        <f>IF(H343&gt;0,CONCATENATE(Tabel2204031[Object-ID],Tabel2204031[Nr.],".",[1]!Watergangen[[#This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5"/>
        <v/>
      </c>
      <c r="B344" s="82" t="str">
        <f>IF(H344&gt;0,CONCATENATE(Tabel2204031[Object-ID],Tabel2204031[Nr.],".",[1]!Watergangen[[#This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5"/>
        <v/>
      </c>
      <c r="B345" s="82" t="str">
        <f>IF(H345&gt;0,CONCATENATE(Tabel2204031[Object-ID],Tabel2204031[Nr.],".",[1]!Watergangen[[#This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5"/>
        <v/>
      </c>
      <c r="B346" s="82" t="str">
        <f>IF(H346&gt;0,CONCATENATE(Tabel2204031[Object-ID],Tabel2204031[Nr.],".",[1]!Watergangen[[#This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5"/>
        <v/>
      </c>
      <c r="B347" s="82" t="str">
        <f>IF(H347&gt;0,CONCATENATE(Tabel2204031[Object-ID],Tabel2204031[Nr.],".",[1]!Watergangen[[#This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5"/>
        <v/>
      </c>
      <c r="B348" s="82" t="str">
        <f>IF(H348&gt;0,CONCATENATE(Tabel2204031[Object-ID],Tabel2204031[Nr.],".",[1]!Watergangen[[#This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5"/>
        <v/>
      </c>
      <c r="B349" s="82" t="str">
        <f>IF(H349&gt;0,CONCATENATE(Tabel2204031[Object-ID],Tabel2204031[Nr.],".",[1]!Watergangen[[#This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5"/>
        <v/>
      </c>
      <c r="B350" s="82" t="str">
        <f>IF(H350&gt;0,CONCATENATE(Tabel2204031[Object-ID],Tabel2204031[Nr.],".",[1]!Watergangen[[#This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5"/>
        <v/>
      </c>
      <c r="B351" s="82" t="str">
        <f>IF(H351&gt;0,CONCATENATE(Tabel2204031[Object-ID],Tabel2204031[Nr.],".",[1]!Watergangen[[#This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5"/>
        <v/>
      </c>
      <c r="B352" s="82" t="str">
        <f>IF(H352&gt;0,CONCATENATE(Tabel2204031[Object-ID],Tabel2204031[Nr.],".",[1]!Watergangen[[#This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5"/>
        <v/>
      </c>
      <c r="B353" s="82" t="str">
        <f>IF(H353&gt;0,CONCATENATE(Tabel2204031[Object-ID],Tabel2204031[Nr.],".",[1]!Watergangen[[#This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5"/>
        <v/>
      </c>
      <c r="B354" s="82" t="str">
        <f>IF(H354&gt;0,CONCATENATE(Tabel2204031[Object-ID],Tabel2204031[Nr.],".",[1]!Watergangen[[#This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5"/>
        <v/>
      </c>
      <c r="B355" s="82" t="str">
        <f>IF(H355&gt;0,CONCATENATE(Tabel2204031[Object-ID],Tabel2204031[Nr.],".",[1]!Watergangen[[#This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5"/>
        <v/>
      </c>
      <c r="B356" s="82" t="str">
        <f>IF(H356&gt;0,CONCATENATE(Tabel2204031[Object-ID],Tabel2204031[Nr.],".",[1]!Watergangen[[#This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5"/>
        <v/>
      </c>
      <c r="B357" s="82" t="str">
        <f>IF(H357&gt;0,CONCATENATE(Tabel2204031[Object-ID],Tabel2204031[Nr.],".",[1]!Watergangen[[#This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5"/>
        <v/>
      </c>
      <c r="B358" s="82" t="str">
        <f>IF(H358&gt;0,CONCATENATE(Tabel2204031[Object-ID],Tabel2204031[Nr.],".",[1]!Watergangen[[#This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5"/>
        <v/>
      </c>
      <c r="B359" s="82" t="str">
        <f>IF(H359&gt;0,CONCATENATE(Tabel2204031[Object-ID],Tabel2204031[Nr.],".",[1]!Watergangen[[#This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5"/>
        <v/>
      </c>
      <c r="B360" s="82" t="str">
        <f>IF(H360&gt;0,CONCATENATE(Tabel2204031[Object-ID],Tabel2204031[Nr.],".",[1]!Watergangen[[#This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5"/>
        <v/>
      </c>
      <c r="B361" s="82" t="str">
        <f>IF(H361&gt;0,CONCATENATE(Tabel2204031[Object-ID],Tabel2204031[Nr.],".",[1]!Watergangen[[#This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5"/>
        <v/>
      </c>
      <c r="B362" s="82" t="str">
        <f>IF(H362&gt;0,CONCATENATE(Tabel2204031[Object-ID],Tabel2204031[Nr.],".",[1]!Watergangen[[#This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5"/>
        <v/>
      </c>
      <c r="B363" s="82" t="str">
        <f>IF(H363&gt;0,CONCATENATE(Tabel2204031[Object-ID],Tabel2204031[Nr.],".",[1]!Watergangen[[#This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5"/>
        <v/>
      </c>
      <c r="B364" s="82" t="str">
        <f>IF(H364&gt;0,CONCATENATE(Tabel2204031[Object-ID],Tabel2204031[Nr.],".",[1]!Watergangen[[#This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5"/>
        <v/>
      </c>
      <c r="B365" s="82" t="str">
        <f>IF(H365&gt;0,CONCATENATE(Tabel2204031[Object-ID],Tabel2204031[Nr.],".",[1]!Watergangen[[#This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5"/>
        <v/>
      </c>
      <c r="B366" s="82" t="str">
        <f>IF(H366&gt;0,CONCATENATE(Tabel2204031[Object-ID],Tabel2204031[Nr.],".",[1]!Watergangen[[#This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5"/>
        <v/>
      </c>
      <c r="B367" s="82" t="str">
        <f>IF(H367&gt;0,CONCATENATE(Tabel2204031[Object-ID],Tabel2204031[Nr.],".",[1]!Watergangen[[#This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5"/>
        <v/>
      </c>
      <c r="B368" s="82" t="str">
        <f>IF(H368&gt;0,CONCATENATE(Tabel2204031[Object-ID],Tabel2204031[Nr.],".",[1]!Watergangen[[#This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row r="369" spans="1:29" x14ac:dyDescent="0.2">
      <c r="A369" s="81" t="str">
        <f t="shared" si="5"/>
        <v/>
      </c>
      <c r="B369" s="82" t="str">
        <f>IF(H369&gt;0,CONCATENATE(Tabel2204031[Object-ID],Tabel2204031[Nr.],".",[1]!Watergangen[[#This Row],[Object code]],".",[1]!Watergangen[[#This Row],[Eis-volgnr.]]),"")</f>
        <v/>
      </c>
      <c r="C369" s="83"/>
      <c r="D369" s="83"/>
      <c r="E369" s="84"/>
      <c r="F369" s="83"/>
      <c r="G369" s="83"/>
      <c r="H369" s="84"/>
      <c r="I369" s="83"/>
      <c r="J369" s="86"/>
      <c r="K369" s="86"/>
      <c r="L369" s="86"/>
      <c r="M369" s="86"/>
      <c r="N369" s="86"/>
      <c r="O369" s="83"/>
      <c r="P369" s="111"/>
      <c r="Q369" s="111"/>
      <c r="R369" s="111"/>
      <c r="S369" s="113"/>
      <c r="T369" s="113"/>
      <c r="U369" s="113"/>
      <c r="V369" s="113"/>
      <c r="W369" s="113"/>
      <c r="X369" s="113"/>
      <c r="Y369" s="113"/>
      <c r="Z369" s="113"/>
      <c r="AA369" s="113"/>
      <c r="AB369" s="113"/>
      <c r="AC369" s="113"/>
    </row>
    <row r="370" spans="1:29" x14ac:dyDescent="0.2">
      <c r="A370" s="81" t="str">
        <f t="shared" si="5"/>
        <v/>
      </c>
      <c r="B370" s="82" t="str">
        <f>IF(H370&gt;0,CONCATENATE(Tabel2204031[Object-ID],Tabel2204031[Nr.],".",[1]!Watergangen[[#This Row],[Object code]],".",[1]!Watergangen[[#This Row],[Eis-volgnr.]]),"")</f>
        <v/>
      </c>
      <c r="C370" s="83"/>
      <c r="D370" s="83"/>
      <c r="E370" s="84"/>
      <c r="F370" s="83"/>
      <c r="G370" s="83"/>
      <c r="H370" s="84"/>
      <c r="I370" s="83"/>
      <c r="J370" s="86"/>
      <c r="K370" s="86"/>
      <c r="L370" s="86"/>
      <c r="M370" s="86"/>
      <c r="N370" s="86"/>
      <c r="O370" s="83"/>
      <c r="P370" s="111"/>
      <c r="Q370" s="111"/>
      <c r="R370" s="111"/>
      <c r="S370" s="113"/>
      <c r="T370" s="113"/>
      <c r="U370" s="113"/>
      <c r="V370" s="113"/>
      <c r="W370" s="113"/>
      <c r="X370" s="113"/>
      <c r="Y370" s="113"/>
      <c r="Z370" s="113"/>
      <c r="AA370" s="113"/>
      <c r="AB370" s="113"/>
      <c r="AC370" s="113"/>
    </row>
    <row r="371" spans="1:29" x14ac:dyDescent="0.2">
      <c r="A371" s="81" t="str">
        <f t="shared" si="5"/>
        <v/>
      </c>
      <c r="B371" s="82" t="str">
        <f>IF(H371&gt;0,CONCATENATE(Tabel2204031[Object-ID],Tabel2204031[Nr.],".",[1]!Watergangen[[#This Row],[Object code]],".",[1]!Watergangen[[#This Row],[Eis-volgnr.]]),"")</f>
        <v/>
      </c>
      <c r="C371" s="83"/>
      <c r="D371" s="83"/>
      <c r="E371" s="84"/>
      <c r="F371" s="83"/>
      <c r="G371" s="83"/>
      <c r="H371" s="84"/>
      <c r="I371" s="83"/>
      <c r="J371" s="86"/>
      <c r="K371" s="86"/>
      <c r="L371" s="86"/>
      <c r="M371" s="86"/>
      <c r="N371" s="86"/>
      <c r="O371" s="83"/>
      <c r="P371" s="111"/>
      <c r="Q371" s="111"/>
      <c r="R371" s="111"/>
      <c r="S371" s="113"/>
      <c r="T371" s="113"/>
      <c r="U371" s="113"/>
      <c r="V371" s="113"/>
      <c r="W371" s="113"/>
      <c r="X371" s="113"/>
      <c r="Y371" s="113"/>
      <c r="Z371" s="113"/>
      <c r="AA371" s="113"/>
      <c r="AB371" s="113"/>
      <c r="AC371" s="113"/>
    </row>
    <row r="372" spans="1:29" x14ac:dyDescent="0.2">
      <c r="A372" s="81" t="str">
        <f t="shared" si="5"/>
        <v/>
      </c>
      <c r="B372" s="82" t="str">
        <f>IF(H372&gt;0,CONCATENATE(Tabel2204031[Object-ID],Tabel2204031[Nr.],".",[1]!Watergangen[[#This Row],[Object code]],".",[1]!Watergangen[[#This Row],[Eis-volgnr.]]),"")</f>
        <v/>
      </c>
      <c r="C372" s="83"/>
      <c r="D372" s="83"/>
      <c r="E372" s="84"/>
      <c r="F372" s="83"/>
      <c r="G372" s="83"/>
      <c r="H372" s="84"/>
      <c r="I372" s="83"/>
      <c r="J372" s="86"/>
      <c r="K372" s="86"/>
      <c r="L372" s="86"/>
      <c r="M372" s="86"/>
      <c r="N372" s="86"/>
      <c r="O372" s="83"/>
      <c r="P372" s="111"/>
      <c r="Q372" s="111"/>
      <c r="R372" s="111"/>
      <c r="S372" s="113"/>
      <c r="T372" s="113"/>
      <c r="U372" s="113"/>
      <c r="V372" s="113"/>
      <c r="W372" s="113"/>
      <c r="X372" s="113"/>
      <c r="Y372" s="113"/>
      <c r="Z372" s="113"/>
      <c r="AA372" s="113"/>
      <c r="AB372" s="113"/>
      <c r="AC372" s="113"/>
    </row>
    <row r="373" spans="1:29" x14ac:dyDescent="0.2">
      <c r="A373" s="81" t="str">
        <f t="shared" si="5"/>
        <v/>
      </c>
      <c r="B373" s="82" t="str">
        <f>IF(H373&gt;0,CONCATENATE(Tabel2204031[Object-ID],Tabel2204031[Nr.],".",[1]!Watergangen[[#This Row],[Object code]],".",[1]!Watergangen[[#This Row],[Eis-volgnr.]]),"")</f>
        <v/>
      </c>
      <c r="C373" s="83"/>
      <c r="D373" s="83"/>
      <c r="E373" s="84"/>
      <c r="F373" s="83"/>
      <c r="G373" s="83"/>
      <c r="H373" s="84"/>
      <c r="I373" s="83"/>
      <c r="J373" s="86"/>
      <c r="K373" s="86"/>
      <c r="L373" s="86"/>
      <c r="M373" s="86"/>
      <c r="N373" s="86"/>
      <c r="O373" s="83"/>
      <c r="P373" s="111"/>
      <c r="Q373" s="111"/>
      <c r="R373" s="111"/>
      <c r="S373" s="113"/>
      <c r="T373" s="113"/>
      <c r="U373" s="113"/>
      <c r="V373" s="113"/>
      <c r="W373" s="113"/>
      <c r="X373" s="113"/>
      <c r="Y373" s="113"/>
      <c r="Z373" s="113"/>
      <c r="AA373" s="113"/>
      <c r="AB373" s="113"/>
      <c r="AC373" s="113"/>
    </row>
    <row r="374" spans="1:29" x14ac:dyDescent="0.2">
      <c r="A374" s="81" t="str">
        <f t="shared" si="5"/>
        <v/>
      </c>
      <c r="B374" s="82" t="str">
        <f>IF(H374&gt;0,CONCATENATE(Tabel2204031[Object-ID],Tabel2204031[Nr.],".",[1]!Watergangen[[#This Row],[Object code]],".",[1]!Watergangen[[#This Row],[Eis-volgnr.]]),"")</f>
        <v/>
      </c>
      <c r="C374" s="83"/>
      <c r="D374" s="83"/>
      <c r="E374" s="84"/>
      <c r="F374" s="83"/>
      <c r="G374" s="83"/>
      <c r="H374" s="84"/>
      <c r="I374" s="83"/>
      <c r="J374" s="86"/>
      <c r="K374" s="86"/>
      <c r="L374" s="86"/>
      <c r="M374" s="86"/>
      <c r="N374" s="86"/>
      <c r="O374" s="83"/>
      <c r="P374" s="111"/>
      <c r="Q374" s="111"/>
      <c r="R374" s="111"/>
      <c r="S374" s="113"/>
      <c r="T374" s="113"/>
      <c r="U374" s="113"/>
      <c r="V374" s="113"/>
      <c r="W374" s="113"/>
      <c r="X374" s="113"/>
      <c r="Y374" s="113"/>
      <c r="Z374" s="113"/>
      <c r="AA374" s="113"/>
      <c r="AB374" s="113"/>
      <c r="AC374" s="113"/>
    </row>
  </sheetData>
  <autoFilter ref="A10:AC374" xr:uid="{378759AC-CF7F-428C-B1B8-A97EB85EBAE5}"/>
  <conditionalFormatting sqref="B10">
    <cfRule type="expression" dxfId="148" priority="13">
      <formula>$AF$8&lt;&gt;0</formula>
    </cfRule>
  </conditionalFormatting>
  <conditionalFormatting sqref="B43:B374 B11:B24">
    <cfRule type="containsBlanks" priority="44" stopIfTrue="1">
      <formula>LEN(TRIM(B11))=0</formula>
    </cfRule>
    <cfRule type="duplicateValues" dxfId="147" priority="45"/>
  </conditionalFormatting>
  <conditionalFormatting sqref="B25">
    <cfRule type="containsBlanks" priority="9" stopIfTrue="1">
      <formula>LEN(TRIM(B25))=0</formula>
    </cfRule>
    <cfRule type="duplicateValues" dxfId="146" priority="10"/>
  </conditionalFormatting>
  <conditionalFormatting sqref="B26:B42">
    <cfRule type="containsBlanks" priority="7" stopIfTrue="1">
      <formula>LEN(TRIM(B26))=0</formula>
    </cfRule>
    <cfRule type="duplicateValues" dxfId="145" priority="8"/>
  </conditionalFormatting>
  <hyperlinks>
    <hyperlink ref="B10" location="Objectenboom!A1" display="Eis-ID" xr:uid="{D4E28EC2-E7B6-47DF-A45C-770BB29DC7A5}"/>
  </hyperlinks>
  <printOptions horizontalCentered="1"/>
  <pageMargins left="0.6692913385826772" right="0.6692913385826772" top="1.1417322834645669" bottom="0.74803149606299213" header="0.31496062992125984" footer="0.31496062992125984"/>
  <pageSetup paperSize="8" scale="70" fitToHeight="0" orientation="landscape"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disablePrompts="1" count="2">
        <x14:dataValidation type="list" errorStyle="warning" allowBlank="1" showInputMessage="1" showErrorMessage="1" errorTitle="Verkeerde invoer" error="Deze waarde wijkt af van de lijst" xr:uid="{B0806E61-0656-406E-9931-20654AC4F9FA}">
          <x14:formula1>
            <xm:f>'\\atlas\kvanderheijden\PMB\Vispassage\[19-01-2021 APvE_eenzijdige vispassage_concept ver 1.0.xlsm]Selectievelden'!#REF!</xm:f>
          </x14:formula1>
          <xm:sqref>E44:E374</xm:sqref>
        </x14:dataValidation>
        <x14:dataValidation type="list" allowBlank="1" showInputMessage="1" showErrorMessage="1" xr:uid="{3D4DD84B-F5D2-4411-B223-5B2985F364DE}">
          <x14:formula1>
            <xm:f>'\\atlas\kvanderheijden\PMB\Vispassage\[19-01-2021 APvE_eenzijdige vispassage_concept ver 1.0.xlsm]Selectievelden'!#REF!</xm:f>
          </x14:formula1>
          <xm:sqref>S43:S374 C43:C374 H43:H374 O43:O374 Y43:Y374</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DA7B3-D5A1-4EE2-9CF7-0D010C4EC7F2}">
  <sheetPr>
    <tabColor theme="8" tint="0.79998168889431442"/>
    <pageSetUpPr fitToPage="1"/>
  </sheetPr>
  <dimension ref="A4:AC450"/>
  <sheetViews>
    <sheetView zoomScale="85" zoomScaleNormal="85" workbookViewId="0">
      <selection activeCell="G43" sqref="G43"/>
    </sheetView>
  </sheetViews>
  <sheetFormatPr defaultRowHeight="12" x14ac:dyDescent="0.2"/>
  <cols>
    <col min="1" max="1" width="11.42578125" customWidth="1"/>
    <col min="2" max="2" width="12.7109375" bestFit="1" customWidth="1"/>
    <col min="3" max="3" width="11.7109375" bestFit="1" customWidth="1"/>
    <col min="4" max="4" width="12.42578125" customWidth="1"/>
    <col min="5" max="5" width="19" customWidth="1"/>
    <col min="6" max="6" width="21.7109375" customWidth="1"/>
    <col min="7" max="7" width="6.42578125" customWidth="1"/>
    <col min="10" max="10" width="60.140625" customWidth="1"/>
    <col min="11" max="11" width="49.7109375" customWidth="1"/>
    <col min="12" max="12" width="21.28515625" bestFit="1" customWidth="1"/>
    <col min="13" max="15" width="12.7109375" customWidth="1"/>
    <col min="16" max="16" width="11.5703125" hidden="1" customWidth="1"/>
    <col min="17" max="17" width="9.42578125" hidden="1" customWidth="1"/>
    <col min="18" max="18" width="16.28515625" hidden="1" customWidth="1"/>
    <col min="19" max="19" width="12" customWidth="1"/>
    <col min="21" max="21" width="10.140625" customWidth="1"/>
    <col min="22" max="22" width="10.28515625" customWidth="1"/>
    <col min="23" max="23" width="9.5703125" customWidth="1"/>
    <col min="24" max="24" width="9.7109375" customWidth="1"/>
    <col min="26" max="26" width="11.85546875" customWidth="1"/>
    <col min="27" max="27" width="11.140625" customWidth="1"/>
    <col min="28" max="28" width="12.140625" customWidth="1"/>
    <col min="29" max="29" width="13.42578125" customWidth="1"/>
  </cols>
  <sheetData>
    <row r="4" spans="1:29" x14ac:dyDescent="0.2">
      <c r="G4" s="110"/>
      <c r="H4" s="110"/>
      <c r="I4" s="110"/>
      <c r="J4" s="110"/>
      <c r="K4" s="110"/>
    </row>
    <row r="5" spans="1:29" x14ac:dyDescent="0.2">
      <c r="A5" s="99"/>
      <c r="B5" s="99"/>
      <c r="C5" s="100"/>
      <c r="D5" s="101"/>
      <c r="E5" s="101"/>
      <c r="F5" s="102"/>
      <c r="G5" s="101"/>
      <c r="H5" s="103"/>
      <c r="I5" s="104"/>
      <c r="J5" s="102"/>
      <c r="K5" s="105"/>
      <c r="L5" s="106"/>
      <c r="M5" s="99"/>
      <c r="N5" s="99"/>
      <c r="O5" s="99"/>
      <c r="P5" s="99"/>
      <c r="Q5" s="99"/>
      <c r="R5" s="99"/>
      <c r="S5" s="99"/>
      <c r="T5" s="99"/>
      <c r="U5" s="99"/>
      <c r="V5" s="99"/>
      <c r="W5" s="99"/>
    </row>
    <row r="6" spans="1:29" ht="12" customHeight="1" x14ac:dyDescent="0.2">
      <c r="A6" s="99"/>
      <c r="B6" s="99"/>
      <c r="C6" s="94"/>
      <c r="D6" s="94"/>
      <c r="E6" s="94"/>
      <c r="F6" s="94"/>
      <c r="G6" s="94"/>
      <c r="H6" s="94"/>
      <c r="I6" s="94"/>
      <c r="J6" s="94"/>
      <c r="K6" s="94"/>
      <c r="L6" s="95"/>
      <c r="M6" s="99"/>
      <c r="N6" s="99"/>
      <c r="O6" s="99"/>
      <c r="P6" s="99"/>
      <c r="Q6" s="99"/>
      <c r="R6" s="99"/>
      <c r="S6" s="99"/>
      <c r="T6" s="99"/>
      <c r="U6" s="99"/>
      <c r="V6" s="99"/>
      <c r="W6" s="99"/>
    </row>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36"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6" t="s">
        <v>164</v>
      </c>
      <c r="U10" s="116" t="s">
        <v>165</v>
      </c>
      <c r="V10" s="116" t="s">
        <v>166</v>
      </c>
      <c r="W10" s="116" t="s">
        <v>167</v>
      </c>
      <c r="X10" s="116" t="s">
        <v>168</v>
      </c>
      <c r="Y10" s="116" t="s">
        <v>169</v>
      </c>
      <c r="Z10" s="116" t="s">
        <v>170</v>
      </c>
      <c r="AA10" s="116" t="s">
        <v>171</v>
      </c>
      <c r="AB10" s="116" t="s">
        <v>172</v>
      </c>
      <c r="AC10" s="116" t="s">
        <v>173</v>
      </c>
    </row>
    <row r="11" spans="1:29" ht="33.75" customHeight="1" x14ac:dyDescent="0.2">
      <c r="A11" s="124">
        <f t="shared" ref="A11:A18" si="0">IF(B11="","",ROW()-10)</f>
        <v>1</v>
      </c>
      <c r="B11" s="82" t="s">
        <v>475</v>
      </c>
      <c r="C11" s="123"/>
      <c r="D11" s="154" t="s">
        <v>288</v>
      </c>
      <c r="E11" s="153" t="s">
        <v>693</v>
      </c>
      <c r="F11" s="154" t="s">
        <v>260</v>
      </c>
      <c r="G11" s="154"/>
      <c r="H11" s="153" t="s">
        <v>150</v>
      </c>
      <c r="I11" s="173"/>
      <c r="J11" s="152" t="s">
        <v>821</v>
      </c>
      <c r="K11" s="152"/>
      <c r="L11" s="122"/>
      <c r="M11" s="86"/>
      <c r="N11" s="86"/>
      <c r="O11" s="123" t="s">
        <v>85</v>
      </c>
      <c r="P11" s="239">
        <v>44348</v>
      </c>
      <c r="Q11" s="111"/>
      <c r="R11" s="111"/>
      <c r="S11" s="180" t="s">
        <v>993</v>
      </c>
      <c r="T11" s="113"/>
      <c r="U11" s="113"/>
      <c r="V11" s="113"/>
      <c r="W11" s="113"/>
      <c r="X11" s="113"/>
      <c r="Y11" s="236" t="s">
        <v>129</v>
      </c>
      <c r="Z11" s="113"/>
      <c r="AA11" s="113"/>
      <c r="AB11" s="113"/>
      <c r="AC11" s="113"/>
    </row>
    <row r="12" spans="1:29" ht="26.25" customHeight="1" x14ac:dyDescent="0.2">
      <c r="A12" s="124">
        <f t="shared" si="0"/>
        <v>2</v>
      </c>
      <c r="B12" s="82" t="s">
        <v>476</v>
      </c>
      <c r="C12" s="123" t="s">
        <v>42</v>
      </c>
      <c r="D12" s="154" t="s">
        <v>289</v>
      </c>
      <c r="E12" s="153" t="s">
        <v>693</v>
      </c>
      <c r="F12" s="154" t="s">
        <v>936</v>
      </c>
      <c r="G12" s="154"/>
      <c r="H12" s="153" t="s">
        <v>150</v>
      </c>
      <c r="I12" s="173"/>
      <c r="J12" s="152" t="s">
        <v>943</v>
      </c>
      <c r="K12" s="152"/>
      <c r="L12" s="234" t="s">
        <v>694</v>
      </c>
      <c r="M12" s="122" t="s">
        <v>116</v>
      </c>
      <c r="N12" s="86"/>
      <c r="O12" s="123" t="s">
        <v>85</v>
      </c>
      <c r="P12" s="239">
        <v>44349</v>
      </c>
      <c r="Q12" s="111"/>
      <c r="R12" s="111"/>
      <c r="S12" s="180" t="s">
        <v>993</v>
      </c>
      <c r="T12" s="113"/>
      <c r="U12" s="113"/>
      <c r="V12" s="113"/>
      <c r="W12" s="113"/>
      <c r="X12" s="113"/>
      <c r="Y12" s="236" t="s">
        <v>129</v>
      </c>
      <c r="Z12" s="113"/>
      <c r="AA12" s="113"/>
      <c r="AB12" s="113"/>
      <c r="AC12" s="113"/>
    </row>
    <row r="13" spans="1:29" ht="40.5" customHeight="1" x14ac:dyDescent="0.2">
      <c r="A13" s="124">
        <f t="shared" si="0"/>
        <v>3</v>
      </c>
      <c r="B13" s="82" t="s">
        <v>477</v>
      </c>
      <c r="C13" s="123" t="s">
        <v>42</v>
      </c>
      <c r="D13" s="154" t="s">
        <v>290</v>
      </c>
      <c r="E13" s="153" t="s">
        <v>693</v>
      </c>
      <c r="F13" s="154" t="s">
        <v>937</v>
      </c>
      <c r="G13" s="143"/>
      <c r="H13" s="153" t="s">
        <v>150</v>
      </c>
      <c r="I13" s="173"/>
      <c r="J13" s="152" t="s">
        <v>895</v>
      </c>
      <c r="K13" s="152" t="s">
        <v>944</v>
      </c>
      <c r="L13" s="234" t="s">
        <v>694</v>
      </c>
      <c r="M13" s="122" t="s">
        <v>114</v>
      </c>
      <c r="N13" s="86"/>
      <c r="O13" s="123" t="s">
        <v>85</v>
      </c>
      <c r="P13" s="239">
        <v>44350</v>
      </c>
      <c r="Q13" s="111"/>
      <c r="R13" s="111"/>
      <c r="S13" s="180" t="s">
        <v>993</v>
      </c>
      <c r="T13" s="113"/>
      <c r="U13" s="113"/>
      <c r="V13" s="113"/>
      <c r="W13" s="113"/>
      <c r="X13" s="113"/>
      <c r="Y13" s="236" t="s">
        <v>129</v>
      </c>
      <c r="Z13" s="113"/>
      <c r="AA13" s="113"/>
      <c r="AB13" s="113"/>
      <c r="AC13" s="113"/>
    </row>
    <row r="14" spans="1:29" ht="29.25" customHeight="1" x14ac:dyDescent="0.2">
      <c r="A14" s="124">
        <f t="shared" si="0"/>
        <v>4</v>
      </c>
      <c r="B14" s="82" t="s">
        <v>939</v>
      </c>
      <c r="C14" s="123" t="s">
        <v>47</v>
      </c>
      <c r="D14" s="154" t="s">
        <v>290</v>
      </c>
      <c r="E14" s="153" t="s">
        <v>693</v>
      </c>
      <c r="F14" s="154" t="s">
        <v>937</v>
      </c>
      <c r="G14" s="154"/>
      <c r="H14" s="153" t="s">
        <v>152</v>
      </c>
      <c r="I14" s="173"/>
      <c r="J14" s="152" t="s">
        <v>575</v>
      </c>
      <c r="K14" s="152" t="s">
        <v>811</v>
      </c>
      <c r="L14" s="209" t="s">
        <v>694</v>
      </c>
      <c r="M14" s="123" t="s">
        <v>114</v>
      </c>
      <c r="N14" s="86"/>
      <c r="O14" s="123" t="s">
        <v>85</v>
      </c>
      <c r="P14" s="239">
        <v>44348</v>
      </c>
      <c r="Q14" s="111"/>
      <c r="R14" s="111"/>
      <c r="S14" s="180" t="s">
        <v>993</v>
      </c>
      <c r="T14" s="113"/>
      <c r="U14" s="113"/>
      <c r="V14" s="113"/>
      <c r="W14" s="113"/>
      <c r="X14" s="113"/>
      <c r="Y14" s="236" t="s">
        <v>129</v>
      </c>
      <c r="Z14" s="113"/>
      <c r="AA14" s="113"/>
      <c r="AB14" s="113"/>
      <c r="AC14" s="113"/>
    </row>
    <row r="15" spans="1:29" ht="34.5" customHeight="1" x14ac:dyDescent="0.2">
      <c r="A15" s="124">
        <f t="shared" si="0"/>
        <v>5</v>
      </c>
      <c r="B15" s="82" t="s">
        <v>940</v>
      </c>
      <c r="C15" s="123" t="s">
        <v>42</v>
      </c>
      <c r="D15" s="154" t="s">
        <v>290</v>
      </c>
      <c r="E15" s="153" t="s">
        <v>693</v>
      </c>
      <c r="F15" s="154" t="s">
        <v>937</v>
      </c>
      <c r="G15" s="154"/>
      <c r="H15" s="153" t="s">
        <v>155</v>
      </c>
      <c r="I15" s="173"/>
      <c r="J15" s="227" t="s">
        <v>894</v>
      </c>
      <c r="K15" s="152" t="s">
        <v>1030</v>
      </c>
      <c r="L15" s="122" t="s">
        <v>110</v>
      </c>
      <c r="M15" s="123" t="s">
        <v>114</v>
      </c>
      <c r="N15" s="86"/>
      <c r="O15" s="123" t="s">
        <v>85</v>
      </c>
      <c r="P15" s="239">
        <v>44348</v>
      </c>
      <c r="Q15" s="111"/>
      <c r="R15" s="111"/>
      <c r="S15" s="180" t="s">
        <v>993</v>
      </c>
      <c r="T15" s="113"/>
      <c r="U15" s="113"/>
      <c r="V15" s="113"/>
      <c r="W15" s="113"/>
      <c r="X15" s="113"/>
      <c r="Y15" s="236" t="s">
        <v>129</v>
      </c>
      <c r="Z15" s="113"/>
      <c r="AA15" s="113"/>
      <c r="AB15" s="113"/>
      <c r="AC15" s="113"/>
    </row>
    <row r="16" spans="1:29" ht="48" customHeight="1" x14ac:dyDescent="0.2">
      <c r="A16" s="124">
        <f t="shared" si="0"/>
        <v>6</v>
      </c>
      <c r="B16" s="82" t="s">
        <v>941</v>
      </c>
      <c r="C16" s="123" t="s">
        <v>61</v>
      </c>
      <c r="D16" s="154" t="s">
        <v>290</v>
      </c>
      <c r="E16" s="153" t="s">
        <v>693</v>
      </c>
      <c r="F16" s="154" t="s">
        <v>937</v>
      </c>
      <c r="G16" s="154"/>
      <c r="H16" s="153" t="s">
        <v>154</v>
      </c>
      <c r="I16" s="173"/>
      <c r="J16" s="169" t="s">
        <v>896</v>
      </c>
      <c r="K16" s="169" t="s">
        <v>897</v>
      </c>
      <c r="L16" s="122" t="s">
        <v>110</v>
      </c>
      <c r="M16" s="123" t="s">
        <v>114</v>
      </c>
      <c r="N16" s="86"/>
      <c r="O16" s="123" t="s">
        <v>85</v>
      </c>
      <c r="P16" s="239">
        <v>44348</v>
      </c>
      <c r="Q16" s="111"/>
      <c r="R16" s="111"/>
      <c r="S16" s="180" t="s">
        <v>993</v>
      </c>
      <c r="T16" s="113"/>
      <c r="U16" s="113"/>
      <c r="V16" s="113"/>
      <c r="W16" s="113"/>
      <c r="X16" s="113"/>
      <c r="Y16" s="236" t="s">
        <v>129</v>
      </c>
      <c r="Z16" s="113"/>
      <c r="AA16" s="113"/>
      <c r="AB16" s="113"/>
      <c r="AC16" s="113"/>
    </row>
    <row r="17" spans="1:29" ht="52.5" customHeight="1" x14ac:dyDescent="0.2">
      <c r="A17" s="124">
        <f t="shared" si="0"/>
        <v>7</v>
      </c>
      <c r="B17" s="82" t="s">
        <v>478</v>
      </c>
      <c r="C17" s="123" t="s">
        <v>42</v>
      </c>
      <c r="D17" s="154" t="s">
        <v>479</v>
      </c>
      <c r="E17" s="153" t="s">
        <v>693</v>
      </c>
      <c r="F17" s="154" t="s">
        <v>938</v>
      </c>
      <c r="G17" s="154"/>
      <c r="H17" s="153" t="s">
        <v>150</v>
      </c>
      <c r="I17" s="173"/>
      <c r="J17" s="152" t="s">
        <v>945</v>
      </c>
      <c r="K17" s="152" t="s">
        <v>953</v>
      </c>
      <c r="L17" s="234" t="s">
        <v>694</v>
      </c>
      <c r="M17" s="122" t="s">
        <v>114</v>
      </c>
      <c r="N17" s="86"/>
      <c r="O17" s="123" t="s">
        <v>85</v>
      </c>
      <c r="P17" s="239">
        <v>44349</v>
      </c>
      <c r="Q17" s="111"/>
      <c r="R17" s="111"/>
      <c r="S17" s="180" t="s">
        <v>993</v>
      </c>
      <c r="T17" s="113"/>
      <c r="U17" s="113"/>
      <c r="V17" s="113"/>
      <c r="W17" s="113"/>
      <c r="X17" s="113"/>
      <c r="Y17" s="236" t="s">
        <v>129</v>
      </c>
      <c r="Z17" s="113"/>
      <c r="AA17" s="113"/>
      <c r="AB17" s="113"/>
      <c r="AC17" s="113"/>
    </row>
    <row r="18" spans="1:29" ht="53.25" customHeight="1" x14ac:dyDescent="0.2">
      <c r="A18" s="124">
        <f t="shared" si="0"/>
        <v>8</v>
      </c>
      <c r="B18" s="82" t="s">
        <v>680</v>
      </c>
      <c r="C18" s="123" t="s">
        <v>42</v>
      </c>
      <c r="D18" s="154" t="s">
        <v>479</v>
      </c>
      <c r="E18" s="153" t="s">
        <v>693</v>
      </c>
      <c r="F18" s="154" t="s">
        <v>938</v>
      </c>
      <c r="G18" s="154"/>
      <c r="H18" s="153" t="s">
        <v>150</v>
      </c>
      <c r="I18" s="173"/>
      <c r="J18" s="152" t="s">
        <v>1011</v>
      </c>
      <c r="K18" s="152" t="s">
        <v>947</v>
      </c>
      <c r="L18" s="122" t="s">
        <v>694</v>
      </c>
      <c r="M18" s="123" t="s">
        <v>109</v>
      </c>
      <c r="N18" s="86"/>
      <c r="O18" s="123" t="s">
        <v>85</v>
      </c>
      <c r="P18" s="239">
        <v>44348</v>
      </c>
      <c r="Q18" s="111"/>
      <c r="R18" s="111"/>
      <c r="S18" s="180" t="s">
        <v>993</v>
      </c>
      <c r="T18" s="113"/>
      <c r="U18" s="113"/>
      <c r="V18" s="113"/>
      <c r="W18" s="113"/>
      <c r="X18" s="113"/>
      <c r="Y18" s="236" t="s">
        <v>129</v>
      </c>
      <c r="Z18" s="113"/>
      <c r="AA18" s="113"/>
      <c r="AB18" s="113"/>
      <c r="AC18" s="113"/>
    </row>
    <row r="19" spans="1:29" ht="21" customHeight="1" x14ac:dyDescent="0.2">
      <c r="A19" s="81" t="str">
        <f t="shared" ref="A19:A77" si="1">IF(B19="","",ROW()-10)</f>
        <v/>
      </c>
      <c r="B19" s="82" t="str">
        <f>IF(H19&gt;0,CONCATENATE(Tabel22040[Object-ID],Tabel22040[Nr.],".",[1]!Watergangen[[#This Row],[Object code]],".",[1]!Watergangen[[#This Row],[Eis-volgnr.]]),"")</f>
        <v/>
      </c>
      <c r="C19" s="121"/>
      <c r="D19" s="83"/>
      <c r="E19" s="121"/>
      <c r="F19" s="83"/>
      <c r="G19" s="83"/>
      <c r="H19" s="121"/>
      <c r="I19" s="85"/>
      <c r="J19" s="86"/>
      <c r="K19" s="86"/>
      <c r="L19" s="86"/>
      <c r="M19" s="86"/>
      <c r="N19" s="86"/>
      <c r="O19" s="83"/>
      <c r="P19" s="111"/>
      <c r="Q19" s="111"/>
      <c r="R19" s="111"/>
      <c r="S19" s="112"/>
      <c r="T19" s="113"/>
      <c r="U19" s="113"/>
      <c r="V19" s="113"/>
      <c r="W19" s="113"/>
      <c r="X19" s="113"/>
      <c r="Y19" s="113"/>
      <c r="Z19" s="113"/>
      <c r="AA19" s="113"/>
      <c r="AB19" s="113"/>
      <c r="AC19" s="113"/>
    </row>
    <row r="20" spans="1:29" x14ac:dyDescent="0.2">
      <c r="A20" s="81" t="str">
        <f t="shared" si="1"/>
        <v/>
      </c>
      <c r="B20" s="82" t="str">
        <f>IF(H20&gt;0,CONCATENATE(Tabel22040[Object-ID],Tabel22040[Nr.],".",[1]!Watergangen[[#This Row],[Object code]],".",[1]!Watergangen[[#This Row],[Eis-volgnr.]]),"")</f>
        <v/>
      </c>
      <c r="C20" s="121"/>
      <c r="D20" s="83"/>
      <c r="E20" s="121"/>
      <c r="F20" s="83"/>
      <c r="G20" s="83"/>
      <c r="H20" s="121"/>
      <c r="I20" s="85"/>
      <c r="J20" s="87"/>
      <c r="K20" s="86"/>
      <c r="L20" s="86"/>
      <c r="M20" s="86"/>
      <c r="N20" s="86"/>
      <c r="O20" s="83"/>
      <c r="P20" s="111"/>
      <c r="Q20" s="111"/>
      <c r="R20" s="111"/>
      <c r="S20" s="113"/>
      <c r="T20" s="113"/>
      <c r="U20" s="113"/>
      <c r="V20" s="113"/>
      <c r="W20" s="113"/>
      <c r="X20" s="113"/>
      <c r="Y20" s="113"/>
      <c r="Z20" s="113"/>
      <c r="AA20" s="113"/>
      <c r="AB20" s="113"/>
      <c r="AC20" s="113"/>
    </row>
    <row r="21" spans="1:29" x14ac:dyDescent="0.2">
      <c r="A21" s="81" t="str">
        <f t="shared" si="1"/>
        <v/>
      </c>
      <c r="B21" s="82" t="str">
        <f>IF(H21&gt;0,CONCATENATE(Tabel22040[Object-ID],Tabel22040[Nr.],".",[1]!Watergangen[[#This Row],[Object code]],".",[1]!Watergangen[[#This Row],[Eis-volgnr.]]),"")</f>
        <v/>
      </c>
      <c r="C21" s="121"/>
      <c r="D21" s="83"/>
      <c r="E21" s="121"/>
      <c r="F21" s="83"/>
      <c r="G21" s="83"/>
      <c r="H21" s="121"/>
      <c r="I21" s="83"/>
      <c r="J21" s="86"/>
      <c r="K21" s="86"/>
      <c r="L21" s="86"/>
      <c r="M21" s="86"/>
      <c r="N21" s="86"/>
      <c r="O21" s="83"/>
      <c r="P21" s="111"/>
      <c r="Q21" s="111"/>
      <c r="R21" s="111"/>
      <c r="S21" s="113"/>
      <c r="T21" s="113"/>
      <c r="U21" s="113"/>
      <c r="V21" s="113"/>
      <c r="W21" s="113"/>
      <c r="X21" s="113"/>
      <c r="Y21" s="113"/>
      <c r="Z21" s="113"/>
      <c r="AA21" s="113"/>
      <c r="AB21" s="113"/>
      <c r="AC21" s="113"/>
    </row>
    <row r="22" spans="1:29" x14ac:dyDescent="0.2">
      <c r="A22" s="81" t="str">
        <f t="shared" si="1"/>
        <v/>
      </c>
      <c r="B22" s="82" t="str">
        <f>IF(H22&gt;0,CONCATENATE(Tabel22040[Object-ID],Tabel22040[Nr.],".",[1]!Watergangen[[#This Row],[Object code]],".",[1]!Watergangen[[#This Row],[Eis-volgnr.]]),"")</f>
        <v/>
      </c>
      <c r="C22" s="121"/>
      <c r="D22" s="83"/>
      <c r="E22" s="121"/>
      <c r="F22" s="83"/>
      <c r="G22" s="83"/>
      <c r="H22" s="121"/>
      <c r="I22" s="83"/>
      <c r="J22" s="86"/>
      <c r="K22" s="86"/>
      <c r="L22" s="86"/>
      <c r="M22" s="86"/>
      <c r="N22" s="86"/>
      <c r="O22" s="83"/>
      <c r="P22" s="111"/>
      <c r="Q22" s="111"/>
      <c r="R22" s="111"/>
      <c r="S22" s="113"/>
      <c r="T22" s="113"/>
      <c r="U22" s="113"/>
      <c r="V22" s="113"/>
      <c r="W22" s="113"/>
      <c r="X22" s="113"/>
      <c r="Y22" s="113"/>
      <c r="Z22" s="113"/>
      <c r="AA22" s="113"/>
      <c r="AB22" s="113"/>
      <c r="AC22" s="113"/>
    </row>
    <row r="23" spans="1:29" x14ac:dyDescent="0.2">
      <c r="A23" s="81" t="str">
        <f t="shared" si="1"/>
        <v/>
      </c>
      <c r="B23" s="82" t="str">
        <f>IF(H23&gt;0,CONCATENATE(Tabel22040[Object-ID],Tabel22040[Nr.],".",[1]!Watergangen[[#This Row],[Object code]],".",[1]!Watergangen[[#This Row],[Eis-volgnr.]]),"")</f>
        <v/>
      </c>
      <c r="C23" s="121"/>
      <c r="D23" s="83"/>
      <c r="E23" s="121"/>
      <c r="F23" s="83"/>
      <c r="G23" s="83"/>
      <c r="H23" s="121"/>
      <c r="I23" s="83"/>
      <c r="J23" s="86"/>
      <c r="K23" s="86"/>
      <c r="L23" s="86"/>
      <c r="M23" s="86"/>
      <c r="N23" s="86"/>
      <c r="O23" s="83"/>
      <c r="P23" s="111"/>
      <c r="Q23" s="111"/>
      <c r="R23" s="111"/>
      <c r="S23" s="113"/>
      <c r="T23" s="113"/>
      <c r="U23" s="113"/>
      <c r="V23" s="113"/>
      <c r="W23" s="113"/>
      <c r="X23" s="113"/>
      <c r="Y23" s="113"/>
      <c r="Z23" s="113"/>
      <c r="AA23" s="113"/>
      <c r="AB23" s="113"/>
      <c r="AC23" s="113"/>
    </row>
    <row r="24" spans="1:29" x14ac:dyDescent="0.2">
      <c r="A24" s="81" t="str">
        <f t="shared" si="1"/>
        <v/>
      </c>
      <c r="B24" s="82" t="str">
        <f>IF(H24&gt;0,CONCATENATE(Tabel22040[Object-ID],Tabel22040[Nr.],".",[1]!Watergangen[[#This Row],[Object code]],".",[1]!Watergangen[[#This Row],[Eis-volgnr.]]),"")</f>
        <v/>
      </c>
      <c r="C24" s="121"/>
      <c r="D24" s="83"/>
      <c r="E24" s="121"/>
      <c r="F24" s="83"/>
      <c r="G24" s="83"/>
      <c r="H24" s="121"/>
      <c r="I24" s="83"/>
      <c r="J24" s="86"/>
      <c r="K24" s="86"/>
      <c r="L24" s="86"/>
      <c r="M24" s="86"/>
      <c r="N24" s="86"/>
      <c r="O24" s="83"/>
      <c r="P24" s="111"/>
      <c r="Q24" s="111"/>
      <c r="R24" s="111"/>
      <c r="S24" s="113"/>
      <c r="T24" s="113"/>
      <c r="U24" s="113"/>
      <c r="V24" s="113"/>
      <c r="W24" s="113"/>
      <c r="X24" s="113"/>
      <c r="Y24" s="113"/>
      <c r="Z24" s="113"/>
      <c r="AA24" s="113"/>
      <c r="AB24" s="113"/>
      <c r="AC24" s="113"/>
    </row>
    <row r="25" spans="1:29" x14ac:dyDescent="0.2">
      <c r="A25" s="81" t="str">
        <f t="shared" si="1"/>
        <v/>
      </c>
      <c r="B25" s="82" t="str">
        <f>IF(H25&gt;0,CONCATENATE(Tabel22040[Object-ID],Tabel22040[Nr.],".",[1]!Watergangen[[#This Row],[Object code]],".",[1]!Watergangen[[#This Row],[Eis-volgnr.]]),"")</f>
        <v/>
      </c>
      <c r="C25" s="121"/>
      <c r="D25" s="83"/>
      <c r="E25" s="121"/>
      <c r="F25" s="88"/>
      <c r="G25" s="88"/>
      <c r="H25" s="121"/>
      <c r="I25" s="83"/>
      <c r="J25" s="86"/>
      <c r="K25" s="86"/>
      <c r="L25" s="86"/>
      <c r="M25" s="86"/>
      <c r="N25" s="86"/>
      <c r="O25" s="83"/>
      <c r="P25" s="111"/>
      <c r="Q25" s="111"/>
      <c r="R25" s="111"/>
      <c r="S25" s="113"/>
      <c r="T25" s="113"/>
      <c r="U25" s="113"/>
      <c r="V25" s="113"/>
      <c r="W25" s="113"/>
      <c r="X25" s="113"/>
      <c r="Y25" s="113"/>
      <c r="Z25" s="113"/>
      <c r="AA25" s="113"/>
      <c r="AB25" s="113"/>
      <c r="AC25" s="113"/>
    </row>
    <row r="26" spans="1:29" x14ac:dyDescent="0.2">
      <c r="A26" s="81" t="str">
        <f t="shared" si="1"/>
        <v/>
      </c>
      <c r="B26" s="82" t="str">
        <f>IF(H26&gt;0,CONCATENATE(Tabel22040[Object-ID],Tabel22040[Nr.],".",[1]!Watergangen[[#This Row],[Object code]],".",[1]!Watergangen[[#This Row],[Eis-volgnr.]]),"")</f>
        <v/>
      </c>
      <c r="C26" s="83"/>
      <c r="D26" s="83"/>
      <c r="E26" s="121"/>
      <c r="F26" s="88"/>
      <c r="G26" s="88"/>
      <c r="H26" s="84"/>
      <c r="I26" s="83"/>
      <c r="J26" s="89"/>
      <c r="K26" s="86"/>
      <c r="L26" s="86"/>
      <c r="M26" s="86"/>
      <c r="N26" s="86"/>
      <c r="O26" s="83"/>
      <c r="P26" s="111"/>
      <c r="Q26" s="111"/>
      <c r="R26" s="111"/>
      <c r="S26" s="113"/>
      <c r="T26" s="113"/>
      <c r="U26" s="113"/>
      <c r="V26" s="113"/>
      <c r="W26" s="113"/>
      <c r="X26" s="113"/>
      <c r="Y26" s="113"/>
      <c r="Z26" s="113"/>
      <c r="AA26" s="113"/>
      <c r="AB26" s="113"/>
      <c r="AC26" s="113"/>
    </row>
    <row r="27" spans="1:29" x14ac:dyDescent="0.2">
      <c r="A27" s="81" t="str">
        <f t="shared" si="1"/>
        <v/>
      </c>
      <c r="B27" s="82" t="str">
        <f>IF(H27&gt;0,CONCATENATE(Tabel22040[Object-ID],Tabel22040[Nr.],".",[1]!Watergangen[[#This Row],[Object code]],".",[1]!Watergangen[[#This Row],[Eis-volgnr.]]),"")</f>
        <v/>
      </c>
      <c r="C27" s="83"/>
      <c r="D27" s="83"/>
      <c r="E27" s="121"/>
      <c r="F27" s="88"/>
      <c r="G27" s="88"/>
      <c r="H27" s="84"/>
      <c r="I27" s="83"/>
      <c r="J27" s="89"/>
      <c r="K27" s="86"/>
      <c r="L27" s="86"/>
      <c r="M27" s="86"/>
      <c r="N27" s="86"/>
      <c r="O27" s="83"/>
      <c r="P27" s="111"/>
      <c r="Q27" s="111"/>
      <c r="R27" s="111"/>
      <c r="S27" s="113"/>
      <c r="T27" s="113"/>
      <c r="U27" s="113"/>
      <c r="V27" s="113"/>
      <c r="W27" s="113"/>
      <c r="X27" s="113"/>
      <c r="Y27" s="113"/>
      <c r="Z27" s="113"/>
      <c r="AA27" s="113"/>
      <c r="AB27" s="113"/>
      <c r="AC27" s="113"/>
    </row>
    <row r="28" spans="1:29" x14ac:dyDescent="0.2">
      <c r="A28" s="81" t="str">
        <f t="shared" si="1"/>
        <v/>
      </c>
      <c r="B28" s="82" t="str">
        <f>IF(H28&gt;0,CONCATENATE(Tabel22040[Object-ID],Tabel22040[Nr.],".",[1]!Watergangen[[#This Row],[Object code]],".",[1]!Watergangen[[#This Row],[Eis-volgnr.]]),"")</f>
        <v/>
      </c>
      <c r="C28" s="83"/>
      <c r="D28" s="83"/>
      <c r="E28" s="84"/>
      <c r="F28" s="88"/>
      <c r="G28" s="88"/>
      <c r="H28" s="84"/>
      <c r="I28" s="83"/>
      <c r="J28" s="89"/>
      <c r="K28" s="86"/>
      <c r="L28" s="86"/>
      <c r="M28" s="86"/>
      <c r="N28" s="86"/>
      <c r="O28" s="83"/>
      <c r="P28" s="111"/>
      <c r="Q28" s="111"/>
      <c r="R28" s="111"/>
      <c r="S28" s="113"/>
      <c r="T28" s="113"/>
      <c r="U28" s="113"/>
      <c r="V28" s="113"/>
      <c r="W28" s="113"/>
      <c r="X28" s="113"/>
      <c r="Y28" s="113"/>
      <c r="Z28" s="113"/>
      <c r="AA28" s="113"/>
      <c r="AB28" s="113"/>
      <c r="AC28" s="113"/>
    </row>
    <row r="29" spans="1:29" x14ac:dyDescent="0.2">
      <c r="A29" s="81" t="str">
        <f t="shared" si="1"/>
        <v/>
      </c>
      <c r="B29" s="82" t="str">
        <f>IF(H29&gt;0,CONCATENATE(Tabel22040[Object-ID],Tabel22040[Nr.],".",[1]!Watergangen[[#This Row],[Object code]],".",[1]!Watergangen[[#This Row],[Eis-volgnr.]]),"")</f>
        <v/>
      </c>
      <c r="C29" s="83"/>
      <c r="D29" s="83"/>
      <c r="E29" s="84"/>
      <c r="F29" s="88"/>
      <c r="G29" s="88"/>
      <c r="H29" s="84"/>
      <c r="I29" s="83"/>
      <c r="J29" s="89"/>
      <c r="K29" s="86"/>
      <c r="L29" s="86"/>
      <c r="M29" s="86"/>
      <c r="N29" s="86"/>
      <c r="O29" s="83"/>
      <c r="P29" s="111"/>
      <c r="Q29" s="111"/>
      <c r="R29" s="111"/>
      <c r="S29" s="113"/>
      <c r="T29" s="113"/>
      <c r="U29" s="113"/>
      <c r="V29" s="113"/>
      <c r="W29" s="113"/>
      <c r="X29" s="113"/>
      <c r="Y29" s="113"/>
      <c r="Z29" s="113"/>
      <c r="AA29" s="113"/>
      <c r="AB29" s="113"/>
      <c r="AC29" s="113"/>
    </row>
    <row r="30" spans="1:29" x14ac:dyDescent="0.2">
      <c r="A30" s="81" t="str">
        <f t="shared" si="1"/>
        <v/>
      </c>
      <c r="B30" s="82" t="str">
        <f>IF(H30&gt;0,CONCATENATE(Tabel22040[Object-ID],Tabel22040[Nr.],".",[1]!Watergangen[[#This Row],[Object code]],".",[1]!Watergangen[[#This Row],[Eis-volgnr.]]),"")</f>
        <v/>
      </c>
      <c r="C30" s="83"/>
      <c r="D30" s="83"/>
      <c r="E30" s="84"/>
      <c r="F30" s="88"/>
      <c r="G30" s="88"/>
      <c r="H30" s="84"/>
      <c r="I30" s="83"/>
      <c r="J30" s="89"/>
      <c r="K30" s="86"/>
      <c r="L30" s="86"/>
      <c r="M30" s="86"/>
      <c r="N30" s="86"/>
      <c r="O30" s="83"/>
      <c r="P30" s="111"/>
      <c r="Q30" s="111"/>
      <c r="R30" s="111"/>
      <c r="S30" s="113"/>
      <c r="T30" s="113"/>
      <c r="U30" s="113"/>
      <c r="V30" s="113"/>
      <c r="W30" s="113"/>
      <c r="X30" s="113"/>
      <c r="Y30" s="113"/>
      <c r="Z30" s="113"/>
      <c r="AA30" s="113"/>
      <c r="AB30" s="113"/>
      <c r="AC30" s="113"/>
    </row>
    <row r="31" spans="1:29" x14ac:dyDescent="0.2">
      <c r="A31" s="81" t="str">
        <f t="shared" si="1"/>
        <v/>
      </c>
      <c r="B31" s="82" t="str">
        <f>IF(H31&gt;0,CONCATENATE(Tabel22040[Object-ID],Tabel22040[Nr.],".",[1]!Watergangen[[#This Row],[Object code]],".",[1]!Watergangen[[#This Row],[Eis-volgnr.]]),"")</f>
        <v/>
      </c>
      <c r="C31" s="83"/>
      <c r="D31" s="83"/>
      <c r="E31" s="84"/>
      <c r="F31" s="88"/>
      <c r="G31" s="88"/>
      <c r="H31" s="84"/>
      <c r="I31" s="83"/>
      <c r="J31" s="89"/>
      <c r="K31" s="86"/>
      <c r="L31" s="86"/>
      <c r="M31" s="86"/>
      <c r="N31" s="86"/>
      <c r="O31" s="83"/>
      <c r="P31" s="111"/>
      <c r="Q31" s="111"/>
      <c r="R31" s="111"/>
      <c r="S31" s="113"/>
      <c r="T31" s="113"/>
      <c r="U31" s="113"/>
      <c r="V31" s="113"/>
      <c r="W31" s="113"/>
      <c r="X31" s="113"/>
      <c r="Y31" s="113"/>
      <c r="Z31" s="113"/>
      <c r="AA31" s="113"/>
      <c r="AB31" s="113"/>
      <c r="AC31" s="113"/>
    </row>
    <row r="32" spans="1:29" x14ac:dyDescent="0.2">
      <c r="A32" s="81" t="str">
        <f t="shared" si="1"/>
        <v/>
      </c>
      <c r="B32" s="82" t="str">
        <f>IF(H32&gt;0,CONCATENATE(Tabel22040[Object-ID],Tabel22040[Nr.],".",[1]!Watergangen[[#This Row],[Object code]],".",[1]!Watergangen[[#This Row],[Eis-volgnr.]]),"")</f>
        <v/>
      </c>
      <c r="C32" s="83"/>
      <c r="D32" s="83"/>
      <c r="E32" s="84"/>
      <c r="F32" s="88"/>
      <c r="G32" s="88"/>
      <c r="H32" s="84"/>
      <c r="I32" s="83"/>
      <c r="J32" s="89"/>
      <c r="K32" s="86"/>
      <c r="L32" s="86"/>
      <c r="M32" s="86"/>
      <c r="N32" s="86"/>
      <c r="O32" s="83"/>
      <c r="P32" s="111"/>
      <c r="Q32" s="111"/>
      <c r="R32" s="111"/>
      <c r="S32" s="113"/>
      <c r="T32" s="113"/>
      <c r="U32" s="113"/>
      <c r="V32" s="113"/>
      <c r="W32" s="113"/>
      <c r="X32" s="113"/>
      <c r="Y32" s="113"/>
      <c r="Z32" s="113"/>
      <c r="AA32" s="113"/>
      <c r="AB32" s="113"/>
      <c r="AC32" s="113"/>
    </row>
    <row r="33" spans="1:29" x14ac:dyDescent="0.2">
      <c r="A33" s="81" t="str">
        <f t="shared" si="1"/>
        <v/>
      </c>
      <c r="B33" s="82" t="str">
        <f>IF(H33&gt;0,CONCATENATE(Tabel22040[Object-ID],Tabel22040[Nr.],".",[1]!Watergangen[[#This Row],[Object code]],".",[1]!Watergangen[[#This Row],[Eis-volgnr.]]),"")</f>
        <v/>
      </c>
      <c r="C33" s="83"/>
      <c r="D33" s="83"/>
      <c r="E33" s="84"/>
      <c r="F33" s="88"/>
      <c r="G33" s="88"/>
      <c r="H33" s="84"/>
      <c r="I33" s="83"/>
      <c r="J33" s="89"/>
      <c r="K33" s="86"/>
      <c r="L33" s="86"/>
      <c r="M33" s="86"/>
      <c r="N33" s="86"/>
      <c r="O33" s="83"/>
      <c r="P33" s="111"/>
      <c r="Q33" s="111"/>
      <c r="R33" s="111"/>
      <c r="S33" s="113"/>
      <c r="T33" s="113"/>
      <c r="U33" s="113"/>
      <c r="V33" s="113"/>
      <c r="W33" s="113"/>
      <c r="X33" s="113"/>
      <c r="Y33" s="113"/>
      <c r="Z33" s="113"/>
      <c r="AA33" s="113"/>
      <c r="AB33" s="113"/>
      <c r="AC33" s="113"/>
    </row>
    <row r="34" spans="1:29" x14ac:dyDescent="0.2">
      <c r="A34" s="81" t="str">
        <f t="shared" si="1"/>
        <v/>
      </c>
      <c r="B34" s="82" t="str">
        <f>IF(H34&gt;0,CONCATENATE(Tabel22040[Object-ID],Tabel22040[Nr.],".",[1]!Watergangen[[#This Row],[Object code]],".",[1]!Watergangen[[#This Row],[Eis-volgnr.]]),"")</f>
        <v/>
      </c>
      <c r="C34" s="83"/>
      <c r="D34" s="83"/>
      <c r="E34" s="84"/>
      <c r="F34" s="88"/>
      <c r="G34" s="88"/>
      <c r="H34" s="84"/>
      <c r="I34" s="83"/>
      <c r="J34" s="89"/>
      <c r="K34" s="86"/>
      <c r="L34" s="86"/>
      <c r="M34" s="86"/>
      <c r="N34" s="86"/>
      <c r="O34" s="83"/>
      <c r="P34" s="111"/>
      <c r="Q34" s="111"/>
      <c r="R34" s="111"/>
      <c r="S34" s="113"/>
      <c r="T34" s="113"/>
      <c r="U34" s="113"/>
      <c r="V34" s="113"/>
      <c r="W34" s="113"/>
      <c r="X34" s="113"/>
      <c r="Y34" s="113"/>
      <c r="Z34" s="113"/>
      <c r="AA34" s="113"/>
      <c r="AB34" s="113"/>
      <c r="AC34" s="113"/>
    </row>
    <row r="35" spans="1:29" x14ac:dyDescent="0.2">
      <c r="A35" s="81" t="str">
        <f t="shared" si="1"/>
        <v/>
      </c>
      <c r="B35" s="82" t="str">
        <f>IF(H35&gt;0,CONCATENATE(Tabel22040[Object-ID],Tabel22040[Nr.],".",[1]!Watergangen[[#This Row],[Object code]],".",[1]!Watergangen[[#This Row],[Eis-volgnr.]]),"")</f>
        <v/>
      </c>
      <c r="C35" s="83"/>
      <c r="D35" s="83"/>
      <c r="E35" s="84"/>
      <c r="F35" s="88"/>
      <c r="G35" s="88"/>
      <c r="H35" s="84"/>
      <c r="I35" s="83"/>
      <c r="J35" s="89"/>
      <c r="K35" s="86"/>
      <c r="L35" s="86"/>
      <c r="M35" s="86"/>
      <c r="N35" s="86"/>
      <c r="O35" s="83"/>
      <c r="P35" s="111"/>
      <c r="Q35" s="111"/>
      <c r="R35" s="111"/>
      <c r="S35" s="113"/>
      <c r="T35" s="113"/>
      <c r="U35" s="113"/>
      <c r="V35" s="113"/>
      <c r="W35" s="113"/>
      <c r="X35" s="113"/>
      <c r="Y35" s="113"/>
      <c r="Z35" s="113"/>
      <c r="AA35" s="113"/>
      <c r="AB35" s="113"/>
      <c r="AC35" s="113"/>
    </row>
    <row r="36" spans="1:29" x14ac:dyDescent="0.2">
      <c r="A36" s="81" t="str">
        <f t="shared" si="1"/>
        <v/>
      </c>
      <c r="B36" s="82" t="str">
        <f>IF(H36&gt;0,CONCATENATE(Tabel22040[Object-ID],Tabel22040[Nr.],".",[1]!Watergangen[[#This Row],[Object code]],".",[1]!Watergangen[[#This Row],[Eis-volgnr.]]),"")</f>
        <v/>
      </c>
      <c r="C36" s="83"/>
      <c r="D36" s="83"/>
      <c r="E36" s="84"/>
      <c r="F36" s="88"/>
      <c r="G36" s="88"/>
      <c r="H36" s="84"/>
      <c r="I36" s="83"/>
      <c r="J36" s="89"/>
      <c r="K36" s="86"/>
      <c r="L36" s="86"/>
      <c r="M36" s="86"/>
      <c r="N36" s="86"/>
      <c r="O36" s="83"/>
      <c r="P36" s="111"/>
      <c r="Q36" s="111"/>
      <c r="R36" s="111"/>
      <c r="S36" s="113"/>
      <c r="T36" s="113"/>
      <c r="U36" s="113"/>
      <c r="V36" s="113"/>
      <c r="W36" s="113"/>
      <c r="X36" s="113"/>
      <c r="Y36" s="113"/>
      <c r="Z36" s="113"/>
      <c r="AA36" s="113"/>
      <c r="AB36" s="113"/>
      <c r="AC36" s="113"/>
    </row>
    <row r="37" spans="1:29" x14ac:dyDescent="0.2">
      <c r="A37" s="81" t="str">
        <f t="shared" si="1"/>
        <v/>
      </c>
      <c r="B37" s="82" t="str">
        <f>IF(H37&gt;0,CONCATENATE(Tabel22040[Object-ID],Tabel22040[Nr.],".",[1]!Watergangen[[#This Row],[Object code]],".",[1]!Watergangen[[#This Row],[Eis-volgnr.]]),"")</f>
        <v/>
      </c>
      <c r="C37" s="83"/>
      <c r="D37" s="83"/>
      <c r="E37" s="84"/>
      <c r="F37" s="88"/>
      <c r="G37" s="88"/>
      <c r="H37" s="84"/>
      <c r="I37" s="83"/>
      <c r="J37" s="89"/>
      <c r="K37" s="86"/>
      <c r="L37" s="86"/>
      <c r="M37" s="86"/>
      <c r="N37" s="86"/>
      <c r="O37" s="83"/>
      <c r="P37" s="111"/>
      <c r="Q37" s="111"/>
      <c r="R37" s="111"/>
      <c r="S37" s="113"/>
      <c r="T37" s="113"/>
      <c r="U37" s="113"/>
      <c r="V37" s="113"/>
      <c r="W37" s="113"/>
      <c r="X37" s="113"/>
      <c r="Y37" s="113"/>
      <c r="Z37" s="113"/>
      <c r="AA37" s="113"/>
      <c r="AB37" s="113"/>
      <c r="AC37" s="113"/>
    </row>
    <row r="38" spans="1:29" x14ac:dyDescent="0.2">
      <c r="A38" s="81" t="str">
        <f t="shared" si="1"/>
        <v/>
      </c>
      <c r="B38" s="82" t="str">
        <f>IF(H38&gt;0,CONCATENATE(Tabel22040[Object-ID],Tabel22040[Nr.],".",[1]!Watergangen[[#This Row],[Object code]],".",[1]!Watergangen[[#This Row],[Eis-volgnr.]]),"")</f>
        <v/>
      </c>
      <c r="C38" s="83"/>
      <c r="D38" s="83"/>
      <c r="E38" s="84"/>
      <c r="F38" s="88"/>
      <c r="G38" s="88"/>
      <c r="H38" s="84"/>
      <c r="I38" s="83"/>
      <c r="J38" s="86"/>
      <c r="K38" s="86"/>
      <c r="L38" s="86"/>
      <c r="M38" s="86"/>
      <c r="N38" s="86"/>
      <c r="O38" s="83"/>
      <c r="P38" s="111"/>
      <c r="Q38" s="111"/>
      <c r="R38" s="111"/>
      <c r="S38" s="113"/>
      <c r="T38" s="113"/>
      <c r="U38" s="113"/>
      <c r="V38" s="113"/>
      <c r="W38" s="113"/>
      <c r="X38" s="113"/>
      <c r="Y38" s="113"/>
      <c r="Z38" s="113"/>
      <c r="AA38" s="113"/>
      <c r="AB38" s="113"/>
      <c r="AC38" s="113"/>
    </row>
    <row r="39" spans="1:29" x14ac:dyDescent="0.2">
      <c r="A39" s="81" t="str">
        <f t="shared" si="1"/>
        <v/>
      </c>
      <c r="B39" s="82" t="str">
        <f>IF(H39&gt;0,CONCATENATE(Tabel22040[Object-ID],Tabel22040[Nr.],".",[1]!Watergangen[[#This Row],[Object code]],".",[1]!Watergangen[[#This Row],[Eis-volgnr.]]),"")</f>
        <v/>
      </c>
      <c r="C39" s="83"/>
      <c r="D39" s="83"/>
      <c r="E39" s="84"/>
      <c r="F39" s="88"/>
      <c r="G39" s="88"/>
      <c r="H39" s="84"/>
      <c r="I39" s="83"/>
      <c r="J39" s="86"/>
      <c r="K39" s="86"/>
      <c r="L39" s="86"/>
      <c r="M39" s="86"/>
      <c r="N39" s="86"/>
      <c r="O39" s="83"/>
      <c r="P39" s="111"/>
      <c r="Q39" s="111"/>
      <c r="R39" s="111"/>
      <c r="S39" s="113"/>
      <c r="T39" s="113"/>
      <c r="U39" s="113"/>
      <c r="V39" s="113"/>
      <c r="W39" s="113"/>
      <c r="X39" s="113"/>
      <c r="Y39" s="113"/>
      <c r="Z39" s="113"/>
      <c r="AA39" s="113"/>
      <c r="AB39" s="113"/>
      <c r="AC39" s="113"/>
    </row>
    <row r="40" spans="1:29" x14ac:dyDescent="0.2">
      <c r="A40" s="81" t="str">
        <f t="shared" si="1"/>
        <v/>
      </c>
      <c r="B40" s="82" t="str">
        <f>IF(H40&gt;0,CONCATENATE(Tabel22040[Object-ID],Tabel22040[Nr.],".",[1]!Watergangen[[#This Row],[Object code]],".",[1]!Watergangen[[#This Row],[Eis-volgnr.]]),"")</f>
        <v/>
      </c>
      <c r="C40" s="83"/>
      <c r="D40" s="83"/>
      <c r="E40" s="84"/>
      <c r="F40" s="88"/>
      <c r="G40" s="88"/>
      <c r="H40" s="84"/>
      <c r="I40" s="83"/>
      <c r="J40" s="86"/>
      <c r="K40" s="86"/>
      <c r="L40" s="86"/>
      <c r="M40" s="86"/>
      <c r="N40" s="86"/>
      <c r="O40" s="83"/>
      <c r="P40" s="111"/>
      <c r="Q40" s="111"/>
      <c r="R40" s="111"/>
      <c r="S40" s="113"/>
      <c r="T40" s="113"/>
      <c r="U40" s="113"/>
      <c r="V40" s="113"/>
      <c r="W40" s="113"/>
      <c r="X40" s="113"/>
      <c r="Y40" s="113"/>
      <c r="Z40" s="113"/>
      <c r="AA40" s="113"/>
      <c r="AB40" s="113"/>
      <c r="AC40" s="113"/>
    </row>
    <row r="41" spans="1:29" x14ac:dyDescent="0.2">
      <c r="A41" s="81" t="str">
        <f t="shared" si="1"/>
        <v/>
      </c>
      <c r="B41" s="82" t="str">
        <f>IF(H41&gt;0,CONCATENATE(Tabel22040[Object-ID],Tabel22040[Nr.],".",[1]!Watergangen[[#This Row],[Object code]],".",[1]!Watergangen[[#This Row],[Eis-volgnr.]]),"")</f>
        <v/>
      </c>
      <c r="C41" s="83"/>
      <c r="D41" s="83"/>
      <c r="E41" s="84"/>
      <c r="F41" s="88"/>
      <c r="G41" s="88"/>
      <c r="H41" s="84"/>
      <c r="I41" s="83"/>
      <c r="J41" s="86"/>
      <c r="K41" s="86"/>
      <c r="L41" s="86"/>
      <c r="M41" s="86"/>
      <c r="N41" s="86"/>
      <c r="O41" s="83"/>
      <c r="P41" s="111"/>
      <c r="Q41" s="111"/>
      <c r="R41" s="111"/>
      <c r="S41" s="113"/>
      <c r="T41" s="113"/>
      <c r="U41" s="113"/>
      <c r="V41" s="113"/>
      <c r="W41" s="113"/>
      <c r="X41" s="113"/>
      <c r="Y41" s="113"/>
      <c r="Z41" s="113"/>
      <c r="AA41" s="113"/>
      <c r="AB41" s="113"/>
      <c r="AC41" s="113"/>
    </row>
    <row r="42" spans="1:29" x14ac:dyDescent="0.2">
      <c r="A42" s="81" t="str">
        <f t="shared" si="1"/>
        <v/>
      </c>
      <c r="B42" s="82" t="str">
        <f>IF(H42&gt;0,CONCATENATE(Tabel22040[Object-ID],Tabel22040[Nr.],".",[1]!Watergangen[[#This Row],[Object code]],".",[1]!Watergangen[[#This Row],[Eis-volgnr.]]),"")</f>
        <v/>
      </c>
      <c r="C42" s="83"/>
      <c r="D42" s="83"/>
      <c r="E42" s="84"/>
      <c r="F42" s="88"/>
      <c r="G42" s="88"/>
      <c r="H42" s="84"/>
      <c r="I42" s="83"/>
      <c r="J42" s="86"/>
      <c r="K42" s="86"/>
      <c r="L42" s="86"/>
      <c r="M42" s="86"/>
      <c r="N42" s="86"/>
      <c r="O42" s="83"/>
      <c r="P42" s="111"/>
      <c r="Q42" s="111"/>
      <c r="R42" s="111"/>
      <c r="S42" s="113"/>
      <c r="T42" s="113"/>
      <c r="U42" s="113"/>
      <c r="V42" s="113"/>
      <c r="W42" s="113"/>
      <c r="X42" s="113"/>
      <c r="Y42" s="113"/>
      <c r="Z42" s="113"/>
      <c r="AA42" s="113"/>
      <c r="AB42" s="113"/>
      <c r="AC42" s="113"/>
    </row>
    <row r="43" spans="1:29" x14ac:dyDescent="0.2">
      <c r="A43" s="81" t="str">
        <f t="shared" si="1"/>
        <v/>
      </c>
      <c r="B43" s="82" t="str">
        <f>IF(H43&gt;0,CONCATENATE(Tabel22040[Object-ID],Tabel22040[Nr.],".",[1]!Watergangen[[#This Row],[Object code]],".",[1]!Watergangen[[#This Row],[Eis-volgnr.]]),"")</f>
        <v/>
      </c>
      <c r="C43" s="83"/>
      <c r="D43" s="83"/>
      <c r="E43" s="84"/>
      <c r="F43" s="88"/>
      <c r="G43" s="88"/>
      <c r="H43" s="84"/>
      <c r="I43" s="83"/>
      <c r="J43" s="89"/>
      <c r="K43" s="86"/>
      <c r="L43" s="86"/>
      <c r="M43" s="86"/>
      <c r="N43" s="86"/>
      <c r="O43" s="83"/>
      <c r="P43" s="111"/>
      <c r="Q43" s="111"/>
      <c r="R43" s="111"/>
      <c r="S43" s="113"/>
      <c r="T43" s="113"/>
      <c r="U43" s="113"/>
      <c r="V43" s="113"/>
      <c r="W43" s="113"/>
      <c r="X43" s="113"/>
      <c r="Y43" s="113"/>
      <c r="Z43" s="113"/>
      <c r="AA43" s="113"/>
      <c r="AB43" s="113"/>
      <c r="AC43" s="113"/>
    </row>
    <row r="44" spans="1:29" x14ac:dyDescent="0.2">
      <c r="A44" s="81" t="str">
        <f t="shared" si="1"/>
        <v/>
      </c>
      <c r="B44" s="82" t="str">
        <f>IF(H44&gt;0,CONCATENATE(Tabel22040[Object-ID],Tabel22040[Nr.],".",[1]!Watergangen[[#This Row],[Object code]],".",[1]!Watergangen[[#This Row],[Eis-volgnr.]]),"")</f>
        <v/>
      </c>
      <c r="C44" s="83"/>
      <c r="D44" s="83"/>
      <c r="E44" s="84"/>
      <c r="F44" s="88"/>
      <c r="G44" s="88"/>
      <c r="H44" s="84"/>
      <c r="I44" s="83"/>
      <c r="J44" s="89"/>
      <c r="K44" s="86"/>
      <c r="L44" s="86"/>
      <c r="M44" s="86"/>
      <c r="N44" s="86"/>
      <c r="O44" s="83"/>
      <c r="P44" s="111"/>
      <c r="Q44" s="111"/>
      <c r="R44" s="111"/>
      <c r="S44" s="113"/>
      <c r="T44" s="113"/>
      <c r="U44" s="113"/>
      <c r="V44" s="113"/>
      <c r="W44" s="113"/>
      <c r="X44" s="113"/>
      <c r="Y44" s="113"/>
      <c r="Z44" s="113"/>
      <c r="AA44" s="113"/>
      <c r="AB44" s="113"/>
      <c r="AC44" s="113"/>
    </row>
    <row r="45" spans="1:29" x14ac:dyDescent="0.2">
      <c r="A45" s="81" t="str">
        <f t="shared" si="1"/>
        <v/>
      </c>
      <c r="B45" s="82" t="str">
        <f>IF(H45&gt;0,CONCATENATE(Tabel22040[Object-ID],Tabel22040[Nr.],".",[1]!Watergangen[[#This Row],[Object code]],".",[1]!Watergangen[[#This Row],[Eis-volgnr.]]),"")</f>
        <v/>
      </c>
      <c r="C45" s="83"/>
      <c r="D45" s="83"/>
      <c r="E45" s="84"/>
      <c r="F45" s="88"/>
      <c r="G45" s="88"/>
      <c r="H45" s="84"/>
      <c r="I45" s="83"/>
      <c r="J45" s="89"/>
      <c r="K45" s="86"/>
      <c r="L45" s="86"/>
      <c r="M45" s="86"/>
      <c r="N45" s="86"/>
      <c r="O45" s="83"/>
      <c r="P45" s="111"/>
      <c r="Q45" s="111"/>
      <c r="R45" s="111"/>
      <c r="S45" s="113"/>
      <c r="T45" s="113"/>
      <c r="U45" s="113"/>
      <c r="V45" s="113"/>
      <c r="W45" s="113"/>
      <c r="X45" s="113"/>
      <c r="Y45" s="113"/>
      <c r="Z45" s="113"/>
      <c r="AA45" s="113"/>
      <c r="AB45" s="113"/>
      <c r="AC45" s="113"/>
    </row>
    <row r="46" spans="1:29" x14ac:dyDescent="0.2">
      <c r="A46" s="81" t="str">
        <f t="shared" si="1"/>
        <v/>
      </c>
      <c r="B46" s="82" t="str">
        <f>IF(H46&gt;0,CONCATENATE(Tabel22040[Object-ID],Tabel22040[Nr.],".",[1]!Watergangen[[#This Row],[Object code]],".",[1]!Watergangen[[#This Row],[Eis-volgnr.]]),"")</f>
        <v/>
      </c>
      <c r="C46" s="83"/>
      <c r="D46" s="83"/>
      <c r="E46" s="84"/>
      <c r="F46" s="88"/>
      <c r="G46" s="88"/>
      <c r="H46" s="84"/>
      <c r="I46" s="83"/>
      <c r="J46" s="86"/>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1"/>
        <v/>
      </c>
      <c r="B47" s="82" t="str">
        <f>IF(H47&gt;0,CONCATENATE(Tabel22040[Object-ID],Tabel22040[Nr.],".",[1]!Watergangen[[#This Row],[Object code]],".",[1]!Watergangen[[#This Row],[Eis-volgnr.]]),"")</f>
        <v/>
      </c>
      <c r="C47" s="83"/>
      <c r="D47" s="83"/>
      <c r="E47" s="84"/>
      <c r="F47" s="88"/>
      <c r="G47" s="88"/>
      <c r="H47" s="84"/>
      <c r="I47" s="83"/>
      <c r="J47" s="89"/>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1"/>
        <v/>
      </c>
      <c r="B48" s="82" t="str">
        <f>IF(H48&gt;0,CONCATENATE(Tabel22040[Object-ID],Tabel22040[Nr.],".",[1]!Watergangen[[#This Row],[Object code]],".",[1]!Watergangen[[#This Row],[Eis-volgnr.]]),"")</f>
        <v/>
      </c>
      <c r="C48" s="83"/>
      <c r="D48" s="83"/>
      <c r="E48" s="84"/>
      <c r="F48" s="88"/>
      <c r="G48" s="88"/>
      <c r="H48" s="84"/>
      <c r="I48" s="83"/>
      <c r="J48" s="89"/>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1"/>
        <v/>
      </c>
      <c r="B49" s="82" t="str">
        <f>IF(H49&gt;0,CONCATENATE(Tabel22040[Object-ID],Tabel22040[Nr.],".",[1]!Watergangen[[#This Row],[Object code]],".",[1]!Watergangen[[#This Row],[Eis-volgnr.]]),"")</f>
        <v/>
      </c>
      <c r="C49" s="83"/>
      <c r="D49" s="83"/>
      <c r="E49" s="84"/>
      <c r="F49" s="88"/>
      <c r="G49" s="88"/>
      <c r="H49" s="84"/>
      <c r="I49" s="83"/>
      <c r="J49" s="89"/>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1"/>
        <v/>
      </c>
      <c r="B50" s="82" t="str">
        <f>IF(H50&gt;0,CONCATENATE(Tabel22040[Object-ID],Tabel22040[Nr.],".",[1]!Watergangen[[#This Row],[Object code]],".",[1]!Watergangen[[#This Row],[Eis-volgnr.]]),"")</f>
        <v/>
      </c>
      <c r="C50" s="83"/>
      <c r="D50" s="83"/>
      <c r="E50" s="84"/>
      <c r="F50" s="88"/>
      <c r="G50" s="88"/>
      <c r="H50" s="84"/>
      <c r="I50" s="83"/>
      <c r="J50" s="89"/>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1"/>
        <v/>
      </c>
      <c r="B51" s="82" t="str">
        <f>IF(H51&gt;0,CONCATENATE(Tabel22040[Object-ID],Tabel22040[Nr.],".",[1]!Watergangen[[#This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1"/>
        <v/>
      </c>
      <c r="B52" s="82" t="str">
        <f>IF(H52&gt;0,CONCATENATE(Tabel22040[Object-ID],Tabel22040[Nr.],".",[1]!Watergangen[[#This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1"/>
        <v/>
      </c>
      <c r="B53" s="82" t="str">
        <f>IF(H53&gt;0,CONCATENATE(Tabel22040[Object-ID],Tabel22040[Nr.],".",[1]!Watergangen[[#This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1"/>
        <v/>
      </c>
      <c r="B54" s="82" t="str">
        <f>IF(H54&gt;0,CONCATENATE(Tabel22040[Object-ID],Tabel22040[Nr.],".",[1]!Watergangen[[#This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1"/>
        <v/>
      </c>
      <c r="B55" s="82" t="str">
        <f>IF(H55&gt;0,CONCATENATE(Tabel22040[Object-ID],Tabel22040[Nr.],".",[1]!Watergangen[[#This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1"/>
        <v/>
      </c>
      <c r="B56" s="82" t="str">
        <f>IF(H56&gt;0,CONCATENATE(Tabel22040[Object-ID],Tabel22040[Nr.],".",[1]!Watergangen[[#This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1"/>
        <v/>
      </c>
      <c r="B57" s="82" t="str">
        <f>IF(H57&gt;0,CONCATENATE(Tabel22040[Object-ID],Tabel22040[Nr.],".",[1]!Watergangen[[#This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1"/>
        <v/>
      </c>
      <c r="B58" s="82" t="str">
        <f>IF(H58&gt;0,CONCATENATE(Tabel22040[Object-ID],Tabel22040[Nr.],".",[1]!Watergangen[[#This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1"/>
        <v/>
      </c>
      <c r="B59" s="82" t="str">
        <f>IF(H59&gt;0,CONCATENATE(Tabel22040[Object-ID],Tabel22040[Nr.],".",[1]!Watergangen[[#This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1"/>
        <v/>
      </c>
      <c r="B60" s="82" t="str">
        <f>IF(H60&gt;0,CONCATENATE(Tabel22040[Object-ID],Tabel22040[Nr.],".",[1]!Watergangen[[#This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1"/>
        <v/>
      </c>
      <c r="B61" s="82" t="str">
        <f>IF(H61&gt;0,CONCATENATE(Tabel22040[Object-ID],Tabel22040[Nr.],".",[1]!Watergangen[[#This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1"/>
        <v/>
      </c>
      <c r="B62" s="82" t="str">
        <f>IF(H62&gt;0,CONCATENATE(Tabel22040[Object-ID],Tabel22040[Nr.],".",[1]!Watergangen[[#This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1"/>
        <v/>
      </c>
      <c r="B63" s="82" t="str">
        <f>IF(H63&gt;0,CONCATENATE(Tabel22040[Object-ID],Tabel22040[Nr.],".",[1]!Watergangen[[#This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1"/>
        <v/>
      </c>
      <c r="B64" s="82" t="str">
        <f>IF(H64&gt;0,CONCATENATE(Tabel22040[Object-ID],Tabel22040[Nr.],".",[1]!Watergangen[[#This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1"/>
        <v/>
      </c>
      <c r="B65" s="82" t="str">
        <f>IF(H65&gt;0,CONCATENATE(Tabel22040[Object-ID],Tabel22040[Nr.],".",[1]!Watergangen[[#This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1"/>
        <v/>
      </c>
      <c r="B66" s="82" t="str">
        <f>IF(H66&gt;0,CONCATENATE(Tabel22040[Object-ID],Tabel22040[Nr.],".",[1]!Watergangen[[#This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1"/>
        <v/>
      </c>
      <c r="B67" s="82" t="str">
        <f>IF(H67&gt;0,CONCATENATE(Tabel22040[Object-ID],Tabel22040[Nr.],".",[1]!Watergangen[[#This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1"/>
        <v/>
      </c>
      <c r="B68" s="82" t="str">
        <f>IF(H68&gt;0,CONCATENATE(Tabel22040[Object-ID],Tabel22040[Nr.],".",[1]!Watergangen[[#This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1"/>
        <v/>
      </c>
      <c r="B69" s="82" t="str">
        <f>IF(H69&gt;0,CONCATENATE(Tabel22040[Object-ID],Tabel22040[Nr.],".",[1]!Watergangen[[#This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1"/>
        <v/>
      </c>
      <c r="B70" s="82" t="str">
        <f>IF(H70&gt;0,CONCATENATE(Tabel22040[Object-ID],Tabel22040[Nr.],".",[1]!Watergangen[[#This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1"/>
        <v/>
      </c>
      <c r="B71" s="82" t="str">
        <f>IF(H71&gt;0,CONCATENATE(Tabel22040[Object-ID],Tabel22040[Nr.],".",[1]!Watergangen[[#This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1"/>
        <v/>
      </c>
      <c r="B72" s="82" t="str">
        <f>IF(H72&gt;0,CONCATENATE(Tabel22040[Object-ID],Tabel22040[Nr.],".",[1]!Watergangen[[#This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1"/>
        <v/>
      </c>
      <c r="B73" s="82" t="str">
        <f>IF(H73&gt;0,CONCATENATE(Tabel22040[Object-ID],Tabel22040[Nr.],".",[1]!Watergangen[[#This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1"/>
        <v/>
      </c>
      <c r="B74" s="82" t="str">
        <f>IF(H74&gt;0,CONCATENATE(Tabel22040[Object-ID],Tabel22040[Nr.],".",[1]!Watergangen[[#This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1"/>
        <v/>
      </c>
      <c r="B75" s="82" t="str">
        <f>IF(H75&gt;0,CONCATENATE(Tabel22040[Object-ID],Tabel22040[Nr.],".",[1]!Watergangen[[#This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si="1"/>
        <v/>
      </c>
      <c r="B76" s="82" t="str">
        <f>IF(H76&gt;0,CONCATENATE(Tabel22040[Object-ID],Tabel22040[Nr.],".",[1]!Watergangen[[#This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si="1"/>
        <v/>
      </c>
      <c r="B77" s="82" t="str">
        <f>IF(H77&gt;0,CONCATENATE(Tabel22040[Object-ID],Tabel22040[Nr.],".",[1]!Watergangen[[#This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ref="A78:A141" si="2">IF(B78="","",ROW()-10)</f>
        <v/>
      </c>
      <c r="B78" s="82" t="str">
        <f>IF(H78&gt;0,CONCATENATE(Tabel22040[Object-ID],Tabel22040[Nr.],".",[1]!Watergangen[[#This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si="2"/>
        <v/>
      </c>
      <c r="B79" s="82" t="str">
        <f>IF(H79&gt;0,CONCATENATE(Tabel22040[Object-ID],Tabel22040[Nr.],".",[1]!Watergangen[[#This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2"/>
        <v/>
      </c>
      <c r="B80" s="82" t="str">
        <f>IF(H80&gt;0,CONCATENATE(Tabel22040[Object-ID],Tabel22040[Nr.],".",[1]!Watergangen[[#This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2"/>
        <v/>
      </c>
      <c r="B81" s="82" t="str">
        <f>IF(H81&gt;0,CONCATENATE(Tabel22040[Object-ID],Tabel22040[Nr.],".",[1]!Watergangen[[#This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2"/>
        <v/>
      </c>
      <c r="B82" s="82" t="str">
        <f>IF(H82&gt;0,CONCATENATE(Tabel22040[Object-ID],Tabel22040[Nr.],".",[1]!Watergangen[[#This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2"/>
        <v/>
      </c>
      <c r="B83" s="82" t="str">
        <f>IF(H83&gt;0,CONCATENATE(Tabel22040[Object-ID],Tabel22040[Nr.],".",[1]!Watergangen[[#This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2"/>
        <v/>
      </c>
      <c r="B84" s="82" t="str">
        <f>IF(H84&gt;0,CONCATENATE(Tabel22040[Object-ID],Tabel22040[Nr.],".",[1]!Watergangen[[#This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2"/>
        <v/>
      </c>
      <c r="B85" s="82" t="str">
        <f>IF(H85&gt;0,CONCATENATE(Tabel22040[Object-ID],Tabel22040[Nr.],".",[1]!Watergangen[[#This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2"/>
        <v/>
      </c>
      <c r="B86" s="82" t="str">
        <f>IF(H86&gt;0,CONCATENATE(Tabel22040[Object-ID],Tabel22040[Nr.],".",[1]!Watergangen[[#This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2"/>
        <v/>
      </c>
      <c r="B87" s="82" t="str">
        <f>IF(H87&gt;0,CONCATENATE(Tabel22040[Object-ID],Tabel22040[Nr.],".",[1]!Watergangen[[#This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2"/>
        <v/>
      </c>
      <c r="B88" s="82" t="str">
        <f>IF(H88&gt;0,CONCATENATE(Tabel22040[Object-ID],Tabel22040[Nr.],".",[1]!Watergangen[[#This Row],[Object code]],".",[1]!Watergangen[[#This Row],[Eis-volgnr.]]),"")</f>
        <v/>
      </c>
      <c r="C88" s="83"/>
      <c r="D88" s="83"/>
      <c r="E88" s="84"/>
      <c r="F88" s="88"/>
      <c r="G88" s="88"/>
      <c r="H88" s="84"/>
      <c r="I88" s="83"/>
      <c r="J88" s="89"/>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2"/>
        <v/>
      </c>
      <c r="B89" s="82" t="str">
        <f>IF(H89&gt;0,CONCATENATE(Tabel22040[Object-ID],Tabel22040[Nr.],".",[1]!Watergangen[[#This Row],[Object code]],".",[1]!Watergangen[[#This Row],[Eis-volgnr.]]),"")</f>
        <v/>
      </c>
      <c r="C89" s="83"/>
      <c r="D89" s="83"/>
      <c r="E89" s="84"/>
      <c r="F89" s="88"/>
      <c r="G89" s="88"/>
      <c r="H89" s="84"/>
      <c r="I89" s="83"/>
      <c r="J89" s="89"/>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2"/>
        <v/>
      </c>
      <c r="B90" s="82" t="str">
        <f>IF(H90&gt;0,CONCATENATE(Tabel22040[Object-ID],Tabel22040[Nr.],".",[1]!Watergangen[[#This Row],[Object code]],".",[1]!Watergangen[[#This Row],[Eis-volgnr.]]),"")</f>
        <v/>
      </c>
      <c r="C90" s="83"/>
      <c r="D90" s="83"/>
      <c r="E90" s="84"/>
      <c r="F90" s="83"/>
      <c r="G90" s="83"/>
      <c r="H90" s="84"/>
      <c r="I90" s="83"/>
      <c r="J90" s="86"/>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2"/>
        <v/>
      </c>
      <c r="B91" s="82" t="str">
        <f>IF(H91&gt;0,CONCATENATE(Tabel22040[Object-ID],Tabel22040[Nr.],".",[1]!Watergangen[[#This Row],[Object code]],".",[1]!Watergangen[[#This Row],[Eis-volgnr.]]),"")</f>
        <v/>
      </c>
      <c r="C91" s="83"/>
      <c r="D91" s="83"/>
      <c r="E91" s="84"/>
      <c r="F91" s="83"/>
      <c r="G91" s="83"/>
      <c r="H91" s="84"/>
      <c r="I91" s="83"/>
      <c r="J91" s="86"/>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2"/>
        <v/>
      </c>
      <c r="B92" s="82" t="str">
        <f>IF(H92&gt;0,CONCATENATE(Tabel22040[Object-ID],Tabel22040[Nr.],".",[1]!Watergangen[[#This Row],[Object code]],".",[1]!Watergangen[[#This Row],[Eis-volgnr.]]),"")</f>
        <v/>
      </c>
      <c r="C92" s="83"/>
      <c r="D92" s="83"/>
      <c r="E92" s="84"/>
      <c r="F92" s="83"/>
      <c r="G92" s="83"/>
      <c r="H92" s="84"/>
      <c r="I92" s="83"/>
      <c r="J92" s="86"/>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2"/>
        <v/>
      </c>
      <c r="B93" s="82" t="str">
        <f>IF(H93&gt;0,CONCATENATE(Tabel22040[Object-ID],Tabel22040[Nr.],".",[1]!Watergangen[[#This Row],[Object code]],".",[1]!Watergangen[[#This Row],[Eis-volgnr.]]),"")</f>
        <v/>
      </c>
      <c r="C93" s="83"/>
      <c r="D93" s="83"/>
      <c r="E93" s="84"/>
      <c r="F93" s="83"/>
      <c r="G93" s="83"/>
      <c r="H93" s="84"/>
      <c r="I93" s="83"/>
      <c r="J93" s="86"/>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2"/>
        <v/>
      </c>
      <c r="B94" s="82" t="str">
        <f>IF(H94&gt;0,CONCATENATE(Tabel22040[Object-ID],Tabel22040[Nr.],".",[1]!Watergangen[[#This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2"/>
        <v/>
      </c>
      <c r="B95" s="82" t="str">
        <f>IF(H95&gt;0,CONCATENATE(Tabel22040[Object-ID],Tabel22040[Nr.],".",[1]!Watergangen[[#This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2"/>
        <v/>
      </c>
      <c r="B96" s="82" t="str">
        <f>IF(H96&gt;0,CONCATENATE(Tabel22040[Object-ID],Tabel22040[Nr.],".",[1]!Watergangen[[#This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2"/>
        <v/>
      </c>
      <c r="B97" s="82" t="str">
        <f>IF(H97&gt;0,CONCATENATE(Tabel22040[Object-ID],Tabel22040[Nr.],".",[1]!Watergangen[[#This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2"/>
        <v/>
      </c>
      <c r="B98" s="82" t="str">
        <f>IF(H98&gt;0,CONCATENATE(Tabel22040[Object-ID],Tabel22040[Nr.],".",[1]!Watergangen[[#This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2"/>
        <v/>
      </c>
      <c r="B99" s="82" t="str">
        <f>IF(H99&gt;0,CONCATENATE(Tabel22040[Object-ID],Tabel22040[Nr.],".",[1]!Watergangen[[#This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2"/>
        <v/>
      </c>
      <c r="B100" s="82" t="str">
        <f>IF(H100&gt;0,CONCATENATE(Tabel22040[Object-ID],Tabel22040[Nr.],".",[1]!Watergangen[[#This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2"/>
        <v/>
      </c>
      <c r="B101" s="82" t="str">
        <f>IF(H101&gt;0,CONCATENATE(Tabel22040[Object-ID],Tabel22040[Nr.],".",[1]!Watergangen[[#This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2"/>
        <v/>
      </c>
      <c r="B102" s="82" t="str">
        <f>IF(H102&gt;0,CONCATENATE(Tabel22040[Object-ID],Tabel22040[Nr.],".",[1]!Watergangen[[#This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2"/>
        <v/>
      </c>
      <c r="B103" s="82" t="str">
        <f>IF(H103&gt;0,CONCATENATE(Tabel22040[Object-ID],Tabel22040[Nr.],".",[1]!Watergangen[[#This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2"/>
        <v/>
      </c>
      <c r="B104" s="82" t="str">
        <f>IF(H104&gt;0,CONCATENATE(Tabel22040[Object-ID],Tabel22040[Nr.],".",[1]!Watergangen[[#This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2"/>
        <v/>
      </c>
      <c r="B105" s="82" t="str">
        <f>IF(H105&gt;0,CONCATENATE(Tabel22040[Object-ID],Tabel22040[Nr.],".",[1]!Watergangen[[#This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2"/>
        <v/>
      </c>
      <c r="B106" s="82" t="str">
        <f>IF(H106&gt;0,CONCATENATE(Tabel22040[Object-ID],Tabel22040[Nr.],".",[1]!Watergangen[[#This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2"/>
        <v/>
      </c>
      <c r="B107" s="82" t="str">
        <f>IF(H107&gt;0,CONCATENATE(Tabel22040[Object-ID],Tabel22040[Nr.],".",[1]!Watergangen[[#This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2"/>
        <v/>
      </c>
      <c r="B108" s="82" t="str">
        <f>IF(H108&gt;0,CONCATENATE(Tabel22040[Object-ID],Tabel22040[Nr.],".",[1]!Watergangen[[#This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2"/>
        <v/>
      </c>
      <c r="B109" s="82" t="str">
        <f>IF(H109&gt;0,CONCATENATE(Tabel22040[Object-ID],Tabel22040[Nr.],".",[1]!Watergangen[[#This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2"/>
        <v/>
      </c>
      <c r="B110" s="82" t="str">
        <f>IF(H110&gt;0,CONCATENATE(Tabel22040[Object-ID],Tabel22040[Nr.],".",[1]!Watergangen[[#This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2"/>
        <v/>
      </c>
      <c r="B111" s="82" t="str">
        <f>IF(H111&gt;0,CONCATENATE(Tabel22040[Object-ID],Tabel22040[Nr.],".",[1]!Watergangen[[#This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2"/>
        <v/>
      </c>
      <c r="B112" s="82" t="str">
        <f>IF(H112&gt;0,CONCATENATE(Tabel22040[Object-ID],Tabel22040[Nr.],".",[1]!Watergangen[[#This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2"/>
        <v/>
      </c>
      <c r="B113" s="82" t="str">
        <f>IF(H113&gt;0,CONCATENATE(Tabel22040[Object-ID],Tabel22040[Nr.],".",[1]!Watergangen[[#This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2"/>
        <v/>
      </c>
      <c r="B114" s="82" t="str">
        <f>IF(H114&gt;0,CONCATENATE(Tabel22040[Object-ID],Tabel22040[Nr.],".",[1]!Watergangen[[#This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2"/>
        <v/>
      </c>
      <c r="B115" s="82" t="str">
        <f>IF(H115&gt;0,CONCATENATE(Tabel22040[Object-ID],Tabel22040[Nr.],".",[1]!Watergangen[[#This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2"/>
        <v/>
      </c>
      <c r="B116" s="82" t="str">
        <f>IF(H116&gt;0,CONCATENATE(Tabel22040[Object-ID],Tabel22040[Nr.],".",[1]!Watergangen[[#This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2"/>
        <v/>
      </c>
      <c r="B117" s="82" t="str">
        <f>IF(H117&gt;0,CONCATENATE(Tabel22040[Object-ID],Tabel22040[Nr.],".",[1]!Watergangen[[#This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2"/>
        <v/>
      </c>
      <c r="B118" s="82" t="str">
        <f>IF(H118&gt;0,CONCATENATE(Tabel22040[Object-ID],Tabel22040[Nr.],".",[1]!Watergangen[[#This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2"/>
        <v/>
      </c>
      <c r="B119" s="82" t="str">
        <f>IF(H119&gt;0,CONCATENATE(Tabel22040[Object-ID],Tabel22040[Nr.],".",[1]!Watergangen[[#This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2"/>
        <v/>
      </c>
      <c r="B120" s="82" t="str">
        <f>IF(H120&gt;0,CONCATENATE(Tabel22040[Object-ID],Tabel22040[Nr.],".",[1]!Watergangen[[#This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2"/>
        <v/>
      </c>
      <c r="B121" s="82" t="str">
        <f>IF(H121&gt;0,CONCATENATE(Tabel22040[Object-ID],Tabel22040[Nr.],".",[1]!Watergangen[[#This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2"/>
        <v/>
      </c>
      <c r="B122" s="82" t="str">
        <f>IF(H122&gt;0,CONCATENATE(Tabel22040[Object-ID],Tabel22040[Nr.],".",[1]!Watergangen[[#This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2"/>
        <v/>
      </c>
      <c r="B123" s="82" t="str">
        <f>IF(H123&gt;0,CONCATENATE(Tabel22040[Object-ID],Tabel22040[Nr.],".",[1]!Watergangen[[#This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2"/>
        <v/>
      </c>
      <c r="B124" s="82" t="str">
        <f>IF(H124&gt;0,CONCATENATE(Tabel22040[Object-ID],Tabel22040[Nr.],".",[1]!Watergangen[[#This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2"/>
        <v/>
      </c>
      <c r="B125" s="82" t="str">
        <f>IF(H125&gt;0,CONCATENATE(Tabel22040[Object-ID],Tabel22040[Nr.],".",[1]!Watergangen[[#This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2"/>
        <v/>
      </c>
      <c r="B126" s="82" t="str">
        <f>IF(H126&gt;0,CONCATENATE(Tabel22040[Object-ID],Tabel22040[Nr.],".",[1]!Watergangen[[#This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2"/>
        <v/>
      </c>
      <c r="B127" s="82" t="str">
        <f>IF(H127&gt;0,CONCATENATE(Tabel22040[Object-ID],Tabel22040[Nr.],".",[1]!Watergangen[[#This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2"/>
        <v/>
      </c>
      <c r="B128" s="82" t="str">
        <f>IF(H128&gt;0,CONCATENATE(Tabel22040[Object-ID],Tabel22040[Nr.],".",[1]!Watergangen[[#This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2"/>
        <v/>
      </c>
      <c r="B129" s="82" t="str">
        <f>IF(H129&gt;0,CONCATENATE(Tabel22040[Object-ID],Tabel22040[Nr.],".",[1]!Watergangen[[#This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2"/>
        <v/>
      </c>
      <c r="B130" s="82" t="str">
        <f>IF(H130&gt;0,CONCATENATE(Tabel22040[Object-ID],Tabel22040[Nr.],".",[1]!Watergangen[[#This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2"/>
        <v/>
      </c>
      <c r="B131" s="82" t="str">
        <f>IF(H131&gt;0,CONCATENATE(Tabel22040[Object-ID],Tabel22040[Nr.],".",[1]!Watergangen[[#This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2"/>
        <v/>
      </c>
      <c r="B132" s="82" t="str">
        <f>IF(H132&gt;0,CONCATENATE(Tabel22040[Object-ID],Tabel22040[Nr.],".",[1]!Watergangen[[#This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2"/>
        <v/>
      </c>
      <c r="B133" s="82" t="str">
        <f>IF(H133&gt;0,CONCATENATE(Tabel22040[Object-ID],Tabel22040[Nr.],".",[1]!Watergangen[[#This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2"/>
        <v/>
      </c>
      <c r="B134" s="82" t="str">
        <f>IF(H134&gt;0,CONCATENATE(Tabel22040[Object-ID],Tabel22040[Nr.],".",[1]!Watergangen[[#This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2"/>
        <v/>
      </c>
      <c r="B135" s="82" t="str">
        <f>IF(H135&gt;0,CONCATENATE(Tabel22040[Object-ID],Tabel22040[Nr.],".",[1]!Watergangen[[#This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2"/>
        <v/>
      </c>
      <c r="B136" s="82" t="str">
        <f>IF(H136&gt;0,CONCATENATE(Tabel22040[Object-ID],Tabel22040[Nr.],".",[1]!Watergangen[[#This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2"/>
        <v/>
      </c>
      <c r="B137" s="82" t="str">
        <f>IF(H137&gt;0,CONCATENATE(Tabel22040[Object-ID],Tabel22040[Nr.],".",[1]!Watergangen[[#This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2"/>
        <v/>
      </c>
      <c r="B138" s="82" t="str">
        <f>IF(H138&gt;0,CONCATENATE(Tabel22040[Object-ID],Tabel22040[Nr.],".",[1]!Watergangen[[#This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2"/>
        <v/>
      </c>
      <c r="B139" s="82" t="str">
        <f>IF(H139&gt;0,CONCATENATE(Tabel22040[Object-ID],Tabel22040[Nr.],".",[1]!Watergangen[[#This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si="2"/>
        <v/>
      </c>
      <c r="B140" s="82" t="str">
        <f>IF(H140&gt;0,CONCATENATE(Tabel22040[Object-ID],Tabel22040[Nr.],".",[1]!Watergangen[[#This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si="2"/>
        <v/>
      </c>
      <c r="B141" s="82" t="str">
        <f>IF(H141&gt;0,CONCATENATE(Tabel22040[Object-ID],Tabel22040[Nr.],".",[1]!Watergangen[[#This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ref="A142:A205" si="3">IF(B142="","",ROW()-10)</f>
        <v/>
      </c>
      <c r="B142" s="82" t="str">
        <f>IF(H142&gt;0,CONCATENATE(Tabel22040[Object-ID],Tabel22040[Nr.],".",[1]!Watergangen[[#This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si="3"/>
        <v/>
      </c>
      <c r="B143" s="82" t="str">
        <f>IF(H143&gt;0,CONCATENATE(Tabel22040[Object-ID],Tabel22040[Nr.],".",[1]!Watergangen[[#This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3"/>
        <v/>
      </c>
      <c r="B144" s="82" t="str">
        <f>IF(H144&gt;0,CONCATENATE(Tabel22040[Object-ID],Tabel22040[Nr.],".",[1]!Watergangen[[#This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3"/>
        <v/>
      </c>
      <c r="B145" s="82" t="str">
        <f>IF(H145&gt;0,CONCATENATE(Tabel22040[Object-ID],Tabel22040[Nr.],".",[1]!Watergangen[[#This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3"/>
        <v/>
      </c>
      <c r="B146" s="82" t="str">
        <f>IF(H146&gt;0,CONCATENATE(Tabel22040[Object-ID],Tabel22040[Nr.],".",[1]!Watergangen[[#This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3"/>
        <v/>
      </c>
      <c r="B147" s="82" t="str">
        <f>IF(H147&gt;0,CONCATENATE(Tabel22040[Object-ID],Tabel22040[Nr.],".",[1]!Watergangen[[#This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3"/>
        <v/>
      </c>
      <c r="B148" s="82" t="str">
        <f>IF(H148&gt;0,CONCATENATE(Tabel22040[Object-ID],Tabel22040[Nr.],".",[1]!Watergangen[[#This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3"/>
        <v/>
      </c>
      <c r="B149" s="82" t="str">
        <f>IF(H149&gt;0,CONCATENATE(Tabel22040[Object-ID],Tabel22040[Nr.],".",[1]!Watergangen[[#This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3"/>
        <v/>
      </c>
      <c r="B150" s="82" t="str">
        <f>IF(H150&gt;0,CONCATENATE(Tabel22040[Object-ID],Tabel22040[Nr.],".",[1]!Watergangen[[#This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3"/>
        <v/>
      </c>
      <c r="B151" s="82" t="str">
        <f>IF(H151&gt;0,CONCATENATE(Tabel22040[Object-ID],Tabel22040[Nr.],".",[1]!Watergangen[[#This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3"/>
        <v/>
      </c>
      <c r="B152" s="82" t="str">
        <f>IF(H152&gt;0,CONCATENATE(Tabel22040[Object-ID],Tabel22040[Nr.],".",[1]!Watergangen[[#This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3"/>
        <v/>
      </c>
      <c r="B153" s="82" t="str">
        <f>IF(H153&gt;0,CONCATENATE(Tabel22040[Object-ID],Tabel22040[Nr.],".",[1]!Watergangen[[#This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3"/>
        <v/>
      </c>
      <c r="B154" s="82" t="str">
        <f>IF(H154&gt;0,CONCATENATE(Tabel22040[Object-ID],Tabel22040[Nr.],".",[1]!Watergangen[[#This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3"/>
        <v/>
      </c>
      <c r="B155" s="82" t="str">
        <f>IF(H155&gt;0,CONCATENATE(Tabel22040[Object-ID],Tabel22040[Nr.],".",[1]!Watergangen[[#This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3"/>
        <v/>
      </c>
      <c r="B156" s="82" t="str">
        <f>IF(H156&gt;0,CONCATENATE(Tabel22040[Object-ID],Tabel22040[Nr.],".",[1]!Watergangen[[#This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3"/>
        <v/>
      </c>
      <c r="B157" s="82" t="str">
        <f>IF(H157&gt;0,CONCATENATE(Tabel22040[Object-ID],Tabel22040[Nr.],".",[1]!Watergangen[[#This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3"/>
        <v/>
      </c>
      <c r="B158" s="82" t="str">
        <f>IF(H158&gt;0,CONCATENATE(Tabel22040[Object-ID],Tabel22040[Nr.],".",[1]!Watergangen[[#This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3"/>
        <v/>
      </c>
      <c r="B159" s="82" t="str">
        <f>IF(H159&gt;0,CONCATENATE(Tabel22040[Object-ID],Tabel22040[Nr.],".",[1]!Watergangen[[#This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3"/>
        <v/>
      </c>
      <c r="B160" s="82" t="str">
        <f>IF(H160&gt;0,CONCATENATE(Tabel22040[Object-ID],Tabel22040[Nr.],".",[1]!Watergangen[[#This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3"/>
        <v/>
      </c>
      <c r="B161" s="82" t="str">
        <f>IF(H161&gt;0,CONCATENATE(Tabel22040[Object-ID],Tabel22040[Nr.],".",[1]!Watergangen[[#This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3"/>
        <v/>
      </c>
      <c r="B162" s="82" t="str">
        <f>IF(H162&gt;0,CONCATENATE(Tabel22040[Object-ID],Tabel22040[Nr.],".",[1]!Watergangen[[#This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3"/>
        <v/>
      </c>
      <c r="B163" s="82" t="str">
        <f>IF(H163&gt;0,CONCATENATE(Tabel22040[Object-ID],Tabel22040[Nr.],".",[1]!Watergangen[[#This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3"/>
        <v/>
      </c>
      <c r="B164" s="82" t="str">
        <f>IF(H164&gt;0,CONCATENATE(Tabel22040[Object-ID],Tabel22040[Nr.],".",[1]!Watergangen[[#This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3"/>
        <v/>
      </c>
      <c r="B165" s="82" t="str">
        <f>IF(H165&gt;0,CONCATENATE(Tabel22040[Object-ID],Tabel22040[Nr.],".",[1]!Watergangen[[#This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3"/>
        <v/>
      </c>
      <c r="B166" s="82" t="str">
        <f>IF(H166&gt;0,CONCATENATE(Tabel22040[Object-ID],Tabel22040[Nr.],".",[1]!Watergangen[[#This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3"/>
        <v/>
      </c>
      <c r="B167" s="82" t="str">
        <f>IF(H167&gt;0,CONCATENATE(Tabel22040[Object-ID],Tabel22040[Nr.],".",[1]!Watergangen[[#This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3"/>
        <v/>
      </c>
      <c r="B168" s="82" t="str">
        <f>IF(H168&gt;0,CONCATENATE(Tabel22040[Object-ID],Tabel22040[Nr.],".",[1]!Watergangen[[#This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3"/>
        <v/>
      </c>
      <c r="B169" s="82" t="str">
        <f>IF(H169&gt;0,CONCATENATE(Tabel22040[Object-ID],Tabel22040[Nr.],".",[1]!Watergangen[[#This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3"/>
        <v/>
      </c>
      <c r="B170" s="82" t="str">
        <f>IF(H170&gt;0,CONCATENATE(Tabel22040[Object-ID],Tabel22040[Nr.],".",[1]!Watergangen[[#This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3"/>
        <v/>
      </c>
      <c r="B171" s="82" t="str">
        <f>IF(H171&gt;0,CONCATENATE(Tabel22040[Object-ID],Tabel22040[Nr.],".",[1]!Watergangen[[#This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3"/>
        <v/>
      </c>
      <c r="B172" s="82" t="str">
        <f>IF(H172&gt;0,CONCATENATE(Tabel22040[Object-ID],Tabel22040[Nr.],".",[1]!Watergangen[[#This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3"/>
        <v/>
      </c>
      <c r="B173" s="82" t="str">
        <f>IF(H173&gt;0,CONCATENATE(Tabel22040[Object-ID],Tabel22040[Nr.],".",[1]!Watergangen[[#This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3"/>
        <v/>
      </c>
      <c r="B174" s="82" t="str">
        <f>IF(H174&gt;0,CONCATENATE(Tabel22040[Object-ID],Tabel22040[Nr.],".",[1]!Watergangen[[#This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3"/>
        <v/>
      </c>
      <c r="B175" s="82" t="str">
        <f>IF(H175&gt;0,CONCATENATE(Tabel22040[Object-ID],Tabel22040[Nr.],".",[1]!Watergangen[[#This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3"/>
        <v/>
      </c>
      <c r="B176" s="82" t="str">
        <f>IF(H176&gt;0,CONCATENATE(Tabel22040[Object-ID],Tabel22040[Nr.],".",[1]!Watergangen[[#This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3"/>
        <v/>
      </c>
      <c r="B177" s="82" t="str">
        <f>IF(H177&gt;0,CONCATENATE(Tabel22040[Object-ID],Tabel22040[Nr.],".",[1]!Watergangen[[#This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3"/>
        <v/>
      </c>
      <c r="B178" s="82" t="str">
        <f>IF(H178&gt;0,CONCATENATE(Tabel22040[Object-ID],Tabel22040[Nr.],".",[1]!Watergangen[[#This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3"/>
        <v/>
      </c>
      <c r="B179" s="82" t="str">
        <f>IF(H179&gt;0,CONCATENATE(Tabel22040[Object-ID],Tabel22040[Nr.],".",[1]!Watergangen[[#This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3"/>
        <v/>
      </c>
      <c r="B180" s="82" t="str">
        <f>IF(H180&gt;0,CONCATENATE(Tabel22040[Object-ID],Tabel22040[Nr.],".",[1]!Watergangen[[#This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3"/>
        <v/>
      </c>
      <c r="B181" s="82" t="str">
        <f>IF(H181&gt;0,CONCATENATE(Tabel22040[Object-ID],Tabel22040[Nr.],".",[1]!Watergangen[[#This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3"/>
        <v/>
      </c>
      <c r="B182" s="82" t="str">
        <f>IF(H182&gt;0,CONCATENATE(Tabel22040[Object-ID],Tabel22040[Nr.],".",[1]!Watergangen[[#This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3"/>
        <v/>
      </c>
      <c r="B183" s="82" t="str">
        <f>IF(H183&gt;0,CONCATENATE(Tabel22040[Object-ID],Tabel22040[Nr.],".",[1]!Watergangen[[#This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3"/>
        <v/>
      </c>
      <c r="B184" s="82" t="str">
        <f>IF(H184&gt;0,CONCATENATE(Tabel22040[Object-ID],Tabel22040[Nr.],".",[1]!Watergangen[[#This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3"/>
        <v/>
      </c>
      <c r="B185" s="82" t="str">
        <f>IF(H185&gt;0,CONCATENATE(Tabel22040[Object-ID],Tabel22040[Nr.],".",[1]!Watergangen[[#This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3"/>
        <v/>
      </c>
      <c r="B186" s="82" t="str">
        <f>IF(H186&gt;0,CONCATENATE(Tabel22040[Object-ID],Tabel22040[Nr.],".",[1]!Watergangen[[#This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3"/>
        <v/>
      </c>
      <c r="B187" s="82" t="str">
        <f>IF(H187&gt;0,CONCATENATE(Tabel22040[Object-ID],Tabel22040[Nr.],".",[1]!Watergangen[[#This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3"/>
        <v/>
      </c>
      <c r="B188" s="82" t="str">
        <f>IF(H188&gt;0,CONCATENATE(Tabel22040[Object-ID],Tabel22040[Nr.],".",[1]!Watergangen[[#This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3"/>
        <v/>
      </c>
      <c r="B189" s="82" t="str">
        <f>IF(H189&gt;0,CONCATENATE(Tabel22040[Object-ID],Tabel22040[Nr.],".",[1]!Watergangen[[#This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3"/>
        <v/>
      </c>
      <c r="B190" s="82" t="str">
        <f>IF(H190&gt;0,CONCATENATE(Tabel22040[Object-ID],Tabel22040[Nr.],".",[1]!Watergangen[[#This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3"/>
        <v/>
      </c>
      <c r="B191" s="82" t="str">
        <f>IF(H191&gt;0,CONCATENATE(Tabel22040[Object-ID],Tabel22040[Nr.],".",[1]!Watergangen[[#This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3"/>
        <v/>
      </c>
      <c r="B192" s="82" t="str">
        <f>IF(H192&gt;0,CONCATENATE(Tabel22040[Object-ID],Tabel22040[Nr.],".",[1]!Watergangen[[#This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3"/>
        <v/>
      </c>
      <c r="B193" s="82" t="str">
        <f>IF(H193&gt;0,CONCATENATE(Tabel22040[Object-ID],Tabel22040[Nr.],".",[1]!Watergangen[[#This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3"/>
        <v/>
      </c>
      <c r="B194" s="82" t="str">
        <f>IF(H194&gt;0,CONCATENATE(Tabel22040[Object-ID],Tabel22040[Nr.],".",[1]!Watergangen[[#This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3"/>
        <v/>
      </c>
      <c r="B195" s="82" t="str">
        <f>IF(H195&gt;0,CONCATENATE(Tabel22040[Object-ID],Tabel22040[Nr.],".",[1]!Watergangen[[#This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3"/>
        <v/>
      </c>
      <c r="B196" s="82" t="str">
        <f>IF(H196&gt;0,CONCATENATE(Tabel22040[Object-ID],Tabel22040[Nr.],".",[1]!Watergangen[[#This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3"/>
        <v/>
      </c>
      <c r="B197" s="82" t="str">
        <f>IF(H197&gt;0,CONCATENATE(Tabel22040[Object-ID],Tabel22040[Nr.],".",[1]!Watergangen[[#This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3"/>
        <v/>
      </c>
      <c r="B198" s="82" t="str">
        <f>IF(H198&gt;0,CONCATENATE(Tabel22040[Object-ID],Tabel22040[Nr.],".",[1]!Watergangen[[#This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3"/>
        <v/>
      </c>
      <c r="B199" s="82" t="str">
        <f>IF(H199&gt;0,CONCATENATE(Tabel22040[Object-ID],Tabel22040[Nr.],".",[1]!Watergangen[[#This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3"/>
        <v/>
      </c>
      <c r="B200" s="82" t="str">
        <f>IF(H200&gt;0,CONCATENATE(Tabel22040[Object-ID],Tabel22040[Nr.],".",[1]!Watergangen[[#This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3"/>
        <v/>
      </c>
      <c r="B201" s="82" t="str">
        <f>IF(H201&gt;0,CONCATENATE(Tabel22040[Object-ID],Tabel22040[Nr.],".",[1]!Watergangen[[#This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3"/>
        <v/>
      </c>
      <c r="B202" s="82" t="str">
        <f>IF(H202&gt;0,CONCATENATE(Tabel22040[Object-ID],Tabel22040[Nr.],".",[1]!Watergangen[[#This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3"/>
        <v/>
      </c>
      <c r="B203" s="82" t="str">
        <f>IF(H203&gt;0,CONCATENATE(Tabel22040[Object-ID],Tabel22040[Nr.],".",[1]!Watergangen[[#This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si="3"/>
        <v/>
      </c>
      <c r="B204" s="82" t="str">
        <f>IF(H204&gt;0,CONCATENATE(Tabel22040[Object-ID],Tabel22040[Nr.],".",[1]!Watergangen[[#This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si="3"/>
        <v/>
      </c>
      <c r="B205" s="82" t="str">
        <f>IF(H205&gt;0,CONCATENATE(Tabel22040[Object-ID],Tabel22040[Nr.],".",[1]!Watergangen[[#This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ref="A206:A269" si="4">IF(B206="","",ROW()-10)</f>
        <v/>
      </c>
      <c r="B206" s="82" t="str">
        <f>IF(H206&gt;0,CONCATENATE(Tabel22040[Object-ID],Tabel22040[Nr.],".",[1]!Watergangen[[#This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si="4"/>
        <v/>
      </c>
      <c r="B207" s="82" t="str">
        <f>IF(H207&gt;0,CONCATENATE(Tabel22040[Object-ID],Tabel22040[Nr.],".",[1]!Watergangen[[#This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4"/>
        <v/>
      </c>
      <c r="B208" s="82" t="str">
        <f>IF(H208&gt;0,CONCATENATE(Tabel22040[Object-ID],Tabel22040[Nr.],".",[1]!Watergangen[[#This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4"/>
        <v/>
      </c>
      <c r="B209" s="82" t="str">
        <f>IF(H209&gt;0,CONCATENATE(Tabel22040[Object-ID],Tabel22040[Nr.],".",[1]!Watergangen[[#This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4"/>
        <v/>
      </c>
      <c r="B210" s="82" t="str">
        <f>IF(H210&gt;0,CONCATENATE(Tabel22040[Object-ID],Tabel22040[Nr.],".",[1]!Watergangen[[#This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4"/>
        <v/>
      </c>
      <c r="B211" s="82" t="str">
        <f>IF(H211&gt;0,CONCATENATE(Tabel22040[Object-ID],Tabel22040[Nr.],".",[1]!Watergangen[[#This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4"/>
        <v/>
      </c>
      <c r="B212" s="82" t="str">
        <f>IF(H212&gt;0,CONCATENATE(Tabel22040[Object-ID],Tabel22040[Nr.],".",[1]!Watergangen[[#This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4"/>
        <v/>
      </c>
      <c r="B213" s="82" t="str">
        <f>IF(H213&gt;0,CONCATENATE(Tabel22040[Object-ID],Tabel22040[Nr.],".",[1]!Watergangen[[#This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4"/>
        <v/>
      </c>
      <c r="B214" s="82" t="str">
        <f>IF(H214&gt;0,CONCATENATE(Tabel22040[Object-ID],Tabel22040[Nr.],".",[1]!Watergangen[[#This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4"/>
        <v/>
      </c>
      <c r="B215" s="82" t="str">
        <f>IF(H215&gt;0,CONCATENATE(Tabel22040[Object-ID],Tabel22040[Nr.],".",[1]!Watergangen[[#This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4"/>
        <v/>
      </c>
      <c r="B216" s="82" t="str">
        <f>IF(H216&gt;0,CONCATENATE(Tabel22040[Object-ID],Tabel22040[Nr.],".",[1]!Watergangen[[#This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4"/>
        <v/>
      </c>
      <c r="B217" s="82" t="str">
        <f>IF(H217&gt;0,CONCATENATE(Tabel22040[Object-ID],Tabel22040[Nr.],".",[1]!Watergangen[[#This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4"/>
        <v/>
      </c>
      <c r="B218" s="82" t="str">
        <f>IF(H218&gt;0,CONCATENATE(Tabel22040[Object-ID],Tabel22040[Nr.],".",[1]!Watergangen[[#This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4"/>
        <v/>
      </c>
      <c r="B219" s="82" t="str">
        <f>IF(H219&gt;0,CONCATENATE(Tabel22040[Object-ID],Tabel22040[Nr.],".",[1]!Watergangen[[#This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4"/>
        <v/>
      </c>
      <c r="B220" s="82" t="str">
        <f>IF(H220&gt;0,CONCATENATE(Tabel22040[Object-ID],Tabel22040[Nr.],".",[1]!Watergangen[[#This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4"/>
        <v/>
      </c>
      <c r="B221" s="82" t="str">
        <f>IF(H221&gt;0,CONCATENATE(Tabel22040[Object-ID],Tabel22040[Nr.],".",[1]!Watergangen[[#This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4"/>
        <v/>
      </c>
      <c r="B222" s="82" t="str">
        <f>IF(H222&gt;0,CONCATENATE(Tabel22040[Object-ID],Tabel22040[Nr.],".",[1]!Watergangen[[#This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4"/>
        <v/>
      </c>
      <c r="B223" s="82" t="str">
        <f>IF(H223&gt;0,CONCATENATE(Tabel22040[Object-ID],Tabel22040[Nr.],".",[1]!Watergangen[[#This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4"/>
        <v/>
      </c>
      <c r="B224" s="82" t="str">
        <f>IF(H224&gt;0,CONCATENATE(Tabel22040[Object-ID],Tabel22040[Nr.],".",[1]!Watergangen[[#This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4"/>
        <v/>
      </c>
      <c r="B225" s="82" t="str">
        <f>IF(H225&gt;0,CONCATENATE(Tabel22040[Object-ID],Tabel22040[Nr.],".",[1]!Watergangen[[#This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4"/>
        <v/>
      </c>
      <c r="B226" s="82" t="str">
        <f>IF(H226&gt;0,CONCATENATE(Tabel22040[Object-ID],Tabel22040[Nr.],".",[1]!Watergangen[[#This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4"/>
        <v/>
      </c>
      <c r="B227" s="82" t="str">
        <f>IF(H227&gt;0,CONCATENATE(Tabel22040[Object-ID],Tabel22040[Nr.],".",[1]!Watergangen[[#This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4"/>
        <v/>
      </c>
      <c r="B228" s="82" t="str">
        <f>IF(H228&gt;0,CONCATENATE(Tabel22040[Object-ID],Tabel22040[Nr.],".",[1]!Watergangen[[#This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4"/>
        <v/>
      </c>
      <c r="B229" s="82" t="str">
        <f>IF(H229&gt;0,CONCATENATE(Tabel22040[Object-ID],Tabel22040[Nr.],".",[1]!Watergangen[[#This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4"/>
        <v/>
      </c>
      <c r="B230" s="82" t="str">
        <f>IF(H230&gt;0,CONCATENATE(Tabel22040[Object-ID],Tabel22040[Nr.],".",[1]!Watergangen[[#This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4"/>
        <v/>
      </c>
      <c r="B231" s="82" t="str">
        <f>IF(H231&gt;0,CONCATENATE(Tabel22040[Object-ID],Tabel22040[Nr.],".",[1]!Watergangen[[#This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4"/>
        <v/>
      </c>
      <c r="B232" s="82" t="str">
        <f>IF(H232&gt;0,CONCATENATE(Tabel22040[Object-ID],Tabel22040[Nr.],".",[1]!Watergangen[[#This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4"/>
        <v/>
      </c>
      <c r="B233" s="82" t="str">
        <f>IF(H233&gt;0,CONCATENATE(Tabel22040[Object-ID],Tabel22040[Nr.],".",[1]!Watergangen[[#This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4"/>
        <v/>
      </c>
      <c r="B234" s="82" t="str">
        <f>IF(H234&gt;0,CONCATENATE(Tabel22040[Object-ID],Tabel22040[Nr.],".",[1]!Watergangen[[#This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4"/>
        <v/>
      </c>
      <c r="B235" s="82" t="str">
        <f>IF(H235&gt;0,CONCATENATE(Tabel22040[Object-ID],Tabel22040[Nr.],".",[1]!Watergangen[[#This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4"/>
        <v/>
      </c>
      <c r="B236" s="82" t="str">
        <f>IF(H236&gt;0,CONCATENATE(Tabel22040[Object-ID],Tabel22040[Nr.],".",[1]!Watergangen[[#This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4"/>
        <v/>
      </c>
      <c r="B237" s="82" t="str">
        <f>IF(H237&gt;0,CONCATENATE(Tabel22040[Object-ID],Tabel22040[Nr.],".",[1]!Watergangen[[#This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4"/>
        <v/>
      </c>
      <c r="B238" s="82" t="str">
        <f>IF(H238&gt;0,CONCATENATE(Tabel22040[Object-ID],Tabel22040[Nr.],".",[1]!Watergangen[[#This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4"/>
        <v/>
      </c>
      <c r="B239" s="82" t="str">
        <f>IF(H239&gt;0,CONCATENATE(Tabel22040[Object-ID],Tabel22040[Nr.],".",[1]!Watergangen[[#This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4"/>
        <v/>
      </c>
      <c r="B240" s="82" t="str">
        <f>IF(H240&gt;0,CONCATENATE(Tabel22040[Object-ID],Tabel22040[Nr.],".",[1]!Watergangen[[#This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4"/>
        <v/>
      </c>
      <c r="B241" s="82" t="str">
        <f>IF(H241&gt;0,CONCATENATE(Tabel22040[Object-ID],Tabel22040[Nr.],".",[1]!Watergangen[[#This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4"/>
        <v/>
      </c>
      <c r="B242" s="82" t="str">
        <f>IF(H242&gt;0,CONCATENATE(Tabel22040[Object-ID],Tabel22040[Nr.],".",[1]!Watergangen[[#This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4"/>
        <v/>
      </c>
      <c r="B243" s="82" t="str">
        <f>IF(H243&gt;0,CONCATENATE(Tabel22040[Object-ID],Tabel22040[Nr.],".",[1]!Watergangen[[#This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4"/>
        <v/>
      </c>
      <c r="B244" s="82" t="str">
        <f>IF(H244&gt;0,CONCATENATE(Tabel22040[Object-ID],Tabel22040[Nr.],".",[1]!Watergangen[[#This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4"/>
        <v/>
      </c>
      <c r="B245" s="82" t="str">
        <f>IF(H245&gt;0,CONCATENATE(Tabel22040[Object-ID],Tabel22040[Nr.],".",[1]!Watergangen[[#This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4"/>
        <v/>
      </c>
      <c r="B246" s="82" t="str">
        <f>IF(H246&gt;0,CONCATENATE(Tabel22040[Object-ID],Tabel22040[Nr.],".",[1]!Watergangen[[#This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4"/>
        <v/>
      </c>
      <c r="B247" s="82" t="str">
        <f>IF(H247&gt;0,CONCATENATE(Tabel22040[Object-ID],Tabel22040[Nr.],".",[1]!Watergangen[[#This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4"/>
        <v/>
      </c>
      <c r="B248" s="82" t="str">
        <f>IF(H248&gt;0,CONCATENATE(Tabel22040[Object-ID],Tabel22040[Nr.],".",[1]!Watergangen[[#This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4"/>
        <v/>
      </c>
      <c r="B249" s="82" t="str">
        <f>IF(H249&gt;0,CONCATENATE(Tabel22040[Object-ID],Tabel22040[Nr.],".",[1]!Watergangen[[#This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4"/>
        <v/>
      </c>
      <c r="B250" s="82" t="str">
        <f>IF(H250&gt;0,CONCATENATE(Tabel22040[Object-ID],Tabel22040[Nr.],".",[1]!Watergangen[[#This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4"/>
        <v/>
      </c>
      <c r="B251" s="82" t="str">
        <f>IF(H251&gt;0,CONCATENATE(Tabel22040[Object-ID],Tabel22040[Nr.],".",[1]!Watergangen[[#This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4"/>
        <v/>
      </c>
      <c r="B252" s="82" t="str">
        <f>IF(H252&gt;0,CONCATENATE(Tabel22040[Object-ID],Tabel22040[Nr.],".",[1]!Watergangen[[#This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4"/>
        <v/>
      </c>
      <c r="B253" s="82" t="str">
        <f>IF(H253&gt;0,CONCATENATE(Tabel22040[Object-ID],Tabel22040[Nr.],".",[1]!Watergangen[[#This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4"/>
        <v/>
      </c>
      <c r="B254" s="82" t="str">
        <f>IF(H254&gt;0,CONCATENATE(Tabel22040[Object-ID],Tabel22040[Nr.],".",[1]!Watergangen[[#This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4"/>
        <v/>
      </c>
      <c r="B255" s="82" t="str">
        <f>IF(H255&gt;0,CONCATENATE(Tabel22040[Object-ID],Tabel22040[Nr.],".",[1]!Watergangen[[#This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4"/>
        <v/>
      </c>
      <c r="B256" s="82" t="str">
        <f>IF(H256&gt;0,CONCATENATE(Tabel22040[Object-ID],Tabel22040[Nr.],".",[1]!Watergangen[[#This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4"/>
        <v/>
      </c>
      <c r="B257" s="82" t="str">
        <f>IF(H257&gt;0,CONCATENATE(Tabel22040[Object-ID],Tabel22040[Nr.],".",[1]!Watergangen[[#This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4"/>
        <v/>
      </c>
      <c r="B258" s="82" t="str">
        <f>IF(H258&gt;0,CONCATENATE(Tabel22040[Object-ID],Tabel22040[Nr.],".",[1]!Watergangen[[#This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4"/>
        <v/>
      </c>
      <c r="B259" s="82" t="str">
        <f>IF(H259&gt;0,CONCATENATE(Tabel22040[Object-ID],Tabel22040[Nr.],".",[1]!Watergangen[[#This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4"/>
        <v/>
      </c>
      <c r="B260" s="82" t="str">
        <f>IF(H260&gt;0,CONCATENATE(Tabel22040[Object-ID],Tabel22040[Nr.],".",[1]!Watergangen[[#This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4"/>
        <v/>
      </c>
      <c r="B261" s="82" t="str">
        <f>IF(H261&gt;0,CONCATENATE(Tabel22040[Object-ID],Tabel22040[Nr.],".",[1]!Watergangen[[#This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4"/>
        <v/>
      </c>
      <c r="B262" s="82" t="str">
        <f>IF(H262&gt;0,CONCATENATE(Tabel22040[Object-ID],Tabel22040[Nr.],".",[1]!Watergangen[[#This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4"/>
        <v/>
      </c>
      <c r="B263" s="82" t="str">
        <f>IF(H263&gt;0,CONCATENATE(Tabel22040[Object-ID],Tabel22040[Nr.],".",[1]!Watergangen[[#This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4"/>
        <v/>
      </c>
      <c r="B264" s="82" t="str">
        <f>IF(H264&gt;0,CONCATENATE(Tabel22040[Object-ID],Tabel22040[Nr.],".",[1]!Watergangen[[#This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4"/>
        <v/>
      </c>
      <c r="B265" s="82" t="str">
        <f>IF(H265&gt;0,CONCATENATE(Tabel22040[Object-ID],Tabel22040[Nr.],".",[1]!Watergangen[[#This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4"/>
        <v/>
      </c>
      <c r="B266" s="82" t="str">
        <f>IF(H266&gt;0,CONCATENATE(Tabel22040[Object-ID],Tabel22040[Nr.],".",[1]!Watergangen[[#This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4"/>
        <v/>
      </c>
      <c r="B267" s="82" t="str">
        <f>IF(H267&gt;0,CONCATENATE(Tabel22040[Object-ID],Tabel22040[Nr.],".",[1]!Watergangen[[#This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si="4"/>
        <v/>
      </c>
      <c r="B268" s="82" t="str">
        <f>IF(H268&gt;0,CONCATENATE(Tabel22040[Object-ID],Tabel22040[Nr.],".",[1]!Watergangen[[#This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si="4"/>
        <v/>
      </c>
      <c r="B269" s="82" t="str">
        <f>IF(H269&gt;0,CONCATENATE(Tabel22040[Object-ID],Tabel22040[Nr.],".",[1]!Watergangen[[#This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ref="A270:A333" si="5">IF(B270="","",ROW()-10)</f>
        <v/>
      </c>
      <c r="B270" s="82" t="str">
        <f>IF(H270&gt;0,CONCATENATE(Tabel22040[Object-ID],Tabel22040[Nr.],".",[1]!Watergangen[[#This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si="5"/>
        <v/>
      </c>
      <c r="B271" s="82" t="str">
        <f>IF(H271&gt;0,CONCATENATE(Tabel22040[Object-ID],Tabel22040[Nr.],".",[1]!Watergangen[[#This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5"/>
        <v/>
      </c>
      <c r="B272" s="82" t="str">
        <f>IF(H272&gt;0,CONCATENATE(Tabel22040[Object-ID],Tabel22040[Nr.],".",[1]!Watergangen[[#This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5"/>
        <v/>
      </c>
      <c r="B273" s="82" t="str">
        <f>IF(H273&gt;0,CONCATENATE(Tabel22040[Object-ID],Tabel22040[Nr.],".",[1]!Watergangen[[#This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5"/>
        <v/>
      </c>
      <c r="B274" s="82" t="str">
        <f>IF(H274&gt;0,CONCATENATE(Tabel22040[Object-ID],Tabel22040[Nr.],".",[1]!Watergangen[[#This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5"/>
        <v/>
      </c>
      <c r="B275" s="82" t="str">
        <f>IF(H275&gt;0,CONCATENATE(Tabel22040[Object-ID],Tabel22040[Nr.],".",[1]!Watergangen[[#This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5"/>
        <v/>
      </c>
      <c r="B276" s="82" t="str">
        <f>IF(H276&gt;0,CONCATENATE(Tabel22040[Object-ID],Tabel22040[Nr.],".",[1]!Watergangen[[#This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5"/>
        <v/>
      </c>
      <c r="B277" s="82" t="str">
        <f>IF(H277&gt;0,CONCATENATE(Tabel22040[Object-ID],Tabel22040[Nr.],".",[1]!Watergangen[[#This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5"/>
        <v/>
      </c>
      <c r="B278" s="82" t="str">
        <f>IF(H278&gt;0,CONCATENATE(Tabel22040[Object-ID],Tabel22040[Nr.],".",[1]!Watergangen[[#This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5"/>
        <v/>
      </c>
      <c r="B279" s="82" t="str">
        <f>IF(H279&gt;0,CONCATENATE(Tabel22040[Object-ID],Tabel22040[Nr.],".",[1]!Watergangen[[#This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5"/>
        <v/>
      </c>
      <c r="B280" s="82" t="str">
        <f>IF(H280&gt;0,CONCATENATE(Tabel22040[Object-ID],Tabel22040[Nr.],".",[1]!Watergangen[[#This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5"/>
        <v/>
      </c>
      <c r="B281" s="82" t="str">
        <f>IF(H281&gt;0,CONCATENATE(Tabel22040[Object-ID],Tabel22040[Nr.],".",[1]!Watergangen[[#This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5"/>
        <v/>
      </c>
      <c r="B282" s="82" t="str">
        <f>IF(H282&gt;0,CONCATENATE(Tabel22040[Object-ID],Tabel22040[Nr.],".",[1]!Watergangen[[#This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5"/>
        <v/>
      </c>
      <c r="B283" s="82" t="str">
        <f>IF(H283&gt;0,CONCATENATE(Tabel22040[Object-ID],Tabel22040[Nr.],".",[1]!Watergangen[[#This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5"/>
        <v/>
      </c>
      <c r="B284" s="82" t="str">
        <f>IF(H284&gt;0,CONCATENATE(Tabel22040[Object-ID],Tabel22040[Nr.],".",[1]!Watergangen[[#This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5"/>
        <v/>
      </c>
      <c r="B285" s="82" t="str">
        <f>IF(H285&gt;0,CONCATENATE(Tabel22040[Object-ID],Tabel22040[Nr.],".",[1]!Watergangen[[#This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5"/>
        <v/>
      </c>
      <c r="B286" s="82" t="str">
        <f>IF(H286&gt;0,CONCATENATE(Tabel22040[Object-ID],Tabel22040[Nr.],".",[1]!Watergangen[[#This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5"/>
        <v/>
      </c>
      <c r="B287" s="82" t="str">
        <f>IF(H287&gt;0,CONCATENATE(Tabel22040[Object-ID],Tabel22040[Nr.],".",[1]!Watergangen[[#This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5"/>
        <v/>
      </c>
      <c r="B288" s="82" t="str">
        <f>IF(H288&gt;0,CONCATENATE(Tabel22040[Object-ID],Tabel22040[Nr.],".",[1]!Watergangen[[#This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5"/>
        <v/>
      </c>
      <c r="B289" s="82" t="str">
        <f>IF(H289&gt;0,CONCATENATE(Tabel22040[Object-ID],Tabel22040[Nr.],".",[1]!Watergangen[[#This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5"/>
        <v/>
      </c>
      <c r="B290" s="82" t="str">
        <f>IF(H290&gt;0,CONCATENATE(Tabel22040[Object-ID],Tabel22040[Nr.],".",[1]!Watergangen[[#This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5"/>
        <v/>
      </c>
      <c r="B291" s="82" t="str">
        <f>IF(H291&gt;0,CONCATENATE(Tabel22040[Object-ID],Tabel22040[Nr.],".",[1]!Watergangen[[#This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5"/>
        <v/>
      </c>
      <c r="B292" s="82" t="str">
        <f>IF(H292&gt;0,CONCATENATE(Tabel22040[Object-ID],Tabel22040[Nr.],".",[1]!Watergangen[[#This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5"/>
        <v/>
      </c>
      <c r="B293" s="82" t="str">
        <f>IF(H293&gt;0,CONCATENATE(Tabel22040[Object-ID],Tabel22040[Nr.],".",[1]!Watergangen[[#This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5"/>
        <v/>
      </c>
      <c r="B294" s="82" t="str">
        <f>IF(H294&gt;0,CONCATENATE(Tabel22040[Object-ID],Tabel22040[Nr.],".",[1]!Watergangen[[#This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5"/>
        <v/>
      </c>
      <c r="B295" s="82" t="str">
        <f>IF(H295&gt;0,CONCATENATE(Tabel22040[Object-ID],Tabel22040[Nr.],".",[1]!Watergangen[[#This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5"/>
        <v/>
      </c>
      <c r="B296" s="82" t="str">
        <f>IF(H296&gt;0,CONCATENATE(Tabel22040[Object-ID],Tabel22040[Nr.],".",[1]!Watergangen[[#This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5"/>
        <v/>
      </c>
      <c r="B297" s="82" t="str">
        <f>IF(H297&gt;0,CONCATENATE(Tabel22040[Object-ID],Tabel22040[Nr.],".",[1]!Watergangen[[#This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5"/>
        <v/>
      </c>
      <c r="B298" s="82" t="str">
        <f>IF(H298&gt;0,CONCATENATE(Tabel22040[Object-ID],Tabel22040[Nr.],".",[1]!Watergangen[[#This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5"/>
        <v/>
      </c>
      <c r="B299" s="82" t="str">
        <f>IF(H299&gt;0,CONCATENATE(Tabel22040[Object-ID],Tabel22040[Nr.],".",[1]!Watergangen[[#This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5"/>
        <v/>
      </c>
      <c r="B300" s="82" t="str">
        <f>IF(H300&gt;0,CONCATENATE(Tabel22040[Object-ID],Tabel22040[Nr.],".",[1]!Watergangen[[#This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5"/>
        <v/>
      </c>
      <c r="B301" s="82" t="str">
        <f>IF(H301&gt;0,CONCATENATE(Tabel22040[Object-ID],Tabel22040[Nr.],".",[1]!Watergangen[[#This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5"/>
        <v/>
      </c>
      <c r="B302" s="82" t="str">
        <f>IF(H302&gt;0,CONCATENATE(Tabel22040[Object-ID],Tabel22040[Nr.],".",[1]!Watergangen[[#This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5"/>
        <v/>
      </c>
      <c r="B303" s="82" t="str">
        <f>IF(H303&gt;0,CONCATENATE(Tabel22040[Object-ID],Tabel22040[Nr.],".",[1]!Watergangen[[#This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5"/>
        <v/>
      </c>
      <c r="B304" s="82" t="str">
        <f>IF(H304&gt;0,CONCATENATE(Tabel22040[Object-ID],Tabel22040[Nr.],".",[1]!Watergangen[[#This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5"/>
        <v/>
      </c>
      <c r="B305" s="82" t="str">
        <f>IF(H305&gt;0,CONCATENATE(Tabel22040[Object-ID],Tabel22040[Nr.],".",[1]!Watergangen[[#This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5"/>
        <v/>
      </c>
      <c r="B306" s="82" t="str">
        <f>IF(H306&gt;0,CONCATENATE(Tabel22040[Object-ID],Tabel22040[Nr.],".",[1]!Watergangen[[#This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5"/>
        <v/>
      </c>
      <c r="B307" s="82" t="str">
        <f>IF(H307&gt;0,CONCATENATE(Tabel22040[Object-ID],Tabel22040[Nr.],".",[1]!Watergangen[[#This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5"/>
        <v/>
      </c>
      <c r="B308" s="82" t="str">
        <f>IF(H308&gt;0,CONCATENATE(Tabel22040[Object-ID],Tabel22040[Nr.],".",[1]!Watergangen[[#This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5"/>
        <v/>
      </c>
      <c r="B309" s="82" t="str">
        <f>IF(H309&gt;0,CONCATENATE(Tabel22040[Object-ID],Tabel22040[Nr.],".",[1]!Watergangen[[#This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5"/>
        <v/>
      </c>
      <c r="B310" s="82" t="str">
        <f>IF(H310&gt;0,CONCATENATE(Tabel22040[Object-ID],Tabel22040[Nr.],".",[1]!Watergangen[[#This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5"/>
        <v/>
      </c>
      <c r="B311" s="82" t="str">
        <f>IF(H311&gt;0,CONCATENATE(Tabel22040[Object-ID],Tabel22040[Nr.],".",[1]!Watergangen[[#This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5"/>
        <v/>
      </c>
      <c r="B312" s="82" t="str">
        <f>IF(H312&gt;0,CONCATENATE(Tabel22040[Object-ID],Tabel22040[Nr.],".",[1]!Watergangen[[#This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5"/>
        <v/>
      </c>
      <c r="B313" s="82" t="str">
        <f>IF(H313&gt;0,CONCATENATE(Tabel22040[Object-ID],Tabel22040[Nr.],".",[1]!Watergangen[[#This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5"/>
        <v/>
      </c>
      <c r="B314" s="82" t="str">
        <f>IF(H314&gt;0,CONCATENATE(Tabel22040[Object-ID],Tabel22040[Nr.],".",[1]!Watergangen[[#This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5"/>
        <v/>
      </c>
      <c r="B315" s="82" t="str">
        <f>IF(H315&gt;0,CONCATENATE(Tabel22040[Object-ID],Tabel22040[Nr.],".",[1]!Watergangen[[#This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5"/>
        <v/>
      </c>
      <c r="B316" s="82" t="str">
        <f>IF(H316&gt;0,CONCATENATE(Tabel22040[Object-ID],Tabel22040[Nr.],".",[1]!Watergangen[[#This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5"/>
        <v/>
      </c>
      <c r="B317" s="82" t="str">
        <f>IF(H317&gt;0,CONCATENATE(Tabel22040[Object-ID],Tabel22040[Nr.],".",[1]!Watergangen[[#This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5"/>
        <v/>
      </c>
      <c r="B318" s="82" t="str">
        <f>IF(H318&gt;0,CONCATENATE(Tabel22040[Object-ID],Tabel22040[Nr.],".",[1]!Watergangen[[#This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5"/>
        <v/>
      </c>
      <c r="B319" s="82" t="str">
        <f>IF(H319&gt;0,CONCATENATE(Tabel22040[Object-ID],Tabel22040[Nr.],".",[1]!Watergangen[[#This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5"/>
        <v/>
      </c>
      <c r="B320" s="82" t="str">
        <f>IF(H320&gt;0,CONCATENATE(Tabel22040[Object-ID],Tabel22040[Nr.],".",[1]!Watergangen[[#This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5"/>
        <v/>
      </c>
      <c r="B321" s="82" t="str">
        <f>IF(H321&gt;0,CONCATENATE(Tabel22040[Object-ID],Tabel22040[Nr.],".",[1]!Watergangen[[#This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5"/>
        <v/>
      </c>
      <c r="B322" s="82" t="str">
        <f>IF(H322&gt;0,CONCATENATE(Tabel22040[Object-ID],Tabel22040[Nr.],".",[1]!Watergangen[[#This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5"/>
        <v/>
      </c>
      <c r="B323" s="82" t="str">
        <f>IF(H323&gt;0,CONCATENATE(Tabel22040[Object-ID],Tabel22040[Nr.],".",[1]!Watergangen[[#This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5"/>
        <v/>
      </c>
      <c r="B324" s="82" t="str">
        <f>IF(H324&gt;0,CONCATENATE(Tabel22040[Object-ID],Tabel22040[Nr.],".",[1]!Watergangen[[#This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5"/>
        <v/>
      </c>
      <c r="B325" s="82" t="str">
        <f>IF(H325&gt;0,CONCATENATE(Tabel22040[Object-ID],Tabel22040[Nr.],".",[1]!Watergangen[[#This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5"/>
        <v/>
      </c>
      <c r="B326" s="82" t="str">
        <f>IF(H326&gt;0,CONCATENATE(Tabel22040[Object-ID],Tabel22040[Nr.],".",[1]!Watergangen[[#This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5"/>
        <v/>
      </c>
      <c r="B327" s="82" t="str">
        <f>IF(H327&gt;0,CONCATENATE(Tabel22040[Object-ID],Tabel22040[Nr.],".",[1]!Watergangen[[#This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5"/>
        <v/>
      </c>
      <c r="B328" s="82" t="str">
        <f>IF(H328&gt;0,CONCATENATE(Tabel22040[Object-ID],Tabel22040[Nr.],".",[1]!Watergangen[[#This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5"/>
        <v/>
      </c>
      <c r="B329" s="82" t="str">
        <f>IF(H329&gt;0,CONCATENATE(Tabel22040[Object-ID],Tabel22040[Nr.],".",[1]!Watergangen[[#This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5"/>
        <v/>
      </c>
      <c r="B330" s="82" t="str">
        <f>IF(H330&gt;0,CONCATENATE(Tabel22040[Object-ID],Tabel22040[Nr.],".",[1]!Watergangen[[#This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5"/>
        <v/>
      </c>
      <c r="B331" s="82" t="str">
        <f>IF(H331&gt;0,CONCATENATE(Tabel22040[Object-ID],Tabel22040[Nr.],".",[1]!Watergangen[[#This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si="5"/>
        <v/>
      </c>
      <c r="B332" s="82" t="str">
        <f>IF(H332&gt;0,CONCATENATE(Tabel22040[Object-ID],Tabel22040[Nr.],".",[1]!Watergangen[[#This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si="5"/>
        <v/>
      </c>
      <c r="B333" s="82" t="str">
        <f>IF(H333&gt;0,CONCATENATE(Tabel22040[Object-ID],Tabel22040[Nr.],".",[1]!Watergangen[[#This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ref="A334:A370" si="6">IF(B334="","",ROW()-10)</f>
        <v/>
      </c>
      <c r="B334" s="82" t="str">
        <f>IF(H334&gt;0,CONCATENATE(Tabel22040[Object-ID],Tabel22040[Nr.],".",[1]!Watergangen[[#This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si="6"/>
        <v/>
      </c>
      <c r="B335" s="82" t="str">
        <f>IF(H335&gt;0,CONCATENATE(Tabel22040[Object-ID],Tabel22040[Nr.],".",[1]!Watergangen[[#This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6"/>
        <v/>
      </c>
      <c r="B336" s="82" t="str">
        <f>IF(H336&gt;0,CONCATENATE(Tabel22040[Object-ID],Tabel22040[Nr.],".",[1]!Watergangen[[#This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6"/>
        <v/>
      </c>
      <c r="B337" s="82" t="str">
        <f>IF(H337&gt;0,CONCATENATE(Tabel22040[Object-ID],Tabel22040[Nr.],".",[1]!Watergangen[[#This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6"/>
        <v/>
      </c>
      <c r="B338" s="82" t="str">
        <f>IF(H338&gt;0,CONCATENATE(Tabel22040[Object-ID],Tabel22040[Nr.],".",[1]!Watergangen[[#This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6"/>
        <v/>
      </c>
      <c r="B339" s="82" t="str">
        <f>IF(H339&gt;0,CONCATENATE(Tabel22040[Object-ID],Tabel22040[Nr.],".",[1]!Watergangen[[#This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6"/>
        <v/>
      </c>
      <c r="B340" s="82" t="str">
        <f>IF(H340&gt;0,CONCATENATE(Tabel22040[Object-ID],Tabel22040[Nr.],".",[1]!Watergangen[[#This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6"/>
        <v/>
      </c>
      <c r="B341" s="82" t="str">
        <f>IF(H341&gt;0,CONCATENATE(Tabel22040[Object-ID],Tabel22040[Nr.],".",[1]!Watergangen[[#This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6"/>
        <v/>
      </c>
      <c r="B342" s="82" t="str">
        <f>IF(H342&gt;0,CONCATENATE(Tabel22040[Object-ID],Tabel22040[Nr.],".",[1]!Watergangen[[#This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6"/>
        <v/>
      </c>
      <c r="B343" s="82" t="str">
        <f>IF(H343&gt;0,CONCATENATE(Tabel22040[Object-ID],Tabel22040[Nr.],".",[1]!Watergangen[[#This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6"/>
        <v/>
      </c>
      <c r="B344" s="82" t="str">
        <f>IF(H344&gt;0,CONCATENATE(Tabel22040[Object-ID],Tabel22040[Nr.],".",[1]!Watergangen[[#This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6"/>
        <v/>
      </c>
      <c r="B345" s="82" t="str">
        <f>IF(H345&gt;0,CONCATENATE(Tabel22040[Object-ID],Tabel22040[Nr.],".",[1]!Watergangen[[#This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6"/>
        <v/>
      </c>
      <c r="B346" s="82" t="str">
        <f>IF(H346&gt;0,CONCATENATE(Tabel22040[Object-ID],Tabel22040[Nr.],".",[1]!Watergangen[[#This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6"/>
        <v/>
      </c>
      <c r="B347" s="82" t="str">
        <f>IF(H347&gt;0,CONCATENATE(Tabel22040[Object-ID],Tabel22040[Nr.],".",[1]!Watergangen[[#This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6"/>
        <v/>
      </c>
      <c r="B348" s="82" t="str">
        <f>IF(H348&gt;0,CONCATENATE(Tabel22040[Object-ID],Tabel22040[Nr.],".",[1]!Watergangen[[#This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6"/>
        <v/>
      </c>
      <c r="B349" s="82" t="str">
        <f>IF(H349&gt;0,CONCATENATE(Tabel22040[Object-ID],Tabel22040[Nr.],".",[1]!Watergangen[[#This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6"/>
        <v/>
      </c>
      <c r="B350" s="82" t="str">
        <f>IF(H350&gt;0,CONCATENATE(Tabel22040[Object-ID],Tabel22040[Nr.],".",[1]!Watergangen[[#This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6"/>
        <v/>
      </c>
      <c r="B351" s="82" t="str">
        <f>IF(H351&gt;0,CONCATENATE(Tabel22040[Object-ID],Tabel22040[Nr.],".",[1]!Watergangen[[#This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6"/>
        <v/>
      </c>
      <c r="B352" s="82" t="str">
        <f>IF(H352&gt;0,CONCATENATE(Tabel22040[Object-ID],Tabel22040[Nr.],".",[1]!Watergangen[[#This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6"/>
        <v/>
      </c>
      <c r="B353" s="82" t="str">
        <f>IF(H353&gt;0,CONCATENATE(Tabel22040[Object-ID],Tabel22040[Nr.],".",[1]!Watergangen[[#This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6"/>
        <v/>
      </c>
      <c r="B354" s="82" t="str">
        <f>IF(H354&gt;0,CONCATENATE(Tabel22040[Object-ID],Tabel22040[Nr.],".",[1]!Watergangen[[#This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6"/>
        <v/>
      </c>
      <c r="B355" s="82" t="str">
        <f>IF(H355&gt;0,CONCATENATE(Tabel22040[Object-ID],Tabel22040[Nr.],".",[1]!Watergangen[[#This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6"/>
        <v/>
      </c>
      <c r="B356" s="82" t="str">
        <f>IF(H356&gt;0,CONCATENATE(Tabel22040[Object-ID],Tabel22040[Nr.],".",[1]!Watergangen[[#This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6"/>
        <v/>
      </c>
      <c r="B357" s="82" t="str">
        <f>IF(H357&gt;0,CONCATENATE(Tabel22040[Object-ID],Tabel22040[Nr.],".",[1]!Watergangen[[#This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6"/>
        <v/>
      </c>
      <c r="B358" s="82" t="str">
        <f>IF(H358&gt;0,CONCATENATE(Tabel22040[Object-ID],Tabel22040[Nr.],".",[1]!Watergangen[[#This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6"/>
        <v/>
      </c>
      <c r="B359" s="82" t="str">
        <f>IF(H359&gt;0,CONCATENATE(Tabel22040[Object-ID],Tabel22040[Nr.],".",[1]!Watergangen[[#This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6"/>
        <v/>
      </c>
      <c r="B360" s="82" t="str">
        <f>IF(H360&gt;0,CONCATENATE(Tabel22040[Object-ID],Tabel22040[Nr.],".",[1]!Watergangen[[#This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6"/>
        <v/>
      </c>
      <c r="B361" s="82" t="str">
        <f>IF(H361&gt;0,CONCATENATE(Tabel22040[Object-ID],Tabel22040[Nr.],".",[1]!Watergangen[[#This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6"/>
        <v/>
      </c>
      <c r="B362" s="82" t="str">
        <f>IF(H362&gt;0,CONCATENATE(Tabel22040[Object-ID],Tabel22040[Nr.],".",[1]!Watergangen[[#This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6"/>
        <v/>
      </c>
      <c r="B363" s="82" t="str">
        <f>IF(H363&gt;0,CONCATENATE(Tabel22040[Object-ID],Tabel22040[Nr.],".",[1]!Watergangen[[#This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6"/>
        <v/>
      </c>
      <c r="B364" s="82" t="str">
        <f>IF(H364&gt;0,CONCATENATE(Tabel22040[Object-ID],Tabel22040[Nr.],".",[1]!Watergangen[[#This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6"/>
        <v/>
      </c>
      <c r="B365" s="82" t="str">
        <f>IF(H365&gt;0,CONCATENATE(Tabel22040[Object-ID],Tabel22040[Nr.],".",[1]!Watergangen[[#This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6"/>
        <v/>
      </c>
      <c r="B366" s="82" t="str">
        <f>IF(H366&gt;0,CONCATENATE(Tabel22040[Object-ID],Tabel22040[Nr.],".",[1]!Watergangen[[#This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6"/>
        <v/>
      </c>
      <c r="B367" s="82" t="str">
        <f>IF(H367&gt;0,CONCATENATE(Tabel22040[Object-ID],Tabel22040[Nr.],".",[1]!Watergangen[[#This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6"/>
        <v/>
      </c>
      <c r="B368" s="82" t="str">
        <f>IF(H368&gt;0,CONCATENATE(Tabel22040[Object-ID],Tabel22040[Nr.],".",[1]!Watergangen[[#This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row r="369" spans="1:29" x14ac:dyDescent="0.2">
      <c r="A369" s="81" t="str">
        <f t="shared" si="6"/>
        <v/>
      </c>
      <c r="B369" s="82" t="str">
        <f>IF(H369&gt;0,CONCATENATE(Tabel22040[Object-ID],Tabel22040[Nr.],".",[1]!Watergangen[[#This Row],[Object code]],".",[1]!Watergangen[[#This Row],[Eis-volgnr.]]),"")</f>
        <v/>
      </c>
      <c r="C369" s="83"/>
      <c r="D369" s="83"/>
      <c r="E369" s="84"/>
      <c r="F369" s="83"/>
      <c r="G369" s="83"/>
      <c r="H369" s="84"/>
      <c r="I369" s="83"/>
      <c r="J369" s="86"/>
      <c r="K369" s="86"/>
      <c r="L369" s="86"/>
      <c r="M369" s="86"/>
      <c r="N369" s="86"/>
      <c r="O369" s="83"/>
      <c r="P369" s="111"/>
      <c r="Q369" s="111"/>
      <c r="R369" s="111"/>
      <c r="S369" s="113"/>
      <c r="T369" s="113"/>
      <c r="U369" s="113"/>
      <c r="V369" s="113"/>
      <c r="W369" s="113"/>
      <c r="X369" s="113"/>
      <c r="Y369" s="113"/>
      <c r="Z369" s="113"/>
      <c r="AA369" s="113"/>
      <c r="AB369" s="113"/>
      <c r="AC369" s="113"/>
    </row>
    <row r="370" spans="1:29" x14ac:dyDescent="0.2">
      <c r="A370" s="81" t="str">
        <f t="shared" si="6"/>
        <v/>
      </c>
      <c r="B370" s="82" t="str">
        <f>IF(H370&gt;0,CONCATENATE(Tabel22040[Object-ID],Tabel22040[Nr.],".",[1]!Watergangen[[#This Row],[Object code]],".",[1]!Watergangen[[#This Row],[Eis-volgnr.]]),"")</f>
        <v/>
      </c>
      <c r="C370" s="83"/>
      <c r="D370" s="83"/>
      <c r="E370" s="84"/>
      <c r="F370" s="83"/>
      <c r="G370" s="83"/>
      <c r="H370" s="84"/>
      <c r="I370" s="83"/>
      <c r="J370" s="86"/>
      <c r="K370" s="86"/>
      <c r="L370" s="86"/>
      <c r="M370" s="86"/>
      <c r="N370" s="86"/>
      <c r="O370" s="83"/>
      <c r="P370" s="111"/>
      <c r="Q370" s="111"/>
      <c r="R370" s="111"/>
      <c r="S370" s="113"/>
      <c r="T370" s="113"/>
      <c r="U370" s="113"/>
      <c r="V370" s="113"/>
      <c r="W370" s="113"/>
      <c r="X370" s="113"/>
      <c r="Y370" s="113"/>
      <c r="Z370" s="113"/>
      <c r="AA370" s="113"/>
      <c r="AB370" s="113"/>
      <c r="AC370" s="113"/>
    </row>
    <row r="371" spans="1:29" x14ac:dyDescent="0.2">
      <c r="B371" s="81" t="str">
        <f t="shared" ref="B371:B395" si="7">IF(C371="","",ROW()-10)</f>
        <v/>
      </c>
      <c r="C371" s="82" t="str">
        <f>IF(I371&gt;0,CONCATENATE(#REF!,#REF!,".",[1]!Watergangen[[#This Row],[Object code]],".",[1]!Watergangen[[#This Row],[Eis-volgnr.]]),"")</f>
        <v/>
      </c>
      <c r="D371" s="83"/>
      <c r="E371" s="83"/>
      <c r="F371" s="84"/>
      <c r="G371" s="83"/>
      <c r="H371" s="83"/>
      <c r="I371" s="84"/>
      <c r="J371" s="83"/>
      <c r="K371" s="86"/>
      <c r="L371" s="86"/>
    </row>
    <row r="372" spans="1:29" x14ac:dyDescent="0.2">
      <c r="B372" s="81" t="str">
        <f t="shared" si="7"/>
        <v/>
      </c>
      <c r="C372" s="82" t="str">
        <f>IF(I372&gt;0,CONCATENATE(#REF!,#REF!,".",[1]!Watergangen[[#This Row],[Object code]],".",[1]!Watergangen[[#This Row],[Eis-volgnr.]]),"")</f>
        <v/>
      </c>
      <c r="D372" s="83"/>
      <c r="E372" s="83"/>
      <c r="F372" s="84"/>
      <c r="G372" s="83"/>
      <c r="H372" s="83"/>
      <c r="I372" s="84"/>
      <c r="J372" s="83"/>
      <c r="K372" s="86"/>
      <c r="L372" s="86"/>
    </row>
    <row r="373" spans="1:29" x14ac:dyDescent="0.2">
      <c r="B373" s="81" t="str">
        <f t="shared" si="7"/>
        <v/>
      </c>
      <c r="C373" s="82" t="str">
        <f>IF(I373&gt;0,CONCATENATE(#REF!,#REF!,".",[1]!Watergangen[[#This Row],[Object code]],".",[1]!Watergangen[[#This Row],[Eis-volgnr.]]),"")</f>
        <v/>
      </c>
      <c r="D373" s="83"/>
      <c r="E373" s="83"/>
      <c r="F373" s="84"/>
      <c r="G373" s="83"/>
      <c r="H373" s="83"/>
      <c r="I373" s="84"/>
      <c r="J373" s="83"/>
      <c r="K373" s="86"/>
      <c r="L373" s="86"/>
    </row>
    <row r="374" spans="1:29" x14ac:dyDescent="0.2">
      <c r="B374" s="81" t="str">
        <f t="shared" si="7"/>
        <v/>
      </c>
      <c r="C374" s="82" t="str">
        <f>IF(I374&gt;0,CONCATENATE(#REF!,#REF!,".",[1]!Watergangen[[#This Row],[Object code]],".",[1]!Watergangen[[#This Row],[Eis-volgnr.]]),"")</f>
        <v/>
      </c>
      <c r="D374" s="83"/>
      <c r="E374" s="83"/>
      <c r="F374" s="84"/>
      <c r="G374" s="83"/>
      <c r="H374" s="83"/>
      <c r="I374" s="84"/>
      <c r="J374" s="83"/>
      <c r="K374" s="86"/>
      <c r="L374" s="86"/>
    </row>
    <row r="375" spans="1:29" x14ac:dyDescent="0.2">
      <c r="B375" s="81" t="str">
        <f t="shared" si="7"/>
        <v/>
      </c>
      <c r="C375" s="82" t="str">
        <f>IF(I375&gt;0,CONCATENATE(#REF!,#REF!,".",[1]!Watergangen[[#This Row],[Object code]],".",[1]!Watergangen[[#This Row],[Eis-volgnr.]]),"")</f>
        <v/>
      </c>
      <c r="D375" s="83"/>
      <c r="E375" s="83"/>
      <c r="F375" s="84"/>
      <c r="G375" s="83"/>
      <c r="H375" s="83"/>
      <c r="I375" s="84"/>
      <c r="J375" s="83"/>
      <c r="K375" s="86"/>
      <c r="L375" s="86"/>
    </row>
    <row r="376" spans="1:29" x14ac:dyDescent="0.2">
      <c r="B376" s="81" t="str">
        <f t="shared" si="7"/>
        <v/>
      </c>
      <c r="C376" s="82" t="str">
        <f>IF(I376&gt;0,CONCATENATE(#REF!,#REF!,".",[1]!Watergangen[[#This Row],[Object code]],".",[1]!Watergangen[[#This Row],[Eis-volgnr.]]),"")</f>
        <v/>
      </c>
      <c r="D376" s="83"/>
      <c r="E376" s="83"/>
      <c r="F376" s="84"/>
      <c r="G376" s="83"/>
      <c r="H376" s="83"/>
      <c r="I376" s="84"/>
      <c r="J376" s="83"/>
      <c r="K376" s="86"/>
      <c r="L376" s="86"/>
    </row>
    <row r="377" spans="1:29" x14ac:dyDescent="0.2">
      <c r="B377" s="81" t="str">
        <f t="shared" si="7"/>
        <v/>
      </c>
      <c r="C377" s="82" t="str">
        <f>IF(I377&gt;0,CONCATENATE(#REF!,#REF!,".",[1]!Watergangen[[#This Row],[Object code]],".",[1]!Watergangen[[#This Row],[Eis-volgnr.]]),"")</f>
        <v/>
      </c>
      <c r="D377" s="83"/>
      <c r="E377" s="83"/>
      <c r="F377" s="84"/>
      <c r="G377" s="83"/>
      <c r="H377" s="83"/>
      <c r="I377" s="84"/>
      <c r="J377" s="83"/>
      <c r="K377" s="86"/>
      <c r="L377" s="86"/>
    </row>
    <row r="378" spans="1:29" x14ac:dyDescent="0.2">
      <c r="B378" s="81" t="str">
        <f t="shared" si="7"/>
        <v/>
      </c>
      <c r="C378" s="82" t="str">
        <f>IF(I378&gt;0,CONCATENATE(#REF!,#REF!,".",[1]!Watergangen[[#This Row],[Object code]],".",[1]!Watergangen[[#This Row],[Eis-volgnr.]]),"")</f>
        <v/>
      </c>
      <c r="D378" s="83"/>
      <c r="E378" s="83"/>
      <c r="F378" s="84"/>
      <c r="G378" s="83"/>
      <c r="H378" s="83"/>
      <c r="I378" s="84"/>
      <c r="J378" s="83"/>
      <c r="K378" s="86"/>
      <c r="L378" s="86"/>
    </row>
    <row r="379" spans="1:29" x14ac:dyDescent="0.2">
      <c r="B379" s="81" t="str">
        <f t="shared" si="7"/>
        <v/>
      </c>
      <c r="C379" s="82" t="str">
        <f>IF(I379&gt;0,CONCATENATE(#REF!,#REF!,".",[1]!Watergangen[[#This Row],[Object code]],".",[1]!Watergangen[[#This Row],[Eis-volgnr.]]),"")</f>
        <v/>
      </c>
      <c r="D379" s="83"/>
      <c r="E379" s="83"/>
      <c r="F379" s="84"/>
      <c r="G379" s="83"/>
      <c r="H379" s="83"/>
      <c r="I379" s="84"/>
      <c r="J379" s="83"/>
      <c r="K379" s="86"/>
      <c r="L379" s="86"/>
    </row>
    <row r="380" spans="1:29" x14ac:dyDescent="0.2">
      <c r="B380" s="81" t="str">
        <f t="shared" si="7"/>
        <v/>
      </c>
      <c r="C380" s="82" t="str">
        <f>IF(I380&gt;0,CONCATENATE(#REF!,#REF!,".",[1]!Watergangen[[#This Row],[Object code]],".",[1]!Watergangen[[#This Row],[Eis-volgnr.]]),"")</f>
        <v/>
      </c>
      <c r="D380" s="83"/>
      <c r="E380" s="83"/>
      <c r="F380" s="84"/>
      <c r="G380" s="83"/>
      <c r="H380" s="83"/>
      <c r="I380" s="84"/>
      <c r="J380" s="83"/>
      <c r="K380" s="86"/>
      <c r="L380" s="86"/>
    </row>
    <row r="381" spans="1:29" x14ac:dyDescent="0.2">
      <c r="B381" s="81" t="str">
        <f t="shared" si="7"/>
        <v/>
      </c>
      <c r="C381" s="82" t="str">
        <f>IF(I381&gt;0,CONCATENATE(#REF!,#REF!,".",[1]!Watergangen[[#This Row],[Object code]],".",[1]!Watergangen[[#This Row],[Eis-volgnr.]]),"")</f>
        <v/>
      </c>
      <c r="D381" s="83"/>
      <c r="E381" s="83"/>
      <c r="F381" s="84"/>
      <c r="G381" s="83"/>
      <c r="H381" s="83"/>
      <c r="I381" s="84"/>
      <c r="J381" s="83"/>
      <c r="K381" s="86"/>
      <c r="L381" s="86"/>
    </row>
    <row r="382" spans="1:29" x14ac:dyDescent="0.2">
      <c r="B382" s="81" t="str">
        <f t="shared" si="7"/>
        <v/>
      </c>
      <c r="C382" s="82" t="str">
        <f>IF(I382&gt;0,CONCATENATE(#REF!,#REF!,".",[1]!Watergangen[[#This Row],[Object code]],".",[1]!Watergangen[[#This Row],[Eis-volgnr.]]),"")</f>
        <v/>
      </c>
      <c r="D382" s="83"/>
      <c r="E382" s="83"/>
      <c r="F382" s="84"/>
      <c r="G382" s="83"/>
      <c r="H382" s="83"/>
      <c r="I382" s="84"/>
      <c r="J382" s="83"/>
      <c r="K382" s="86"/>
      <c r="L382" s="86"/>
    </row>
    <row r="383" spans="1:29" x14ac:dyDescent="0.2">
      <c r="B383" s="81" t="str">
        <f t="shared" si="7"/>
        <v/>
      </c>
      <c r="C383" s="82" t="str">
        <f>IF(I383&gt;0,CONCATENATE(#REF!,#REF!,".",[1]!Watergangen[[#This Row],[Object code]],".",[1]!Watergangen[[#This Row],[Eis-volgnr.]]),"")</f>
        <v/>
      </c>
      <c r="D383" s="83"/>
      <c r="E383" s="83"/>
      <c r="F383" s="84"/>
      <c r="G383" s="83"/>
      <c r="H383" s="83"/>
      <c r="I383" s="84"/>
      <c r="J383" s="83"/>
      <c r="K383" s="86"/>
      <c r="L383" s="86"/>
    </row>
    <row r="384" spans="1:29" x14ac:dyDescent="0.2">
      <c r="B384" s="81" t="str">
        <f t="shared" si="7"/>
        <v/>
      </c>
      <c r="C384" s="82" t="str">
        <f>IF(I384&gt;0,CONCATENATE(#REF!,#REF!,".",[1]!Watergangen[[#This Row],[Object code]],".",[1]!Watergangen[[#This Row],[Eis-volgnr.]]),"")</f>
        <v/>
      </c>
      <c r="D384" s="83"/>
      <c r="E384" s="83"/>
      <c r="F384" s="84"/>
      <c r="G384" s="83"/>
      <c r="H384" s="83"/>
      <c r="I384" s="84"/>
      <c r="J384" s="83"/>
      <c r="K384" s="86"/>
      <c r="L384" s="86"/>
    </row>
    <row r="385" spans="2:12" x14ac:dyDescent="0.2">
      <c r="B385" s="81" t="str">
        <f t="shared" si="7"/>
        <v/>
      </c>
      <c r="C385" s="82" t="str">
        <f>IF(I385&gt;0,CONCATENATE(#REF!,#REF!,".",[1]!Watergangen[[#This Row],[Object code]],".",[1]!Watergangen[[#This Row],[Eis-volgnr.]]),"")</f>
        <v/>
      </c>
      <c r="D385" s="83"/>
      <c r="E385" s="83"/>
      <c r="F385" s="84"/>
      <c r="G385" s="83"/>
      <c r="H385" s="83"/>
      <c r="I385" s="84"/>
      <c r="J385" s="83"/>
      <c r="K385" s="86"/>
      <c r="L385" s="86"/>
    </row>
    <row r="386" spans="2:12" x14ac:dyDescent="0.2">
      <c r="B386" s="81" t="str">
        <f t="shared" si="7"/>
        <v/>
      </c>
      <c r="C386" s="82" t="str">
        <f>IF(I386&gt;0,CONCATENATE(#REF!,#REF!,".",[1]!Watergangen[[#This Row],[Object code]],".",[1]!Watergangen[[#This Row],[Eis-volgnr.]]),"")</f>
        <v/>
      </c>
      <c r="D386" s="83"/>
      <c r="E386" s="83"/>
      <c r="F386" s="84"/>
      <c r="G386" s="83"/>
      <c r="H386" s="83"/>
      <c r="I386" s="84"/>
      <c r="J386" s="83"/>
      <c r="K386" s="86"/>
      <c r="L386" s="86"/>
    </row>
    <row r="387" spans="2:12" x14ac:dyDescent="0.2">
      <c r="B387" s="81" t="str">
        <f t="shared" si="7"/>
        <v/>
      </c>
      <c r="C387" s="82" t="str">
        <f>IF(I387&gt;0,CONCATENATE(#REF!,#REF!,".",[1]!Watergangen[[#This Row],[Object code]],".",[1]!Watergangen[[#This Row],[Eis-volgnr.]]),"")</f>
        <v/>
      </c>
      <c r="D387" s="83"/>
      <c r="E387" s="83"/>
      <c r="F387" s="84"/>
      <c r="G387" s="83"/>
      <c r="H387" s="83"/>
      <c r="I387" s="84"/>
      <c r="J387" s="83"/>
      <c r="K387" s="86"/>
      <c r="L387" s="86"/>
    </row>
    <row r="388" spans="2:12" x14ac:dyDescent="0.2">
      <c r="B388" s="81" t="str">
        <f t="shared" si="7"/>
        <v/>
      </c>
      <c r="C388" s="82" t="str">
        <f>IF(I388&gt;0,CONCATENATE(#REF!,#REF!,".",[1]!Watergangen[[#This Row],[Object code]],".",[1]!Watergangen[[#This Row],[Eis-volgnr.]]),"")</f>
        <v/>
      </c>
      <c r="D388" s="83"/>
      <c r="E388" s="83"/>
      <c r="F388" s="84"/>
      <c r="G388" s="83"/>
      <c r="H388" s="83"/>
      <c r="I388" s="84"/>
      <c r="J388" s="83"/>
      <c r="K388" s="86"/>
      <c r="L388" s="86"/>
    </row>
    <row r="389" spans="2:12" x14ac:dyDescent="0.2">
      <c r="B389" s="81" t="str">
        <f t="shared" si="7"/>
        <v/>
      </c>
      <c r="C389" s="82" t="str">
        <f>IF(I389&gt;0,CONCATENATE(#REF!,#REF!,".",[1]!Watergangen[[#This Row],[Object code]],".",[1]!Watergangen[[#This Row],[Eis-volgnr.]]),"")</f>
        <v/>
      </c>
      <c r="D389" s="83"/>
      <c r="E389" s="83"/>
      <c r="F389" s="84"/>
      <c r="G389" s="83"/>
      <c r="H389" s="83"/>
      <c r="I389" s="84"/>
      <c r="J389" s="83"/>
      <c r="K389" s="86"/>
      <c r="L389" s="86"/>
    </row>
    <row r="390" spans="2:12" x14ac:dyDescent="0.2">
      <c r="B390" s="81" t="str">
        <f t="shared" si="7"/>
        <v/>
      </c>
      <c r="C390" s="82" t="str">
        <f>IF(I390&gt;0,CONCATENATE(#REF!,#REF!,".",[1]!Watergangen[[#This Row],[Object code]],".",[1]!Watergangen[[#This Row],[Eis-volgnr.]]),"")</f>
        <v/>
      </c>
      <c r="D390" s="83"/>
      <c r="E390" s="83"/>
      <c r="F390" s="84"/>
      <c r="G390" s="83"/>
      <c r="H390" s="83"/>
      <c r="I390" s="84"/>
      <c r="J390" s="83"/>
      <c r="K390" s="86"/>
      <c r="L390" s="86"/>
    </row>
    <row r="391" spans="2:12" x14ac:dyDescent="0.2">
      <c r="B391" s="81" t="str">
        <f t="shared" si="7"/>
        <v/>
      </c>
      <c r="C391" s="82" t="str">
        <f>IF(I391&gt;0,CONCATENATE(#REF!,#REF!,".",[1]!Watergangen[[#This Row],[Object code]],".",[1]!Watergangen[[#This Row],[Eis-volgnr.]]),"")</f>
        <v/>
      </c>
      <c r="D391" s="83"/>
      <c r="E391" s="83"/>
      <c r="F391" s="84"/>
      <c r="G391" s="83"/>
      <c r="H391" s="83"/>
      <c r="I391" s="84"/>
      <c r="J391" s="83"/>
      <c r="K391" s="86"/>
      <c r="L391" s="86"/>
    </row>
    <row r="392" spans="2:12" x14ac:dyDescent="0.2">
      <c r="B392" s="81" t="str">
        <f t="shared" si="7"/>
        <v/>
      </c>
      <c r="C392" s="82" t="str">
        <f>IF(I392&gt;0,CONCATENATE(#REF!,#REF!,".",[1]!Watergangen[[#This Row],[Object code]],".",[1]!Watergangen[[#This Row],[Eis-volgnr.]]),"")</f>
        <v/>
      </c>
      <c r="D392" s="83"/>
      <c r="E392" s="83"/>
      <c r="F392" s="84"/>
      <c r="G392" s="83"/>
      <c r="H392" s="83"/>
      <c r="I392" s="84"/>
      <c r="J392" s="83"/>
      <c r="K392" s="86"/>
      <c r="L392" s="86"/>
    </row>
    <row r="393" spans="2:12" x14ac:dyDescent="0.2">
      <c r="B393" s="81" t="str">
        <f t="shared" si="7"/>
        <v/>
      </c>
      <c r="C393" s="82" t="str">
        <f>IF(I393&gt;0,CONCATENATE(#REF!,#REF!,".",[1]!Watergangen[[#This Row],[Object code]],".",[1]!Watergangen[[#This Row],[Eis-volgnr.]]),"")</f>
        <v/>
      </c>
      <c r="D393" s="83"/>
      <c r="E393" s="83"/>
      <c r="F393" s="84"/>
      <c r="G393" s="83"/>
      <c r="H393" s="83"/>
      <c r="I393" s="84"/>
      <c r="J393" s="83"/>
      <c r="K393" s="86"/>
      <c r="L393" s="86"/>
    </row>
    <row r="394" spans="2:12" x14ac:dyDescent="0.2">
      <c r="B394" s="81" t="str">
        <f t="shared" si="7"/>
        <v/>
      </c>
      <c r="C394" s="82" t="str">
        <f>IF(I394&gt;0,CONCATENATE(#REF!,#REF!,".",[1]!Watergangen[[#This Row],[Object code]],".",[1]!Watergangen[[#This Row],[Eis-volgnr.]]),"")</f>
        <v/>
      </c>
      <c r="D394" s="83"/>
      <c r="E394" s="83"/>
      <c r="F394" s="84"/>
      <c r="G394" s="83"/>
      <c r="H394" s="83"/>
      <c r="I394" s="84"/>
      <c r="J394" s="83"/>
      <c r="K394" s="86"/>
      <c r="L394" s="86"/>
    </row>
    <row r="395" spans="2:12" x14ac:dyDescent="0.2">
      <c r="B395" s="81" t="str">
        <f t="shared" si="7"/>
        <v/>
      </c>
      <c r="C395" s="82" t="str">
        <f>IF(I395&gt;0,CONCATENATE(#REF!,#REF!,".",[1]!Watergangen[[#This Row],[Object code]],".",[1]!Watergangen[[#This Row],[Eis-volgnr.]]),"")</f>
        <v/>
      </c>
      <c r="D395" s="83"/>
      <c r="E395" s="83"/>
      <c r="F395" s="84"/>
      <c r="G395" s="83"/>
      <c r="H395" s="83"/>
      <c r="I395" s="84"/>
      <c r="J395" s="83"/>
      <c r="K395" s="86"/>
      <c r="L395" s="86"/>
    </row>
    <row r="396" spans="2:12" x14ac:dyDescent="0.2">
      <c r="B396" s="81" t="str">
        <f t="shared" ref="B396:B450" si="8">IF(C396="","",ROW()-10)</f>
        <v/>
      </c>
      <c r="C396" s="82" t="str">
        <f>IF(I396&gt;0,CONCATENATE(#REF!,#REF!,".",[1]!Watergangen[[#This Row],[Object code]],".",[1]!Watergangen[[#This Row],[Eis-volgnr.]]),"")</f>
        <v/>
      </c>
      <c r="D396" s="83"/>
      <c r="E396" s="83"/>
      <c r="F396" s="84"/>
      <c r="G396" s="83"/>
      <c r="H396" s="83"/>
      <c r="I396" s="84"/>
      <c r="J396" s="83"/>
      <c r="K396" s="86"/>
      <c r="L396" s="86"/>
    </row>
    <row r="397" spans="2:12" x14ac:dyDescent="0.2">
      <c r="B397" s="81" t="str">
        <f t="shared" si="8"/>
        <v/>
      </c>
      <c r="C397" s="82" t="str">
        <f>IF(I397&gt;0,CONCATENATE(#REF!,#REF!,".",[1]!Watergangen[[#This Row],[Object code]],".",[1]!Watergangen[[#This Row],[Eis-volgnr.]]),"")</f>
        <v/>
      </c>
      <c r="D397" s="83"/>
      <c r="E397" s="83"/>
      <c r="F397" s="84"/>
      <c r="G397" s="83"/>
      <c r="H397" s="83"/>
      <c r="I397" s="84"/>
      <c r="J397" s="83"/>
      <c r="K397" s="86"/>
      <c r="L397" s="86"/>
    </row>
    <row r="398" spans="2:12" x14ac:dyDescent="0.2">
      <c r="B398" s="81" t="str">
        <f t="shared" si="8"/>
        <v/>
      </c>
      <c r="C398" s="82" t="str">
        <f>IF(I398&gt;0,CONCATENATE(#REF!,#REF!,".",[1]!Watergangen[[#This Row],[Object code]],".",[1]!Watergangen[[#This Row],[Eis-volgnr.]]),"")</f>
        <v/>
      </c>
      <c r="D398" s="83"/>
      <c r="E398" s="83"/>
      <c r="F398" s="84"/>
      <c r="G398" s="83"/>
      <c r="H398" s="83"/>
      <c r="I398" s="84"/>
      <c r="J398" s="83"/>
      <c r="K398" s="86"/>
      <c r="L398" s="86"/>
    </row>
    <row r="399" spans="2:12" x14ac:dyDescent="0.2">
      <c r="B399" s="81" t="str">
        <f t="shared" si="8"/>
        <v/>
      </c>
      <c r="C399" s="82" t="str">
        <f>IF(I399&gt;0,CONCATENATE(#REF!,#REF!,".",[1]!Watergangen[[#This Row],[Object code]],".",[1]!Watergangen[[#This Row],[Eis-volgnr.]]),"")</f>
        <v/>
      </c>
      <c r="D399" s="83"/>
      <c r="E399" s="83"/>
      <c r="F399" s="84"/>
      <c r="G399" s="83"/>
      <c r="H399" s="83"/>
      <c r="I399" s="84"/>
      <c r="J399" s="83"/>
      <c r="K399" s="86"/>
      <c r="L399" s="86"/>
    </row>
    <row r="400" spans="2:12" x14ac:dyDescent="0.2">
      <c r="B400" s="81" t="str">
        <f t="shared" si="8"/>
        <v/>
      </c>
      <c r="C400" s="82" t="str">
        <f>IF(I400&gt;0,CONCATENATE(#REF!,#REF!,".",[1]!Watergangen[[#This Row],[Object code]],".",[1]!Watergangen[[#This Row],[Eis-volgnr.]]),"")</f>
        <v/>
      </c>
      <c r="D400" s="83"/>
      <c r="E400" s="83"/>
      <c r="F400" s="84"/>
      <c r="G400" s="83"/>
      <c r="H400" s="83"/>
      <c r="I400" s="84"/>
      <c r="J400" s="83"/>
      <c r="K400" s="86"/>
      <c r="L400" s="86"/>
    </row>
    <row r="401" spans="2:12" x14ac:dyDescent="0.2">
      <c r="B401" s="81" t="str">
        <f t="shared" si="8"/>
        <v/>
      </c>
      <c r="C401" s="82" t="str">
        <f>IF(I401&gt;0,CONCATENATE(#REF!,#REF!,".",[1]!Watergangen[[#This Row],[Object code]],".",[1]!Watergangen[[#This Row],[Eis-volgnr.]]),"")</f>
        <v/>
      </c>
      <c r="D401" s="83"/>
      <c r="E401" s="83"/>
      <c r="F401" s="84"/>
      <c r="G401" s="83"/>
      <c r="H401" s="83"/>
      <c r="I401" s="84"/>
      <c r="J401" s="83"/>
      <c r="K401" s="86"/>
      <c r="L401" s="86"/>
    </row>
    <row r="402" spans="2:12" x14ac:dyDescent="0.2">
      <c r="B402" s="81" t="str">
        <f t="shared" si="8"/>
        <v/>
      </c>
      <c r="C402" s="82" t="str">
        <f>IF(I402&gt;0,CONCATENATE(#REF!,#REF!,".",[1]!Watergangen[[#This Row],[Object code]],".",[1]!Watergangen[[#This Row],[Eis-volgnr.]]),"")</f>
        <v/>
      </c>
      <c r="D402" s="83"/>
      <c r="E402" s="83"/>
      <c r="F402" s="84"/>
      <c r="G402" s="83"/>
      <c r="H402" s="83"/>
      <c r="I402" s="84"/>
      <c r="J402" s="83"/>
      <c r="K402" s="86"/>
      <c r="L402" s="86"/>
    </row>
    <row r="403" spans="2:12" x14ac:dyDescent="0.2">
      <c r="B403" s="81" t="str">
        <f t="shared" si="8"/>
        <v/>
      </c>
      <c r="C403" s="82" t="str">
        <f>IF(I403&gt;0,CONCATENATE(#REF!,#REF!,".",[1]!Watergangen[[#This Row],[Object code]],".",[1]!Watergangen[[#This Row],[Eis-volgnr.]]),"")</f>
        <v/>
      </c>
      <c r="D403" s="83"/>
      <c r="E403" s="83"/>
      <c r="F403" s="84"/>
      <c r="G403" s="83"/>
      <c r="H403" s="83"/>
      <c r="I403" s="84"/>
      <c r="J403" s="83"/>
      <c r="K403" s="86"/>
      <c r="L403" s="86"/>
    </row>
    <row r="404" spans="2:12" x14ac:dyDescent="0.2">
      <c r="B404" s="81" t="str">
        <f t="shared" si="8"/>
        <v/>
      </c>
      <c r="C404" s="82" t="str">
        <f>IF(I404&gt;0,CONCATENATE(#REF!,#REF!,".",[1]!Watergangen[[#This Row],[Object code]],".",[1]!Watergangen[[#This Row],[Eis-volgnr.]]),"")</f>
        <v/>
      </c>
      <c r="D404" s="83"/>
      <c r="E404" s="83"/>
      <c r="F404" s="84"/>
      <c r="G404" s="83"/>
      <c r="H404" s="83"/>
      <c r="I404" s="84"/>
      <c r="J404" s="83"/>
      <c r="K404" s="86"/>
      <c r="L404" s="86"/>
    </row>
    <row r="405" spans="2:12" x14ac:dyDescent="0.2">
      <c r="B405" s="81" t="str">
        <f t="shared" si="8"/>
        <v/>
      </c>
      <c r="C405" s="82" t="str">
        <f>IF(I405&gt;0,CONCATENATE(#REF!,#REF!,".",[1]!Watergangen[[#This Row],[Object code]],".",[1]!Watergangen[[#This Row],[Eis-volgnr.]]),"")</f>
        <v/>
      </c>
      <c r="D405" s="83"/>
      <c r="E405" s="83"/>
      <c r="F405" s="84"/>
      <c r="G405" s="83"/>
      <c r="H405" s="83"/>
      <c r="I405" s="84"/>
      <c r="J405" s="83"/>
      <c r="K405" s="86"/>
      <c r="L405" s="86"/>
    </row>
    <row r="406" spans="2:12" x14ac:dyDescent="0.2">
      <c r="B406" s="81" t="str">
        <f t="shared" si="8"/>
        <v/>
      </c>
      <c r="C406" s="82" t="str">
        <f>IF(I406&gt;0,CONCATENATE(#REF!,#REF!,".",[1]!Watergangen[[#This Row],[Object code]],".",[1]!Watergangen[[#This Row],[Eis-volgnr.]]),"")</f>
        <v/>
      </c>
      <c r="D406" s="83"/>
      <c r="E406" s="83"/>
      <c r="F406" s="84"/>
      <c r="G406" s="83"/>
      <c r="H406" s="83"/>
      <c r="I406" s="84"/>
      <c r="J406" s="83"/>
      <c r="K406" s="86"/>
      <c r="L406" s="86"/>
    </row>
    <row r="407" spans="2:12" x14ac:dyDescent="0.2">
      <c r="B407" s="81" t="str">
        <f t="shared" si="8"/>
        <v/>
      </c>
      <c r="C407" s="82" t="str">
        <f>IF(I407&gt;0,CONCATENATE(#REF!,#REF!,".",[1]!Watergangen[[#This Row],[Object code]],".",[1]!Watergangen[[#This Row],[Eis-volgnr.]]),"")</f>
        <v/>
      </c>
      <c r="D407" s="83"/>
      <c r="E407" s="83"/>
      <c r="F407" s="84"/>
      <c r="G407" s="83"/>
      <c r="H407" s="83"/>
      <c r="I407" s="84"/>
      <c r="J407" s="83"/>
      <c r="K407" s="86"/>
      <c r="L407" s="86"/>
    </row>
    <row r="408" spans="2:12" x14ac:dyDescent="0.2">
      <c r="B408" s="81" t="str">
        <f t="shared" si="8"/>
        <v/>
      </c>
      <c r="C408" s="82" t="str">
        <f>IF(I408&gt;0,CONCATENATE(#REF!,#REF!,".",[1]!Watergangen[[#This Row],[Object code]],".",[1]!Watergangen[[#This Row],[Eis-volgnr.]]),"")</f>
        <v/>
      </c>
      <c r="D408" s="83"/>
      <c r="E408" s="83"/>
      <c r="F408" s="84"/>
      <c r="G408" s="83"/>
      <c r="H408" s="83"/>
      <c r="I408" s="84"/>
      <c r="J408" s="83"/>
      <c r="K408" s="86"/>
      <c r="L408" s="86"/>
    </row>
    <row r="409" spans="2:12" x14ac:dyDescent="0.2">
      <c r="B409" s="81" t="str">
        <f t="shared" si="8"/>
        <v/>
      </c>
      <c r="C409" s="82" t="str">
        <f>IF(I409&gt;0,CONCATENATE(#REF!,#REF!,".",[1]!Watergangen[[#This Row],[Object code]],".",[1]!Watergangen[[#This Row],[Eis-volgnr.]]),"")</f>
        <v/>
      </c>
      <c r="D409" s="83"/>
      <c r="E409" s="83"/>
      <c r="F409" s="84"/>
      <c r="G409" s="83"/>
      <c r="H409" s="83"/>
      <c r="I409" s="84"/>
      <c r="J409" s="83"/>
      <c r="K409" s="86"/>
      <c r="L409" s="86"/>
    </row>
    <row r="410" spans="2:12" x14ac:dyDescent="0.2">
      <c r="B410" s="81" t="str">
        <f t="shared" si="8"/>
        <v/>
      </c>
      <c r="C410" s="82" t="str">
        <f>IF(I410&gt;0,CONCATENATE(#REF!,#REF!,".",[1]!Watergangen[[#This Row],[Object code]],".",[1]!Watergangen[[#This Row],[Eis-volgnr.]]),"")</f>
        <v/>
      </c>
      <c r="D410" s="83"/>
      <c r="E410" s="83"/>
      <c r="F410" s="84"/>
      <c r="G410" s="83"/>
      <c r="H410" s="83"/>
      <c r="I410" s="84"/>
      <c r="J410" s="83"/>
      <c r="K410" s="86"/>
      <c r="L410" s="86"/>
    </row>
    <row r="411" spans="2:12" x14ac:dyDescent="0.2">
      <c r="B411" s="81" t="str">
        <f t="shared" si="8"/>
        <v/>
      </c>
      <c r="C411" s="82" t="str">
        <f>IF(I411&gt;0,CONCATENATE(#REF!,#REF!,".",[1]!Watergangen[[#This Row],[Object code]],".",[1]!Watergangen[[#This Row],[Eis-volgnr.]]),"")</f>
        <v/>
      </c>
      <c r="D411" s="83"/>
      <c r="E411" s="83"/>
      <c r="F411" s="84"/>
      <c r="G411" s="83"/>
      <c r="H411" s="83"/>
      <c r="I411" s="84"/>
      <c r="J411" s="83"/>
      <c r="K411" s="86"/>
      <c r="L411" s="86"/>
    </row>
    <row r="412" spans="2:12" x14ac:dyDescent="0.2">
      <c r="B412" s="81" t="str">
        <f t="shared" si="8"/>
        <v/>
      </c>
      <c r="C412" s="82" t="str">
        <f>IF(I412&gt;0,CONCATENATE(#REF!,#REF!,".",[1]!Watergangen[[#This Row],[Object code]],".",[1]!Watergangen[[#This Row],[Eis-volgnr.]]),"")</f>
        <v/>
      </c>
      <c r="D412" s="83"/>
      <c r="E412" s="83"/>
      <c r="F412" s="84"/>
      <c r="G412" s="83"/>
      <c r="H412" s="83"/>
      <c r="I412" s="84"/>
      <c r="J412" s="83"/>
      <c r="K412" s="86"/>
      <c r="L412" s="86"/>
    </row>
    <row r="413" spans="2:12" x14ac:dyDescent="0.2">
      <c r="B413" s="81" t="str">
        <f t="shared" si="8"/>
        <v/>
      </c>
      <c r="C413" s="82" t="str">
        <f>IF(I413&gt;0,CONCATENATE(#REF!,#REF!,".",[1]!Watergangen[[#This Row],[Object code]],".",[1]!Watergangen[[#This Row],[Eis-volgnr.]]),"")</f>
        <v/>
      </c>
      <c r="D413" s="83"/>
      <c r="E413" s="83"/>
      <c r="F413" s="84"/>
      <c r="G413" s="83"/>
      <c r="H413" s="83"/>
      <c r="I413" s="84"/>
      <c r="J413" s="83"/>
      <c r="K413" s="86"/>
      <c r="L413" s="86"/>
    </row>
    <row r="414" spans="2:12" x14ac:dyDescent="0.2">
      <c r="B414" s="81" t="str">
        <f t="shared" si="8"/>
        <v/>
      </c>
      <c r="C414" s="82" t="str">
        <f>IF(I414&gt;0,CONCATENATE(#REF!,#REF!,".",[1]!Watergangen[[#This Row],[Object code]],".",[1]!Watergangen[[#This Row],[Eis-volgnr.]]),"")</f>
        <v/>
      </c>
      <c r="D414" s="83"/>
      <c r="E414" s="83"/>
      <c r="F414" s="84"/>
      <c r="G414" s="83"/>
      <c r="H414" s="83"/>
      <c r="I414" s="84"/>
      <c r="J414" s="83"/>
      <c r="K414" s="86"/>
      <c r="L414" s="86"/>
    </row>
    <row r="415" spans="2:12" x14ac:dyDescent="0.2">
      <c r="B415" s="81" t="str">
        <f t="shared" si="8"/>
        <v/>
      </c>
      <c r="C415" s="82" t="str">
        <f>IF(I415&gt;0,CONCATENATE(#REF!,#REF!,".",[1]!Watergangen[[#This Row],[Object code]],".",[1]!Watergangen[[#This Row],[Eis-volgnr.]]),"")</f>
        <v/>
      </c>
      <c r="D415" s="83"/>
      <c r="E415" s="83"/>
      <c r="F415" s="84"/>
      <c r="G415" s="83"/>
      <c r="H415" s="83"/>
      <c r="I415" s="84"/>
      <c r="J415" s="83"/>
      <c r="K415" s="86"/>
      <c r="L415" s="86"/>
    </row>
    <row r="416" spans="2:12" x14ac:dyDescent="0.2">
      <c r="B416" s="81" t="str">
        <f t="shared" si="8"/>
        <v/>
      </c>
      <c r="C416" s="82" t="str">
        <f>IF(I416&gt;0,CONCATENATE(#REF!,#REF!,".",[1]!Watergangen[[#This Row],[Object code]],".",[1]!Watergangen[[#This Row],[Eis-volgnr.]]),"")</f>
        <v/>
      </c>
      <c r="D416" s="83"/>
      <c r="E416" s="83"/>
      <c r="F416" s="84"/>
      <c r="G416" s="83"/>
      <c r="H416" s="83"/>
      <c r="I416" s="84"/>
      <c r="J416" s="83"/>
      <c r="K416" s="86"/>
      <c r="L416" s="86"/>
    </row>
    <row r="417" spans="2:12" x14ac:dyDescent="0.2">
      <c r="B417" s="81" t="str">
        <f t="shared" si="8"/>
        <v/>
      </c>
      <c r="C417" s="82" t="str">
        <f>IF(I417&gt;0,CONCATENATE(#REF!,#REF!,".",[1]!Watergangen[[#This Row],[Object code]],".",[1]!Watergangen[[#This Row],[Eis-volgnr.]]),"")</f>
        <v/>
      </c>
      <c r="D417" s="83"/>
      <c r="E417" s="83"/>
      <c r="F417" s="84"/>
      <c r="G417" s="83"/>
      <c r="H417" s="83"/>
      <c r="I417" s="84"/>
      <c r="J417" s="83"/>
      <c r="K417" s="86"/>
      <c r="L417" s="86"/>
    </row>
    <row r="418" spans="2:12" x14ac:dyDescent="0.2">
      <c r="B418" s="81" t="str">
        <f t="shared" si="8"/>
        <v/>
      </c>
      <c r="C418" s="82" t="str">
        <f>IF(I418&gt;0,CONCATENATE(#REF!,#REF!,".",[1]!Watergangen[[#This Row],[Object code]],".",[1]!Watergangen[[#This Row],[Eis-volgnr.]]),"")</f>
        <v/>
      </c>
      <c r="D418" s="83"/>
      <c r="E418" s="83"/>
      <c r="F418" s="84"/>
      <c r="G418" s="83"/>
      <c r="H418" s="83"/>
      <c r="I418" s="84"/>
      <c r="J418" s="83"/>
      <c r="K418" s="86"/>
      <c r="L418" s="86"/>
    </row>
    <row r="419" spans="2:12" x14ac:dyDescent="0.2">
      <c r="B419" s="81" t="str">
        <f t="shared" si="8"/>
        <v/>
      </c>
      <c r="C419" s="82" t="str">
        <f>IF(I419&gt;0,CONCATENATE(#REF!,#REF!,".",[1]!Watergangen[[#This Row],[Object code]],".",[1]!Watergangen[[#This Row],[Eis-volgnr.]]),"")</f>
        <v/>
      </c>
      <c r="D419" s="83"/>
      <c r="E419" s="83"/>
      <c r="F419" s="84"/>
      <c r="G419" s="83"/>
      <c r="H419" s="83"/>
      <c r="I419" s="84"/>
      <c r="J419" s="83"/>
      <c r="K419" s="86"/>
      <c r="L419" s="86"/>
    </row>
    <row r="420" spans="2:12" x14ac:dyDescent="0.2">
      <c r="B420" s="81" t="str">
        <f t="shared" si="8"/>
        <v/>
      </c>
      <c r="C420" s="82" t="str">
        <f>IF(I420&gt;0,CONCATENATE(#REF!,#REF!,".",[1]!Watergangen[[#This Row],[Object code]],".",[1]!Watergangen[[#This Row],[Eis-volgnr.]]),"")</f>
        <v/>
      </c>
      <c r="D420" s="83"/>
      <c r="E420" s="83"/>
      <c r="F420" s="84"/>
      <c r="G420" s="83"/>
      <c r="H420" s="83"/>
      <c r="I420" s="84"/>
      <c r="J420" s="83"/>
      <c r="K420" s="86"/>
      <c r="L420" s="86"/>
    </row>
    <row r="421" spans="2:12" x14ac:dyDescent="0.2">
      <c r="B421" s="81" t="str">
        <f t="shared" si="8"/>
        <v/>
      </c>
      <c r="C421" s="82" t="str">
        <f>IF(I421&gt;0,CONCATENATE(#REF!,#REF!,".",[1]!Watergangen[[#This Row],[Object code]],".",[1]!Watergangen[[#This Row],[Eis-volgnr.]]),"")</f>
        <v/>
      </c>
      <c r="D421" s="83"/>
      <c r="E421" s="83"/>
      <c r="F421" s="84"/>
      <c r="G421" s="83"/>
      <c r="H421" s="83"/>
      <c r="I421" s="84"/>
      <c r="J421" s="83"/>
      <c r="K421" s="86"/>
      <c r="L421" s="86"/>
    </row>
    <row r="422" spans="2:12" x14ac:dyDescent="0.2">
      <c r="B422" s="81" t="str">
        <f t="shared" si="8"/>
        <v/>
      </c>
      <c r="C422" s="82" t="str">
        <f>IF(I422&gt;0,CONCATENATE(#REF!,#REF!,".",[1]!Watergangen[[#This Row],[Object code]],".",[1]!Watergangen[[#This Row],[Eis-volgnr.]]),"")</f>
        <v/>
      </c>
      <c r="D422" s="83"/>
      <c r="E422" s="83"/>
      <c r="F422" s="84"/>
      <c r="G422" s="83"/>
      <c r="H422" s="83"/>
      <c r="I422" s="84"/>
      <c r="J422" s="83"/>
      <c r="K422" s="86"/>
      <c r="L422" s="86"/>
    </row>
    <row r="423" spans="2:12" x14ac:dyDescent="0.2">
      <c r="B423" s="81" t="str">
        <f t="shared" si="8"/>
        <v/>
      </c>
      <c r="C423" s="82" t="str">
        <f>IF(I423&gt;0,CONCATENATE(#REF!,#REF!,".",[1]!Watergangen[[#This Row],[Object code]],".",[1]!Watergangen[[#This Row],[Eis-volgnr.]]),"")</f>
        <v/>
      </c>
      <c r="D423" s="83"/>
      <c r="E423" s="83"/>
      <c r="F423" s="84"/>
      <c r="G423" s="83"/>
      <c r="H423" s="83"/>
      <c r="I423" s="84"/>
      <c r="J423" s="83"/>
      <c r="K423" s="86"/>
      <c r="L423" s="86"/>
    </row>
    <row r="424" spans="2:12" x14ac:dyDescent="0.2">
      <c r="B424" s="81" t="str">
        <f t="shared" si="8"/>
        <v/>
      </c>
      <c r="C424" s="82" t="str">
        <f>IF(I424&gt;0,CONCATENATE(#REF!,#REF!,".",[1]!Watergangen[[#This Row],[Object code]],".",[1]!Watergangen[[#This Row],[Eis-volgnr.]]),"")</f>
        <v/>
      </c>
      <c r="D424" s="83"/>
      <c r="E424" s="83"/>
      <c r="F424" s="84"/>
      <c r="G424" s="83"/>
      <c r="H424" s="83"/>
      <c r="I424" s="84"/>
      <c r="J424" s="83"/>
      <c r="K424" s="86"/>
      <c r="L424" s="86"/>
    </row>
    <row r="425" spans="2:12" x14ac:dyDescent="0.2">
      <c r="B425" s="81" t="str">
        <f t="shared" si="8"/>
        <v/>
      </c>
      <c r="C425" s="82" t="str">
        <f>IF(I425&gt;0,CONCATENATE(#REF!,#REF!,".",[1]!Watergangen[[#This Row],[Object code]],".",[1]!Watergangen[[#This Row],[Eis-volgnr.]]),"")</f>
        <v/>
      </c>
      <c r="D425" s="83"/>
      <c r="E425" s="83"/>
      <c r="F425" s="84"/>
      <c r="G425" s="83"/>
      <c r="H425" s="83"/>
      <c r="I425" s="84"/>
      <c r="J425" s="83"/>
      <c r="K425" s="86"/>
      <c r="L425" s="86"/>
    </row>
    <row r="426" spans="2:12" x14ac:dyDescent="0.2">
      <c r="B426" s="81" t="str">
        <f t="shared" si="8"/>
        <v/>
      </c>
      <c r="C426" s="82" t="str">
        <f>IF(I426&gt;0,CONCATENATE(#REF!,#REF!,".",[1]!Watergangen[[#This Row],[Object code]],".",[1]!Watergangen[[#This Row],[Eis-volgnr.]]),"")</f>
        <v/>
      </c>
      <c r="D426" s="83"/>
      <c r="E426" s="83"/>
      <c r="F426" s="84"/>
      <c r="G426" s="83"/>
      <c r="H426" s="83"/>
      <c r="I426" s="84"/>
      <c r="J426" s="83"/>
      <c r="K426" s="86"/>
      <c r="L426" s="86"/>
    </row>
    <row r="427" spans="2:12" x14ac:dyDescent="0.2">
      <c r="B427" s="81" t="str">
        <f t="shared" si="8"/>
        <v/>
      </c>
      <c r="C427" s="82" t="str">
        <f>IF(I427&gt;0,CONCATENATE(#REF!,#REF!,".",[1]!Watergangen[[#This Row],[Object code]],".",[1]!Watergangen[[#This Row],[Eis-volgnr.]]),"")</f>
        <v/>
      </c>
      <c r="D427" s="83"/>
      <c r="E427" s="83"/>
      <c r="F427" s="84"/>
      <c r="G427" s="83"/>
      <c r="H427" s="83"/>
      <c r="I427" s="84"/>
      <c r="J427" s="83"/>
      <c r="K427" s="86"/>
      <c r="L427" s="86"/>
    </row>
    <row r="428" spans="2:12" x14ac:dyDescent="0.2">
      <c r="B428" s="81" t="str">
        <f t="shared" si="8"/>
        <v/>
      </c>
      <c r="C428" s="82" t="str">
        <f>IF(I428&gt;0,CONCATENATE(#REF!,#REF!,".",[1]!Watergangen[[#This Row],[Object code]],".",[1]!Watergangen[[#This Row],[Eis-volgnr.]]),"")</f>
        <v/>
      </c>
      <c r="D428" s="83"/>
      <c r="E428" s="83"/>
      <c r="F428" s="84"/>
      <c r="G428" s="83"/>
      <c r="H428" s="83"/>
      <c r="I428" s="84"/>
      <c r="J428" s="83"/>
      <c r="K428" s="86"/>
      <c r="L428" s="86"/>
    </row>
    <row r="429" spans="2:12" x14ac:dyDescent="0.2">
      <c r="B429" s="81" t="str">
        <f t="shared" si="8"/>
        <v/>
      </c>
      <c r="C429" s="82" t="str">
        <f>IF(I429&gt;0,CONCATENATE(#REF!,#REF!,".",[1]!Watergangen[[#This Row],[Object code]],".",[1]!Watergangen[[#This Row],[Eis-volgnr.]]),"")</f>
        <v/>
      </c>
      <c r="D429" s="83"/>
      <c r="E429" s="83"/>
      <c r="F429" s="84"/>
      <c r="G429" s="83"/>
      <c r="H429" s="83"/>
      <c r="I429" s="84"/>
      <c r="J429" s="83"/>
      <c r="K429" s="86"/>
      <c r="L429" s="86"/>
    </row>
    <row r="430" spans="2:12" x14ac:dyDescent="0.2">
      <c r="B430" s="81" t="str">
        <f t="shared" si="8"/>
        <v/>
      </c>
      <c r="C430" s="82" t="str">
        <f>IF(I430&gt;0,CONCATENATE(#REF!,#REF!,".",[1]!Watergangen[[#This Row],[Object code]],".",[1]!Watergangen[[#This Row],[Eis-volgnr.]]),"")</f>
        <v/>
      </c>
      <c r="D430" s="83"/>
      <c r="E430" s="83"/>
      <c r="F430" s="84"/>
      <c r="G430" s="83"/>
      <c r="H430" s="83"/>
      <c r="I430" s="84"/>
      <c r="J430" s="83"/>
      <c r="K430" s="86"/>
      <c r="L430" s="86"/>
    </row>
    <row r="431" spans="2:12" x14ac:dyDescent="0.2">
      <c r="B431" s="81" t="str">
        <f t="shared" si="8"/>
        <v/>
      </c>
      <c r="C431" s="82" t="str">
        <f>IF(I431&gt;0,CONCATENATE(#REF!,#REF!,".",[1]!Watergangen[[#This Row],[Object code]],".",[1]!Watergangen[[#This Row],[Eis-volgnr.]]),"")</f>
        <v/>
      </c>
      <c r="D431" s="83"/>
      <c r="E431" s="83"/>
      <c r="F431" s="84"/>
      <c r="G431" s="83"/>
      <c r="H431" s="83"/>
      <c r="I431" s="84"/>
      <c r="J431" s="83"/>
      <c r="K431" s="86"/>
      <c r="L431" s="86"/>
    </row>
    <row r="432" spans="2:12" x14ac:dyDescent="0.2">
      <c r="B432" s="81" t="str">
        <f t="shared" si="8"/>
        <v/>
      </c>
      <c r="C432" s="82" t="str">
        <f>IF(I432&gt;0,CONCATENATE(#REF!,#REF!,".",[1]!Watergangen[[#This Row],[Object code]],".",[1]!Watergangen[[#This Row],[Eis-volgnr.]]),"")</f>
        <v/>
      </c>
      <c r="D432" s="83"/>
      <c r="E432" s="83"/>
      <c r="F432" s="84"/>
      <c r="G432" s="83"/>
      <c r="H432" s="83"/>
      <c r="I432" s="84"/>
      <c r="J432" s="83"/>
      <c r="K432" s="86"/>
      <c r="L432" s="86"/>
    </row>
    <row r="433" spans="2:12" x14ac:dyDescent="0.2">
      <c r="B433" s="81" t="str">
        <f t="shared" si="8"/>
        <v/>
      </c>
      <c r="C433" s="82" t="str">
        <f>IF(I433&gt;0,CONCATENATE(#REF!,#REF!,".",[1]!Watergangen[[#This Row],[Object code]],".",[1]!Watergangen[[#This Row],[Eis-volgnr.]]),"")</f>
        <v/>
      </c>
      <c r="D433" s="83"/>
      <c r="E433" s="83"/>
      <c r="F433" s="84"/>
      <c r="G433" s="83"/>
      <c r="H433" s="83"/>
      <c r="I433" s="84"/>
      <c r="J433" s="83"/>
      <c r="K433" s="86"/>
      <c r="L433" s="86"/>
    </row>
    <row r="434" spans="2:12" x14ac:dyDescent="0.2">
      <c r="B434" s="81" t="str">
        <f t="shared" si="8"/>
        <v/>
      </c>
      <c r="C434" s="82" t="str">
        <f>IF(I434&gt;0,CONCATENATE(#REF!,#REF!,".",[1]!Watergangen[[#This Row],[Object code]],".",[1]!Watergangen[[#This Row],[Eis-volgnr.]]),"")</f>
        <v/>
      </c>
      <c r="D434" s="83"/>
      <c r="E434" s="83"/>
      <c r="F434" s="84"/>
      <c r="G434" s="83"/>
      <c r="H434" s="83"/>
      <c r="I434" s="84"/>
      <c r="J434" s="83"/>
      <c r="K434" s="86"/>
      <c r="L434" s="86"/>
    </row>
    <row r="435" spans="2:12" x14ac:dyDescent="0.2">
      <c r="B435" s="81" t="str">
        <f t="shared" si="8"/>
        <v/>
      </c>
      <c r="C435" s="82" t="str">
        <f>IF(I435&gt;0,CONCATENATE(#REF!,#REF!,".",[1]!Watergangen[[#This Row],[Object code]],".",[1]!Watergangen[[#This Row],[Eis-volgnr.]]),"")</f>
        <v/>
      </c>
      <c r="D435" s="83"/>
      <c r="E435" s="83"/>
      <c r="F435" s="84"/>
      <c r="G435" s="83"/>
      <c r="H435" s="83"/>
      <c r="I435" s="84"/>
      <c r="J435" s="83"/>
      <c r="K435" s="86"/>
      <c r="L435" s="86"/>
    </row>
    <row r="436" spans="2:12" x14ac:dyDescent="0.2">
      <c r="B436" s="81" t="str">
        <f t="shared" si="8"/>
        <v/>
      </c>
      <c r="C436" s="82" t="str">
        <f>IF(I436&gt;0,CONCATENATE(#REF!,#REF!,".",[1]!Watergangen[[#This Row],[Object code]],".",[1]!Watergangen[[#This Row],[Eis-volgnr.]]),"")</f>
        <v/>
      </c>
      <c r="D436" s="83"/>
      <c r="E436" s="83"/>
      <c r="F436" s="84"/>
      <c r="G436" s="83"/>
      <c r="H436" s="83"/>
      <c r="I436" s="84"/>
      <c r="J436" s="83"/>
      <c r="K436" s="86"/>
      <c r="L436" s="86"/>
    </row>
    <row r="437" spans="2:12" x14ac:dyDescent="0.2">
      <c r="B437" s="81" t="str">
        <f t="shared" si="8"/>
        <v/>
      </c>
      <c r="C437" s="82" t="str">
        <f>IF(I437&gt;0,CONCATENATE(#REF!,#REF!,".",[1]!Watergangen[[#This Row],[Object code]],".",[1]!Watergangen[[#This Row],[Eis-volgnr.]]),"")</f>
        <v/>
      </c>
      <c r="D437" s="83"/>
      <c r="E437" s="83"/>
      <c r="F437" s="84"/>
      <c r="G437" s="83"/>
      <c r="H437" s="83"/>
      <c r="I437" s="84"/>
      <c r="J437" s="83"/>
      <c r="K437" s="86"/>
      <c r="L437" s="86"/>
    </row>
    <row r="438" spans="2:12" x14ac:dyDescent="0.2">
      <c r="B438" s="81" t="str">
        <f t="shared" si="8"/>
        <v/>
      </c>
      <c r="C438" s="82" t="str">
        <f>IF(I438&gt;0,CONCATENATE(#REF!,#REF!,".",[1]!Watergangen[[#This Row],[Object code]],".",[1]!Watergangen[[#This Row],[Eis-volgnr.]]),"")</f>
        <v/>
      </c>
      <c r="D438" s="83"/>
      <c r="E438" s="83"/>
      <c r="F438" s="84"/>
      <c r="G438" s="83"/>
      <c r="H438" s="83"/>
      <c r="I438" s="84"/>
      <c r="J438" s="83"/>
      <c r="K438" s="86"/>
      <c r="L438" s="86"/>
    </row>
    <row r="439" spans="2:12" x14ac:dyDescent="0.2">
      <c r="B439" s="81" t="str">
        <f t="shared" si="8"/>
        <v/>
      </c>
      <c r="C439" s="82" t="str">
        <f>IF(I439&gt;0,CONCATENATE(#REF!,#REF!,".",[1]!Watergangen[[#This Row],[Object code]],".",[1]!Watergangen[[#This Row],[Eis-volgnr.]]),"")</f>
        <v/>
      </c>
      <c r="D439" s="83"/>
      <c r="E439" s="83"/>
      <c r="F439" s="84"/>
      <c r="G439" s="83"/>
      <c r="H439" s="83"/>
      <c r="I439" s="84"/>
      <c r="J439" s="83"/>
      <c r="K439" s="86"/>
      <c r="L439" s="86"/>
    </row>
    <row r="440" spans="2:12" x14ac:dyDescent="0.2">
      <c r="B440" s="81" t="str">
        <f t="shared" si="8"/>
        <v/>
      </c>
      <c r="C440" s="82" t="str">
        <f>IF(I440&gt;0,CONCATENATE(#REF!,#REF!,".",[1]!Watergangen[[#This Row],[Object code]],".",[1]!Watergangen[[#This Row],[Eis-volgnr.]]),"")</f>
        <v/>
      </c>
      <c r="D440" s="83"/>
      <c r="E440" s="83"/>
      <c r="F440" s="84"/>
      <c r="G440" s="83"/>
      <c r="H440" s="83"/>
      <c r="I440" s="84"/>
      <c r="J440" s="83"/>
      <c r="K440" s="86"/>
      <c r="L440" s="86"/>
    </row>
    <row r="441" spans="2:12" x14ac:dyDescent="0.2">
      <c r="B441" s="81" t="str">
        <f t="shared" si="8"/>
        <v/>
      </c>
      <c r="C441" s="82" t="str">
        <f>IF(I441&gt;0,CONCATENATE(#REF!,#REF!,".",[1]!Watergangen[[#This Row],[Object code]],".",[1]!Watergangen[[#This Row],[Eis-volgnr.]]),"")</f>
        <v/>
      </c>
      <c r="D441" s="83"/>
      <c r="E441" s="83"/>
      <c r="F441" s="84"/>
      <c r="G441" s="83"/>
      <c r="H441" s="83"/>
      <c r="I441" s="84"/>
      <c r="J441" s="83"/>
      <c r="K441" s="86"/>
      <c r="L441" s="86"/>
    </row>
    <row r="442" spans="2:12" x14ac:dyDescent="0.2">
      <c r="B442" s="81" t="str">
        <f t="shared" si="8"/>
        <v/>
      </c>
      <c r="C442" s="82" t="str">
        <f>IF(I442&gt;0,CONCATENATE(#REF!,#REF!,".",[1]!Watergangen[[#This Row],[Object code]],".",[1]!Watergangen[[#This Row],[Eis-volgnr.]]),"")</f>
        <v/>
      </c>
      <c r="D442" s="83"/>
      <c r="E442" s="83"/>
      <c r="F442" s="84"/>
      <c r="G442" s="83"/>
      <c r="H442" s="83"/>
      <c r="I442" s="84"/>
      <c r="J442" s="83"/>
      <c r="K442" s="86"/>
      <c r="L442" s="86"/>
    </row>
    <row r="443" spans="2:12" x14ac:dyDescent="0.2">
      <c r="B443" s="81" t="str">
        <f t="shared" si="8"/>
        <v/>
      </c>
      <c r="C443" s="82" t="str">
        <f>IF(I443&gt;0,CONCATENATE(#REF!,#REF!,".",[1]!Watergangen[[#This Row],[Object code]],".",[1]!Watergangen[[#This Row],[Eis-volgnr.]]),"")</f>
        <v/>
      </c>
      <c r="D443" s="83"/>
      <c r="E443" s="83"/>
      <c r="F443" s="84"/>
      <c r="G443" s="83"/>
      <c r="H443" s="83"/>
      <c r="I443" s="84"/>
      <c r="J443" s="83"/>
      <c r="K443" s="86"/>
      <c r="L443" s="86"/>
    </row>
    <row r="444" spans="2:12" x14ac:dyDescent="0.2">
      <c r="B444" s="81" t="str">
        <f t="shared" si="8"/>
        <v/>
      </c>
      <c r="C444" s="82" t="str">
        <f>IF(I444&gt;0,CONCATENATE(#REF!,#REF!,".",[1]!Watergangen[[#This Row],[Object code]],".",[1]!Watergangen[[#This Row],[Eis-volgnr.]]),"")</f>
        <v/>
      </c>
      <c r="D444" s="83"/>
      <c r="E444" s="83"/>
      <c r="F444" s="84"/>
      <c r="G444" s="83"/>
      <c r="H444" s="83"/>
      <c r="I444" s="84"/>
      <c r="J444" s="83"/>
      <c r="K444" s="86"/>
      <c r="L444" s="86"/>
    </row>
    <row r="445" spans="2:12" x14ac:dyDescent="0.2">
      <c r="B445" s="81" t="str">
        <f t="shared" si="8"/>
        <v/>
      </c>
      <c r="C445" s="82" t="str">
        <f>IF(I445&gt;0,CONCATENATE(#REF!,#REF!,".",[1]!Watergangen[[#This Row],[Object code]],".",[1]!Watergangen[[#This Row],[Eis-volgnr.]]),"")</f>
        <v/>
      </c>
      <c r="D445" s="83"/>
      <c r="E445" s="83"/>
      <c r="F445" s="84"/>
      <c r="G445" s="83"/>
      <c r="H445" s="83"/>
      <c r="I445" s="84"/>
      <c r="J445" s="83"/>
      <c r="K445" s="86"/>
      <c r="L445" s="86"/>
    </row>
    <row r="446" spans="2:12" x14ac:dyDescent="0.2">
      <c r="B446" s="81" t="str">
        <f t="shared" si="8"/>
        <v/>
      </c>
      <c r="C446" s="82" t="str">
        <f>IF(I446&gt;0,CONCATENATE(#REF!,#REF!,".",[1]!Watergangen[[#This Row],[Object code]],".",[1]!Watergangen[[#This Row],[Eis-volgnr.]]),"")</f>
        <v/>
      </c>
      <c r="D446" s="83"/>
      <c r="E446" s="83"/>
      <c r="F446" s="84"/>
      <c r="G446" s="83"/>
      <c r="H446" s="83"/>
      <c r="I446" s="84"/>
      <c r="J446" s="83"/>
      <c r="K446" s="86"/>
      <c r="L446" s="86"/>
    </row>
    <row r="447" spans="2:12" x14ac:dyDescent="0.2">
      <c r="B447" s="81" t="str">
        <f t="shared" si="8"/>
        <v/>
      </c>
      <c r="C447" s="82" t="str">
        <f>IF(I447&gt;0,CONCATENATE(#REF!,#REF!,".",[1]!Watergangen[[#This Row],[Object code]],".",[1]!Watergangen[[#This Row],[Eis-volgnr.]]),"")</f>
        <v/>
      </c>
      <c r="D447" s="83"/>
      <c r="E447" s="83"/>
      <c r="F447" s="84"/>
      <c r="G447" s="83"/>
      <c r="H447" s="83"/>
      <c r="I447" s="84"/>
      <c r="J447" s="83"/>
      <c r="K447" s="86"/>
      <c r="L447" s="86"/>
    </row>
    <row r="448" spans="2:12" x14ac:dyDescent="0.2">
      <c r="B448" s="81" t="str">
        <f t="shared" si="8"/>
        <v/>
      </c>
      <c r="C448" s="82" t="str">
        <f>IF(I448&gt;0,CONCATENATE(#REF!,#REF!,".",[1]!Watergangen[[#This Row],[Object code]],".",[1]!Watergangen[[#This Row],[Eis-volgnr.]]),"")</f>
        <v/>
      </c>
      <c r="D448" s="83"/>
      <c r="E448" s="83"/>
      <c r="F448" s="84"/>
      <c r="G448" s="83"/>
      <c r="H448" s="83"/>
      <c r="I448" s="84"/>
      <c r="J448" s="83"/>
      <c r="K448" s="86"/>
      <c r="L448" s="86"/>
    </row>
    <row r="449" spans="2:12" x14ac:dyDescent="0.2">
      <c r="B449" s="81" t="str">
        <f t="shared" si="8"/>
        <v/>
      </c>
      <c r="C449" s="82" t="str">
        <f>IF(I449&gt;0,CONCATENATE(#REF!,#REF!,".",[1]!Watergangen[[#This Row],[Object code]],".",[1]!Watergangen[[#This Row],[Eis-volgnr.]]),"")</f>
        <v/>
      </c>
      <c r="D449" s="83"/>
      <c r="E449" s="83"/>
      <c r="F449" s="84"/>
      <c r="G449" s="83"/>
      <c r="H449" s="83"/>
      <c r="I449" s="84"/>
      <c r="J449" s="83"/>
      <c r="K449" s="86"/>
      <c r="L449" s="86"/>
    </row>
    <row r="450" spans="2:12" x14ac:dyDescent="0.2">
      <c r="B450" s="81" t="str">
        <f t="shared" si="8"/>
        <v/>
      </c>
      <c r="C450" s="82" t="str">
        <f>IF(I450&gt;0,CONCATENATE(#REF!,#REF!,".",[1]!Watergangen[[#This Row],[Object code]],".",[1]!Watergangen[[#This Row],[Eis-volgnr.]]),"")</f>
        <v/>
      </c>
      <c r="D450" s="90"/>
      <c r="E450" s="90"/>
      <c r="F450" s="91"/>
      <c r="G450" s="90"/>
      <c r="H450" s="90"/>
      <c r="I450" s="91"/>
      <c r="J450" s="90"/>
      <c r="K450" s="92"/>
      <c r="L450" s="92"/>
    </row>
  </sheetData>
  <autoFilter ref="A10:AC10" xr:uid="{402DA7B3-D5A1-4EE2-9CF7-0D010C4EC7F2}"/>
  <conditionalFormatting sqref="C371:C450">
    <cfRule type="containsBlanks" priority="7" stopIfTrue="1">
      <formula>LEN(TRIM(C371))=0</formula>
    </cfRule>
    <cfRule type="duplicateValues" dxfId="130" priority="8"/>
  </conditionalFormatting>
  <conditionalFormatting sqref="B10">
    <cfRule type="expression" dxfId="129" priority="3">
      <formula>$AF$8&lt;&gt;0</formula>
    </cfRule>
  </conditionalFormatting>
  <conditionalFormatting sqref="B19:B370">
    <cfRule type="containsBlanks" priority="4" stopIfTrue="1">
      <formula>LEN(TRIM(B19))=0</formula>
    </cfRule>
    <cfRule type="duplicateValues" dxfId="128" priority="5"/>
  </conditionalFormatting>
  <conditionalFormatting sqref="B11:B18">
    <cfRule type="containsBlanks" priority="1" stopIfTrue="1">
      <formula>LEN(TRIM(B11))=0</formula>
    </cfRule>
    <cfRule type="duplicateValues" dxfId="127" priority="2"/>
  </conditionalFormatting>
  <hyperlinks>
    <hyperlink ref="B10" location="Objectenboom!A1" display="Eis-ID" xr:uid="{441B49CC-06FB-400B-987C-4A85C1FCB934}"/>
  </hyperlinks>
  <printOptions horizontalCentered="1"/>
  <pageMargins left="0.6692913385826772" right="0.6692913385826772" top="1.1417322834645669" bottom="0.74803149606299213" header="0.31496062992125984" footer="0.31496062992125984"/>
  <pageSetup paperSize="8" scale="72" fitToHeight="0" orientation="landscape" r:id="rId1"/>
  <headerFooter>
    <oddHeader>&amp;L&amp;24&amp;A&amp;R&amp;24 702074 Gemaal Commandeurspolder</oddHeader>
    <oddFooter>&amp;C&amp;P van &amp;N</oddFooter>
  </headerFooter>
  <legacy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5CE98BCB-103E-4D51-8AFD-352EF0D0F7FE}">
          <x14:formula1>
            <xm:f>'\\atlas\kvanderheijden\PMB\Vispassage\[19-01-2021 APvE_eenzijdige vispassage_concept ver 1.0.xlsm]Selectievelden'!#REF!</xm:f>
          </x14:formula1>
          <xm:sqref>I371:I450 H26:H370</xm:sqref>
        </x14:dataValidation>
        <x14:dataValidation type="list" allowBlank="1" showInputMessage="1" showErrorMessage="1" xr:uid="{AE4537C7-99AD-41F4-A0FA-A1E81414184B}">
          <x14:formula1>
            <xm:f>'\\atlas\kvanderheijden\PMB\Vispassage\[19-01-2021 APvE_eenzijdige vispassage_concept ver 1.0.xlsm]Selectievelden'!#REF!</xm:f>
          </x14:formula1>
          <xm:sqref>D371:D450 C26:C370 O19:O370 S19:S370 Y19:Y370 L19:M21</xm:sqref>
        </x14:dataValidation>
        <x14:dataValidation type="list" errorStyle="warning" allowBlank="1" showInputMessage="1" showErrorMessage="1" errorTitle="Verkeerde invoer" error="Deze waarde wijkt af van de lijst" xr:uid="{C6BDC18F-3C4A-45AC-A6F1-116C513C6E18}">
          <x14:formula1>
            <xm:f>'\\atlas\kvanderheijden\PMB\Vispassage\[19-01-2021 APvE_eenzijdige vispassage_concept ver 1.0.xlsm]Selectievelden'!#REF!</xm:f>
          </x14:formula1>
          <xm:sqref>F371:F450 E28:E370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EF48E-ABF8-4BD6-B1F8-1C300ECEE239}">
  <sheetPr filterMode="1">
    <tabColor theme="8" tint="0.79998168889431442"/>
    <pageSetUpPr fitToPage="1"/>
  </sheetPr>
  <dimension ref="A7:AC365"/>
  <sheetViews>
    <sheetView topLeftCell="A4" zoomScale="80" zoomScaleNormal="80" workbookViewId="0">
      <selection activeCell="G43" sqref="G43"/>
    </sheetView>
  </sheetViews>
  <sheetFormatPr defaultRowHeight="12" x14ac:dyDescent="0.2"/>
  <cols>
    <col min="1" max="1" width="12.85546875" customWidth="1"/>
    <col min="2" max="2" width="13.140625" customWidth="1"/>
    <col min="5" max="5" width="24.7109375" bestFit="1" customWidth="1"/>
    <col min="6" max="6" width="19.5703125" bestFit="1" customWidth="1"/>
    <col min="10" max="11" width="50.5703125" customWidth="1"/>
    <col min="12" max="12" width="31.85546875" customWidth="1"/>
    <col min="13" max="15" width="12.7109375" customWidth="1"/>
    <col min="16" max="17" width="9.5703125" hidden="1" customWidth="1"/>
    <col min="18" max="18" width="10.7109375" hidden="1" customWidth="1"/>
    <col min="19" max="19" width="11.140625" customWidth="1"/>
    <col min="21" max="21" width="10.42578125" customWidth="1"/>
    <col min="22" max="22" width="10" customWidth="1"/>
    <col min="23" max="23" width="9.85546875" customWidth="1"/>
    <col min="24" max="24" width="10.28515625" customWidth="1"/>
  </cols>
  <sheetData>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36"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8" t="s">
        <v>164</v>
      </c>
      <c r="U10" s="116" t="s">
        <v>165</v>
      </c>
      <c r="V10" s="116" t="s">
        <v>166</v>
      </c>
      <c r="W10" s="116" t="s">
        <v>167</v>
      </c>
      <c r="X10" s="116" t="s">
        <v>168</v>
      </c>
      <c r="Y10" s="118" t="s">
        <v>169</v>
      </c>
      <c r="Z10" s="116" t="s">
        <v>170</v>
      </c>
      <c r="AA10" s="116" t="s">
        <v>171</v>
      </c>
      <c r="AB10" s="116" t="s">
        <v>172</v>
      </c>
      <c r="AC10" s="116" t="s">
        <v>173</v>
      </c>
    </row>
    <row r="11" spans="1:29" ht="37.5" customHeight="1" x14ac:dyDescent="0.2">
      <c r="A11" s="124">
        <f>IF(B11="","",ROW()-10)</f>
        <v>1</v>
      </c>
      <c r="B11" s="82" t="s">
        <v>484</v>
      </c>
      <c r="C11" s="123" t="s">
        <v>47</v>
      </c>
      <c r="D11" s="125" t="s">
        <v>480</v>
      </c>
      <c r="E11" s="153" t="s">
        <v>6</v>
      </c>
      <c r="F11" s="125" t="s">
        <v>305</v>
      </c>
      <c r="G11" s="125"/>
      <c r="H11" s="153" t="s">
        <v>150</v>
      </c>
      <c r="I11" s="85"/>
      <c r="J11" s="122" t="s">
        <v>307</v>
      </c>
      <c r="K11" s="122" t="s">
        <v>678</v>
      </c>
      <c r="L11" s="180" t="s">
        <v>110</v>
      </c>
      <c r="M11" s="180" t="s">
        <v>116</v>
      </c>
      <c r="N11" s="86"/>
      <c r="O11" s="123" t="s">
        <v>85</v>
      </c>
      <c r="P11" s="239">
        <v>44348</v>
      </c>
      <c r="Q11" s="111"/>
      <c r="R11" s="111"/>
      <c r="S11" s="175" t="s">
        <v>993</v>
      </c>
      <c r="T11" s="113"/>
      <c r="U11" s="113"/>
      <c r="V11" s="113"/>
      <c r="W11" s="113"/>
      <c r="X11" s="113"/>
      <c r="Y11" s="236" t="s">
        <v>129</v>
      </c>
      <c r="Z11" s="113"/>
      <c r="AA11" s="113"/>
      <c r="AB11" s="113"/>
      <c r="AC11" s="113"/>
    </row>
    <row r="12" spans="1:29" ht="45.75" customHeight="1" x14ac:dyDescent="0.2">
      <c r="A12" s="124">
        <f t="shared" ref="A12:A72" si="0">IF(B12="","",ROW()-10)</f>
        <v>2</v>
      </c>
      <c r="B12" s="82" t="s">
        <v>625</v>
      </c>
      <c r="C12" s="123" t="s">
        <v>52</v>
      </c>
      <c r="D12" s="125" t="s">
        <v>480</v>
      </c>
      <c r="E12" s="153" t="s">
        <v>6</v>
      </c>
      <c r="F12" s="125" t="s">
        <v>305</v>
      </c>
      <c r="G12" s="125"/>
      <c r="H12" s="153" t="s">
        <v>152</v>
      </c>
      <c r="I12" s="85"/>
      <c r="J12" s="122" t="s">
        <v>319</v>
      </c>
      <c r="K12" s="122" t="s">
        <v>318</v>
      </c>
      <c r="L12" s="180" t="s">
        <v>110</v>
      </c>
      <c r="M12" s="190" t="s">
        <v>114</v>
      </c>
      <c r="N12" s="122"/>
      <c r="O12" s="123" t="s">
        <v>85</v>
      </c>
      <c r="P12" s="239">
        <v>44348</v>
      </c>
      <c r="Q12" s="111"/>
      <c r="R12" s="111"/>
      <c r="S12" s="175" t="s">
        <v>993</v>
      </c>
      <c r="T12" s="113"/>
      <c r="U12" s="113"/>
      <c r="V12" s="113"/>
      <c r="W12" s="113"/>
      <c r="X12" s="113"/>
      <c r="Y12" s="236" t="s">
        <v>129</v>
      </c>
      <c r="Z12" s="113"/>
      <c r="AA12" s="113"/>
      <c r="AB12" s="113"/>
      <c r="AC12" s="113"/>
    </row>
    <row r="13" spans="1:29" ht="38.25" customHeight="1" x14ac:dyDescent="0.2">
      <c r="A13" s="124">
        <f t="shared" si="0"/>
        <v>3</v>
      </c>
      <c r="B13" s="82" t="s">
        <v>835</v>
      </c>
      <c r="C13" s="123" t="s">
        <v>52</v>
      </c>
      <c r="D13" s="125" t="s">
        <v>480</v>
      </c>
      <c r="E13" s="153" t="s">
        <v>6</v>
      </c>
      <c r="F13" s="125" t="s">
        <v>305</v>
      </c>
      <c r="G13" s="125"/>
      <c r="H13" s="153" t="s">
        <v>154</v>
      </c>
      <c r="I13" s="85"/>
      <c r="J13" s="122" t="s">
        <v>834</v>
      </c>
      <c r="K13" s="122" t="s">
        <v>1029</v>
      </c>
      <c r="L13" s="180" t="s">
        <v>110</v>
      </c>
      <c r="M13" s="190" t="s">
        <v>114</v>
      </c>
      <c r="N13" s="122"/>
      <c r="O13" s="123" t="s">
        <v>94</v>
      </c>
      <c r="P13" s="239">
        <v>44348</v>
      </c>
      <c r="Q13" s="111"/>
      <c r="R13" s="111"/>
      <c r="S13" s="175" t="s">
        <v>993</v>
      </c>
      <c r="T13" s="113"/>
      <c r="U13" s="113"/>
      <c r="V13" s="113"/>
      <c r="W13" s="113"/>
      <c r="X13" s="113"/>
      <c r="Y13" s="236" t="s">
        <v>129</v>
      </c>
      <c r="Z13" s="113"/>
      <c r="AA13" s="113"/>
      <c r="AB13" s="113"/>
      <c r="AC13" s="113"/>
    </row>
    <row r="14" spans="1:29" ht="38.25" customHeight="1" x14ac:dyDescent="0.2">
      <c r="A14" s="124">
        <f t="shared" si="0"/>
        <v>4</v>
      </c>
      <c r="B14" s="82" t="s">
        <v>485</v>
      </c>
      <c r="C14" s="123" t="s">
        <v>52</v>
      </c>
      <c r="D14" s="125" t="s">
        <v>481</v>
      </c>
      <c r="E14" s="153" t="s">
        <v>6</v>
      </c>
      <c r="F14" s="125" t="s">
        <v>306</v>
      </c>
      <c r="G14" s="125"/>
      <c r="H14" s="153" t="s">
        <v>150</v>
      </c>
      <c r="I14" s="85"/>
      <c r="J14" s="122" t="s">
        <v>308</v>
      </c>
      <c r="K14" s="122"/>
      <c r="L14" s="180" t="s">
        <v>110</v>
      </c>
      <c r="M14" s="180" t="s">
        <v>114</v>
      </c>
      <c r="N14" s="86"/>
      <c r="O14" s="123" t="s">
        <v>85</v>
      </c>
      <c r="P14" s="239">
        <v>44348</v>
      </c>
      <c r="Q14" s="111"/>
      <c r="R14" s="111"/>
      <c r="S14" s="175" t="s">
        <v>993</v>
      </c>
      <c r="T14" s="113"/>
      <c r="U14" s="113"/>
      <c r="V14" s="113"/>
      <c r="W14" s="113"/>
      <c r="X14" s="113"/>
      <c r="Y14" s="236" t="s">
        <v>129</v>
      </c>
      <c r="Z14" s="113"/>
      <c r="AA14" s="113"/>
      <c r="AB14" s="113"/>
      <c r="AC14" s="113"/>
    </row>
    <row r="15" spans="1:29" ht="39.75" customHeight="1" x14ac:dyDescent="0.2">
      <c r="A15" s="124">
        <f t="shared" si="0"/>
        <v>5</v>
      </c>
      <c r="B15" s="82" t="s">
        <v>626</v>
      </c>
      <c r="C15" s="123" t="s">
        <v>47</v>
      </c>
      <c r="D15" s="125" t="s">
        <v>481</v>
      </c>
      <c r="E15" s="153" t="s">
        <v>6</v>
      </c>
      <c r="F15" s="154" t="s">
        <v>306</v>
      </c>
      <c r="G15" s="154"/>
      <c r="H15" s="153" t="s">
        <v>152</v>
      </c>
      <c r="I15" s="173"/>
      <c r="J15" s="152" t="s">
        <v>309</v>
      </c>
      <c r="K15" s="152" t="s">
        <v>688</v>
      </c>
      <c r="L15" s="180" t="s">
        <v>110</v>
      </c>
      <c r="M15" s="180" t="s">
        <v>114</v>
      </c>
      <c r="N15" s="86"/>
      <c r="O15" s="123" t="s">
        <v>85</v>
      </c>
      <c r="P15" s="239">
        <v>44348</v>
      </c>
      <c r="Q15" s="111"/>
      <c r="R15" s="111"/>
      <c r="S15" s="175" t="s">
        <v>993</v>
      </c>
      <c r="T15" s="113"/>
      <c r="U15" s="113"/>
      <c r="V15" s="113"/>
      <c r="W15" s="113"/>
      <c r="X15" s="113"/>
      <c r="Y15" s="236" t="s">
        <v>129</v>
      </c>
      <c r="Z15" s="113"/>
      <c r="AA15" s="113"/>
      <c r="AB15" s="113"/>
      <c r="AC15" s="113"/>
    </row>
    <row r="16" spans="1:29" ht="28.5" customHeight="1" x14ac:dyDescent="0.2">
      <c r="A16" s="124">
        <f t="shared" si="0"/>
        <v>6</v>
      </c>
      <c r="B16" s="82" t="s">
        <v>627</v>
      </c>
      <c r="C16" s="123" t="s">
        <v>52</v>
      </c>
      <c r="D16" s="125" t="s">
        <v>481</v>
      </c>
      <c r="E16" s="153" t="s">
        <v>6</v>
      </c>
      <c r="F16" s="154" t="s">
        <v>306</v>
      </c>
      <c r="G16" s="154"/>
      <c r="H16" s="153" t="s">
        <v>154</v>
      </c>
      <c r="I16" s="173"/>
      <c r="J16" s="152" t="s">
        <v>685</v>
      </c>
      <c r="K16" s="152"/>
      <c r="L16" s="180" t="s">
        <v>110</v>
      </c>
      <c r="M16" s="180" t="s">
        <v>116</v>
      </c>
      <c r="N16" s="86"/>
      <c r="O16" s="123" t="s">
        <v>85</v>
      </c>
      <c r="P16" s="239">
        <v>44348</v>
      </c>
      <c r="Q16" s="111"/>
      <c r="R16" s="111"/>
      <c r="S16" s="175" t="s">
        <v>993</v>
      </c>
      <c r="T16" s="113"/>
      <c r="U16" s="113"/>
      <c r="V16" s="113"/>
      <c r="W16" s="113"/>
      <c r="X16" s="113"/>
      <c r="Y16" s="236" t="s">
        <v>129</v>
      </c>
      <c r="Z16" s="113"/>
      <c r="AA16" s="113"/>
      <c r="AB16" s="113"/>
      <c r="AC16" s="113"/>
    </row>
    <row r="17" spans="1:29" ht="66.75" customHeight="1" x14ac:dyDescent="0.2">
      <c r="A17" s="124">
        <f t="shared" si="0"/>
        <v>7</v>
      </c>
      <c r="B17" s="82" t="s">
        <v>486</v>
      </c>
      <c r="C17" s="123" t="s">
        <v>42</v>
      </c>
      <c r="D17" s="125" t="s">
        <v>482</v>
      </c>
      <c r="E17" s="153" t="s">
        <v>6</v>
      </c>
      <c r="F17" s="154" t="s">
        <v>310</v>
      </c>
      <c r="G17" s="154"/>
      <c r="H17" s="153" t="s">
        <v>150</v>
      </c>
      <c r="I17" s="154"/>
      <c r="J17" s="152" t="s">
        <v>314</v>
      </c>
      <c r="K17" s="152" t="s">
        <v>371</v>
      </c>
      <c r="L17" s="180" t="s">
        <v>110</v>
      </c>
      <c r="M17" s="180" t="s">
        <v>114</v>
      </c>
      <c r="N17" s="86"/>
      <c r="O17" s="123" t="s">
        <v>85</v>
      </c>
      <c r="P17" s="239">
        <v>44348</v>
      </c>
      <c r="Q17" s="111"/>
      <c r="R17" s="111"/>
      <c r="S17" s="175" t="s">
        <v>993</v>
      </c>
      <c r="T17" s="113"/>
      <c r="U17" s="113"/>
      <c r="V17" s="113"/>
      <c r="W17" s="113"/>
      <c r="X17" s="113"/>
      <c r="Y17" s="236" t="s">
        <v>129</v>
      </c>
      <c r="Z17" s="113"/>
      <c r="AA17" s="113"/>
      <c r="AB17" s="113"/>
      <c r="AC17" s="113"/>
    </row>
    <row r="18" spans="1:29" ht="30.75" customHeight="1" x14ac:dyDescent="0.2">
      <c r="A18" s="124">
        <f t="shared" si="0"/>
        <v>8</v>
      </c>
      <c r="B18" s="82" t="s">
        <v>487</v>
      </c>
      <c r="C18" s="123" t="s">
        <v>42</v>
      </c>
      <c r="D18" s="125" t="s">
        <v>483</v>
      </c>
      <c r="E18" s="153" t="s">
        <v>6</v>
      </c>
      <c r="F18" s="125" t="s">
        <v>311</v>
      </c>
      <c r="G18" s="125"/>
      <c r="H18" s="153" t="s">
        <v>150</v>
      </c>
      <c r="I18" s="125"/>
      <c r="J18" s="122" t="s">
        <v>315</v>
      </c>
      <c r="K18" s="122" t="s">
        <v>436</v>
      </c>
      <c r="L18" s="180" t="s">
        <v>110</v>
      </c>
      <c r="M18" s="122" t="s">
        <v>114</v>
      </c>
      <c r="N18" s="86"/>
      <c r="O18" s="123" t="s">
        <v>85</v>
      </c>
      <c r="P18" s="239">
        <v>44348</v>
      </c>
      <c r="Q18" s="111"/>
      <c r="R18" s="111"/>
      <c r="S18" s="175" t="s">
        <v>993</v>
      </c>
      <c r="T18" s="113"/>
      <c r="U18" s="113"/>
      <c r="V18" s="113"/>
      <c r="W18" s="113"/>
      <c r="X18" s="113"/>
      <c r="Y18" s="236" t="s">
        <v>129</v>
      </c>
      <c r="Z18" s="113"/>
      <c r="AA18" s="113"/>
      <c r="AB18" s="113"/>
      <c r="AC18" s="113"/>
    </row>
    <row r="19" spans="1:29" ht="49.5" customHeight="1" x14ac:dyDescent="0.2">
      <c r="A19" s="124">
        <f t="shared" si="0"/>
        <v>9</v>
      </c>
      <c r="B19" s="82" t="s">
        <v>628</v>
      </c>
      <c r="C19" s="123" t="s">
        <v>47</v>
      </c>
      <c r="D19" s="125" t="s">
        <v>483</v>
      </c>
      <c r="E19" s="153" t="s">
        <v>6</v>
      </c>
      <c r="F19" s="125" t="s">
        <v>311</v>
      </c>
      <c r="G19" s="125"/>
      <c r="H19" s="153" t="s">
        <v>152</v>
      </c>
      <c r="I19" s="125"/>
      <c r="J19" s="122" t="s">
        <v>316</v>
      </c>
      <c r="K19" s="122" t="s">
        <v>436</v>
      </c>
      <c r="L19" s="180" t="s">
        <v>110</v>
      </c>
      <c r="M19" s="122" t="s">
        <v>114</v>
      </c>
      <c r="N19" s="86"/>
      <c r="O19" s="123" t="s">
        <v>85</v>
      </c>
      <c r="P19" s="239">
        <v>44348</v>
      </c>
      <c r="Q19" s="111"/>
      <c r="R19" s="111"/>
      <c r="S19" s="175" t="s">
        <v>993</v>
      </c>
      <c r="T19" s="113"/>
      <c r="U19" s="113"/>
      <c r="V19" s="113"/>
      <c r="W19" s="113"/>
      <c r="X19" s="113"/>
      <c r="Y19" s="236" t="s">
        <v>129</v>
      </c>
      <c r="Z19" s="113"/>
      <c r="AA19" s="113"/>
      <c r="AB19" s="113"/>
      <c r="AC19" s="113"/>
    </row>
    <row r="20" spans="1:29" ht="42.75" customHeight="1" x14ac:dyDescent="0.2">
      <c r="A20" s="124">
        <f t="shared" si="0"/>
        <v>10</v>
      </c>
      <c r="B20" s="82" t="s">
        <v>629</v>
      </c>
      <c r="C20" s="123" t="s">
        <v>47</v>
      </c>
      <c r="D20" s="125" t="s">
        <v>483</v>
      </c>
      <c r="E20" s="153" t="s">
        <v>6</v>
      </c>
      <c r="F20" s="125" t="s">
        <v>311</v>
      </c>
      <c r="G20" s="125"/>
      <c r="H20" s="153" t="s">
        <v>154</v>
      </c>
      <c r="I20" s="125"/>
      <c r="J20" s="122" t="s">
        <v>317</v>
      </c>
      <c r="K20" s="122"/>
      <c r="L20" s="180" t="s">
        <v>110</v>
      </c>
      <c r="M20" s="122" t="s">
        <v>114</v>
      </c>
      <c r="N20" s="86"/>
      <c r="O20" s="123" t="s">
        <v>85</v>
      </c>
      <c r="P20" s="239">
        <v>44348</v>
      </c>
      <c r="Q20" s="111"/>
      <c r="R20" s="111"/>
      <c r="S20" s="175" t="s">
        <v>993</v>
      </c>
      <c r="T20" s="113"/>
      <c r="U20" s="113"/>
      <c r="V20" s="113"/>
      <c r="W20" s="113"/>
      <c r="X20" s="113"/>
      <c r="Y20" s="236" t="s">
        <v>129</v>
      </c>
      <c r="Z20" s="113"/>
      <c r="AA20" s="113"/>
      <c r="AB20" s="113"/>
      <c r="AC20" s="113"/>
    </row>
    <row r="21" spans="1:29" ht="39.75" hidden="1" customHeight="1" x14ac:dyDescent="0.2">
      <c r="A21" s="124">
        <f t="shared" si="0"/>
        <v>11</v>
      </c>
      <c r="B21" s="82" t="s">
        <v>679</v>
      </c>
      <c r="C21" s="123" t="s">
        <v>42</v>
      </c>
      <c r="D21" s="125" t="s">
        <v>483</v>
      </c>
      <c r="E21" s="153" t="s">
        <v>6</v>
      </c>
      <c r="F21" s="125" t="s">
        <v>311</v>
      </c>
      <c r="G21" s="125"/>
      <c r="H21" s="153" t="s">
        <v>155</v>
      </c>
      <c r="I21" s="125"/>
      <c r="J21" s="122" t="s">
        <v>670</v>
      </c>
      <c r="K21" s="122" t="s">
        <v>671</v>
      </c>
      <c r="L21" s="180" t="s">
        <v>110</v>
      </c>
      <c r="M21" s="122" t="s">
        <v>114</v>
      </c>
      <c r="N21" s="86"/>
      <c r="O21" s="123" t="s">
        <v>85</v>
      </c>
      <c r="P21" s="239">
        <v>44348</v>
      </c>
      <c r="Q21" s="111"/>
      <c r="R21" s="111"/>
      <c r="S21" s="175" t="s">
        <v>97</v>
      </c>
      <c r="T21" s="113"/>
      <c r="U21" s="113"/>
      <c r="V21" s="113"/>
      <c r="W21" s="113"/>
      <c r="X21" s="113"/>
      <c r="Y21" s="236" t="s">
        <v>129</v>
      </c>
      <c r="Z21" s="113"/>
      <c r="AA21" s="113"/>
      <c r="AB21" s="113"/>
      <c r="AC21" s="113"/>
    </row>
    <row r="22" spans="1:29" ht="48" customHeight="1" x14ac:dyDescent="0.2">
      <c r="A22" s="124">
        <f t="shared" si="0"/>
        <v>12</v>
      </c>
      <c r="B22" s="82" t="s">
        <v>630</v>
      </c>
      <c r="C22" s="123" t="s">
        <v>42</v>
      </c>
      <c r="D22" s="125" t="s">
        <v>622</v>
      </c>
      <c r="E22" s="153" t="s">
        <v>6</v>
      </c>
      <c r="F22" s="154" t="s">
        <v>312</v>
      </c>
      <c r="G22" s="154"/>
      <c r="H22" s="153" t="s">
        <v>150</v>
      </c>
      <c r="I22" s="154"/>
      <c r="J22" s="152" t="s">
        <v>370</v>
      </c>
      <c r="K22" s="152"/>
      <c r="L22" s="180" t="s">
        <v>110</v>
      </c>
      <c r="M22" s="122" t="s">
        <v>114</v>
      </c>
      <c r="N22" s="86"/>
      <c r="O22" s="123" t="s">
        <v>85</v>
      </c>
      <c r="P22" s="239">
        <v>44348</v>
      </c>
      <c r="Q22" s="111"/>
      <c r="R22" s="111"/>
      <c r="S22" s="175" t="s">
        <v>993</v>
      </c>
      <c r="T22" s="113"/>
      <c r="U22" s="113"/>
      <c r="V22" s="113"/>
      <c r="W22" s="113"/>
      <c r="X22" s="113"/>
      <c r="Y22" s="236" t="s">
        <v>129</v>
      </c>
      <c r="Z22" s="113"/>
      <c r="AA22" s="113"/>
      <c r="AB22" s="113"/>
      <c r="AC22" s="113"/>
    </row>
    <row r="23" spans="1:29" ht="280.5" hidden="1" customHeight="1" x14ac:dyDescent="0.2">
      <c r="A23" s="124">
        <f t="shared" si="0"/>
        <v>13</v>
      </c>
      <c r="B23" s="82" t="s">
        <v>631</v>
      </c>
      <c r="C23" s="123" t="s">
        <v>47</v>
      </c>
      <c r="D23" s="125" t="s">
        <v>622</v>
      </c>
      <c r="E23" s="153" t="s">
        <v>6</v>
      </c>
      <c r="F23" s="154" t="s">
        <v>312</v>
      </c>
      <c r="G23" s="154"/>
      <c r="H23" s="153" t="s">
        <v>152</v>
      </c>
      <c r="I23" s="154"/>
      <c r="J23" s="152" t="s">
        <v>962</v>
      </c>
      <c r="K23" s="262" t="s">
        <v>1014</v>
      </c>
      <c r="L23" s="180" t="s">
        <v>110</v>
      </c>
      <c r="M23" s="122" t="s">
        <v>116</v>
      </c>
      <c r="N23" s="86"/>
      <c r="O23" s="123" t="s">
        <v>94</v>
      </c>
      <c r="P23" s="239">
        <v>44348</v>
      </c>
      <c r="Q23" s="111"/>
      <c r="R23" s="111"/>
      <c r="S23" s="175" t="s">
        <v>97</v>
      </c>
      <c r="T23" s="113"/>
      <c r="U23" s="113"/>
      <c r="V23" s="113"/>
      <c r="W23" s="113"/>
      <c r="X23" s="113"/>
      <c r="Y23" s="236" t="s">
        <v>129</v>
      </c>
      <c r="Z23" s="113"/>
      <c r="AA23" s="113"/>
      <c r="AB23" s="113"/>
      <c r="AC23" s="113"/>
    </row>
    <row r="24" spans="1:29" ht="42" customHeight="1" x14ac:dyDescent="0.2">
      <c r="A24" s="124">
        <f t="shared" si="0"/>
        <v>14</v>
      </c>
      <c r="B24" s="82" t="s">
        <v>624</v>
      </c>
      <c r="C24" s="123" t="s">
        <v>42</v>
      </c>
      <c r="D24" s="125" t="s">
        <v>623</v>
      </c>
      <c r="E24" s="153" t="s">
        <v>6</v>
      </c>
      <c r="F24" s="125" t="s">
        <v>313</v>
      </c>
      <c r="G24" s="125"/>
      <c r="H24" s="153" t="s">
        <v>150</v>
      </c>
      <c r="I24" s="125"/>
      <c r="J24" s="152" t="s">
        <v>708</v>
      </c>
      <c r="K24" s="152" t="s">
        <v>352</v>
      </c>
      <c r="L24" s="180" t="s">
        <v>110</v>
      </c>
      <c r="M24" s="122" t="s">
        <v>114</v>
      </c>
      <c r="N24" s="86"/>
      <c r="O24" s="123" t="s">
        <v>85</v>
      </c>
      <c r="P24" s="239">
        <v>44348</v>
      </c>
      <c r="Q24" s="111"/>
      <c r="R24" s="111"/>
      <c r="S24" s="175" t="s">
        <v>993</v>
      </c>
      <c r="T24" s="113"/>
      <c r="U24" s="113"/>
      <c r="V24" s="113"/>
      <c r="W24" s="113"/>
      <c r="X24" s="113"/>
      <c r="Y24" s="236" t="s">
        <v>129</v>
      </c>
      <c r="Z24" s="113"/>
      <c r="AA24" s="113"/>
      <c r="AB24" s="113"/>
      <c r="AC24" s="113"/>
    </row>
    <row r="25" spans="1:29" x14ac:dyDescent="0.2">
      <c r="A25" s="81" t="str">
        <f t="shared" si="0"/>
        <v/>
      </c>
      <c r="B25" s="82" t="str">
        <f>IF(H25&gt;0,CONCATENATE(Tabel2204037[Object-ID],Tabel2204037[Nr.],".",[1]!Watergangen[[#This Row],[Object code]],".",[1]!Watergangen[[#This Row],[Eis-volgnr.]]),"")</f>
        <v/>
      </c>
      <c r="C25" s="121"/>
      <c r="D25" s="83"/>
      <c r="E25" s="121"/>
      <c r="F25" s="88"/>
      <c r="G25" s="88"/>
      <c r="H25" s="121"/>
      <c r="I25" s="83"/>
      <c r="J25" s="219"/>
      <c r="K25" s="86"/>
      <c r="L25" s="86"/>
      <c r="M25" s="86"/>
      <c r="N25" s="86"/>
      <c r="O25" s="83"/>
      <c r="P25" s="111"/>
      <c r="Q25" s="111"/>
      <c r="R25" s="111"/>
      <c r="S25" s="113"/>
      <c r="T25" s="113"/>
      <c r="U25" s="113"/>
      <c r="V25" s="113"/>
      <c r="W25" s="113"/>
      <c r="X25" s="113"/>
      <c r="Y25" s="113"/>
      <c r="Z25" s="113"/>
      <c r="AA25" s="113"/>
      <c r="AB25" s="113"/>
      <c r="AC25" s="113"/>
    </row>
    <row r="26" spans="1:29" x14ac:dyDescent="0.2">
      <c r="A26" s="81" t="str">
        <f t="shared" si="0"/>
        <v/>
      </c>
      <c r="B26" s="82" t="str">
        <f>IF(H26&gt;0,CONCATENATE(Tabel2204037[Object-ID],Tabel2204037[Nr.],".",[1]!Watergangen[[#This Row],[Object code]],".",[1]!Watergangen[[#This Row],[Eis-volgnr.]]),"")</f>
        <v/>
      </c>
      <c r="C26" s="121"/>
      <c r="D26" s="83"/>
      <c r="E26" s="121"/>
      <c r="F26" s="88"/>
      <c r="G26" s="88"/>
      <c r="H26" s="121"/>
      <c r="I26" s="83"/>
      <c r="J26" s="89"/>
      <c r="K26" s="86"/>
      <c r="L26" s="86"/>
      <c r="M26" s="86"/>
      <c r="N26" s="86"/>
      <c r="O26" s="83"/>
      <c r="P26" s="111"/>
      <c r="Q26" s="111"/>
      <c r="R26" s="111"/>
      <c r="S26" s="113"/>
      <c r="T26" s="113"/>
      <c r="U26" s="113"/>
      <c r="V26" s="113"/>
      <c r="W26" s="113"/>
      <c r="X26" s="113"/>
      <c r="Y26" s="113"/>
      <c r="Z26" s="113"/>
      <c r="AA26" s="113"/>
      <c r="AB26" s="113"/>
      <c r="AC26" s="113"/>
    </row>
    <row r="27" spans="1:29" x14ac:dyDescent="0.2">
      <c r="A27" s="81" t="str">
        <f t="shared" si="0"/>
        <v/>
      </c>
      <c r="B27" s="82" t="str">
        <f>IF(H27&gt;0,CONCATENATE(Tabel2204037[Object-ID],Tabel2204037[Nr.],".",[1]!Watergangen[[#This Row],[Object code]],".",[1]!Watergangen[[#This Row],[Eis-volgnr.]]),"")</f>
        <v/>
      </c>
      <c r="C27" s="121"/>
      <c r="D27" s="83"/>
      <c r="E27" s="121"/>
      <c r="F27" s="88"/>
      <c r="G27" s="88"/>
      <c r="H27" s="121"/>
      <c r="I27" s="83"/>
      <c r="J27" s="89"/>
      <c r="K27" s="86"/>
      <c r="L27" s="86"/>
      <c r="M27" s="86"/>
      <c r="N27" s="86"/>
      <c r="O27" s="83"/>
      <c r="P27" s="111"/>
      <c r="Q27" s="111"/>
      <c r="R27" s="111"/>
      <c r="S27" s="113"/>
      <c r="T27" s="113"/>
      <c r="U27" s="113"/>
      <c r="V27" s="113"/>
      <c r="W27" s="113"/>
      <c r="X27" s="113"/>
      <c r="Y27" s="113"/>
      <c r="Z27" s="113"/>
      <c r="AA27" s="113"/>
      <c r="AB27" s="113"/>
      <c r="AC27" s="113"/>
    </row>
    <row r="28" spans="1:29" x14ac:dyDescent="0.2">
      <c r="A28" s="81" t="str">
        <f t="shared" si="0"/>
        <v/>
      </c>
      <c r="B28" s="82" t="str">
        <f>IF(H28&gt;0,CONCATENATE(Tabel2204037[Object-ID],Tabel2204037[Nr.],".",[1]!Watergangen[[#This Row],[Object code]],".",[1]!Watergangen[[#This Row],[Eis-volgnr.]]),"")</f>
        <v/>
      </c>
      <c r="C28" s="121"/>
      <c r="D28" s="83"/>
      <c r="E28" s="121"/>
      <c r="F28" s="88"/>
      <c r="G28" s="88"/>
      <c r="H28" s="121"/>
      <c r="I28" s="83"/>
      <c r="J28" s="89"/>
      <c r="K28" s="86"/>
      <c r="L28" s="86"/>
      <c r="M28" s="86"/>
      <c r="N28" s="86"/>
      <c r="O28" s="83"/>
      <c r="P28" s="111"/>
      <c r="Q28" s="111"/>
      <c r="R28" s="111"/>
      <c r="S28" s="113"/>
      <c r="T28" s="113"/>
      <c r="U28" s="113"/>
      <c r="V28" s="113"/>
      <c r="W28" s="113"/>
      <c r="X28" s="113"/>
      <c r="Y28" s="113"/>
      <c r="Z28" s="113"/>
      <c r="AA28" s="113"/>
      <c r="AB28" s="113"/>
      <c r="AC28" s="113"/>
    </row>
    <row r="29" spans="1:29" x14ac:dyDescent="0.2">
      <c r="A29" s="81" t="str">
        <f t="shared" si="0"/>
        <v/>
      </c>
      <c r="B29" s="82" t="str">
        <f>IF(H29&gt;0,CONCATENATE(Tabel2204037[Object-ID],Tabel2204037[Nr.],".",[1]!Watergangen[[#This Row],[Object code]],".",[1]!Watergangen[[#This Row],[Eis-volgnr.]]),"")</f>
        <v/>
      </c>
      <c r="C29" s="83"/>
      <c r="D29" s="83"/>
      <c r="E29" s="84"/>
      <c r="F29" s="88"/>
      <c r="G29" s="88"/>
      <c r="H29" s="84"/>
      <c r="I29" s="83"/>
      <c r="J29" s="89"/>
      <c r="K29" s="86"/>
      <c r="L29" s="86"/>
      <c r="M29" s="86"/>
      <c r="N29" s="86"/>
      <c r="O29" s="83"/>
      <c r="P29" s="111"/>
      <c r="Q29" s="111"/>
      <c r="R29" s="111"/>
      <c r="S29" s="113"/>
      <c r="T29" s="113"/>
      <c r="U29" s="113"/>
      <c r="V29" s="113"/>
      <c r="W29" s="113"/>
      <c r="X29" s="113"/>
      <c r="Y29" s="113"/>
      <c r="Z29" s="113"/>
      <c r="AA29" s="113"/>
      <c r="AB29" s="113"/>
      <c r="AC29" s="113"/>
    </row>
    <row r="30" spans="1:29" x14ac:dyDescent="0.2">
      <c r="A30" s="81" t="str">
        <f t="shared" si="0"/>
        <v/>
      </c>
      <c r="B30" s="82" t="str">
        <f>IF(H30&gt;0,CONCATENATE(Tabel2204037[Object-ID],Tabel2204037[Nr.],".",[1]!Watergangen[[#This Row],[Object code]],".",[1]!Watergangen[[#This Row],[Eis-volgnr.]]),"")</f>
        <v/>
      </c>
      <c r="C30" s="83"/>
      <c r="D30" s="83"/>
      <c r="E30" s="84"/>
      <c r="F30" s="88"/>
      <c r="G30" s="88"/>
      <c r="H30" s="84"/>
      <c r="I30" s="83"/>
      <c r="J30" s="89"/>
      <c r="K30" s="86"/>
      <c r="L30" s="86"/>
      <c r="M30" s="86"/>
      <c r="N30" s="86"/>
      <c r="O30" s="83"/>
      <c r="P30" s="111"/>
      <c r="Q30" s="111"/>
      <c r="R30" s="111"/>
      <c r="S30" s="113"/>
      <c r="T30" s="113"/>
      <c r="U30" s="113"/>
      <c r="V30" s="113"/>
      <c r="W30" s="113"/>
      <c r="X30" s="113"/>
      <c r="Y30" s="113"/>
      <c r="Z30" s="113"/>
      <c r="AA30" s="113"/>
      <c r="AB30" s="113"/>
      <c r="AC30" s="113"/>
    </row>
    <row r="31" spans="1:29" x14ac:dyDescent="0.2">
      <c r="A31" s="81" t="str">
        <f t="shared" si="0"/>
        <v/>
      </c>
      <c r="B31" s="82" t="str">
        <f>IF(H31&gt;0,CONCATENATE(Tabel2204037[Object-ID],Tabel2204037[Nr.],".",[1]!Watergangen[[#This Row],[Object code]],".",[1]!Watergangen[[#This Row],[Eis-volgnr.]]),"")</f>
        <v/>
      </c>
      <c r="C31" s="83"/>
      <c r="D31" s="83"/>
      <c r="E31" s="84"/>
      <c r="F31" s="88"/>
      <c r="G31" s="88"/>
      <c r="H31" s="84"/>
      <c r="I31" s="83"/>
      <c r="J31" s="89"/>
      <c r="K31" s="86"/>
      <c r="L31" s="86"/>
      <c r="M31" s="86"/>
      <c r="N31" s="86"/>
      <c r="O31" s="83"/>
      <c r="P31" s="111"/>
      <c r="Q31" s="111"/>
      <c r="R31" s="111"/>
      <c r="S31" s="113"/>
      <c r="T31" s="113"/>
      <c r="U31" s="113"/>
      <c r="V31" s="113"/>
      <c r="W31" s="113"/>
      <c r="X31" s="113"/>
      <c r="Y31" s="113"/>
      <c r="Z31" s="113"/>
      <c r="AA31" s="113"/>
      <c r="AB31" s="113"/>
      <c r="AC31" s="113"/>
    </row>
    <row r="32" spans="1:29" x14ac:dyDescent="0.2">
      <c r="A32" s="81" t="str">
        <f t="shared" si="0"/>
        <v/>
      </c>
      <c r="B32" s="82" t="str">
        <f>IF(H32&gt;0,CONCATENATE(Tabel2204037[Object-ID],Tabel2204037[Nr.],".",[1]!Watergangen[[#This Row],[Object code]],".",[1]!Watergangen[[#This Row],[Eis-volgnr.]]),"")</f>
        <v/>
      </c>
      <c r="C32" s="83"/>
      <c r="D32" s="83"/>
      <c r="E32" s="84"/>
      <c r="F32" s="88"/>
      <c r="G32" s="88"/>
      <c r="H32" s="84"/>
      <c r="I32" s="83"/>
      <c r="J32" s="89"/>
      <c r="K32" s="86"/>
      <c r="L32" s="86"/>
      <c r="M32" s="86"/>
      <c r="N32" s="86"/>
      <c r="O32" s="83"/>
      <c r="P32" s="111"/>
      <c r="Q32" s="111"/>
      <c r="R32" s="111"/>
      <c r="S32" s="113"/>
      <c r="T32" s="113"/>
      <c r="U32" s="113"/>
      <c r="V32" s="113"/>
      <c r="W32" s="113"/>
      <c r="X32" s="113"/>
      <c r="Y32" s="113"/>
      <c r="Z32" s="113"/>
      <c r="AA32" s="113"/>
      <c r="AB32" s="113"/>
      <c r="AC32" s="113"/>
    </row>
    <row r="33" spans="1:29" x14ac:dyDescent="0.2">
      <c r="A33" s="81" t="str">
        <f t="shared" si="0"/>
        <v/>
      </c>
      <c r="B33" s="82" t="str">
        <f>IF(H33&gt;0,CONCATENATE(Tabel2204037[Object-ID],Tabel2204037[Nr.],".",[1]!Watergangen[[#This Row],[Object code]],".",[1]!Watergangen[[#This Row],[Eis-volgnr.]]),"")</f>
        <v/>
      </c>
      <c r="C33" s="83"/>
      <c r="D33" s="83"/>
      <c r="E33" s="84"/>
      <c r="F33" s="88"/>
      <c r="G33" s="88"/>
      <c r="H33" s="84"/>
      <c r="I33" s="83"/>
      <c r="J33" s="86"/>
      <c r="K33" s="86"/>
      <c r="L33" s="86"/>
      <c r="M33" s="86"/>
      <c r="N33" s="86"/>
      <c r="O33" s="83"/>
      <c r="P33" s="111"/>
      <c r="Q33" s="111"/>
      <c r="R33" s="111"/>
      <c r="S33" s="113"/>
      <c r="T33" s="113"/>
      <c r="U33" s="113"/>
      <c r="V33" s="113"/>
      <c r="W33" s="113"/>
      <c r="X33" s="113"/>
      <c r="Y33" s="113"/>
      <c r="Z33" s="113"/>
      <c r="AA33" s="113"/>
      <c r="AB33" s="113"/>
      <c r="AC33" s="113"/>
    </row>
    <row r="34" spans="1:29" x14ac:dyDescent="0.2">
      <c r="A34" s="81" t="str">
        <f t="shared" si="0"/>
        <v/>
      </c>
      <c r="B34" s="82" t="str">
        <f>IF(H34&gt;0,CONCATENATE(Tabel2204037[Object-ID],Tabel2204037[Nr.],".",[1]!Watergangen[[#This Row],[Object code]],".",[1]!Watergangen[[#This Row],[Eis-volgnr.]]),"")</f>
        <v/>
      </c>
      <c r="C34" s="83"/>
      <c r="D34" s="83"/>
      <c r="E34" s="84"/>
      <c r="F34" s="88"/>
      <c r="G34" s="88"/>
      <c r="H34" s="84"/>
      <c r="I34" s="83"/>
      <c r="J34" s="86"/>
      <c r="K34" s="86"/>
      <c r="L34" s="86"/>
      <c r="M34" s="86"/>
      <c r="N34" s="86"/>
      <c r="O34" s="83"/>
      <c r="P34" s="111"/>
      <c r="Q34" s="111"/>
      <c r="R34" s="111"/>
      <c r="S34" s="113"/>
      <c r="T34" s="113"/>
      <c r="U34" s="113"/>
      <c r="V34" s="113"/>
      <c r="W34" s="113"/>
      <c r="X34" s="113"/>
      <c r="Y34" s="113"/>
      <c r="Z34" s="113"/>
      <c r="AA34" s="113"/>
      <c r="AB34" s="113"/>
      <c r="AC34" s="113"/>
    </row>
    <row r="35" spans="1:29" x14ac:dyDescent="0.2">
      <c r="A35" s="81" t="str">
        <f t="shared" si="0"/>
        <v/>
      </c>
      <c r="B35" s="82" t="str">
        <f>IF(H35&gt;0,CONCATENATE(Tabel2204037[Object-ID],Tabel2204037[Nr.],".",[1]!Watergangen[[#This Row],[Object code]],".",[1]!Watergangen[[#This Row],[Eis-volgnr.]]),"")</f>
        <v/>
      </c>
      <c r="C35" s="83"/>
      <c r="D35" s="83"/>
      <c r="E35" s="84"/>
      <c r="F35" s="88"/>
      <c r="G35" s="88"/>
      <c r="H35" s="84"/>
      <c r="I35" s="83"/>
      <c r="J35" s="86"/>
      <c r="K35" s="86"/>
      <c r="L35" s="86"/>
      <c r="M35" s="86"/>
      <c r="N35" s="86"/>
      <c r="O35" s="83"/>
      <c r="P35" s="111"/>
      <c r="Q35" s="111"/>
      <c r="R35" s="111"/>
      <c r="S35" s="113"/>
      <c r="T35" s="113"/>
      <c r="U35" s="113"/>
      <c r="V35" s="113"/>
      <c r="W35" s="113"/>
      <c r="X35" s="113"/>
      <c r="Y35" s="113"/>
      <c r="Z35" s="113"/>
      <c r="AA35" s="113"/>
      <c r="AB35" s="113"/>
      <c r="AC35" s="113"/>
    </row>
    <row r="36" spans="1:29" x14ac:dyDescent="0.2">
      <c r="A36" s="81" t="str">
        <f t="shared" si="0"/>
        <v/>
      </c>
      <c r="B36" s="82" t="str">
        <f>IF(H36&gt;0,CONCATENATE(Tabel2204037[Object-ID],Tabel2204037[Nr.],".",[1]!Watergangen[[#This Row],[Object code]],".",[1]!Watergangen[[#This Row],[Eis-volgnr.]]),"")</f>
        <v/>
      </c>
      <c r="C36" s="83"/>
      <c r="D36" s="83"/>
      <c r="E36" s="84"/>
      <c r="F36" s="88"/>
      <c r="G36" s="88"/>
      <c r="H36" s="84"/>
      <c r="I36" s="83"/>
      <c r="J36" s="86"/>
      <c r="K36" s="86"/>
      <c r="L36" s="86"/>
      <c r="M36" s="86"/>
      <c r="N36" s="86"/>
      <c r="O36" s="83"/>
      <c r="P36" s="111"/>
      <c r="Q36" s="111"/>
      <c r="R36" s="111"/>
      <c r="S36" s="113"/>
      <c r="T36" s="113"/>
      <c r="U36" s="113"/>
      <c r="V36" s="113"/>
      <c r="W36" s="113"/>
      <c r="X36" s="113"/>
      <c r="Y36" s="113"/>
      <c r="Z36" s="113"/>
      <c r="AA36" s="113"/>
      <c r="AB36" s="113"/>
      <c r="AC36" s="113"/>
    </row>
    <row r="37" spans="1:29" x14ac:dyDescent="0.2">
      <c r="A37" s="81" t="str">
        <f t="shared" si="0"/>
        <v/>
      </c>
      <c r="B37" s="82" t="str">
        <f>IF(H37&gt;0,CONCATENATE(Tabel2204037[Object-ID],Tabel2204037[Nr.],".",[1]!Watergangen[[#This Row],[Object code]],".",[1]!Watergangen[[#This Row],[Eis-volgnr.]]),"")</f>
        <v/>
      </c>
      <c r="C37" s="83"/>
      <c r="D37" s="83"/>
      <c r="E37" s="84"/>
      <c r="F37" s="88"/>
      <c r="G37" s="88"/>
      <c r="H37" s="84"/>
      <c r="I37" s="83"/>
      <c r="J37" s="86"/>
      <c r="K37" s="86"/>
      <c r="L37" s="86"/>
      <c r="M37" s="86"/>
      <c r="N37" s="86"/>
      <c r="O37" s="83"/>
      <c r="P37" s="111"/>
      <c r="Q37" s="111"/>
      <c r="R37" s="111"/>
      <c r="S37" s="113"/>
      <c r="T37" s="113"/>
      <c r="U37" s="113"/>
      <c r="V37" s="113"/>
      <c r="W37" s="113"/>
      <c r="X37" s="113"/>
      <c r="Y37" s="113"/>
      <c r="Z37" s="113"/>
      <c r="AA37" s="113"/>
      <c r="AB37" s="113"/>
      <c r="AC37" s="113"/>
    </row>
    <row r="38" spans="1:29" x14ac:dyDescent="0.2">
      <c r="A38" s="81" t="str">
        <f t="shared" si="0"/>
        <v/>
      </c>
      <c r="B38" s="82" t="str">
        <f>IF(H38&gt;0,CONCATENATE(Tabel2204037[Object-ID],Tabel2204037[Nr.],".",[1]!Watergangen[[#This Row],[Object code]],".",[1]!Watergangen[[#This Row],[Eis-volgnr.]]),"")</f>
        <v/>
      </c>
      <c r="C38" s="83"/>
      <c r="D38" s="83"/>
      <c r="E38" s="84"/>
      <c r="F38" s="88"/>
      <c r="G38" s="88"/>
      <c r="H38" s="84"/>
      <c r="I38" s="83"/>
      <c r="J38" s="89"/>
      <c r="K38" s="86"/>
      <c r="L38" s="86"/>
      <c r="M38" s="86"/>
      <c r="N38" s="86"/>
      <c r="O38" s="83"/>
      <c r="P38" s="111"/>
      <c r="Q38" s="111"/>
      <c r="R38" s="111"/>
      <c r="S38" s="113"/>
      <c r="T38" s="113"/>
      <c r="U38" s="113"/>
      <c r="V38" s="113"/>
      <c r="W38" s="113"/>
      <c r="X38" s="113"/>
      <c r="Y38" s="113"/>
      <c r="Z38" s="113"/>
      <c r="AA38" s="113"/>
      <c r="AB38" s="113"/>
      <c r="AC38" s="113"/>
    </row>
    <row r="39" spans="1:29" x14ac:dyDescent="0.2">
      <c r="A39" s="81" t="str">
        <f t="shared" si="0"/>
        <v/>
      </c>
      <c r="B39" s="82" t="str">
        <f>IF(H39&gt;0,CONCATENATE(Tabel2204037[Object-ID],Tabel2204037[Nr.],".",[1]!Watergangen[[#This Row],[Object code]],".",[1]!Watergangen[[#This Row],[Eis-volgnr.]]),"")</f>
        <v/>
      </c>
      <c r="C39" s="83"/>
      <c r="D39" s="83"/>
      <c r="E39" s="84"/>
      <c r="F39" s="88"/>
      <c r="G39" s="88"/>
      <c r="H39" s="84"/>
      <c r="I39" s="83"/>
      <c r="J39" s="89"/>
      <c r="K39" s="86"/>
      <c r="L39" s="86"/>
      <c r="M39" s="86"/>
      <c r="N39" s="86"/>
      <c r="O39" s="83"/>
      <c r="P39" s="111"/>
      <c r="Q39" s="111"/>
      <c r="R39" s="111"/>
      <c r="S39" s="113"/>
      <c r="T39" s="113"/>
      <c r="U39" s="113"/>
      <c r="V39" s="113"/>
      <c r="W39" s="113"/>
      <c r="X39" s="113"/>
      <c r="Y39" s="113"/>
      <c r="Z39" s="113"/>
      <c r="AA39" s="113"/>
      <c r="AB39" s="113"/>
      <c r="AC39" s="113"/>
    </row>
    <row r="40" spans="1:29" x14ac:dyDescent="0.2">
      <c r="A40" s="81" t="str">
        <f t="shared" si="0"/>
        <v/>
      </c>
      <c r="B40" s="82" t="str">
        <f>IF(H40&gt;0,CONCATENATE(Tabel2204037[Object-ID],Tabel2204037[Nr.],".",[1]!Watergangen[[#This Row],[Object code]],".",[1]!Watergangen[[#This Row],[Eis-volgnr.]]),"")</f>
        <v/>
      </c>
      <c r="C40" s="83"/>
      <c r="D40" s="83"/>
      <c r="E40" s="84"/>
      <c r="F40" s="88"/>
      <c r="G40" s="88"/>
      <c r="H40" s="84"/>
      <c r="I40" s="83"/>
      <c r="J40" s="89"/>
      <c r="K40" s="86"/>
      <c r="L40" s="86"/>
      <c r="M40" s="86"/>
      <c r="N40" s="86"/>
      <c r="O40" s="83"/>
      <c r="P40" s="111"/>
      <c r="Q40" s="111"/>
      <c r="R40" s="111"/>
      <c r="S40" s="113"/>
      <c r="T40" s="113"/>
      <c r="U40" s="113"/>
      <c r="V40" s="113"/>
      <c r="W40" s="113"/>
      <c r="X40" s="113"/>
      <c r="Y40" s="113"/>
      <c r="Z40" s="113"/>
      <c r="AA40" s="113"/>
      <c r="AB40" s="113"/>
      <c r="AC40" s="113"/>
    </row>
    <row r="41" spans="1:29" x14ac:dyDescent="0.2">
      <c r="A41" s="81" t="str">
        <f t="shared" si="0"/>
        <v/>
      </c>
      <c r="B41" s="82" t="str">
        <f>IF(H41&gt;0,CONCATENATE(Tabel2204037[Object-ID],Tabel2204037[Nr.],".",[1]!Watergangen[[#This Row],[Object code]],".",[1]!Watergangen[[#This Row],[Eis-volgnr.]]),"")</f>
        <v/>
      </c>
      <c r="C41" s="83"/>
      <c r="D41" s="83"/>
      <c r="E41" s="84"/>
      <c r="F41" s="88"/>
      <c r="G41" s="88"/>
      <c r="H41" s="84"/>
      <c r="I41" s="83"/>
      <c r="J41" s="86"/>
      <c r="K41" s="86"/>
      <c r="L41" s="86"/>
      <c r="M41" s="86"/>
      <c r="N41" s="86"/>
      <c r="O41" s="83"/>
      <c r="P41" s="111"/>
      <c r="Q41" s="111"/>
      <c r="R41" s="111"/>
      <c r="S41" s="113"/>
      <c r="T41" s="113"/>
      <c r="U41" s="113"/>
      <c r="V41" s="113"/>
      <c r="W41" s="113"/>
      <c r="X41" s="113"/>
      <c r="Y41" s="113"/>
      <c r="Z41" s="113"/>
      <c r="AA41" s="113"/>
      <c r="AB41" s="113"/>
      <c r="AC41" s="113"/>
    </row>
    <row r="42" spans="1:29" x14ac:dyDescent="0.2">
      <c r="A42" s="81" t="str">
        <f t="shared" si="0"/>
        <v/>
      </c>
      <c r="B42" s="82" t="str">
        <f>IF(H42&gt;0,CONCATENATE(Tabel2204037[Object-ID],Tabel2204037[Nr.],".",[1]!Watergangen[[#This Row],[Object code]],".",[1]!Watergangen[[#This Row],[Eis-volgnr.]]),"")</f>
        <v/>
      </c>
      <c r="C42" s="83"/>
      <c r="D42" s="83"/>
      <c r="E42" s="84"/>
      <c r="F42" s="88"/>
      <c r="G42" s="88"/>
      <c r="H42" s="84"/>
      <c r="I42" s="83"/>
      <c r="J42" s="89"/>
      <c r="K42" s="86"/>
      <c r="L42" s="86"/>
      <c r="M42" s="86"/>
      <c r="N42" s="86"/>
      <c r="O42" s="83"/>
      <c r="P42" s="111"/>
      <c r="Q42" s="111"/>
      <c r="R42" s="111"/>
      <c r="S42" s="113"/>
      <c r="T42" s="113"/>
      <c r="U42" s="113"/>
      <c r="V42" s="113"/>
      <c r="W42" s="113"/>
      <c r="X42" s="113"/>
      <c r="Y42" s="113"/>
      <c r="Z42" s="113"/>
      <c r="AA42" s="113"/>
      <c r="AB42" s="113"/>
      <c r="AC42" s="113"/>
    </row>
    <row r="43" spans="1:29" x14ac:dyDescent="0.2">
      <c r="A43" s="81" t="str">
        <f t="shared" si="0"/>
        <v/>
      </c>
      <c r="B43" s="82" t="str">
        <f>IF(H43&gt;0,CONCATENATE(Tabel2204037[Object-ID],Tabel2204037[Nr.],".",[1]!Watergangen[[#This Row],[Object code]],".",[1]!Watergangen[[#This Row],[Eis-volgnr.]]),"")</f>
        <v/>
      </c>
      <c r="C43" s="83"/>
      <c r="D43" s="83"/>
      <c r="E43" s="84"/>
      <c r="F43" s="88"/>
      <c r="G43" s="88"/>
      <c r="H43" s="84"/>
      <c r="I43" s="83"/>
      <c r="J43" s="89"/>
      <c r="K43" s="86"/>
      <c r="L43" s="86"/>
      <c r="M43" s="86"/>
      <c r="N43" s="86"/>
      <c r="O43" s="83"/>
      <c r="P43" s="111"/>
      <c r="Q43" s="111"/>
      <c r="R43" s="111"/>
      <c r="S43" s="113"/>
      <c r="T43" s="113"/>
      <c r="U43" s="113"/>
      <c r="V43" s="113"/>
      <c r="W43" s="113"/>
      <c r="X43" s="113"/>
      <c r="Y43" s="113"/>
      <c r="Z43" s="113"/>
      <c r="AA43" s="113"/>
      <c r="AB43" s="113"/>
      <c r="AC43" s="113"/>
    </row>
    <row r="44" spans="1:29" x14ac:dyDescent="0.2">
      <c r="A44" s="81" t="str">
        <f t="shared" si="0"/>
        <v/>
      </c>
      <c r="B44" s="82" t="str">
        <f>IF(H44&gt;0,CONCATENATE(Tabel2204037[Object-ID],Tabel2204037[Nr.],".",[1]!Watergangen[[#This Row],[Object code]],".",[1]!Watergangen[[#This Row],[Eis-volgnr.]]),"")</f>
        <v/>
      </c>
      <c r="C44" s="83"/>
      <c r="D44" s="83"/>
      <c r="E44" s="84"/>
      <c r="F44" s="88"/>
      <c r="G44" s="88"/>
      <c r="H44" s="84"/>
      <c r="I44" s="83"/>
      <c r="J44" s="89"/>
      <c r="K44" s="86"/>
      <c r="L44" s="86"/>
      <c r="M44" s="86"/>
      <c r="N44" s="86"/>
      <c r="O44" s="83"/>
      <c r="P44" s="111"/>
      <c r="Q44" s="111"/>
      <c r="R44" s="111"/>
      <c r="S44" s="113"/>
      <c r="T44" s="113"/>
      <c r="U44" s="113"/>
      <c r="V44" s="113"/>
      <c r="W44" s="113"/>
      <c r="X44" s="113"/>
      <c r="Y44" s="113"/>
      <c r="Z44" s="113"/>
      <c r="AA44" s="113"/>
      <c r="AB44" s="113"/>
      <c r="AC44" s="113"/>
    </row>
    <row r="45" spans="1:29" x14ac:dyDescent="0.2">
      <c r="A45" s="81" t="str">
        <f t="shared" si="0"/>
        <v/>
      </c>
      <c r="B45" s="82" t="str">
        <f>IF(H45&gt;0,CONCATENATE(Tabel2204037[Object-ID],Tabel2204037[Nr.],".",[1]!Watergangen[[#This Row],[Object code]],".",[1]!Watergangen[[#This Row],[Eis-volgnr.]]),"")</f>
        <v/>
      </c>
      <c r="C45" s="83"/>
      <c r="D45" s="83"/>
      <c r="E45" s="84"/>
      <c r="F45" s="88"/>
      <c r="G45" s="88"/>
      <c r="H45" s="84"/>
      <c r="I45" s="83"/>
      <c r="J45" s="89"/>
      <c r="K45" s="86"/>
      <c r="L45" s="86"/>
      <c r="M45" s="86"/>
      <c r="N45" s="86"/>
      <c r="O45" s="83"/>
      <c r="P45" s="111"/>
      <c r="Q45" s="111"/>
      <c r="R45" s="111"/>
      <c r="S45" s="113"/>
      <c r="T45" s="113"/>
      <c r="U45" s="113"/>
      <c r="V45" s="113"/>
      <c r="W45" s="113"/>
      <c r="X45" s="113"/>
      <c r="Y45" s="113"/>
      <c r="Z45" s="113"/>
      <c r="AA45" s="113"/>
      <c r="AB45" s="113"/>
      <c r="AC45" s="113"/>
    </row>
    <row r="46" spans="1:29" x14ac:dyDescent="0.2">
      <c r="A46" s="81" t="str">
        <f t="shared" si="0"/>
        <v/>
      </c>
      <c r="B46" s="82" t="str">
        <f>IF(H46&gt;0,CONCATENATE(Tabel2204037[Object-ID],Tabel2204037[Nr.],".",[1]!Watergangen[[#This Row],[Object code]],".",[1]!Watergangen[[#This Row],[Eis-volgnr.]]),"")</f>
        <v/>
      </c>
      <c r="C46" s="83"/>
      <c r="D46" s="83"/>
      <c r="E46" s="84"/>
      <c r="F46" s="88"/>
      <c r="G46" s="88"/>
      <c r="H46" s="84"/>
      <c r="I46" s="83"/>
      <c r="J46" s="89"/>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0"/>
        <v/>
      </c>
      <c r="B47" s="82" t="str">
        <f>IF(H47&gt;0,CONCATENATE(Tabel2204037[Object-ID],Tabel2204037[Nr.],".",[1]!Watergangen[[#This Row],[Object code]],".",[1]!Watergangen[[#This Row],[Eis-volgnr.]]),"")</f>
        <v/>
      </c>
      <c r="C47" s="83"/>
      <c r="D47" s="83"/>
      <c r="E47" s="84"/>
      <c r="F47" s="88"/>
      <c r="G47" s="88"/>
      <c r="H47" s="84"/>
      <c r="I47" s="83"/>
      <c r="J47" s="89"/>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0"/>
        <v/>
      </c>
      <c r="B48" s="82" t="str">
        <f>IF(H48&gt;0,CONCATENATE(Tabel2204037[Object-ID],Tabel2204037[Nr.],".",[1]!Watergangen[[#This Row],[Object code]],".",[1]!Watergangen[[#This Row],[Eis-volgnr.]]),"")</f>
        <v/>
      </c>
      <c r="C48" s="83"/>
      <c r="D48" s="83"/>
      <c r="E48" s="84"/>
      <c r="F48" s="88"/>
      <c r="G48" s="88"/>
      <c r="H48" s="84"/>
      <c r="I48" s="83"/>
      <c r="J48" s="89"/>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0"/>
        <v/>
      </c>
      <c r="B49" s="82" t="str">
        <f>IF(H49&gt;0,CONCATENATE(Tabel2204037[Object-ID],Tabel2204037[Nr.],".",[1]!Watergangen[[#This Row],[Object code]],".",[1]!Watergangen[[#This Row],[Eis-volgnr.]]),"")</f>
        <v/>
      </c>
      <c r="C49" s="83"/>
      <c r="D49" s="83"/>
      <c r="E49" s="84"/>
      <c r="F49" s="88"/>
      <c r="G49" s="88"/>
      <c r="H49" s="84"/>
      <c r="I49" s="83"/>
      <c r="J49" s="89"/>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0"/>
        <v/>
      </c>
      <c r="B50" s="82" t="str">
        <f>IF(H50&gt;0,CONCATENATE(Tabel2204037[Object-ID],Tabel2204037[Nr.],".",[1]!Watergangen[[#This Row],[Object code]],".",[1]!Watergangen[[#This Row],[Eis-volgnr.]]),"")</f>
        <v/>
      </c>
      <c r="C50" s="83"/>
      <c r="D50" s="83"/>
      <c r="E50" s="84"/>
      <c r="F50" s="88"/>
      <c r="G50" s="88"/>
      <c r="H50" s="84"/>
      <c r="I50" s="83"/>
      <c r="J50" s="89"/>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0"/>
        <v/>
      </c>
      <c r="B51" s="82" t="str">
        <f>IF(H51&gt;0,CONCATENATE(Tabel2204037[Object-ID],Tabel2204037[Nr.],".",[1]!Watergangen[[#This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0"/>
        <v/>
      </c>
      <c r="B52" s="82" t="str">
        <f>IF(H52&gt;0,CONCATENATE(Tabel2204037[Object-ID],Tabel2204037[Nr.],".",[1]!Watergangen[[#This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0"/>
        <v/>
      </c>
      <c r="B53" s="82" t="str">
        <f>IF(H53&gt;0,CONCATENATE(Tabel2204037[Object-ID],Tabel2204037[Nr.],".",[1]!Watergangen[[#This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0"/>
        <v/>
      </c>
      <c r="B54" s="82" t="str">
        <f>IF(H54&gt;0,CONCATENATE(Tabel2204037[Object-ID],Tabel2204037[Nr.],".",[1]!Watergangen[[#This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0"/>
        <v/>
      </c>
      <c r="B55" s="82" t="str">
        <f>IF(H55&gt;0,CONCATENATE(Tabel2204037[Object-ID],Tabel2204037[Nr.],".",[1]!Watergangen[[#This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0"/>
        <v/>
      </c>
      <c r="B56" s="82" t="str">
        <f>IF(H56&gt;0,CONCATENATE(Tabel2204037[Object-ID],Tabel2204037[Nr.],".",[1]!Watergangen[[#This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0"/>
        <v/>
      </c>
      <c r="B57" s="82" t="str">
        <f>IF(H57&gt;0,CONCATENATE(Tabel2204037[Object-ID],Tabel2204037[Nr.],".",[1]!Watergangen[[#This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0"/>
        <v/>
      </c>
      <c r="B58" s="82" t="str">
        <f>IF(H58&gt;0,CONCATENATE(Tabel2204037[Object-ID],Tabel2204037[Nr.],".",[1]!Watergangen[[#This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0"/>
        <v/>
      </c>
      <c r="B59" s="82" t="str">
        <f>IF(H59&gt;0,CONCATENATE(Tabel2204037[Object-ID],Tabel2204037[Nr.],".",[1]!Watergangen[[#This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0"/>
        <v/>
      </c>
      <c r="B60" s="82" t="str">
        <f>IF(H60&gt;0,CONCATENATE(Tabel2204037[Object-ID],Tabel2204037[Nr.],".",[1]!Watergangen[[#This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0"/>
        <v/>
      </c>
      <c r="B61" s="82" t="str">
        <f>IF(H61&gt;0,CONCATENATE(Tabel2204037[Object-ID],Tabel2204037[Nr.],".",[1]!Watergangen[[#This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0"/>
        <v/>
      </c>
      <c r="B62" s="82" t="str">
        <f>IF(H62&gt;0,CONCATENATE(Tabel2204037[Object-ID],Tabel2204037[Nr.],".",[1]!Watergangen[[#This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0"/>
        <v/>
      </c>
      <c r="B63" s="82" t="str">
        <f>IF(H63&gt;0,CONCATENATE(Tabel2204037[Object-ID],Tabel2204037[Nr.],".",[1]!Watergangen[[#This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0"/>
        <v/>
      </c>
      <c r="B64" s="82" t="str">
        <f>IF(H64&gt;0,CONCATENATE(Tabel2204037[Object-ID],Tabel2204037[Nr.],".",[1]!Watergangen[[#This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0"/>
        <v/>
      </c>
      <c r="B65" s="82" t="str">
        <f>IF(H65&gt;0,CONCATENATE(Tabel2204037[Object-ID],Tabel2204037[Nr.],".",[1]!Watergangen[[#This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0"/>
        <v/>
      </c>
      <c r="B66" s="82" t="str">
        <f>IF(H66&gt;0,CONCATENATE(Tabel2204037[Object-ID],Tabel2204037[Nr.],".",[1]!Watergangen[[#This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0"/>
        <v/>
      </c>
      <c r="B67" s="82" t="str">
        <f>IF(H67&gt;0,CONCATENATE(Tabel2204037[Object-ID],Tabel2204037[Nr.],".",[1]!Watergangen[[#This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0"/>
        <v/>
      </c>
      <c r="B68" s="82" t="str">
        <f>IF(H68&gt;0,CONCATENATE(Tabel2204037[Object-ID],Tabel2204037[Nr.],".",[1]!Watergangen[[#This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0"/>
        <v/>
      </c>
      <c r="B69" s="82" t="str">
        <f>IF(H69&gt;0,CONCATENATE(Tabel2204037[Object-ID],Tabel2204037[Nr.],".",[1]!Watergangen[[#This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0"/>
        <v/>
      </c>
      <c r="B70" s="82" t="str">
        <f>IF(H70&gt;0,CONCATENATE(Tabel2204037[Object-ID],Tabel2204037[Nr.],".",[1]!Watergangen[[#This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0"/>
        <v/>
      </c>
      <c r="B71" s="82" t="str">
        <f>IF(H71&gt;0,CONCATENATE(Tabel2204037[Object-ID],Tabel2204037[Nr.],".",[1]!Watergangen[[#This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0"/>
        <v/>
      </c>
      <c r="B72" s="82" t="str">
        <f>IF(H72&gt;0,CONCATENATE(Tabel2204037[Object-ID],Tabel2204037[Nr.],".",[1]!Watergangen[[#This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ref="A73:A136" si="1">IF(B73="","",ROW()-10)</f>
        <v/>
      </c>
      <c r="B73" s="82" t="str">
        <f>IF(H73&gt;0,CONCATENATE(Tabel2204037[Object-ID],Tabel2204037[Nr.],".",[1]!Watergangen[[#This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1"/>
        <v/>
      </c>
      <c r="B74" s="82" t="str">
        <f>IF(H74&gt;0,CONCATENATE(Tabel2204037[Object-ID],Tabel2204037[Nr.],".",[1]!Watergangen[[#This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1"/>
        <v/>
      </c>
      <c r="B75" s="82" t="str">
        <f>IF(H75&gt;0,CONCATENATE(Tabel2204037[Object-ID],Tabel2204037[Nr.],".",[1]!Watergangen[[#This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si="1"/>
        <v/>
      </c>
      <c r="B76" s="82" t="str">
        <f>IF(H76&gt;0,CONCATENATE(Tabel2204037[Object-ID],Tabel2204037[Nr.],".",[1]!Watergangen[[#This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si="1"/>
        <v/>
      </c>
      <c r="B77" s="82" t="str">
        <f>IF(H77&gt;0,CONCATENATE(Tabel2204037[Object-ID],Tabel2204037[Nr.],".",[1]!Watergangen[[#This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1"/>
        <v/>
      </c>
      <c r="B78" s="82" t="str">
        <f>IF(H78&gt;0,CONCATENATE(Tabel2204037[Object-ID],Tabel2204037[Nr.],".",[1]!Watergangen[[#This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si="1"/>
        <v/>
      </c>
      <c r="B79" s="82" t="str">
        <f>IF(H79&gt;0,CONCATENATE(Tabel2204037[Object-ID],Tabel2204037[Nr.],".",[1]!Watergangen[[#This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1"/>
        <v/>
      </c>
      <c r="B80" s="82" t="str">
        <f>IF(H80&gt;0,CONCATENATE(Tabel2204037[Object-ID],Tabel2204037[Nr.],".",[1]!Watergangen[[#This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1"/>
        <v/>
      </c>
      <c r="B81" s="82" t="str">
        <f>IF(H81&gt;0,CONCATENATE(Tabel2204037[Object-ID],Tabel2204037[Nr.],".",[1]!Watergangen[[#This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1"/>
        <v/>
      </c>
      <c r="B82" s="82" t="str">
        <f>IF(H82&gt;0,CONCATENATE(Tabel2204037[Object-ID],Tabel2204037[Nr.],".",[1]!Watergangen[[#This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1"/>
        <v/>
      </c>
      <c r="B83" s="82" t="str">
        <f>IF(H83&gt;0,CONCATENATE(Tabel2204037[Object-ID],Tabel2204037[Nr.],".",[1]!Watergangen[[#This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1"/>
        <v/>
      </c>
      <c r="B84" s="82" t="str">
        <f>IF(H84&gt;0,CONCATENATE(Tabel2204037[Object-ID],Tabel2204037[Nr.],".",[1]!Watergangen[[#This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1"/>
        <v/>
      </c>
      <c r="B85" s="82" t="str">
        <f>IF(H85&gt;0,CONCATENATE(Tabel2204037[Object-ID],Tabel2204037[Nr.],".",[1]!Watergangen[[#This Row],[Object code]],".",[1]!Watergangen[[#This Row],[Eis-volgnr.]]),"")</f>
        <v/>
      </c>
      <c r="C85" s="83"/>
      <c r="D85" s="83"/>
      <c r="E85" s="84"/>
      <c r="F85" s="83"/>
      <c r="G85" s="83"/>
      <c r="H85" s="84"/>
      <c r="I85" s="83"/>
      <c r="J85" s="86"/>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1"/>
        <v/>
      </c>
      <c r="B86" s="82" t="str">
        <f>IF(H86&gt;0,CONCATENATE(Tabel2204037[Object-ID],Tabel2204037[Nr.],".",[1]!Watergangen[[#This Row],[Object code]],".",[1]!Watergangen[[#This Row],[Eis-volgnr.]]),"")</f>
        <v/>
      </c>
      <c r="C86" s="83"/>
      <c r="D86" s="83"/>
      <c r="E86" s="84"/>
      <c r="F86" s="83"/>
      <c r="G86" s="83"/>
      <c r="H86" s="84"/>
      <c r="I86" s="83"/>
      <c r="J86" s="86"/>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1"/>
        <v/>
      </c>
      <c r="B87" s="82" t="str">
        <f>IF(H87&gt;0,CONCATENATE(Tabel2204037[Object-ID],Tabel2204037[Nr.],".",[1]!Watergangen[[#This Row],[Object code]],".",[1]!Watergangen[[#This Row],[Eis-volgnr.]]),"")</f>
        <v/>
      </c>
      <c r="C87" s="83"/>
      <c r="D87" s="83"/>
      <c r="E87" s="84"/>
      <c r="F87" s="83"/>
      <c r="G87" s="83"/>
      <c r="H87" s="84"/>
      <c r="I87" s="83"/>
      <c r="J87" s="86"/>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1"/>
        <v/>
      </c>
      <c r="B88" s="82" t="str">
        <f>IF(H88&gt;0,CONCATENATE(Tabel2204037[Object-ID],Tabel2204037[Nr.],".",[1]!Watergangen[[#This Row],[Object code]],".",[1]!Watergangen[[#This Row],[Eis-volgnr.]]),"")</f>
        <v/>
      </c>
      <c r="C88" s="83"/>
      <c r="D88" s="83"/>
      <c r="E88" s="84"/>
      <c r="F88" s="83"/>
      <c r="G88" s="83"/>
      <c r="H88" s="84"/>
      <c r="I88" s="83"/>
      <c r="J88" s="86"/>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1"/>
        <v/>
      </c>
      <c r="B89" s="82" t="str">
        <f>IF(H89&gt;0,CONCATENATE(Tabel2204037[Object-ID],Tabel2204037[Nr.],".",[1]!Watergangen[[#This Row],[Object code]],".",[1]!Watergangen[[#This Row],[Eis-volgnr.]]),"")</f>
        <v/>
      </c>
      <c r="C89" s="83"/>
      <c r="D89" s="83"/>
      <c r="E89" s="84"/>
      <c r="F89" s="83"/>
      <c r="G89" s="83"/>
      <c r="H89" s="84"/>
      <c r="I89" s="83"/>
      <c r="J89" s="86"/>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1"/>
        <v/>
      </c>
      <c r="B90" s="82" t="str">
        <f>IF(H90&gt;0,CONCATENATE(Tabel2204037[Object-ID],Tabel2204037[Nr.],".",[1]!Watergangen[[#This Row],[Object code]],".",[1]!Watergangen[[#This Row],[Eis-volgnr.]]),"")</f>
        <v/>
      </c>
      <c r="C90" s="83"/>
      <c r="D90" s="83"/>
      <c r="E90" s="84"/>
      <c r="F90" s="83"/>
      <c r="G90" s="83"/>
      <c r="H90" s="84"/>
      <c r="I90" s="83"/>
      <c r="J90" s="86"/>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1"/>
        <v/>
      </c>
      <c r="B91" s="82" t="str">
        <f>IF(H91&gt;0,CONCATENATE(Tabel2204037[Object-ID],Tabel2204037[Nr.],".",[1]!Watergangen[[#This Row],[Object code]],".",[1]!Watergangen[[#This Row],[Eis-volgnr.]]),"")</f>
        <v/>
      </c>
      <c r="C91" s="83"/>
      <c r="D91" s="83"/>
      <c r="E91" s="84"/>
      <c r="F91" s="83"/>
      <c r="G91" s="83"/>
      <c r="H91" s="84"/>
      <c r="I91" s="83"/>
      <c r="J91" s="86"/>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1"/>
        <v/>
      </c>
      <c r="B92" s="82" t="str">
        <f>IF(H92&gt;0,CONCATENATE(Tabel2204037[Object-ID],Tabel2204037[Nr.],".",[1]!Watergangen[[#This Row],[Object code]],".",[1]!Watergangen[[#This Row],[Eis-volgnr.]]),"")</f>
        <v/>
      </c>
      <c r="C92" s="83"/>
      <c r="D92" s="83"/>
      <c r="E92" s="84"/>
      <c r="F92" s="83"/>
      <c r="G92" s="83"/>
      <c r="H92" s="84"/>
      <c r="I92" s="83"/>
      <c r="J92" s="86"/>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1"/>
        <v/>
      </c>
      <c r="B93" s="82" t="str">
        <f>IF(H93&gt;0,CONCATENATE(Tabel2204037[Object-ID],Tabel2204037[Nr.],".",[1]!Watergangen[[#This Row],[Object code]],".",[1]!Watergangen[[#This Row],[Eis-volgnr.]]),"")</f>
        <v/>
      </c>
      <c r="C93" s="83"/>
      <c r="D93" s="83"/>
      <c r="E93" s="84"/>
      <c r="F93" s="83"/>
      <c r="G93" s="83"/>
      <c r="H93" s="84"/>
      <c r="I93" s="83"/>
      <c r="J93" s="86"/>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1"/>
        <v/>
      </c>
      <c r="B94" s="82" t="str">
        <f>IF(H94&gt;0,CONCATENATE(Tabel2204037[Object-ID],Tabel2204037[Nr.],".",[1]!Watergangen[[#This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1"/>
        <v/>
      </c>
      <c r="B95" s="82" t="str">
        <f>IF(H95&gt;0,CONCATENATE(Tabel2204037[Object-ID],Tabel2204037[Nr.],".",[1]!Watergangen[[#This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1"/>
        <v/>
      </c>
      <c r="B96" s="82" t="str">
        <f>IF(H96&gt;0,CONCATENATE(Tabel2204037[Object-ID],Tabel2204037[Nr.],".",[1]!Watergangen[[#This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1"/>
        <v/>
      </c>
      <c r="B97" s="82" t="str">
        <f>IF(H97&gt;0,CONCATENATE(Tabel2204037[Object-ID],Tabel2204037[Nr.],".",[1]!Watergangen[[#This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1"/>
        <v/>
      </c>
      <c r="B98" s="82" t="str">
        <f>IF(H98&gt;0,CONCATENATE(Tabel2204037[Object-ID],Tabel2204037[Nr.],".",[1]!Watergangen[[#This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1"/>
        <v/>
      </c>
      <c r="B99" s="82" t="str">
        <f>IF(H99&gt;0,CONCATENATE(Tabel2204037[Object-ID],Tabel2204037[Nr.],".",[1]!Watergangen[[#This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1"/>
        <v/>
      </c>
      <c r="B100" s="82" t="str">
        <f>IF(H100&gt;0,CONCATENATE(Tabel2204037[Object-ID],Tabel2204037[Nr.],".",[1]!Watergangen[[#This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1"/>
        <v/>
      </c>
      <c r="B101" s="82" t="str">
        <f>IF(H101&gt;0,CONCATENATE(Tabel2204037[Object-ID],Tabel2204037[Nr.],".",[1]!Watergangen[[#This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1"/>
        <v/>
      </c>
      <c r="B102" s="82" t="str">
        <f>IF(H102&gt;0,CONCATENATE(Tabel2204037[Object-ID],Tabel2204037[Nr.],".",[1]!Watergangen[[#This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1"/>
        <v/>
      </c>
      <c r="B103" s="82" t="str">
        <f>IF(H103&gt;0,CONCATENATE(Tabel2204037[Object-ID],Tabel2204037[Nr.],".",[1]!Watergangen[[#This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1"/>
        <v/>
      </c>
      <c r="B104" s="82" t="str">
        <f>IF(H104&gt;0,CONCATENATE(Tabel2204037[Object-ID],Tabel2204037[Nr.],".",[1]!Watergangen[[#This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1"/>
        <v/>
      </c>
      <c r="B105" s="82" t="str">
        <f>IF(H105&gt;0,CONCATENATE(Tabel2204037[Object-ID],Tabel2204037[Nr.],".",[1]!Watergangen[[#This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1"/>
        <v/>
      </c>
      <c r="B106" s="82" t="str">
        <f>IF(H106&gt;0,CONCATENATE(Tabel2204037[Object-ID],Tabel2204037[Nr.],".",[1]!Watergangen[[#This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1"/>
        <v/>
      </c>
      <c r="B107" s="82" t="str">
        <f>IF(H107&gt;0,CONCATENATE(Tabel2204037[Object-ID],Tabel2204037[Nr.],".",[1]!Watergangen[[#This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1"/>
        <v/>
      </c>
      <c r="B108" s="82" t="str">
        <f>IF(H108&gt;0,CONCATENATE(Tabel2204037[Object-ID],Tabel2204037[Nr.],".",[1]!Watergangen[[#This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1"/>
        <v/>
      </c>
      <c r="B109" s="82" t="str">
        <f>IF(H109&gt;0,CONCATENATE(Tabel2204037[Object-ID],Tabel2204037[Nr.],".",[1]!Watergangen[[#This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1"/>
        <v/>
      </c>
      <c r="B110" s="82" t="str">
        <f>IF(H110&gt;0,CONCATENATE(Tabel2204037[Object-ID],Tabel2204037[Nr.],".",[1]!Watergangen[[#This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1"/>
        <v/>
      </c>
      <c r="B111" s="82" t="str">
        <f>IF(H111&gt;0,CONCATENATE(Tabel2204037[Object-ID],Tabel2204037[Nr.],".",[1]!Watergangen[[#This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1"/>
        <v/>
      </c>
      <c r="B112" s="82" t="str">
        <f>IF(H112&gt;0,CONCATENATE(Tabel2204037[Object-ID],Tabel2204037[Nr.],".",[1]!Watergangen[[#This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1"/>
        <v/>
      </c>
      <c r="B113" s="82" t="str">
        <f>IF(H113&gt;0,CONCATENATE(Tabel2204037[Object-ID],Tabel2204037[Nr.],".",[1]!Watergangen[[#This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1"/>
        <v/>
      </c>
      <c r="B114" s="82" t="str">
        <f>IF(H114&gt;0,CONCATENATE(Tabel2204037[Object-ID],Tabel2204037[Nr.],".",[1]!Watergangen[[#This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1"/>
        <v/>
      </c>
      <c r="B115" s="82" t="str">
        <f>IF(H115&gt;0,CONCATENATE(Tabel2204037[Object-ID],Tabel2204037[Nr.],".",[1]!Watergangen[[#This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1"/>
        <v/>
      </c>
      <c r="B116" s="82" t="str">
        <f>IF(H116&gt;0,CONCATENATE(Tabel2204037[Object-ID],Tabel2204037[Nr.],".",[1]!Watergangen[[#This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1"/>
        <v/>
      </c>
      <c r="B117" s="82" t="str">
        <f>IF(H117&gt;0,CONCATENATE(Tabel2204037[Object-ID],Tabel2204037[Nr.],".",[1]!Watergangen[[#This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1"/>
        <v/>
      </c>
      <c r="B118" s="82" t="str">
        <f>IF(H118&gt;0,CONCATENATE(Tabel2204037[Object-ID],Tabel2204037[Nr.],".",[1]!Watergangen[[#This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1"/>
        <v/>
      </c>
      <c r="B119" s="82" t="str">
        <f>IF(H119&gt;0,CONCATENATE(Tabel2204037[Object-ID],Tabel2204037[Nr.],".",[1]!Watergangen[[#This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1"/>
        <v/>
      </c>
      <c r="B120" s="82" t="str">
        <f>IF(H120&gt;0,CONCATENATE(Tabel2204037[Object-ID],Tabel2204037[Nr.],".",[1]!Watergangen[[#This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1"/>
        <v/>
      </c>
      <c r="B121" s="82" t="str">
        <f>IF(H121&gt;0,CONCATENATE(Tabel2204037[Object-ID],Tabel2204037[Nr.],".",[1]!Watergangen[[#This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1"/>
        <v/>
      </c>
      <c r="B122" s="82" t="str">
        <f>IF(H122&gt;0,CONCATENATE(Tabel2204037[Object-ID],Tabel2204037[Nr.],".",[1]!Watergangen[[#This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1"/>
        <v/>
      </c>
      <c r="B123" s="82" t="str">
        <f>IF(H123&gt;0,CONCATENATE(Tabel2204037[Object-ID],Tabel2204037[Nr.],".",[1]!Watergangen[[#This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1"/>
        <v/>
      </c>
      <c r="B124" s="82" t="str">
        <f>IF(H124&gt;0,CONCATENATE(Tabel2204037[Object-ID],Tabel2204037[Nr.],".",[1]!Watergangen[[#This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1"/>
        <v/>
      </c>
      <c r="B125" s="82" t="str">
        <f>IF(H125&gt;0,CONCATENATE(Tabel2204037[Object-ID],Tabel2204037[Nr.],".",[1]!Watergangen[[#This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1"/>
        <v/>
      </c>
      <c r="B126" s="82" t="str">
        <f>IF(H126&gt;0,CONCATENATE(Tabel2204037[Object-ID],Tabel2204037[Nr.],".",[1]!Watergangen[[#This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1"/>
        <v/>
      </c>
      <c r="B127" s="82" t="str">
        <f>IF(H127&gt;0,CONCATENATE(Tabel2204037[Object-ID],Tabel2204037[Nr.],".",[1]!Watergangen[[#This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1"/>
        <v/>
      </c>
      <c r="B128" s="82" t="str">
        <f>IF(H128&gt;0,CONCATENATE(Tabel2204037[Object-ID],Tabel2204037[Nr.],".",[1]!Watergangen[[#This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1"/>
        <v/>
      </c>
      <c r="B129" s="82" t="str">
        <f>IF(H129&gt;0,CONCATENATE(Tabel2204037[Object-ID],Tabel2204037[Nr.],".",[1]!Watergangen[[#This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1"/>
        <v/>
      </c>
      <c r="B130" s="82" t="str">
        <f>IF(H130&gt;0,CONCATENATE(Tabel2204037[Object-ID],Tabel2204037[Nr.],".",[1]!Watergangen[[#This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1"/>
        <v/>
      </c>
      <c r="B131" s="82" t="str">
        <f>IF(H131&gt;0,CONCATENATE(Tabel2204037[Object-ID],Tabel2204037[Nr.],".",[1]!Watergangen[[#This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1"/>
        <v/>
      </c>
      <c r="B132" s="82" t="str">
        <f>IF(H132&gt;0,CONCATENATE(Tabel2204037[Object-ID],Tabel2204037[Nr.],".",[1]!Watergangen[[#This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1"/>
        <v/>
      </c>
      <c r="B133" s="82" t="str">
        <f>IF(H133&gt;0,CONCATENATE(Tabel2204037[Object-ID],Tabel2204037[Nr.],".",[1]!Watergangen[[#This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1"/>
        <v/>
      </c>
      <c r="B134" s="82" t="str">
        <f>IF(H134&gt;0,CONCATENATE(Tabel2204037[Object-ID],Tabel2204037[Nr.],".",[1]!Watergangen[[#This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1"/>
        <v/>
      </c>
      <c r="B135" s="82" t="str">
        <f>IF(H135&gt;0,CONCATENATE(Tabel2204037[Object-ID],Tabel2204037[Nr.],".",[1]!Watergangen[[#This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1"/>
        <v/>
      </c>
      <c r="B136" s="82" t="str">
        <f>IF(H136&gt;0,CONCATENATE(Tabel2204037[Object-ID],Tabel2204037[Nr.],".",[1]!Watergangen[[#This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ref="A137:A200" si="2">IF(B137="","",ROW()-10)</f>
        <v/>
      </c>
      <c r="B137" s="82" t="str">
        <f>IF(H137&gt;0,CONCATENATE(Tabel2204037[Object-ID],Tabel2204037[Nr.],".",[1]!Watergangen[[#This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2"/>
        <v/>
      </c>
      <c r="B138" s="82" t="str">
        <f>IF(H138&gt;0,CONCATENATE(Tabel2204037[Object-ID],Tabel2204037[Nr.],".",[1]!Watergangen[[#This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2"/>
        <v/>
      </c>
      <c r="B139" s="82" t="str">
        <f>IF(H139&gt;0,CONCATENATE(Tabel2204037[Object-ID],Tabel2204037[Nr.],".",[1]!Watergangen[[#This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si="2"/>
        <v/>
      </c>
      <c r="B140" s="82" t="str">
        <f>IF(H140&gt;0,CONCATENATE(Tabel2204037[Object-ID],Tabel2204037[Nr.],".",[1]!Watergangen[[#This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si="2"/>
        <v/>
      </c>
      <c r="B141" s="82" t="str">
        <f>IF(H141&gt;0,CONCATENATE(Tabel2204037[Object-ID],Tabel2204037[Nr.],".",[1]!Watergangen[[#This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2"/>
        <v/>
      </c>
      <c r="B142" s="82" t="str">
        <f>IF(H142&gt;0,CONCATENATE(Tabel2204037[Object-ID],Tabel2204037[Nr.],".",[1]!Watergangen[[#This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si="2"/>
        <v/>
      </c>
      <c r="B143" s="82" t="str">
        <f>IF(H143&gt;0,CONCATENATE(Tabel2204037[Object-ID],Tabel2204037[Nr.],".",[1]!Watergangen[[#This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2"/>
        <v/>
      </c>
      <c r="B144" s="82" t="str">
        <f>IF(H144&gt;0,CONCATENATE(Tabel2204037[Object-ID],Tabel2204037[Nr.],".",[1]!Watergangen[[#This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2"/>
        <v/>
      </c>
      <c r="B145" s="82" t="str">
        <f>IF(H145&gt;0,CONCATENATE(Tabel2204037[Object-ID],Tabel2204037[Nr.],".",[1]!Watergangen[[#This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2"/>
        <v/>
      </c>
      <c r="B146" s="82" t="str">
        <f>IF(H146&gt;0,CONCATENATE(Tabel2204037[Object-ID],Tabel2204037[Nr.],".",[1]!Watergangen[[#This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2"/>
        <v/>
      </c>
      <c r="B147" s="82" t="str">
        <f>IF(H147&gt;0,CONCATENATE(Tabel2204037[Object-ID],Tabel2204037[Nr.],".",[1]!Watergangen[[#This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2"/>
        <v/>
      </c>
      <c r="B148" s="82" t="str">
        <f>IF(H148&gt;0,CONCATENATE(Tabel2204037[Object-ID],Tabel2204037[Nr.],".",[1]!Watergangen[[#This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2"/>
        <v/>
      </c>
      <c r="B149" s="82" t="str">
        <f>IF(H149&gt;0,CONCATENATE(Tabel2204037[Object-ID],Tabel2204037[Nr.],".",[1]!Watergangen[[#This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2"/>
        <v/>
      </c>
      <c r="B150" s="82" t="str">
        <f>IF(H150&gt;0,CONCATENATE(Tabel2204037[Object-ID],Tabel2204037[Nr.],".",[1]!Watergangen[[#This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2"/>
        <v/>
      </c>
      <c r="B151" s="82" t="str">
        <f>IF(H151&gt;0,CONCATENATE(Tabel2204037[Object-ID],Tabel2204037[Nr.],".",[1]!Watergangen[[#This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2"/>
        <v/>
      </c>
      <c r="B152" s="82" t="str">
        <f>IF(H152&gt;0,CONCATENATE(Tabel2204037[Object-ID],Tabel2204037[Nr.],".",[1]!Watergangen[[#This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2"/>
        <v/>
      </c>
      <c r="B153" s="82" t="str">
        <f>IF(H153&gt;0,CONCATENATE(Tabel2204037[Object-ID],Tabel2204037[Nr.],".",[1]!Watergangen[[#This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2"/>
        <v/>
      </c>
      <c r="B154" s="82" t="str">
        <f>IF(H154&gt;0,CONCATENATE(Tabel2204037[Object-ID],Tabel2204037[Nr.],".",[1]!Watergangen[[#This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2"/>
        <v/>
      </c>
      <c r="B155" s="82" t="str">
        <f>IF(H155&gt;0,CONCATENATE(Tabel2204037[Object-ID],Tabel2204037[Nr.],".",[1]!Watergangen[[#This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2"/>
        <v/>
      </c>
      <c r="B156" s="82" t="str">
        <f>IF(H156&gt;0,CONCATENATE(Tabel2204037[Object-ID],Tabel2204037[Nr.],".",[1]!Watergangen[[#This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2"/>
        <v/>
      </c>
      <c r="B157" s="82" t="str">
        <f>IF(H157&gt;0,CONCATENATE(Tabel2204037[Object-ID],Tabel2204037[Nr.],".",[1]!Watergangen[[#This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2"/>
        <v/>
      </c>
      <c r="B158" s="82" t="str">
        <f>IF(H158&gt;0,CONCATENATE(Tabel2204037[Object-ID],Tabel2204037[Nr.],".",[1]!Watergangen[[#This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2"/>
        <v/>
      </c>
      <c r="B159" s="82" t="str">
        <f>IF(H159&gt;0,CONCATENATE(Tabel2204037[Object-ID],Tabel2204037[Nr.],".",[1]!Watergangen[[#This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2"/>
        <v/>
      </c>
      <c r="B160" s="82" t="str">
        <f>IF(H160&gt;0,CONCATENATE(Tabel2204037[Object-ID],Tabel2204037[Nr.],".",[1]!Watergangen[[#This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2"/>
        <v/>
      </c>
      <c r="B161" s="82" t="str">
        <f>IF(H161&gt;0,CONCATENATE(Tabel2204037[Object-ID],Tabel2204037[Nr.],".",[1]!Watergangen[[#This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2"/>
        <v/>
      </c>
      <c r="B162" s="82" t="str">
        <f>IF(H162&gt;0,CONCATENATE(Tabel2204037[Object-ID],Tabel2204037[Nr.],".",[1]!Watergangen[[#This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2"/>
        <v/>
      </c>
      <c r="B163" s="82" t="str">
        <f>IF(H163&gt;0,CONCATENATE(Tabel2204037[Object-ID],Tabel2204037[Nr.],".",[1]!Watergangen[[#This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2"/>
        <v/>
      </c>
      <c r="B164" s="82" t="str">
        <f>IF(H164&gt;0,CONCATENATE(Tabel2204037[Object-ID],Tabel2204037[Nr.],".",[1]!Watergangen[[#This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2"/>
        <v/>
      </c>
      <c r="B165" s="82" t="str">
        <f>IF(H165&gt;0,CONCATENATE(Tabel2204037[Object-ID],Tabel2204037[Nr.],".",[1]!Watergangen[[#This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2"/>
        <v/>
      </c>
      <c r="B166" s="82" t="str">
        <f>IF(H166&gt;0,CONCATENATE(Tabel2204037[Object-ID],Tabel2204037[Nr.],".",[1]!Watergangen[[#This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2"/>
        <v/>
      </c>
      <c r="B167" s="82" t="str">
        <f>IF(H167&gt;0,CONCATENATE(Tabel2204037[Object-ID],Tabel2204037[Nr.],".",[1]!Watergangen[[#This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2"/>
        <v/>
      </c>
      <c r="B168" s="82" t="str">
        <f>IF(H168&gt;0,CONCATENATE(Tabel2204037[Object-ID],Tabel2204037[Nr.],".",[1]!Watergangen[[#This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2"/>
        <v/>
      </c>
      <c r="B169" s="82" t="str">
        <f>IF(H169&gt;0,CONCATENATE(Tabel2204037[Object-ID],Tabel2204037[Nr.],".",[1]!Watergangen[[#This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2"/>
        <v/>
      </c>
      <c r="B170" s="82" t="str">
        <f>IF(H170&gt;0,CONCATENATE(Tabel2204037[Object-ID],Tabel2204037[Nr.],".",[1]!Watergangen[[#This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2"/>
        <v/>
      </c>
      <c r="B171" s="82" t="str">
        <f>IF(H171&gt;0,CONCATENATE(Tabel2204037[Object-ID],Tabel2204037[Nr.],".",[1]!Watergangen[[#This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2"/>
        <v/>
      </c>
      <c r="B172" s="82" t="str">
        <f>IF(H172&gt;0,CONCATENATE(Tabel2204037[Object-ID],Tabel2204037[Nr.],".",[1]!Watergangen[[#This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2"/>
        <v/>
      </c>
      <c r="B173" s="82" t="str">
        <f>IF(H173&gt;0,CONCATENATE(Tabel2204037[Object-ID],Tabel2204037[Nr.],".",[1]!Watergangen[[#This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2"/>
        <v/>
      </c>
      <c r="B174" s="82" t="str">
        <f>IF(H174&gt;0,CONCATENATE(Tabel2204037[Object-ID],Tabel2204037[Nr.],".",[1]!Watergangen[[#This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2"/>
        <v/>
      </c>
      <c r="B175" s="82" t="str">
        <f>IF(H175&gt;0,CONCATENATE(Tabel2204037[Object-ID],Tabel2204037[Nr.],".",[1]!Watergangen[[#This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2"/>
        <v/>
      </c>
      <c r="B176" s="82" t="str">
        <f>IF(H176&gt;0,CONCATENATE(Tabel2204037[Object-ID],Tabel2204037[Nr.],".",[1]!Watergangen[[#This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2"/>
        <v/>
      </c>
      <c r="B177" s="82" t="str">
        <f>IF(H177&gt;0,CONCATENATE(Tabel2204037[Object-ID],Tabel2204037[Nr.],".",[1]!Watergangen[[#This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2"/>
        <v/>
      </c>
      <c r="B178" s="82" t="str">
        <f>IF(H178&gt;0,CONCATENATE(Tabel2204037[Object-ID],Tabel2204037[Nr.],".",[1]!Watergangen[[#This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2"/>
        <v/>
      </c>
      <c r="B179" s="82" t="str">
        <f>IF(H179&gt;0,CONCATENATE(Tabel2204037[Object-ID],Tabel2204037[Nr.],".",[1]!Watergangen[[#This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2"/>
        <v/>
      </c>
      <c r="B180" s="82" t="str">
        <f>IF(H180&gt;0,CONCATENATE(Tabel2204037[Object-ID],Tabel2204037[Nr.],".",[1]!Watergangen[[#This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2"/>
        <v/>
      </c>
      <c r="B181" s="82" t="str">
        <f>IF(H181&gt;0,CONCATENATE(Tabel2204037[Object-ID],Tabel2204037[Nr.],".",[1]!Watergangen[[#This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2"/>
        <v/>
      </c>
      <c r="B182" s="82" t="str">
        <f>IF(H182&gt;0,CONCATENATE(Tabel2204037[Object-ID],Tabel2204037[Nr.],".",[1]!Watergangen[[#This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2"/>
        <v/>
      </c>
      <c r="B183" s="82" t="str">
        <f>IF(H183&gt;0,CONCATENATE(Tabel2204037[Object-ID],Tabel2204037[Nr.],".",[1]!Watergangen[[#This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2"/>
        <v/>
      </c>
      <c r="B184" s="82" t="str">
        <f>IF(H184&gt;0,CONCATENATE(Tabel2204037[Object-ID],Tabel2204037[Nr.],".",[1]!Watergangen[[#This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2"/>
        <v/>
      </c>
      <c r="B185" s="82" t="str">
        <f>IF(H185&gt;0,CONCATENATE(Tabel2204037[Object-ID],Tabel2204037[Nr.],".",[1]!Watergangen[[#This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2"/>
        <v/>
      </c>
      <c r="B186" s="82" t="str">
        <f>IF(H186&gt;0,CONCATENATE(Tabel2204037[Object-ID],Tabel2204037[Nr.],".",[1]!Watergangen[[#This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2"/>
        <v/>
      </c>
      <c r="B187" s="82" t="str">
        <f>IF(H187&gt;0,CONCATENATE(Tabel2204037[Object-ID],Tabel2204037[Nr.],".",[1]!Watergangen[[#This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2"/>
        <v/>
      </c>
      <c r="B188" s="82" t="str">
        <f>IF(H188&gt;0,CONCATENATE(Tabel2204037[Object-ID],Tabel2204037[Nr.],".",[1]!Watergangen[[#This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2"/>
        <v/>
      </c>
      <c r="B189" s="82" t="str">
        <f>IF(H189&gt;0,CONCATENATE(Tabel2204037[Object-ID],Tabel2204037[Nr.],".",[1]!Watergangen[[#This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2"/>
        <v/>
      </c>
      <c r="B190" s="82" t="str">
        <f>IF(H190&gt;0,CONCATENATE(Tabel2204037[Object-ID],Tabel2204037[Nr.],".",[1]!Watergangen[[#This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2"/>
        <v/>
      </c>
      <c r="B191" s="82" t="str">
        <f>IF(H191&gt;0,CONCATENATE(Tabel2204037[Object-ID],Tabel2204037[Nr.],".",[1]!Watergangen[[#This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2"/>
        <v/>
      </c>
      <c r="B192" s="82" t="str">
        <f>IF(H192&gt;0,CONCATENATE(Tabel2204037[Object-ID],Tabel2204037[Nr.],".",[1]!Watergangen[[#This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2"/>
        <v/>
      </c>
      <c r="B193" s="82" t="str">
        <f>IF(H193&gt;0,CONCATENATE(Tabel2204037[Object-ID],Tabel2204037[Nr.],".",[1]!Watergangen[[#This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2"/>
        <v/>
      </c>
      <c r="B194" s="82" t="str">
        <f>IF(H194&gt;0,CONCATENATE(Tabel2204037[Object-ID],Tabel2204037[Nr.],".",[1]!Watergangen[[#This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2"/>
        <v/>
      </c>
      <c r="B195" s="82" t="str">
        <f>IF(H195&gt;0,CONCATENATE(Tabel2204037[Object-ID],Tabel2204037[Nr.],".",[1]!Watergangen[[#This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2"/>
        <v/>
      </c>
      <c r="B196" s="82" t="str">
        <f>IF(H196&gt;0,CONCATENATE(Tabel2204037[Object-ID],Tabel2204037[Nr.],".",[1]!Watergangen[[#This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2"/>
        <v/>
      </c>
      <c r="B197" s="82" t="str">
        <f>IF(H197&gt;0,CONCATENATE(Tabel2204037[Object-ID],Tabel2204037[Nr.],".",[1]!Watergangen[[#This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2"/>
        <v/>
      </c>
      <c r="B198" s="82" t="str">
        <f>IF(H198&gt;0,CONCATENATE(Tabel2204037[Object-ID],Tabel2204037[Nr.],".",[1]!Watergangen[[#This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2"/>
        <v/>
      </c>
      <c r="B199" s="82" t="str">
        <f>IF(H199&gt;0,CONCATENATE(Tabel2204037[Object-ID],Tabel2204037[Nr.],".",[1]!Watergangen[[#This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2"/>
        <v/>
      </c>
      <c r="B200" s="82" t="str">
        <f>IF(H200&gt;0,CONCATENATE(Tabel2204037[Object-ID],Tabel2204037[Nr.],".",[1]!Watergangen[[#This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ref="A201:A264" si="3">IF(B201="","",ROW()-10)</f>
        <v/>
      </c>
      <c r="B201" s="82" t="str">
        <f>IF(H201&gt;0,CONCATENATE(Tabel2204037[Object-ID],Tabel2204037[Nr.],".",[1]!Watergangen[[#This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3"/>
        <v/>
      </c>
      <c r="B202" s="82" t="str">
        <f>IF(H202&gt;0,CONCATENATE(Tabel2204037[Object-ID],Tabel2204037[Nr.],".",[1]!Watergangen[[#This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3"/>
        <v/>
      </c>
      <c r="B203" s="82" t="str">
        <f>IF(H203&gt;0,CONCATENATE(Tabel2204037[Object-ID],Tabel2204037[Nr.],".",[1]!Watergangen[[#This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si="3"/>
        <v/>
      </c>
      <c r="B204" s="82" t="str">
        <f>IF(H204&gt;0,CONCATENATE(Tabel2204037[Object-ID],Tabel2204037[Nr.],".",[1]!Watergangen[[#This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si="3"/>
        <v/>
      </c>
      <c r="B205" s="82" t="str">
        <f>IF(H205&gt;0,CONCATENATE(Tabel2204037[Object-ID],Tabel2204037[Nr.],".",[1]!Watergangen[[#This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3"/>
        <v/>
      </c>
      <c r="B206" s="82" t="str">
        <f>IF(H206&gt;0,CONCATENATE(Tabel2204037[Object-ID],Tabel2204037[Nr.],".",[1]!Watergangen[[#This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si="3"/>
        <v/>
      </c>
      <c r="B207" s="82" t="str">
        <f>IF(H207&gt;0,CONCATENATE(Tabel2204037[Object-ID],Tabel2204037[Nr.],".",[1]!Watergangen[[#This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3"/>
        <v/>
      </c>
      <c r="B208" s="82" t="str">
        <f>IF(H208&gt;0,CONCATENATE(Tabel2204037[Object-ID],Tabel2204037[Nr.],".",[1]!Watergangen[[#This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3"/>
        <v/>
      </c>
      <c r="B209" s="82" t="str">
        <f>IF(H209&gt;0,CONCATENATE(Tabel2204037[Object-ID],Tabel2204037[Nr.],".",[1]!Watergangen[[#This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3"/>
        <v/>
      </c>
      <c r="B210" s="82" t="str">
        <f>IF(H210&gt;0,CONCATENATE(Tabel2204037[Object-ID],Tabel2204037[Nr.],".",[1]!Watergangen[[#This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3"/>
        <v/>
      </c>
      <c r="B211" s="82" t="str">
        <f>IF(H211&gt;0,CONCATENATE(Tabel2204037[Object-ID],Tabel2204037[Nr.],".",[1]!Watergangen[[#This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3"/>
        <v/>
      </c>
      <c r="B212" s="82" t="str">
        <f>IF(H212&gt;0,CONCATENATE(Tabel2204037[Object-ID],Tabel2204037[Nr.],".",[1]!Watergangen[[#This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3"/>
        <v/>
      </c>
      <c r="B213" s="82" t="str">
        <f>IF(H213&gt;0,CONCATENATE(Tabel2204037[Object-ID],Tabel2204037[Nr.],".",[1]!Watergangen[[#This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3"/>
        <v/>
      </c>
      <c r="B214" s="82" t="str">
        <f>IF(H214&gt;0,CONCATENATE(Tabel2204037[Object-ID],Tabel2204037[Nr.],".",[1]!Watergangen[[#This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3"/>
        <v/>
      </c>
      <c r="B215" s="82" t="str">
        <f>IF(H215&gt;0,CONCATENATE(Tabel2204037[Object-ID],Tabel2204037[Nr.],".",[1]!Watergangen[[#This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3"/>
        <v/>
      </c>
      <c r="B216" s="82" t="str">
        <f>IF(H216&gt;0,CONCATENATE(Tabel2204037[Object-ID],Tabel2204037[Nr.],".",[1]!Watergangen[[#This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3"/>
        <v/>
      </c>
      <c r="B217" s="82" t="str">
        <f>IF(H217&gt;0,CONCATENATE(Tabel2204037[Object-ID],Tabel2204037[Nr.],".",[1]!Watergangen[[#This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3"/>
        <v/>
      </c>
      <c r="B218" s="82" t="str">
        <f>IF(H218&gt;0,CONCATENATE(Tabel2204037[Object-ID],Tabel2204037[Nr.],".",[1]!Watergangen[[#This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3"/>
        <v/>
      </c>
      <c r="B219" s="82" t="str">
        <f>IF(H219&gt;0,CONCATENATE(Tabel2204037[Object-ID],Tabel2204037[Nr.],".",[1]!Watergangen[[#This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3"/>
        <v/>
      </c>
      <c r="B220" s="82" t="str">
        <f>IF(H220&gt;0,CONCATENATE(Tabel2204037[Object-ID],Tabel2204037[Nr.],".",[1]!Watergangen[[#This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3"/>
        <v/>
      </c>
      <c r="B221" s="82" t="str">
        <f>IF(H221&gt;0,CONCATENATE(Tabel2204037[Object-ID],Tabel2204037[Nr.],".",[1]!Watergangen[[#This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3"/>
        <v/>
      </c>
      <c r="B222" s="82" t="str">
        <f>IF(H222&gt;0,CONCATENATE(Tabel2204037[Object-ID],Tabel2204037[Nr.],".",[1]!Watergangen[[#This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3"/>
        <v/>
      </c>
      <c r="B223" s="82" t="str">
        <f>IF(H223&gt;0,CONCATENATE(Tabel2204037[Object-ID],Tabel2204037[Nr.],".",[1]!Watergangen[[#This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3"/>
        <v/>
      </c>
      <c r="B224" s="82" t="str">
        <f>IF(H224&gt;0,CONCATENATE(Tabel2204037[Object-ID],Tabel2204037[Nr.],".",[1]!Watergangen[[#This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3"/>
        <v/>
      </c>
      <c r="B225" s="82" t="str">
        <f>IF(H225&gt;0,CONCATENATE(Tabel2204037[Object-ID],Tabel2204037[Nr.],".",[1]!Watergangen[[#This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3"/>
        <v/>
      </c>
      <c r="B226" s="82" t="str">
        <f>IF(H226&gt;0,CONCATENATE(Tabel2204037[Object-ID],Tabel2204037[Nr.],".",[1]!Watergangen[[#This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3"/>
        <v/>
      </c>
      <c r="B227" s="82" t="str">
        <f>IF(H227&gt;0,CONCATENATE(Tabel2204037[Object-ID],Tabel2204037[Nr.],".",[1]!Watergangen[[#This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3"/>
        <v/>
      </c>
      <c r="B228" s="82" t="str">
        <f>IF(H228&gt;0,CONCATENATE(Tabel2204037[Object-ID],Tabel2204037[Nr.],".",[1]!Watergangen[[#This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3"/>
        <v/>
      </c>
      <c r="B229" s="82" t="str">
        <f>IF(H229&gt;0,CONCATENATE(Tabel2204037[Object-ID],Tabel2204037[Nr.],".",[1]!Watergangen[[#This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3"/>
        <v/>
      </c>
      <c r="B230" s="82" t="str">
        <f>IF(H230&gt;0,CONCATENATE(Tabel2204037[Object-ID],Tabel2204037[Nr.],".",[1]!Watergangen[[#This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3"/>
        <v/>
      </c>
      <c r="B231" s="82" t="str">
        <f>IF(H231&gt;0,CONCATENATE(Tabel2204037[Object-ID],Tabel2204037[Nr.],".",[1]!Watergangen[[#This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3"/>
        <v/>
      </c>
      <c r="B232" s="82" t="str">
        <f>IF(H232&gt;0,CONCATENATE(Tabel2204037[Object-ID],Tabel2204037[Nr.],".",[1]!Watergangen[[#This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3"/>
        <v/>
      </c>
      <c r="B233" s="82" t="str">
        <f>IF(H233&gt;0,CONCATENATE(Tabel2204037[Object-ID],Tabel2204037[Nr.],".",[1]!Watergangen[[#This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3"/>
        <v/>
      </c>
      <c r="B234" s="82" t="str">
        <f>IF(H234&gt;0,CONCATENATE(Tabel2204037[Object-ID],Tabel2204037[Nr.],".",[1]!Watergangen[[#This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3"/>
        <v/>
      </c>
      <c r="B235" s="82" t="str">
        <f>IF(H235&gt;0,CONCATENATE(Tabel2204037[Object-ID],Tabel2204037[Nr.],".",[1]!Watergangen[[#This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3"/>
        <v/>
      </c>
      <c r="B236" s="82" t="str">
        <f>IF(H236&gt;0,CONCATENATE(Tabel2204037[Object-ID],Tabel2204037[Nr.],".",[1]!Watergangen[[#This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3"/>
        <v/>
      </c>
      <c r="B237" s="82" t="str">
        <f>IF(H237&gt;0,CONCATENATE(Tabel2204037[Object-ID],Tabel2204037[Nr.],".",[1]!Watergangen[[#This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3"/>
        <v/>
      </c>
      <c r="B238" s="82" t="str">
        <f>IF(H238&gt;0,CONCATENATE(Tabel2204037[Object-ID],Tabel2204037[Nr.],".",[1]!Watergangen[[#This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3"/>
        <v/>
      </c>
      <c r="B239" s="82" t="str">
        <f>IF(H239&gt;0,CONCATENATE(Tabel2204037[Object-ID],Tabel2204037[Nr.],".",[1]!Watergangen[[#This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3"/>
        <v/>
      </c>
      <c r="B240" s="82" t="str">
        <f>IF(H240&gt;0,CONCATENATE(Tabel2204037[Object-ID],Tabel2204037[Nr.],".",[1]!Watergangen[[#This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3"/>
        <v/>
      </c>
      <c r="B241" s="82" t="str">
        <f>IF(H241&gt;0,CONCATENATE(Tabel2204037[Object-ID],Tabel2204037[Nr.],".",[1]!Watergangen[[#This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3"/>
        <v/>
      </c>
      <c r="B242" s="82" t="str">
        <f>IF(H242&gt;0,CONCATENATE(Tabel2204037[Object-ID],Tabel2204037[Nr.],".",[1]!Watergangen[[#This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3"/>
        <v/>
      </c>
      <c r="B243" s="82" t="str">
        <f>IF(H243&gt;0,CONCATENATE(Tabel2204037[Object-ID],Tabel2204037[Nr.],".",[1]!Watergangen[[#This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3"/>
        <v/>
      </c>
      <c r="B244" s="82" t="str">
        <f>IF(H244&gt;0,CONCATENATE(Tabel2204037[Object-ID],Tabel2204037[Nr.],".",[1]!Watergangen[[#This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3"/>
        <v/>
      </c>
      <c r="B245" s="82" t="str">
        <f>IF(H245&gt;0,CONCATENATE(Tabel2204037[Object-ID],Tabel2204037[Nr.],".",[1]!Watergangen[[#This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3"/>
        <v/>
      </c>
      <c r="B246" s="82" t="str">
        <f>IF(H246&gt;0,CONCATENATE(Tabel2204037[Object-ID],Tabel2204037[Nr.],".",[1]!Watergangen[[#This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3"/>
        <v/>
      </c>
      <c r="B247" s="82" t="str">
        <f>IF(H247&gt;0,CONCATENATE(Tabel2204037[Object-ID],Tabel2204037[Nr.],".",[1]!Watergangen[[#This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3"/>
        <v/>
      </c>
      <c r="B248" s="82" t="str">
        <f>IF(H248&gt;0,CONCATENATE(Tabel2204037[Object-ID],Tabel2204037[Nr.],".",[1]!Watergangen[[#This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3"/>
        <v/>
      </c>
      <c r="B249" s="82" t="str">
        <f>IF(H249&gt;0,CONCATENATE(Tabel2204037[Object-ID],Tabel2204037[Nr.],".",[1]!Watergangen[[#This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3"/>
        <v/>
      </c>
      <c r="B250" s="82" t="str">
        <f>IF(H250&gt;0,CONCATENATE(Tabel2204037[Object-ID],Tabel2204037[Nr.],".",[1]!Watergangen[[#This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3"/>
        <v/>
      </c>
      <c r="B251" s="82" t="str">
        <f>IF(H251&gt;0,CONCATENATE(Tabel2204037[Object-ID],Tabel2204037[Nr.],".",[1]!Watergangen[[#This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3"/>
        <v/>
      </c>
      <c r="B252" s="82" t="str">
        <f>IF(H252&gt;0,CONCATENATE(Tabel2204037[Object-ID],Tabel2204037[Nr.],".",[1]!Watergangen[[#This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3"/>
        <v/>
      </c>
      <c r="B253" s="82" t="str">
        <f>IF(H253&gt;0,CONCATENATE(Tabel2204037[Object-ID],Tabel2204037[Nr.],".",[1]!Watergangen[[#This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3"/>
        <v/>
      </c>
      <c r="B254" s="82" t="str">
        <f>IF(H254&gt;0,CONCATENATE(Tabel2204037[Object-ID],Tabel2204037[Nr.],".",[1]!Watergangen[[#This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3"/>
        <v/>
      </c>
      <c r="B255" s="82" t="str">
        <f>IF(H255&gt;0,CONCATENATE(Tabel2204037[Object-ID],Tabel2204037[Nr.],".",[1]!Watergangen[[#This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3"/>
        <v/>
      </c>
      <c r="B256" s="82" t="str">
        <f>IF(H256&gt;0,CONCATENATE(Tabel2204037[Object-ID],Tabel2204037[Nr.],".",[1]!Watergangen[[#This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3"/>
        <v/>
      </c>
      <c r="B257" s="82" t="str">
        <f>IF(H257&gt;0,CONCATENATE(Tabel2204037[Object-ID],Tabel2204037[Nr.],".",[1]!Watergangen[[#This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3"/>
        <v/>
      </c>
      <c r="B258" s="82" t="str">
        <f>IF(H258&gt;0,CONCATENATE(Tabel2204037[Object-ID],Tabel2204037[Nr.],".",[1]!Watergangen[[#This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3"/>
        <v/>
      </c>
      <c r="B259" s="82" t="str">
        <f>IF(H259&gt;0,CONCATENATE(Tabel2204037[Object-ID],Tabel2204037[Nr.],".",[1]!Watergangen[[#This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3"/>
        <v/>
      </c>
      <c r="B260" s="82" t="str">
        <f>IF(H260&gt;0,CONCATENATE(Tabel2204037[Object-ID],Tabel2204037[Nr.],".",[1]!Watergangen[[#This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3"/>
        <v/>
      </c>
      <c r="B261" s="82" t="str">
        <f>IF(H261&gt;0,CONCATENATE(Tabel2204037[Object-ID],Tabel2204037[Nr.],".",[1]!Watergangen[[#This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3"/>
        <v/>
      </c>
      <c r="B262" s="82" t="str">
        <f>IF(H262&gt;0,CONCATENATE(Tabel2204037[Object-ID],Tabel2204037[Nr.],".",[1]!Watergangen[[#This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3"/>
        <v/>
      </c>
      <c r="B263" s="82" t="str">
        <f>IF(H263&gt;0,CONCATENATE(Tabel2204037[Object-ID],Tabel2204037[Nr.],".",[1]!Watergangen[[#This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3"/>
        <v/>
      </c>
      <c r="B264" s="82" t="str">
        <f>IF(H264&gt;0,CONCATENATE(Tabel2204037[Object-ID],Tabel2204037[Nr.],".",[1]!Watergangen[[#This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ref="A265:A328" si="4">IF(B265="","",ROW()-10)</f>
        <v/>
      </c>
      <c r="B265" s="82" t="str">
        <f>IF(H265&gt;0,CONCATENATE(Tabel2204037[Object-ID],Tabel2204037[Nr.],".",[1]!Watergangen[[#This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4"/>
        <v/>
      </c>
      <c r="B266" s="82" t="str">
        <f>IF(H266&gt;0,CONCATENATE(Tabel2204037[Object-ID],Tabel2204037[Nr.],".",[1]!Watergangen[[#This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4"/>
        <v/>
      </c>
      <c r="B267" s="82" t="str">
        <f>IF(H267&gt;0,CONCATENATE(Tabel2204037[Object-ID],Tabel2204037[Nr.],".",[1]!Watergangen[[#This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si="4"/>
        <v/>
      </c>
      <c r="B268" s="82" t="str">
        <f>IF(H268&gt;0,CONCATENATE(Tabel2204037[Object-ID],Tabel2204037[Nr.],".",[1]!Watergangen[[#This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si="4"/>
        <v/>
      </c>
      <c r="B269" s="82" t="str">
        <f>IF(H269&gt;0,CONCATENATE(Tabel2204037[Object-ID],Tabel2204037[Nr.],".",[1]!Watergangen[[#This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4"/>
        <v/>
      </c>
      <c r="B270" s="82" t="str">
        <f>IF(H270&gt;0,CONCATENATE(Tabel2204037[Object-ID],Tabel2204037[Nr.],".",[1]!Watergangen[[#This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si="4"/>
        <v/>
      </c>
      <c r="B271" s="82" t="str">
        <f>IF(H271&gt;0,CONCATENATE(Tabel2204037[Object-ID],Tabel2204037[Nr.],".",[1]!Watergangen[[#This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4"/>
        <v/>
      </c>
      <c r="B272" s="82" t="str">
        <f>IF(H272&gt;0,CONCATENATE(Tabel2204037[Object-ID],Tabel2204037[Nr.],".",[1]!Watergangen[[#This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4"/>
        <v/>
      </c>
      <c r="B273" s="82" t="str">
        <f>IF(H273&gt;0,CONCATENATE(Tabel2204037[Object-ID],Tabel2204037[Nr.],".",[1]!Watergangen[[#This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4"/>
        <v/>
      </c>
      <c r="B274" s="82" t="str">
        <f>IF(H274&gt;0,CONCATENATE(Tabel2204037[Object-ID],Tabel2204037[Nr.],".",[1]!Watergangen[[#This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4"/>
        <v/>
      </c>
      <c r="B275" s="82" t="str">
        <f>IF(H275&gt;0,CONCATENATE(Tabel2204037[Object-ID],Tabel2204037[Nr.],".",[1]!Watergangen[[#This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4"/>
        <v/>
      </c>
      <c r="B276" s="82" t="str">
        <f>IF(H276&gt;0,CONCATENATE(Tabel2204037[Object-ID],Tabel2204037[Nr.],".",[1]!Watergangen[[#This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4"/>
        <v/>
      </c>
      <c r="B277" s="82" t="str">
        <f>IF(H277&gt;0,CONCATENATE(Tabel2204037[Object-ID],Tabel2204037[Nr.],".",[1]!Watergangen[[#This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4"/>
        <v/>
      </c>
      <c r="B278" s="82" t="str">
        <f>IF(H278&gt;0,CONCATENATE(Tabel2204037[Object-ID],Tabel2204037[Nr.],".",[1]!Watergangen[[#This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4"/>
        <v/>
      </c>
      <c r="B279" s="82" t="str">
        <f>IF(H279&gt;0,CONCATENATE(Tabel2204037[Object-ID],Tabel2204037[Nr.],".",[1]!Watergangen[[#This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4"/>
        <v/>
      </c>
      <c r="B280" s="82" t="str">
        <f>IF(H280&gt;0,CONCATENATE(Tabel2204037[Object-ID],Tabel2204037[Nr.],".",[1]!Watergangen[[#This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4"/>
        <v/>
      </c>
      <c r="B281" s="82" t="str">
        <f>IF(H281&gt;0,CONCATENATE(Tabel2204037[Object-ID],Tabel2204037[Nr.],".",[1]!Watergangen[[#This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4"/>
        <v/>
      </c>
      <c r="B282" s="82" t="str">
        <f>IF(H282&gt;0,CONCATENATE(Tabel2204037[Object-ID],Tabel2204037[Nr.],".",[1]!Watergangen[[#This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4"/>
        <v/>
      </c>
      <c r="B283" s="82" t="str">
        <f>IF(H283&gt;0,CONCATENATE(Tabel2204037[Object-ID],Tabel2204037[Nr.],".",[1]!Watergangen[[#This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4"/>
        <v/>
      </c>
      <c r="B284" s="82" t="str">
        <f>IF(H284&gt;0,CONCATENATE(Tabel2204037[Object-ID],Tabel2204037[Nr.],".",[1]!Watergangen[[#This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4"/>
        <v/>
      </c>
      <c r="B285" s="82" t="str">
        <f>IF(H285&gt;0,CONCATENATE(Tabel2204037[Object-ID],Tabel2204037[Nr.],".",[1]!Watergangen[[#This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4"/>
        <v/>
      </c>
      <c r="B286" s="82" t="str">
        <f>IF(H286&gt;0,CONCATENATE(Tabel2204037[Object-ID],Tabel2204037[Nr.],".",[1]!Watergangen[[#This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4"/>
        <v/>
      </c>
      <c r="B287" s="82" t="str">
        <f>IF(H287&gt;0,CONCATENATE(Tabel2204037[Object-ID],Tabel2204037[Nr.],".",[1]!Watergangen[[#This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4"/>
        <v/>
      </c>
      <c r="B288" s="82" t="str">
        <f>IF(H288&gt;0,CONCATENATE(Tabel2204037[Object-ID],Tabel2204037[Nr.],".",[1]!Watergangen[[#This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4"/>
        <v/>
      </c>
      <c r="B289" s="82" t="str">
        <f>IF(H289&gt;0,CONCATENATE(Tabel2204037[Object-ID],Tabel2204037[Nr.],".",[1]!Watergangen[[#This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4"/>
        <v/>
      </c>
      <c r="B290" s="82" t="str">
        <f>IF(H290&gt;0,CONCATENATE(Tabel2204037[Object-ID],Tabel2204037[Nr.],".",[1]!Watergangen[[#This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4"/>
        <v/>
      </c>
      <c r="B291" s="82" t="str">
        <f>IF(H291&gt;0,CONCATENATE(Tabel2204037[Object-ID],Tabel2204037[Nr.],".",[1]!Watergangen[[#This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4"/>
        <v/>
      </c>
      <c r="B292" s="82" t="str">
        <f>IF(H292&gt;0,CONCATENATE(Tabel2204037[Object-ID],Tabel2204037[Nr.],".",[1]!Watergangen[[#This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4"/>
        <v/>
      </c>
      <c r="B293" s="82" t="str">
        <f>IF(H293&gt;0,CONCATENATE(Tabel2204037[Object-ID],Tabel2204037[Nr.],".",[1]!Watergangen[[#This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4"/>
        <v/>
      </c>
      <c r="B294" s="82" t="str">
        <f>IF(H294&gt;0,CONCATENATE(Tabel2204037[Object-ID],Tabel2204037[Nr.],".",[1]!Watergangen[[#This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4"/>
        <v/>
      </c>
      <c r="B295" s="82" t="str">
        <f>IF(H295&gt;0,CONCATENATE(Tabel2204037[Object-ID],Tabel2204037[Nr.],".",[1]!Watergangen[[#This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4"/>
        <v/>
      </c>
      <c r="B296" s="82" t="str">
        <f>IF(H296&gt;0,CONCATENATE(Tabel2204037[Object-ID],Tabel2204037[Nr.],".",[1]!Watergangen[[#This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4"/>
        <v/>
      </c>
      <c r="B297" s="82" t="str">
        <f>IF(H297&gt;0,CONCATENATE(Tabel2204037[Object-ID],Tabel2204037[Nr.],".",[1]!Watergangen[[#This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4"/>
        <v/>
      </c>
      <c r="B298" s="82" t="str">
        <f>IF(H298&gt;0,CONCATENATE(Tabel2204037[Object-ID],Tabel2204037[Nr.],".",[1]!Watergangen[[#This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4"/>
        <v/>
      </c>
      <c r="B299" s="82" t="str">
        <f>IF(H299&gt;0,CONCATENATE(Tabel2204037[Object-ID],Tabel2204037[Nr.],".",[1]!Watergangen[[#This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4"/>
        <v/>
      </c>
      <c r="B300" s="82" t="str">
        <f>IF(H300&gt;0,CONCATENATE(Tabel2204037[Object-ID],Tabel2204037[Nr.],".",[1]!Watergangen[[#This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4"/>
        <v/>
      </c>
      <c r="B301" s="82" t="str">
        <f>IF(H301&gt;0,CONCATENATE(Tabel2204037[Object-ID],Tabel2204037[Nr.],".",[1]!Watergangen[[#This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4"/>
        <v/>
      </c>
      <c r="B302" s="82" t="str">
        <f>IF(H302&gt;0,CONCATENATE(Tabel2204037[Object-ID],Tabel2204037[Nr.],".",[1]!Watergangen[[#This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4"/>
        <v/>
      </c>
      <c r="B303" s="82" t="str">
        <f>IF(H303&gt;0,CONCATENATE(Tabel2204037[Object-ID],Tabel2204037[Nr.],".",[1]!Watergangen[[#This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4"/>
        <v/>
      </c>
      <c r="B304" s="82" t="str">
        <f>IF(H304&gt;0,CONCATENATE(Tabel2204037[Object-ID],Tabel2204037[Nr.],".",[1]!Watergangen[[#This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4"/>
        <v/>
      </c>
      <c r="B305" s="82" t="str">
        <f>IF(H305&gt;0,CONCATENATE(Tabel2204037[Object-ID],Tabel2204037[Nr.],".",[1]!Watergangen[[#This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4"/>
        <v/>
      </c>
      <c r="B306" s="82" t="str">
        <f>IF(H306&gt;0,CONCATENATE(Tabel2204037[Object-ID],Tabel2204037[Nr.],".",[1]!Watergangen[[#This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4"/>
        <v/>
      </c>
      <c r="B307" s="82" t="str">
        <f>IF(H307&gt;0,CONCATENATE(Tabel2204037[Object-ID],Tabel2204037[Nr.],".",[1]!Watergangen[[#This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4"/>
        <v/>
      </c>
      <c r="B308" s="82" t="str">
        <f>IF(H308&gt;0,CONCATENATE(Tabel2204037[Object-ID],Tabel2204037[Nr.],".",[1]!Watergangen[[#This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4"/>
        <v/>
      </c>
      <c r="B309" s="82" t="str">
        <f>IF(H309&gt;0,CONCATENATE(Tabel2204037[Object-ID],Tabel2204037[Nr.],".",[1]!Watergangen[[#This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4"/>
        <v/>
      </c>
      <c r="B310" s="82" t="str">
        <f>IF(H310&gt;0,CONCATENATE(Tabel2204037[Object-ID],Tabel2204037[Nr.],".",[1]!Watergangen[[#This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4"/>
        <v/>
      </c>
      <c r="B311" s="82" t="str">
        <f>IF(H311&gt;0,CONCATENATE(Tabel2204037[Object-ID],Tabel2204037[Nr.],".",[1]!Watergangen[[#This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4"/>
        <v/>
      </c>
      <c r="B312" s="82" t="str">
        <f>IF(H312&gt;0,CONCATENATE(Tabel2204037[Object-ID],Tabel2204037[Nr.],".",[1]!Watergangen[[#This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4"/>
        <v/>
      </c>
      <c r="B313" s="82" t="str">
        <f>IF(H313&gt;0,CONCATENATE(Tabel2204037[Object-ID],Tabel2204037[Nr.],".",[1]!Watergangen[[#This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4"/>
        <v/>
      </c>
      <c r="B314" s="82" t="str">
        <f>IF(H314&gt;0,CONCATENATE(Tabel2204037[Object-ID],Tabel2204037[Nr.],".",[1]!Watergangen[[#This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4"/>
        <v/>
      </c>
      <c r="B315" s="82" t="str">
        <f>IF(H315&gt;0,CONCATENATE(Tabel2204037[Object-ID],Tabel2204037[Nr.],".",[1]!Watergangen[[#This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4"/>
        <v/>
      </c>
      <c r="B316" s="82" t="str">
        <f>IF(H316&gt;0,CONCATENATE(Tabel2204037[Object-ID],Tabel2204037[Nr.],".",[1]!Watergangen[[#This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4"/>
        <v/>
      </c>
      <c r="B317" s="82" t="str">
        <f>IF(H317&gt;0,CONCATENATE(Tabel2204037[Object-ID],Tabel2204037[Nr.],".",[1]!Watergangen[[#This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4"/>
        <v/>
      </c>
      <c r="B318" s="82" t="str">
        <f>IF(H318&gt;0,CONCATENATE(Tabel2204037[Object-ID],Tabel2204037[Nr.],".",[1]!Watergangen[[#This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4"/>
        <v/>
      </c>
      <c r="B319" s="82" t="str">
        <f>IF(H319&gt;0,CONCATENATE(Tabel2204037[Object-ID],Tabel2204037[Nr.],".",[1]!Watergangen[[#This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4"/>
        <v/>
      </c>
      <c r="B320" s="82" t="str">
        <f>IF(H320&gt;0,CONCATENATE(Tabel2204037[Object-ID],Tabel2204037[Nr.],".",[1]!Watergangen[[#This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4"/>
        <v/>
      </c>
      <c r="B321" s="82" t="str">
        <f>IF(H321&gt;0,CONCATENATE(Tabel2204037[Object-ID],Tabel2204037[Nr.],".",[1]!Watergangen[[#This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4"/>
        <v/>
      </c>
      <c r="B322" s="82" t="str">
        <f>IF(H322&gt;0,CONCATENATE(Tabel2204037[Object-ID],Tabel2204037[Nr.],".",[1]!Watergangen[[#This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4"/>
        <v/>
      </c>
      <c r="B323" s="82" t="str">
        <f>IF(H323&gt;0,CONCATENATE(Tabel2204037[Object-ID],Tabel2204037[Nr.],".",[1]!Watergangen[[#This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4"/>
        <v/>
      </c>
      <c r="B324" s="82" t="str">
        <f>IF(H324&gt;0,CONCATENATE(Tabel2204037[Object-ID],Tabel2204037[Nr.],".",[1]!Watergangen[[#This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4"/>
        <v/>
      </c>
      <c r="B325" s="82" t="str">
        <f>IF(H325&gt;0,CONCATENATE(Tabel2204037[Object-ID],Tabel2204037[Nr.],".",[1]!Watergangen[[#This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4"/>
        <v/>
      </c>
      <c r="B326" s="82" t="str">
        <f>IF(H326&gt;0,CONCATENATE(Tabel2204037[Object-ID],Tabel2204037[Nr.],".",[1]!Watergangen[[#This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4"/>
        <v/>
      </c>
      <c r="B327" s="82" t="str">
        <f>IF(H327&gt;0,CONCATENATE(Tabel2204037[Object-ID],Tabel2204037[Nr.],".",[1]!Watergangen[[#This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4"/>
        <v/>
      </c>
      <c r="B328" s="82" t="str">
        <f>IF(H328&gt;0,CONCATENATE(Tabel2204037[Object-ID],Tabel2204037[Nr.],".",[1]!Watergangen[[#This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ref="A329:A365" si="5">IF(B329="","",ROW()-10)</f>
        <v/>
      </c>
      <c r="B329" s="82" t="str">
        <f>IF(H329&gt;0,CONCATENATE(Tabel2204037[Object-ID],Tabel2204037[Nr.],".",[1]!Watergangen[[#This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5"/>
        <v/>
      </c>
      <c r="B330" s="82" t="str">
        <f>IF(H330&gt;0,CONCATENATE(Tabel2204037[Object-ID],Tabel2204037[Nr.],".",[1]!Watergangen[[#This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5"/>
        <v/>
      </c>
      <c r="B331" s="82" t="str">
        <f>IF(H331&gt;0,CONCATENATE(Tabel2204037[Object-ID],Tabel2204037[Nr.],".",[1]!Watergangen[[#This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si="5"/>
        <v/>
      </c>
      <c r="B332" s="82" t="str">
        <f>IF(H332&gt;0,CONCATENATE(Tabel2204037[Object-ID],Tabel2204037[Nr.],".",[1]!Watergangen[[#This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si="5"/>
        <v/>
      </c>
      <c r="B333" s="82" t="str">
        <f>IF(H333&gt;0,CONCATENATE(Tabel2204037[Object-ID],Tabel2204037[Nr.],".",[1]!Watergangen[[#This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5"/>
        <v/>
      </c>
      <c r="B334" s="82" t="str">
        <f>IF(H334&gt;0,CONCATENATE(Tabel2204037[Object-ID],Tabel2204037[Nr.],".",[1]!Watergangen[[#This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si="5"/>
        <v/>
      </c>
      <c r="B335" s="82" t="str">
        <f>IF(H335&gt;0,CONCATENATE(Tabel2204037[Object-ID],Tabel2204037[Nr.],".",[1]!Watergangen[[#This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5"/>
        <v/>
      </c>
      <c r="B336" s="82" t="str">
        <f>IF(H336&gt;0,CONCATENATE(Tabel2204037[Object-ID],Tabel2204037[Nr.],".",[1]!Watergangen[[#This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5"/>
        <v/>
      </c>
      <c r="B337" s="82" t="str">
        <f>IF(H337&gt;0,CONCATENATE(Tabel2204037[Object-ID],Tabel2204037[Nr.],".",[1]!Watergangen[[#This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5"/>
        <v/>
      </c>
      <c r="B338" s="82" t="str">
        <f>IF(H338&gt;0,CONCATENATE(Tabel2204037[Object-ID],Tabel2204037[Nr.],".",[1]!Watergangen[[#This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5"/>
        <v/>
      </c>
      <c r="B339" s="82" t="str">
        <f>IF(H339&gt;0,CONCATENATE(Tabel2204037[Object-ID],Tabel2204037[Nr.],".",[1]!Watergangen[[#This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5"/>
        <v/>
      </c>
      <c r="B340" s="82" t="str">
        <f>IF(H340&gt;0,CONCATENATE(Tabel2204037[Object-ID],Tabel2204037[Nr.],".",[1]!Watergangen[[#This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5"/>
        <v/>
      </c>
      <c r="B341" s="82" t="str">
        <f>IF(H341&gt;0,CONCATENATE(Tabel2204037[Object-ID],Tabel2204037[Nr.],".",[1]!Watergangen[[#This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5"/>
        <v/>
      </c>
      <c r="B342" s="82" t="str">
        <f>IF(H342&gt;0,CONCATENATE(Tabel2204037[Object-ID],Tabel2204037[Nr.],".",[1]!Watergangen[[#This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5"/>
        <v/>
      </c>
      <c r="B343" s="82" t="str">
        <f>IF(H343&gt;0,CONCATENATE(Tabel2204037[Object-ID],Tabel2204037[Nr.],".",[1]!Watergangen[[#This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5"/>
        <v/>
      </c>
      <c r="B344" s="82" t="str">
        <f>IF(H344&gt;0,CONCATENATE(Tabel2204037[Object-ID],Tabel2204037[Nr.],".",[1]!Watergangen[[#This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5"/>
        <v/>
      </c>
      <c r="B345" s="82" t="str">
        <f>IF(H345&gt;0,CONCATENATE(Tabel2204037[Object-ID],Tabel2204037[Nr.],".",[1]!Watergangen[[#This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5"/>
        <v/>
      </c>
      <c r="B346" s="82" t="str">
        <f>IF(H346&gt;0,CONCATENATE(Tabel2204037[Object-ID],Tabel2204037[Nr.],".",[1]!Watergangen[[#This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5"/>
        <v/>
      </c>
      <c r="B347" s="82" t="str">
        <f>IF(H347&gt;0,CONCATENATE(Tabel2204037[Object-ID],Tabel2204037[Nr.],".",[1]!Watergangen[[#This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5"/>
        <v/>
      </c>
      <c r="B348" s="82" t="str">
        <f>IF(H348&gt;0,CONCATENATE(Tabel2204037[Object-ID],Tabel2204037[Nr.],".",[1]!Watergangen[[#This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5"/>
        <v/>
      </c>
      <c r="B349" s="82" t="str">
        <f>IF(H349&gt;0,CONCATENATE(Tabel2204037[Object-ID],Tabel2204037[Nr.],".",[1]!Watergangen[[#This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5"/>
        <v/>
      </c>
      <c r="B350" s="82" t="str">
        <f>IF(H350&gt;0,CONCATENATE(Tabel2204037[Object-ID],Tabel2204037[Nr.],".",[1]!Watergangen[[#This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5"/>
        <v/>
      </c>
      <c r="B351" s="82" t="str">
        <f>IF(H351&gt;0,CONCATENATE(Tabel2204037[Object-ID],Tabel2204037[Nr.],".",[1]!Watergangen[[#This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5"/>
        <v/>
      </c>
      <c r="B352" s="82" t="str">
        <f>IF(H352&gt;0,CONCATENATE(Tabel2204037[Object-ID],Tabel2204037[Nr.],".",[1]!Watergangen[[#This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5"/>
        <v/>
      </c>
      <c r="B353" s="82" t="str">
        <f>IF(H353&gt;0,CONCATENATE(Tabel2204037[Object-ID],Tabel2204037[Nr.],".",[1]!Watergangen[[#This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5"/>
        <v/>
      </c>
      <c r="B354" s="82" t="str">
        <f>IF(H354&gt;0,CONCATENATE(Tabel2204037[Object-ID],Tabel2204037[Nr.],".",[1]!Watergangen[[#This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5"/>
        <v/>
      </c>
      <c r="B355" s="82" t="str">
        <f>IF(H355&gt;0,CONCATENATE(Tabel2204037[Object-ID],Tabel2204037[Nr.],".",[1]!Watergangen[[#This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5"/>
        <v/>
      </c>
      <c r="B356" s="82" t="str">
        <f>IF(H356&gt;0,CONCATENATE(Tabel2204037[Object-ID],Tabel2204037[Nr.],".",[1]!Watergangen[[#This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5"/>
        <v/>
      </c>
      <c r="B357" s="82" t="str">
        <f>IF(H357&gt;0,CONCATENATE(Tabel2204037[Object-ID],Tabel2204037[Nr.],".",[1]!Watergangen[[#This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5"/>
        <v/>
      </c>
      <c r="B358" s="82" t="str">
        <f>IF(H358&gt;0,CONCATENATE(Tabel2204037[Object-ID],Tabel2204037[Nr.],".",[1]!Watergangen[[#This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5"/>
        <v/>
      </c>
      <c r="B359" s="82" t="str">
        <f>IF(H359&gt;0,CONCATENATE(Tabel2204037[Object-ID],Tabel2204037[Nr.],".",[1]!Watergangen[[#This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5"/>
        <v/>
      </c>
      <c r="B360" s="82" t="str">
        <f>IF(H360&gt;0,CONCATENATE(Tabel2204037[Object-ID],Tabel2204037[Nr.],".",[1]!Watergangen[[#This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5"/>
        <v/>
      </c>
      <c r="B361" s="82" t="str">
        <f>IF(H361&gt;0,CONCATENATE(Tabel2204037[Object-ID],Tabel2204037[Nr.],".",[1]!Watergangen[[#This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5"/>
        <v/>
      </c>
      <c r="B362" s="82" t="str">
        <f>IF(H362&gt;0,CONCATENATE(Tabel2204037[Object-ID],Tabel2204037[Nr.],".",[1]!Watergangen[[#This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5"/>
        <v/>
      </c>
      <c r="B363" s="82" t="str">
        <f>IF(H363&gt;0,CONCATENATE(Tabel2204037[Object-ID],Tabel2204037[Nr.],".",[1]!Watergangen[[#This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5"/>
        <v/>
      </c>
      <c r="B364" s="82" t="str">
        <f>IF(H364&gt;0,CONCATENATE(Tabel2204037[Object-ID],Tabel2204037[Nr.],".",[1]!Watergangen[[#This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5"/>
        <v/>
      </c>
      <c r="B365" s="82" t="str">
        <f>IF(H365&gt;0,CONCATENATE(Tabel2204037[Object-ID],Tabel2204037[Nr.],".",[1]!Watergangen[[#This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sheetData>
  <autoFilter ref="A10:AC365" xr:uid="{BF8EF48E-ABF8-4BD6-B1F8-1C300ECEE239}">
    <filterColumn colId="18">
      <filters blank="1">
        <filter val="ja"/>
      </filters>
    </filterColumn>
  </autoFilter>
  <conditionalFormatting sqref="B10">
    <cfRule type="expression" dxfId="112" priority="3">
      <formula>$AF$8&lt;&gt;0</formula>
    </cfRule>
  </conditionalFormatting>
  <conditionalFormatting sqref="B11:B365">
    <cfRule type="containsBlanks" priority="76" stopIfTrue="1">
      <formula>LEN(TRIM(B11))=0</formula>
    </cfRule>
    <cfRule type="duplicateValues" dxfId="111" priority="77"/>
  </conditionalFormatting>
  <hyperlinks>
    <hyperlink ref="B10" location="Objectenboom!A1" display="Eis-ID" xr:uid="{68404E35-475A-45FE-BA0D-E04DA255CF9E}"/>
  </hyperlinks>
  <printOptions horizontalCentered="1"/>
  <pageMargins left="0.6692913385826772" right="0.6692913385826772" top="1.1417322834645669" bottom="0.74803149606299213" header="0.31496062992125984" footer="0.31496062992125984"/>
  <pageSetup paperSize="8" scale="72" fitToHeight="0" orientation="landscape"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A1034789-6F1A-4621-AE31-CD1080871600}">
          <x14:formula1>
            <xm:f>'\\atlas\kvanderheijden\PMB\Vispassage\[19-01-2021 APvE_eenzijdige vispassage_concept ver 1.0.xlsm]Selectievelden'!#REF!</xm:f>
          </x14:formula1>
          <xm:sqref>H29:H365 C29:C365 S25:S365 Y25:Y365</xm:sqref>
        </x14:dataValidation>
        <x14:dataValidation type="list" errorStyle="warning" allowBlank="1" showInputMessage="1" showErrorMessage="1" errorTitle="Verkeerde invoer" error="Deze waarde wijkt af van de lijst" xr:uid="{0CAB3879-08F6-4926-83ED-0A7B578B9B32}">
          <x14:formula1>
            <xm:f>'\\atlas\kvanderheijden\PMB\Vispassage\[19-01-2021 APvE_eenzijdige vispassage_concept ver 1.0.xlsm]Selectievelden'!#REF!</xm:f>
          </x14:formula1>
          <xm:sqref>E29:E365</xm:sqref>
        </x14:dataValidation>
        <x14:dataValidation type="list" allowBlank="1" showInputMessage="1" showErrorMessage="1" xr:uid="{ADF12630-962C-4B0F-AA42-EEDAE31624FA}">
          <x14:formula1>
            <xm:f>'\\atlas\kvanderheijden\PMB\Vispassage\[19-01-2021 APvE_eenzijdige vispassage_concept ver 1.0.xlsm]Selectievelden'!#REF!</xm:f>
          </x14:formula1>
          <xm:sqref>O25:O365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4BD7-1AFE-4216-9F06-8A4159461C03}">
  <sheetPr>
    <tabColor theme="8" tint="0.39997558519241921"/>
    <pageSetUpPr fitToPage="1"/>
  </sheetPr>
  <dimension ref="A7:AC372"/>
  <sheetViews>
    <sheetView zoomScale="70" zoomScaleNormal="70" workbookViewId="0">
      <selection activeCell="G43" sqref="G43"/>
    </sheetView>
  </sheetViews>
  <sheetFormatPr defaultRowHeight="12" x14ac:dyDescent="0.2"/>
  <cols>
    <col min="1" max="1" width="12.140625" customWidth="1"/>
    <col min="2" max="2" width="14.28515625" customWidth="1"/>
    <col min="5" max="5" width="24.7109375" bestFit="1" customWidth="1"/>
    <col min="6" max="6" width="31.7109375" customWidth="1"/>
    <col min="10" max="11" width="50.5703125" customWidth="1"/>
    <col min="12" max="12" width="22.140625" customWidth="1"/>
    <col min="13" max="15" width="12.7109375" customWidth="1"/>
    <col min="16" max="17" width="9.5703125" hidden="1" customWidth="1"/>
    <col min="18" max="18" width="10.42578125" hidden="1" customWidth="1"/>
    <col min="19" max="19" width="10.42578125" customWidth="1"/>
    <col min="21" max="21" width="10.42578125" customWidth="1"/>
    <col min="22" max="22" width="10" customWidth="1"/>
    <col min="23" max="23" width="9.85546875" customWidth="1"/>
    <col min="24" max="24" width="10" customWidth="1"/>
    <col min="25" max="25" width="9.42578125" bestFit="1" customWidth="1"/>
  </cols>
  <sheetData>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36"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8" t="s">
        <v>164</v>
      </c>
      <c r="U10" s="116" t="s">
        <v>165</v>
      </c>
      <c r="V10" s="116" t="s">
        <v>166</v>
      </c>
      <c r="W10" s="116" t="s">
        <v>167</v>
      </c>
      <c r="X10" s="116" t="s">
        <v>168</v>
      </c>
      <c r="Y10" s="118" t="s">
        <v>169</v>
      </c>
      <c r="Z10" s="116" t="s">
        <v>170</v>
      </c>
      <c r="AA10" s="116" t="s">
        <v>171</v>
      </c>
      <c r="AB10" s="116" t="s">
        <v>172</v>
      </c>
      <c r="AC10" s="116" t="s">
        <v>173</v>
      </c>
    </row>
    <row r="11" spans="1:29" ht="31.5" customHeight="1" x14ac:dyDescent="0.2">
      <c r="A11" s="124">
        <f>IF(B11="","",ROW()-10)</f>
        <v>1</v>
      </c>
      <c r="B11" s="82" t="s">
        <v>488</v>
      </c>
      <c r="C11" s="123" t="s">
        <v>42</v>
      </c>
      <c r="D11" s="154" t="s">
        <v>151</v>
      </c>
      <c r="E11" s="123" t="s">
        <v>7</v>
      </c>
      <c r="F11" s="154" t="s">
        <v>710</v>
      </c>
      <c r="G11" s="143"/>
      <c r="H11" s="123" t="s">
        <v>255</v>
      </c>
      <c r="I11" s="85"/>
      <c r="J11" s="122" t="s">
        <v>320</v>
      </c>
      <c r="K11" s="122" t="s">
        <v>321</v>
      </c>
      <c r="L11" s="123" t="s">
        <v>110</v>
      </c>
      <c r="M11" s="123" t="s">
        <v>114</v>
      </c>
      <c r="N11" s="86"/>
      <c r="O11" s="153" t="s">
        <v>85</v>
      </c>
      <c r="P11" s="239">
        <v>44348</v>
      </c>
      <c r="Q11" s="111"/>
      <c r="R11" s="111"/>
      <c r="S11" s="175" t="s">
        <v>993</v>
      </c>
      <c r="T11" s="113"/>
      <c r="U11" s="113"/>
      <c r="V11" s="113"/>
      <c r="W11" s="113"/>
      <c r="X11" s="113"/>
      <c r="Y11" s="236" t="s">
        <v>901</v>
      </c>
      <c r="Z11" s="113"/>
      <c r="AA11" s="113"/>
      <c r="AB11" s="113"/>
      <c r="AC11" s="113"/>
    </row>
    <row r="12" spans="1:29" ht="50.25" customHeight="1" x14ac:dyDescent="0.2">
      <c r="A12" s="124">
        <f t="shared" ref="A12:A79" si="0">IF(B12="","",ROW()-10)</f>
        <v>2</v>
      </c>
      <c r="B12" s="82" t="s">
        <v>489</v>
      </c>
      <c r="C12" s="123" t="s">
        <v>42</v>
      </c>
      <c r="D12" s="154" t="s">
        <v>151</v>
      </c>
      <c r="E12" s="123" t="s">
        <v>7</v>
      </c>
      <c r="F12" s="154" t="s">
        <v>710</v>
      </c>
      <c r="G12" s="143"/>
      <c r="H12" s="123" t="s">
        <v>256</v>
      </c>
      <c r="I12" s="85"/>
      <c r="J12" s="122" t="s">
        <v>1039</v>
      </c>
      <c r="K12" s="122" t="s">
        <v>327</v>
      </c>
      <c r="L12" s="123" t="s">
        <v>110</v>
      </c>
      <c r="M12" s="142" t="s">
        <v>573</v>
      </c>
      <c r="N12" s="83"/>
      <c r="O12" s="153" t="s">
        <v>85</v>
      </c>
      <c r="P12" s="239">
        <v>44348</v>
      </c>
      <c r="Q12" s="111"/>
      <c r="R12" s="111"/>
      <c r="S12" s="175" t="s">
        <v>993</v>
      </c>
      <c r="T12" s="113"/>
      <c r="U12" s="113"/>
      <c r="V12" s="113"/>
      <c r="W12" s="113"/>
      <c r="X12" s="113"/>
      <c r="Y12" s="236" t="s">
        <v>901</v>
      </c>
      <c r="Z12" s="113"/>
      <c r="AA12" s="113"/>
      <c r="AB12" s="113"/>
      <c r="AC12" s="113"/>
    </row>
    <row r="13" spans="1:29" ht="24.75" customHeight="1" x14ac:dyDescent="0.2">
      <c r="A13" s="124">
        <f t="shared" si="0"/>
        <v>3</v>
      </c>
      <c r="B13" s="82" t="s">
        <v>490</v>
      </c>
      <c r="C13" s="123" t="s">
        <v>52</v>
      </c>
      <c r="D13" s="154" t="s">
        <v>151</v>
      </c>
      <c r="E13" s="123" t="s">
        <v>7</v>
      </c>
      <c r="F13" s="154" t="s">
        <v>710</v>
      </c>
      <c r="G13" s="143"/>
      <c r="H13" s="123" t="s">
        <v>333</v>
      </c>
      <c r="I13" s="85"/>
      <c r="J13" s="122" t="s">
        <v>747</v>
      </c>
      <c r="K13" s="122"/>
      <c r="L13" s="123" t="s">
        <v>110</v>
      </c>
      <c r="M13" s="123" t="s">
        <v>114</v>
      </c>
      <c r="N13" s="86"/>
      <c r="O13" s="153" t="s">
        <v>85</v>
      </c>
      <c r="P13" s="239">
        <v>44348</v>
      </c>
      <c r="Q13" s="111"/>
      <c r="R13" s="111"/>
      <c r="S13" s="175" t="s">
        <v>993</v>
      </c>
      <c r="T13" s="113"/>
      <c r="U13" s="113"/>
      <c r="V13" s="113"/>
      <c r="W13" s="113"/>
      <c r="X13" s="113"/>
      <c r="Y13" s="236" t="s">
        <v>901</v>
      </c>
      <c r="Z13" s="113"/>
      <c r="AA13" s="113"/>
      <c r="AB13" s="113"/>
      <c r="AC13" s="113"/>
    </row>
    <row r="14" spans="1:29" ht="33" customHeight="1" x14ac:dyDescent="0.2">
      <c r="A14" s="124">
        <f t="shared" si="0"/>
        <v>4</v>
      </c>
      <c r="B14" s="82" t="s">
        <v>491</v>
      </c>
      <c r="C14" s="123" t="s">
        <v>52</v>
      </c>
      <c r="D14" s="154" t="s">
        <v>151</v>
      </c>
      <c r="E14" s="123" t="s">
        <v>7</v>
      </c>
      <c r="F14" s="154" t="s">
        <v>710</v>
      </c>
      <c r="G14" s="143"/>
      <c r="H14" s="123" t="s">
        <v>334</v>
      </c>
      <c r="I14" s="85"/>
      <c r="J14" s="122" t="s">
        <v>748</v>
      </c>
      <c r="K14" s="122" t="s">
        <v>323</v>
      </c>
      <c r="L14" s="123" t="s">
        <v>110</v>
      </c>
      <c r="M14" s="123" t="s">
        <v>121</v>
      </c>
      <c r="N14" s="86"/>
      <c r="O14" s="153" t="s">
        <v>85</v>
      </c>
      <c r="P14" s="239">
        <v>44348</v>
      </c>
      <c r="Q14" s="111"/>
      <c r="R14" s="111"/>
      <c r="S14" s="175" t="s">
        <v>993</v>
      </c>
      <c r="T14" s="113"/>
      <c r="U14" s="113"/>
      <c r="V14" s="113"/>
      <c r="W14" s="113"/>
      <c r="X14" s="113"/>
      <c r="Y14" s="236" t="s">
        <v>901</v>
      </c>
      <c r="Z14" s="113"/>
      <c r="AA14" s="113"/>
      <c r="AB14" s="113"/>
      <c r="AC14" s="113"/>
    </row>
    <row r="15" spans="1:29" ht="64.5" customHeight="1" x14ac:dyDescent="0.2">
      <c r="A15" s="124">
        <f t="shared" si="0"/>
        <v>5</v>
      </c>
      <c r="B15" s="82" t="s">
        <v>492</v>
      </c>
      <c r="C15" s="123" t="s">
        <v>47</v>
      </c>
      <c r="D15" s="154" t="s">
        <v>151</v>
      </c>
      <c r="E15" s="123" t="s">
        <v>7</v>
      </c>
      <c r="F15" s="154" t="s">
        <v>710</v>
      </c>
      <c r="G15" s="143"/>
      <c r="H15" s="123" t="s">
        <v>335</v>
      </c>
      <c r="I15" s="200"/>
      <c r="J15" s="122" t="s">
        <v>324</v>
      </c>
      <c r="K15" s="122" t="s">
        <v>1002</v>
      </c>
      <c r="L15" s="123" t="s">
        <v>110</v>
      </c>
      <c r="M15" s="123" t="s">
        <v>114</v>
      </c>
      <c r="N15" s="86"/>
      <c r="O15" s="153" t="s">
        <v>85</v>
      </c>
      <c r="P15" s="239">
        <v>44348</v>
      </c>
      <c r="Q15" s="111"/>
      <c r="R15" s="111"/>
      <c r="S15" s="175" t="s">
        <v>993</v>
      </c>
      <c r="T15" s="113"/>
      <c r="U15" s="113"/>
      <c r="V15" s="113"/>
      <c r="W15" s="113"/>
      <c r="X15" s="113"/>
      <c r="Y15" s="236" t="s">
        <v>901</v>
      </c>
      <c r="Z15" s="113"/>
      <c r="AA15" s="113"/>
      <c r="AB15" s="113"/>
      <c r="AC15" s="113"/>
    </row>
    <row r="16" spans="1:29" ht="77.25" customHeight="1" x14ac:dyDescent="0.2">
      <c r="A16" s="124">
        <f t="shared" si="0"/>
        <v>6</v>
      </c>
      <c r="B16" s="82" t="s">
        <v>493</v>
      </c>
      <c r="C16" s="123" t="s">
        <v>61</v>
      </c>
      <c r="D16" s="154" t="s">
        <v>151</v>
      </c>
      <c r="E16" s="123" t="s">
        <v>7</v>
      </c>
      <c r="F16" s="154" t="s">
        <v>710</v>
      </c>
      <c r="G16" s="143"/>
      <c r="H16" s="123" t="s">
        <v>338</v>
      </c>
      <c r="I16" s="85"/>
      <c r="J16" s="122" t="s">
        <v>325</v>
      </c>
      <c r="K16" s="122" t="s">
        <v>839</v>
      </c>
      <c r="L16" s="123" t="s">
        <v>110</v>
      </c>
      <c r="M16" s="123" t="s">
        <v>114</v>
      </c>
      <c r="N16" s="86"/>
      <c r="O16" s="153" t="s">
        <v>85</v>
      </c>
      <c r="P16" s="239">
        <v>44348</v>
      </c>
      <c r="Q16" s="111"/>
      <c r="R16" s="111"/>
      <c r="S16" s="175" t="s">
        <v>993</v>
      </c>
      <c r="T16" s="113"/>
      <c r="U16" s="113"/>
      <c r="V16" s="113"/>
      <c r="W16" s="113"/>
      <c r="X16" s="113"/>
      <c r="Y16" s="236" t="s">
        <v>901</v>
      </c>
      <c r="Z16" s="113"/>
      <c r="AA16" s="113"/>
      <c r="AB16" s="113"/>
      <c r="AC16" s="113"/>
    </row>
    <row r="17" spans="1:29" ht="54.75" customHeight="1" x14ac:dyDescent="0.2">
      <c r="A17" s="124">
        <f t="shared" si="0"/>
        <v>7</v>
      </c>
      <c r="B17" s="82" t="s">
        <v>494</v>
      </c>
      <c r="C17" s="123" t="s">
        <v>52</v>
      </c>
      <c r="D17" s="154" t="s">
        <v>151</v>
      </c>
      <c r="E17" s="123" t="s">
        <v>7</v>
      </c>
      <c r="F17" s="154" t="s">
        <v>710</v>
      </c>
      <c r="G17" s="143"/>
      <c r="H17" s="123" t="s">
        <v>339</v>
      </c>
      <c r="I17" s="85"/>
      <c r="J17" s="122" t="s">
        <v>326</v>
      </c>
      <c r="K17" s="122" t="s">
        <v>963</v>
      </c>
      <c r="L17" s="123" t="s">
        <v>110</v>
      </c>
      <c r="M17" s="123" t="s">
        <v>114</v>
      </c>
      <c r="N17" s="86"/>
      <c r="O17" s="153" t="s">
        <v>85</v>
      </c>
      <c r="P17" s="239">
        <v>44348</v>
      </c>
      <c r="Q17" s="111"/>
      <c r="R17" s="111"/>
      <c r="S17" s="175" t="s">
        <v>993</v>
      </c>
      <c r="T17" s="113"/>
      <c r="U17" s="113"/>
      <c r="V17" s="113"/>
      <c r="W17" s="113"/>
      <c r="X17" s="113"/>
      <c r="Y17" s="236" t="s">
        <v>901</v>
      </c>
      <c r="Z17" s="113"/>
      <c r="AA17" s="113"/>
      <c r="AB17" s="113"/>
      <c r="AC17" s="113"/>
    </row>
    <row r="18" spans="1:29" ht="34.5" customHeight="1" x14ac:dyDescent="0.2">
      <c r="A18" s="124">
        <f t="shared" ref="A18" si="1">IF(B18="","",ROW()-10)</f>
        <v>8</v>
      </c>
      <c r="B18" s="82" t="s">
        <v>836</v>
      </c>
      <c r="C18" s="123" t="s">
        <v>42</v>
      </c>
      <c r="D18" s="154" t="s">
        <v>151</v>
      </c>
      <c r="E18" s="123" t="s">
        <v>7</v>
      </c>
      <c r="F18" s="154" t="s">
        <v>710</v>
      </c>
      <c r="G18" s="143"/>
      <c r="H18" s="123" t="s">
        <v>340</v>
      </c>
      <c r="I18" s="83"/>
      <c r="J18" s="152" t="s">
        <v>772</v>
      </c>
      <c r="K18" s="122" t="s">
        <v>763</v>
      </c>
      <c r="L18" s="123" t="s">
        <v>110</v>
      </c>
      <c r="M18" s="123" t="s">
        <v>114</v>
      </c>
      <c r="N18" s="86"/>
      <c r="O18" s="153" t="s">
        <v>85</v>
      </c>
      <c r="P18" s="239">
        <v>44348</v>
      </c>
      <c r="Q18" s="111"/>
      <c r="R18" s="111"/>
      <c r="S18" s="175" t="s">
        <v>993</v>
      </c>
      <c r="T18" s="113"/>
      <c r="U18" s="113"/>
      <c r="V18" s="113"/>
      <c r="W18" s="113"/>
      <c r="X18" s="113"/>
      <c r="Y18" s="236" t="s">
        <v>901</v>
      </c>
      <c r="Z18" s="113"/>
      <c r="AA18" s="113"/>
      <c r="AB18" s="113"/>
      <c r="AC18" s="113"/>
    </row>
    <row r="19" spans="1:29" ht="26.25" customHeight="1" x14ac:dyDescent="0.2">
      <c r="A19" s="124">
        <f t="shared" si="0"/>
        <v>9</v>
      </c>
      <c r="B19" s="82" t="s">
        <v>711</v>
      </c>
      <c r="C19" s="123" t="s">
        <v>42</v>
      </c>
      <c r="D19" s="154" t="s">
        <v>151</v>
      </c>
      <c r="E19" s="123" t="s">
        <v>7</v>
      </c>
      <c r="F19" s="154" t="s">
        <v>710</v>
      </c>
      <c r="G19" s="154" t="s">
        <v>654</v>
      </c>
      <c r="H19" s="123" t="s">
        <v>258</v>
      </c>
      <c r="I19" s="85"/>
      <c r="J19" s="122" t="s">
        <v>372</v>
      </c>
      <c r="K19" s="122" t="s">
        <v>373</v>
      </c>
      <c r="L19" s="123" t="s">
        <v>110</v>
      </c>
      <c r="M19" s="123" t="s">
        <v>114</v>
      </c>
      <c r="N19" s="86"/>
      <c r="O19" s="153" t="s">
        <v>85</v>
      </c>
      <c r="P19" s="239">
        <v>44348</v>
      </c>
      <c r="Q19" s="111"/>
      <c r="R19" s="111"/>
      <c r="S19" s="175" t="s">
        <v>993</v>
      </c>
      <c r="T19" s="113"/>
      <c r="U19" s="113"/>
      <c r="V19" s="113"/>
      <c r="W19" s="113"/>
      <c r="X19" s="113"/>
      <c r="Y19" s="236" t="s">
        <v>900</v>
      </c>
      <c r="Z19" s="113"/>
      <c r="AA19" s="113"/>
      <c r="AB19" s="113"/>
      <c r="AC19" s="113"/>
    </row>
    <row r="20" spans="1:29" ht="29.25" customHeight="1" x14ac:dyDescent="0.2">
      <c r="A20" s="124">
        <f t="shared" si="0"/>
        <v>10</v>
      </c>
      <c r="B20" s="82" t="s">
        <v>712</v>
      </c>
      <c r="C20" s="123" t="s">
        <v>47</v>
      </c>
      <c r="D20" s="154" t="s">
        <v>151</v>
      </c>
      <c r="E20" s="123" t="s">
        <v>7</v>
      </c>
      <c r="F20" s="154" t="s">
        <v>710</v>
      </c>
      <c r="G20" s="154" t="s">
        <v>654</v>
      </c>
      <c r="H20" s="123" t="s">
        <v>360</v>
      </c>
      <c r="I20" s="85"/>
      <c r="J20" s="122" t="s">
        <v>374</v>
      </c>
      <c r="K20" s="122" t="s">
        <v>375</v>
      </c>
      <c r="L20" s="123" t="s">
        <v>110</v>
      </c>
      <c r="M20" s="123" t="s">
        <v>114</v>
      </c>
      <c r="N20" s="86"/>
      <c r="O20" s="153" t="s">
        <v>85</v>
      </c>
      <c r="P20" s="239">
        <v>44348</v>
      </c>
      <c r="Q20" s="111"/>
      <c r="R20" s="111"/>
      <c r="S20" s="175" t="s">
        <v>993</v>
      </c>
      <c r="T20" s="113"/>
      <c r="U20" s="113"/>
      <c r="V20" s="113"/>
      <c r="W20" s="113"/>
      <c r="X20" s="113"/>
      <c r="Y20" s="236" t="s">
        <v>900</v>
      </c>
      <c r="Z20" s="113"/>
      <c r="AA20" s="113"/>
      <c r="AB20" s="113"/>
      <c r="AC20" s="113"/>
    </row>
    <row r="21" spans="1:29" ht="24.75" customHeight="1" x14ac:dyDescent="0.2">
      <c r="A21" s="124">
        <f t="shared" si="0"/>
        <v>11</v>
      </c>
      <c r="B21" s="82" t="s">
        <v>713</v>
      </c>
      <c r="C21" s="123" t="s">
        <v>42</v>
      </c>
      <c r="D21" s="154" t="s">
        <v>151</v>
      </c>
      <c r="E21" s="123" t="s">
        <v>7</v>
      </c>
      <c r="F21" s="154" t="s">
        <v>710</v>
      </c>
      <c r="G21" s="154" t="s">
        <v>654</v>
      </c>
      <c r="H21" s="123" t="s">
        <v>361</v>
      </c>
      <c r="I21" s="85"/>
      <c r="J21" s="122" t="s">
        <v>376</v>
      </c>
      <c r="K21" s="122" t="s">
        <v>375</v>
      </c>
      <c r="L21" s="123" t="s">
        <v>110</v>
      </c>
      <c r="M21" s="123" t="s">
        <v>114</v>
      </c>
      <c r="N21" s="86"/>
      <c r="O21" s="153" t="s">
        <v>85</v>
      </c>
      <c r="P21" s="239">
        <v>44348</v>
      </c>
      <c r="Q21" s="111"/>
      <c r="R21" s="111"/>
      <c r="S21" s="175" t="s">
        <v>993</v>
      </c>
      <c r="T21" s="113"/>
      <c r="U21" s="113"/>
      <c r="V21" s="113"/>
      <c r="W21" s="113"/>
      <c r="X21" s="113"/>
      <c r="Y21" s="236" t="s">
        <v>900</v>
      </c>
      <c r="Z21" s="113"/>
      <c r="AA21" s="113"/>
      <c r="AB21" s="113"/>
      <c r="AC21" s="113"/>
    </row>
    <row r="22" spans="1:29" ht="45.75" customHeight="1" x14ac:dyDescent="0.2">
      <c r="A22" s="124">
        <f t="shared" si="0"/>
        <v>12</v>
      </c>
      <c r="B22" s="82" t="s">
        <v>714</v>
      </c>
      <c r="C22" s="123" t="s">
        <v>42</v>
      </c>
      <c r="D22" s="154" t="s">
        <v>151</v>
      </c>
      <c r="E22" s="123" t="s">
        <v>7</v>
      </c>
      <c r="F22" s="154" t="s">
        <v>710</v>
      </c>
      <c r="G22" s="154" t="s">
        <v>654</v>
      </c>
      <c r="H22" s="123" t="s">
        <v>362</v>
      </c>
      <c r="I22" s="85"/>
      <c r="J22" s="122" t="s">
        <v>1015</v>
      </c>
      <c r="K22" s="122" t="s">
        <v>773</v>
      </c>
      <c r="L22" s="123" t="s">
        <v>110</v>
      </c>
      <c r="M22" s="123" t="s">
        <v>114</v>
      </c>
      <c r="N22" s="86"/>
      <c r="O22" s="153" t="s">
        <v>85</v>
      </c>
      <c r="P22" s="239">
        <v>44348</v>
      </c>
      <c r="Q22" s="111"/>
      <c r="R22" s="111"/>
      <c r="S22" s="175" t="s">
        <v>993</v>
      </c>
      <c r="T22" s="113"/>
      <c r="U22" s="113"/>
      <c r="V22" s="113"/>
      <c r="W22" s="113"/>
      <c r="X22" s="113"/>
      <c r="Y22" s="236" t="s">
        <v>900</v>
      </c>
      <c r="Z22" s="113"/>
      <c r="AA22" s="113"/>
      <c r="AB22" s="113"/>
      <c r="AC22" s="113"/>
    </row>
    <row r="23" spans="1:29" ht="36" customHeight="1" x14ac:dyDescent="0.2">
      <c r="A23" s="124">
        <f t="shared" si="0"/>
        <v>13</v>
      </c>
      <c r="B23" s="82" t="s">
        <v>496</v>
      </c>
      <c r="C23" s="123" t="s">
        <v>42</v>
      </c>
      <c r="D23" s="154" t="s">
        <v>153</v>
      </c>
      <c r="E23" s="123" t="s">
        <v>7</v>
      </c>
      <c r="F23" s="154" t="s">
        <v>709</v>
      </c>
      <c r="G23" s="143"/>
      <c r="H23" s="123" t="s">
        <v>255</v>
      </c>
      <c r="I23" s="83"/>
      <c r="J23" s="122" t="s">
        <v>750</v>
      </c>
      <c r="K23" s="122" t="s">
        <v>321</v>
      </c>
      <c r="L23" s="123" t="s">
        <v>110</v>
      </c>
      <c r="M23" s="123" t="s">
        <v>114</v>
      </c>
      <c r="N23" s="86"/>
      <c r="O23" s="153" t="s">
        <v>85</v>
      </c>
      <c r="P23" s="239">
        <v>44348</v>
      </c>
      <c r="Q23" s="111"/>
      <c r="R23" s="111"/>
      <c r="S23" s="175" t="s">
        <v>993</v>
      </c>
      <c r="T23" s="113"/>
      <c r="U23" s="113"/>
      <c r="V23" s="113"/>
      <c r="W23" s="113"/>
      <c r="X23" s="113"/>
      <c r="Y23" s="236" t="s">
        <v>901</v>
      </c>
      <c r="Z23" s="113"/>
      <c r="AA23" s="113"/>
      <c r="AB23" s="113"/>
      <c r="AC23" s="113"/>
    </row>
    <row r="24" spans="1:29" ht="51" customHeight="1" x14ac:dyDescent="0.2">
      <c r="A24" s="124">
        <f t="shared" si="0"/>
        <v>14</v>
      </c>
      <c r="B24" s="82" t="s">
        <v>497</v>
      </c>
      <c r="C24" s="123" t="s">
        <v>42</v>
      </c>
      <c r="D24" s="154" t="s">
        <v>153</v>
      </c>
      <c r="E24" s="123" t="s">
        <v>7</v>
      </c>
      <c r="F24" s="154" t="s">
        <v>709</v>
      </c>
      <c r="G24" s="143"/>
      <c r="H24" s="123" t="s">
        <v>256</v>
      </c>
      <c r="I24" s="83"/>
      <c r="J24" s="122" t="s">
        <v>1039</v>
      </c>
      <c r="K24" s="122" t="s">
        <v>327</v>
      </c>
      <c r="L24" s="123" t="s">
        <v>110</v>
      </c>
      <c r="M24" s="142" t="s">
        <v>573</v>
      </c>
      <c r="N24" s="86"/>
      <c r="O24" s="153" t="s">
        <v>85</v>
      </c>
      <c r="P24" s="239">
        <v>44348</v>
      </c>
      <c r="Q24" s="111"/>
      <c r="R24" s="111"/>
      <c r="S24" s="175" t="s">
        <v>993</v>
      </c>
      <c r="T24" s="113"/>
      <c r="U24" s="113"/>
      <c r="V24" s="113"/>
      <c r="W24" s="113"/>
      <c r="X24" s="113"/>
      <c r="Y24" s="236" t="s">
        <v>901</v>
      </c>
      <c r="Z24" s="113"/>
      <c r="AA24" s="113"/>
      <c r="AB24" s="113"/>
      <c r="AC24" s="113"/>
    </row>
    <row r="25" spans="1:29" ht="44.25" customHeight="1" x14ac:dyDescent="0.2">
      <c r="A25" s="124">
        <f t="shared" si="0"/>
        <v>15</v>
      </c>
      <c r="B25" s="82" t="s">
        <v>498</v>
      </c>
      <c r="C25" s="123" t="s">
        <v>52</v>
      </c>
      <c r="D25" s="154" t="s">
        <v>153</v>
      </c>
      <c r="E25" s="123" t="s">
        <v>7</v>
      </c>
      <c r="F25" s="154" t="s">
        <v>709</v>
      </c>
      <c r="G25" s="143"/>
      <c r="H25" s="123" t="s">
        <v>333</v>
      </c>
      <c r="I25" s="83"/>
      <c r="J25" s="122" t="s">
        <v>749</v>
      </c>
      <c r="K25" s="122" t="s">
        <v>751</v>
      </c>
      <c r="L25" s="123" t="s">
        <v>110</v>
      </c>
      <c r="M25" s="123" t="s">
        <v>114</v>
      </c>
      <c r="N25" s="86"/>
      <c r="O25" s="153" t="s">
        <v>85</v>
      </c>
      <c r="P25" s="239">
        <v>44348</v>
      </c>
      <c r="Q25" s="111"/>
      <c r="R25" s="111"/>
      <c r="S25" s="175" t="s">
        <v>993</v>
      </c>
      <c r="T25" s="113"/>
      <c r="U25" s="113"/>
      <c r="V25" s="113"/>
      <c r="W25" s="113"/>
      <c r="X25" s="113"/>
      <c r="Y25" s="236" t="s">
        <v>901</v>
      </c>
      <c r="Z25" s="113"/>
      <c r="AA25" s="113"/>
      <c r="AB25" s="113"/>
      <c r="AC25" s="113"/>
    </row>
    <row r="26" spans="1:29" ht="38.25" customHeight="1" x14ac:dyDescent="0.2">
      <c r="A26" s="124">
        <f t="shared" si="0"/>
        <v>16</v>
      </c>
      <c r="B26" s="82" t="s">
        <v>499</v>
      </c>
      <c r="C26" s="123" t="s">
        <v>52</v>
      </c>
      <c r="D26" s="154" t="s">
        <v>153</v>
      </c>
      <c r="E26" s="123" t="s">
        <v>7</v>
      </c>
      <c r="F26" s="154" t="s">
        <v>709</v>
      </c>
      <c r="G26" s="143"/>
      <c r="H26" s="123" t="s">
        <v>334</v>
      </c>
      <c r="I26" s="83"/>
      <c r="J26" s="122" t="s">
        <v>322</v>
      </c>
      <c r="K26" s="122" t="s">
        <v>323</v>
      </c>
      <c r="L26" s="123" t="s">
        <v>110</v>
      </c>
      <c r="M26" s="123" t="s">
        <v>114</v>
      </c>
      <c r="N26" s="86"/>
      <c r="O26" s="153" t="s">
        <v>85</v>
      </c>
      <c r="P26" s="239">
        <v>44348</v>
      </c>
      <c r="Q26" s="111"/>
      <c r="R26" s="111"/>
      <c r="S26" s="175" t="s">
        <v>993</v>
      </c>
      <c r="T26" s="113"/>
      <c r="U26" s="113"/>
      <c r="V26" s="113"/>
      <c r="W26" s="113"/>
      <c r="X26" s="113"/>
      <c r="Y26" s="236" t="s">
        <v>901</v>
      </c>
      <c r="Z26" s="113"/>
      <c r="AA26" s="113"/>
      <c r="AB26" s="113"/>
      <c r="AC26" s="113"/>
    </row>
    <row r="27" spans="1:29" ht="64.5" customHeight="1" x14ac:dyDescent="0.2">
      <c r="A27" s="124">
        <f t="shared" si="0"/>
        <v>17</v>
      </c>
      <c r="B27" s="82" t="s">
        <v>500</v>
      </c>
      <c r="C27" s="123" t="s">
        <v>47</v>
      </c>
      <c r="D27" s="154" t="s">
        <v>153</v>
      </c>
      <c r="E27" s="123" t="s">
        <v>7</v>
      </c>
      <c r="F27" s="154" t="s">
        <v>709</v>
      </c>
      <c r="G27" s="143"/>
      <c r="H27" s="123" t="s">
        <v>335</v>
      </c>
      <c r="I27" s="83"/>
      <c r="J27" s="122" t="s">
        <v>324</v>
      </c>
      <c r="K27" s="122" t="s">
        <v>1040</v>
      </c>
      <c r="L27" s="123" t="s">
        <v>110</v>
      </c>
      <c r="M27" s="123" t="s">
        <v>114</v>
      </c>
      <c r="N27" s="86"/>
      <c r="O27" s="153" t="s">
        <v>85</v>
      </c>
      <c r="P27" s="239">
        <v>44348</v>
      </c>
      <c r="Q27" s="111"/>
      <c r="R27" s="111"/>
      <c r="S27" s="175" t="s">
        <v>993</v>
      </c>
      <c r="T27" s="113"/>
      <c r="U27" s="113"/>
      <c r="V27" s="113"/>
      <c r="W27" s="113"/>
      <c r="X27" s="113"/>
      <c r="Y27" s="236" t="s">
        <v>901</v>
      </c>
      <c r="Z27" s="113"/>
      <c r="AA27" s="113"/>
      <c r="AB27" s="113"/>
      <c r="AC27" s="113"/>
    </row>
    <row r="28" spans="1:29" ht="60" customHeight="1" x14ac:dyDescent="0.2">
      <c r="A28" s="124">
        <f t="shared" si="0"/>
        <v>18</v>
      </c>
      <c r="B28" s="82" t="s">
        <v>501</v>
      </c>
      <c r="C28" s="123" t="s">
        <v>61</v>
      </c>
      <c r="D28" s="154" t="s">
        <v>153</v>
      </c>
      <c r="E28" s="123" t="s">
        <v>7</v>
      </c>
      <c r="F28" s="154" t="s">
        <v>709</v>
      </c>
      <c r="G28" s="143"/>
      <c r="H28" s="123" t="s">
        <v>338</v>
      </c>
      <c r="I28" s="83"/>
      <c r="J28" s="122" t="s">
        <v>325</v>
      </c>
      <c r="K28" s="122" t="s">
        <v>839</v>
      </c>
      <c r="L28" s="123" t="s">
        <v>110</v>
      </c>
      <c r="M28" s="123" t="s">
        <v>114</v>
      </c>
      <c r="N28" s="86"/>
      <c r="O28" s="153" t="s">
        <v>85</v>
      </c>
      <c r="P28" s="239">
        <v>44348</v>
      </c>
      <c r="Q28" s="111"/>
      <c r="R28" s="111"/>
      <c r="S28" s="175" t="s">
        <v>993</v>
      </c>
      <c r="T28" s="113"/>
      <c r="U28" s="113"/>
      <c r="V28" s="113"/>
      <c r="W28" s="113"/>
      <c r="X28" s="113"/>
      <c r="Y28" s="236" t="s">
        <v>901</v>
      </c>
      <c r="Z28" s="113"/>
      <c r="AA28" s="113"/>
      <c r="AB28" s="113"/>
      <c r="AC28" s="113"/>
    </row>
    <row r="29" spans="1:29" ht="53.25" customHeight="1" x14ac:dyDescent="0.2">
      <c r="A29" s="124">
        <f t="shared" si="0"/>
        <v>19</v>
      </c>
      <c r="B29" s="82" t="s">
        <v>502</v>
      </c>
      <c r="C29" s="123" t="s">
        <v>52</v>
      </c>
      <c r="D29" s="154" t="s">
        <v>153</v>
      </c>
      <c r="E29" s="123" t="s">
        <v>7</v>
      </c>
      <c r="F29" s="154" t="s">
        <v>709</v>
      </c>
      <c r="G29" s="143"/>
      <c r="H29" s="123" t="s">
        <v>339</v>
      </c>
      <c r="I29" s="83"/>
      <c r="J29" s="122" t="s">
        <v>326</v>
      </c>
      <c r="K29" s="122" t="s">
        <v>837</v>
      </c>
      <c r="L29" s="123" t="s">
        <v>110</v>
      </c>
      <c r="M29" s="123" t="s">
        <v>114</v>
      </c>
      <c r="N29" s="86"/>
      <c r="O29" s="153" t="s">
        <v>85</v>
      </c>
      <c r="P29" s="239">
        <v>44348</v>
      </c>
      <c r="Q29" s="111"/>
      <c r="R29" s="111"/>
      <c r="S29" s="175" t="s">
        <v>993</v>
      </c>
      <c r="T29" s="113"/>
      <c r="U29" s="113"/>
      <c r="V29" s="113"/>
      <c r="W29" s="113"/>
      <c r="X29" s="113"/>
      <c r="Y29" s="236" t="s">
        <v>901</v>
      </c>
      <c r="Z29" s="113"/>
      <c r="AA29" s="113"/>
      <c r="AB29" s="113"/>
      <c r="AC29" s="113"/>
    </row>
    <row r="30" spans="1:29" ht="33.75" customHeight="1" x14ac:dyDescent="0.2">
      <c r="A30" s="124">
        <f t="shared" si="0"/>
        <v>20</v>
      </c>
      <c r="B30" s="82" t="s">
        <v>765</v>
      </c>
      <c r="C30" s="123" t="s">
        <v>42</v>
      </c>
      <c r="D30" s="154" t="s">
        <v>764</v>
      </c>
      <c r="E30" s="123" t="s">
        <v>7</v>
      </c>
      <c r="F30" s="154" t="s">
        <v>709</v>
      </c>
      <c r="G30" s="143"/>
      <c r="H30" s="123" t="s">
        <v>340</v>
      </c>
      <c r="I30" s="83"/>
      <c r="J30" s="152" t="s">
        <v>772</v>
      </c>
      <c r="K30" s="122" t="s">
        <v>763</v>
      </c>
      <c r="L30" s="123" t="s">
        <v>110</v>
      </c>
      <c r="M30" s="123" t="s">
        <v>114</v>
      </c>
      <c r="N30" s="86"/>
      <c r="O30" s="153" t="s">
        <v>85</v>
      </c>
      <c r="P30" s="239">
        <v>44348</v>
      </c>
      <c r="Q30" s="111"/>
      <c r="R30" s="111"/>
      <c r="S30" s="175" t="s">
        <v>993</v>
      </c>
      <c r="T30" s="113"/>
      <c r="U30" s="113"/>
      <c r="V30" s="113"/>
      <c r="W30" s="113"/>
      <c r="X30" s="113"/>
      <c r="Y30" s="236" t="s">
        <v>901</v>
      </c>
      <c r="Z30" s="113"/>
      <c r="AA30" s="113"/>
      <c r="AB30" s="113"/>
      <c r="AC30" s="113"/>
    </row>
    <row r="31" spans="1:29" ht="27" customHeight="1" x14ac:dyDescent="0.2">
      <c r="A31" s="124">
        <f t="shared" si="0"/>
        <v>21</v>
      </c>
      <c r="B31" s="82" t="s">
        <v>655</v>
      </c>
      <c r="C31" s="121" t="s">
        <v>42</v>
      </c>
      <c r="D31" s="154" t="s">
        <v>153</v>
      </c>
      <c r="E31" s="123" t="s">
        <v>7</v>
      </c>
      <c r="F31" s="154" t="s">
        <v>709</v>
      </c>
      <c r="G31" s="154" t="s">
        <v>654</v>
      </c>
      <c r="H31" s="123" t="s">
        <v>258</v>
      </c>
      <c r="I31" s="83"/>
      <c r="J31" s="122" t="s">
        <v>372</v>
      </c>
      <c r="K31" s="122" t="s">
        <v>373</v>
      </c>
      <c r="L31" s="123" t="s">
        <v>110</v>
      </c>
      <c r="M31" s="123" t="s">
        <v>114</v>
      </c>
      <c r="N31" s="86"/>
      <c r="O31" s="153" t="s">
        <v>85</v>
      </c>
      <c r="P31" s="239">
        <v>44348</v>
      </c>
      <c r="Q31" s="111"/>
      <c r="R31" s="111"/>
      <c r="S31" s="175" t="s">
        <v>993</v>
      </c>
      <c r="T31" s="113"/>
      <c r="U31" s="113"/>
      <c r="V31" s="113"/>
      <c r="W31" s="113"/>
      <c r="X31" s="113"/>
      <c r="Y31" s="236" t="s">
        <v>901</v>
      </c>
      <c r="Z31" s="113"/>
      <c r="AA31" s="113"/>
      <c r="AB31" s="113"/>
      <c r="AC31" s="113"/>
    </row>
    <row r="32" spans="1:29" ht="27" customHeight="1" x14ac:dyDescent="0.2">
      <c r="A32" s="124">
        <f t="shared" si="0"/>
        <v>22</v>
      </c>
      <c r="B32" s="82" t="s">
        <v>656</v>
      </c>
      <c r="C32" s="121" t="s">
        <v>47</v>
      </c>
      <c r="D32" s="154" t="s">
        <v>153</v>
      </c>
      <c r="E32" s="123" t="s">
        <v>7</v>
      </c>
      <c r="F32" s="154" t="s">
        <v>709</v>
      </c>
      <c r="G32" s="154" t="s">
        <v>654</v>
      </c>
      <c r="H32" s="123" t="s">
        <v>360</v>
      </c>
      <c r="I32" s="83"/>
      <c r="J32" s="162" t="s">
        <v>374</v>
      </c>
      <c r="K32" s="122" t="s">
        <v>375</v>
      </c>
      <c r="L32" s="123" t="s">
        <v>110</v>
      </c>
      <c r="M32" s="123" t="s">
        <v>114</v>
      </c>
      <c r="N32" s="86"/>
      <c r="O32" s="153" t="s">
        <v>85</v>
      </c>
      <c r="P32" s="239">
        <v>44348</v>
      </c>
      <c r="Q32" s="111"/>
      <c r="R32" s="111"/>
      <c r="S32" s="175" t="s">
        <v>993</v>
      </c>
      <c r="T32" s="113"/>
      <c r="U32" s="113"/>
      <c r="V32" s="113"/>
      <c r="W32" s="113"/>
      <c r="X32" s="113"/>
      <c r="Y32" s="236" t="s">
        <v>901</v>
      </c>
      <c r="Z32" s="113"/>
      <c r="AA32" s="113"/>
      <c r="AB32" s="113"/>
      <c r="AC32" s="113"/>
    </row>
    <row r="33" spans="1:29" ht="26.25" customHeight="1" x14ac:dyDescent="0.2">
      <c r="A33" s="124">
        <f t="shared" si="0"/>
        <v>23</v>
      </c>
      <c r="B33" s="82" t="s">
        <v>657</v>
      </c>
      <c r="C33" s="121" t="s">
        <v>42</v>
      </c>
      <c r="D33" s="154" t="s">
        <v>153</v>
      </c>
      <c r="E33" s="123" t="s">
        <v>7</v>
      </c>
      <c r="F33" s="154" t="s">
        <v>709</v>
      </c>
      <c r="G33" s="154" t="s">
        <v>654</v>
      </c>
      <c r="H33" s="123" t="s">
        <v>361</v>
      </c>
      <c r="I33" s="83"/>
      <c r="J33" s="162" t="s">
        <v>752</v>
      </c>
      <c r="K33" s="122" t="s">
        <v>375</v>
      </c>
      <c r="L33" s="123" t="s">
        <v>110</v>
      </c>
      <c r="M33" s="123" t="s">
        <v>114</v>
      </c>
      <c r="N33" s="86"/>
      <c r="O33" s="153" t="s">
        <v>85</v>
      </c>
      <c r="P33" s="239">
        <v>44348</v>
      </c>
      <c r="Q33" s="111"/>
      <c r="R33" s="111"/>
      <c r="S33" s="175" t="s">
        <v>993</v>
      </c>
      <c r="T33" s="113"/>
      <c r="U33" s="113"/>
      <c r="V33" s="113"/>
      <c r="W33" s="113"/>
      <c r="X33" s="113"/>
      <c r="Y33" s="236" t="s">
        <v>901</v>
      </c>
      <c r="Z33" s="113"/>
      <c r="AA33" s="113"/>
      <c r="AB33" s="113"/>
      <c r="AC33" s="113"/>
    </row>
    <row r="34" spans="1:29" ht="49.5" customHeight="1" x14ac:dyDescent="0.2">
      <c r="A34" s="124">
        <f t="shared" si="0"/>
        <v>24</v>
      </c>
      <c r="B34" s="82" t="s">
        <v>658</v>
      </c>
      <c r="C34" s="180" t="s">
        <v>42</v>
      </c>
      <c r="D34" s="154" t="s">
        <v>153</v>
      </c>
      <c r="E34" s="123" t="s">
        <v>7</v>
      </c>
      <c r="F34" s="154" t="s">
        <v>709</v>
      </c>
      <c r="G34" s="154" t="s">
        <v>654</v>
      </c>
      <c r="H34" s="123" t="s">
        <v>362</v>
      </c>
      <c r="I34" s="83"/>
      <c r="J34" s="162" t="s">
        <v>838</v>
      </c>
      <c r="K34" s="122" t="s">
        <v>762</v>
      </c>
      <c r="L34" s="123" t="s">
        <v>110</v>
      </c>
      <c r="M34" s="142" t="s">
        <v>573</v>
      </c>
      <c r="N34" s="86"/>
      <c r="O34" s="153" t="s">
        <v>85</v>
      </c>
      <c r="P34" s="239">
        <v>44348</v>
      </c>
      <c r="Q34" s="111"/>
      <c r="R34" s="111"/>
      <c r="S34" s="175" t="s">
        <v>993</v>
      </c>
      <c r="T34" s="113"/>
      <c r="U34" s="113"/>
      <c r="V34" s="113"/>
      <c r="W34" s="113"/>
      <c r="X34" s="113"/>
      <c r="Y34" s="236" t="s">
        <v>901</v>
      </c>
      <c r="Z34" s="113"/>
      <c r="AA34" s="113"/>
      <c r="AB34" s="113"/>
      <c r="AC34" s="113"/>
    </row>
    <row r="35" spans="1:29" x14ac:dyDescent="0.2">
      <c r="A35" s="81" t="str">
        <f t="shared" si="0"/>
        <v/>
      </c>
      <c r="B35" s="82" t="str">
        <f>IF(H35&gt;0,CONCATENATE(Tabel2204038[Object-ID],Tabel2204038[Nr.],".",[1]!Watergangen[[#This Row],[Object code]],".",[1]!Watergangen[[#This Row],[Eis-volgnr.]]),"")</f>
        <v/>
      </c>
      <c r="C35" s="83"/>
      <c r="D35" s="83"/>
      <c r="E35" s="84"/>
      <c r="F35" s="88"/>
      <c r="G35" s="88"/>
      <c r="H35" s="84"/>
      <c r="I35" s="83"/>
      <c r="J35" s="89"/>
      <c r="K35" s="86"/>
      <c r="L35" s="86"/>
      <c r="M35" s="86"/>
      <c r="N35" s="86"/>
      <c r="O35" s="83"/>
      <c r="P35" s="111"/>
      <c r="Q35" s="111"/>
      <c r="R35" s="111"/>
      <c r="S35" s="113"/>
      <c r="T35" s="113"/>
      <c r="U35" s="113"/>
      <c r="V35" s="113"/>
      <c r="W35" s="113"/>
      <c r="X35" s="113"/>
      <c r="Y35" s="113"/>
      <c r="Z35" s="113"/>
      <c r="AA35" s="113"/>
      <c r="AB35" s="113"/>
      <c r="AC35" s="113"/>
    </row>
    <row r="36" spans="1:29" x14ac:dyDescent="0.2">
      <c r="A36" s="81" t="str">
        <f t="shared" si="0"/>
        <v/>
      </c>
      <c r="B36" s="82" t="str">
        <f>IF(H36&gt;0,CONCATENATE(Tabel2204038[Object-ID],Tabel2204038[Nr.],".",[1]!Watergangen[[#This Row],[Object code]],".",[1]!Watergangen[[#This Row],[Eis-volgnr.]]),"")</f>
        <v/>
      </c>
      <c r="C36" s="83"/>
      <c r="D36" s="83"/>
      <c r="E36" s="84"/>
      <c r="F36" s="88"/>
      <c r="G36" s="88"/>
      <c r="H36" s="84"/>
      <c r="I36" s="83"/>
      <c r="J36" s="217"/>
      <c r="K36" s="178"/>
      <c r="L36" s="86"/>
      <c r="M36" s="86"/>
      <c r="N36" s="86"/>
      <c r="O36" s="83"/>
      <c r="P36" s="111"/>
      <c r="Q36" s="111"/>
      <c r="R36" s="111"/>
      <c r="S36" s="113"/>
      <c r="T36" s="113"/>
      <c r="U36" s="113"/>
      <c r="V36" s="113"/>
      <c r="W36" s="113"/>
      <c r="X36" s="113"/>
      <c r="Y36" s="113"/>
      <c r="Z36" s="113"/>
      <c r="AA36" s="113"/>
      <c r="AB36" s="113"/>
      <c r="AC36" s="113"/>
    </row>
    <row r="37" spans="1:29" x14ac:dyDescent="0.2">
      <c r="A37" s="81" t="str">
        <f t="shared" si="0"/>
        <v/>
      </c>
      <c r="B37" s="82" t="str">
        <f>IF(H37&gt;0,CONCATENATE(Tabel2204038[Object-ID],Tabel2204038[Nr.],".",[1]!Watergangen[[#This Row],[Object code]],".",[1]!Watergangen[[#This Row],[Eis-volgnr.]]),"")</f>
        <v/>
      </c>
      <c r="C37" s="83"/>
      <c r="D37" s="83"/>
      <c r="E37" s="84"/>
      <c r="F37" s="88"/>
      <c r="G37" s="88"/>
      <c r="H37" s="84"/>
      <c r="I37" s="83"/>
      <c r="J37" s="89"/>
      <c r="K37" s="159"/>
      <c r="L37" s="86"/>
      <c r="M37" s="86"/>
      <c r="N37" s="86"/>
      <c r="O37" s="83"/>
      <c r="P37" s="111"/>
      <c r="Q37" s="111"/>
      <c r="R37" s="111"/>
      <c r="S37" s="113"/>
      <c r="T37" s="113"/>
      <c r="U37" s="113"/>
      <c r="V37" s="113"/>
      <c r="W37" s="113"/>
      <c r="X37" s="113"/>
      <c r="Y37" s="113"/>
      <c r="Z37" s="113"/>
      <c r="AA37" s="113"/>
      <c r="AB37" s="113"/>
      <c r="AC37" s="113"/>
    </row>
    <row r="38" spans="1:29" x14ac:dyDescent="0.2">
      <c r="A38" s="81" t="str">
        <f t="shared" si="0"/>
        <v/>
      </c>
      <c r="B38" s="82" t="str">
        <f>IF(H38&gt;0,CONCATENATE(Tabel2204038[Object-ID],Tabel2204038[Nr.],".",[1]!Watergangen[[#This Row],[Object code]],".",[1]!Watergangen[[#This Row],[Eis-volgnr.]]),"")</f>
        <v/>
      </c>
      <c r="C38" s="83"/>
      <c r="D38" s="83"/>
      <c r="E38" s="84"/>
      <c r="F38" s="88"/>
      <c r="G38" s="88"/>
      <c r="H38" s="84"/>
      <c r="I38" s="83"/>
      <c r="J38" s="89"/>
      <c r="K38" s="86"/>
      <c r="L38" s="86"/>
      <c r="M38" s="86"/>
      <c r="N38" s="86"/>
      <c r="O38" s="83"/>
      <c r="P38" s="111"/>
      <c r="Q38" s="111"/>
      <c r="R38" s="111"/>
      <c r="S38" s="113"/>
      <c r="T38" s="113"/>
      <c r="U38" s="113"/>
      <c r="V38" s="113"/>
      <c r="W38" s="113"/>
      <c r="X38" s="113"/>
      <c r="Y38" s="113"/>
      <c r="Z38" s="113"/>
      <c r="AA38" s="113"/>
      <c r="AB38" s="113"/>
      <c r="AC38" s="113"/>
    </row>
    <row r="39" spans="1:29" x14ac:dyDescent="0.2">
      <c r="A39" s="81" t="str">
        <f t="shared" si="0"/>
        <v/>
      </c>
      <c r="B39" s="82" t="str">
        <f>IF(H39&gt;0,CONCATENATE(Tabel2204038[Object-ID],Tabel2204038[Nr.],".",[1]!Watergangen[[#This Row],[Object code]],".",[1]!Watergangen[[#This Row],[Eis-volgnr.]]),"")</f>
        <v/>
      </c>
      <c r="C39" s="83"/>
      <c r="D39" s="83"/>
      <c r="E39" s="84"/>
      <c r="F39" s="88"/>
      <c r="G39" s="88"/>
      <c r="H39" s="84"/>
      <c r="I39" s="83"/>
      <c r="J39" s="89"/>
      <c r="K39" s="86"/>
      <c r="L39" s="86"/>
      <c r="M39" s="86"/>
      <c r="N39" s="86"/>
      <c r="O39" s="83"/>
      <c r="P39" s="111"/>
      <c r="Q39" s="111"/>
      <c r="R39" s="111"/>
      <c r="S39" s="113"/>
      <c r="T39" s="113"/>
      <c r="U39" s="113"/>
      <c r="V39" s="113"/>
      <c r="W39" s="113"/>
      <c r="X39" s="113"/>
      <c r="Y39" s="113"/>
      <c r="Z39" s="113"/>
      <c r="AA39" s="113"/>
      <c r="AB39" s="113"/>
      <c r="AC39" s="113"/>
    </row>
    <row r="40" spans="1:29" x14ac:dyDescent="0.2">
      <c r="A40" s="81" t="str">
        <f t="shared" si="0"/>
        <v/>
      </c>
      <c r="B40" s="82" t="str">
        <f>IF(H40&gt;0,CONCATENATE(Tabel2204038[Object-ID],Tabel2204038[Nr.],".",[1]!Watergangen[[#This Row],[Object code]],".",[1]!Watergangen[[#This Row],[Eis-volgnr.]]),"")</f>
        <v/>
      </c>
      <c r="C40" s="83"/>
      <c r="D40" s="83"/>
      <c r="E40" s="84"/>
      <c r="F40" s="88"/>
      <c r="G40" s="88"/>
      <c r="H40" s="84"/>
      <c r="I40" s="83"/>
      <c r="J40" s="86"/>
      <c r="K40" s="86"/>
      <c r="L40" s="86"/>
      <c r="M40" s="86"/>
      <c r="N40" s="86"/>
      <c r="O40" s="83"/>
      <c r="P40" s="111"/>
      <c r="Q40" s="111"/>
      <c r="R40" s="111"/>
      <c r="S40" s="113"/>
      <c r="T40" s="113"/>
      <c r="U40" s="113"/>
      <c r="V40" s="113"/>
      <c r="W40" s="113"/>
      <c r="X40" s="113"/>
      <c r="Y40" s="113"/>
      <c r="Z40" s="113"/>
      <c r="AA40" s="113"/>
      <c r="AB40" s="113"/>
      <c r="AC40" s="113"/>
    </row>
    <row r="41" spans="1:29" x14ac:dyDescent="0.2">
      <c r="A41" s="81" t="str">
        <f t="shared" si="0"/>
        <v/>
      </c>
      <c r="B41" s="82" t="str">
        <f>IF(H41&gt;0,CONCATENATE(Tabel2204038[Object-ID],Tabel2204038[Nr.],".",[1]!Watergangen[[#This Row],[Object code]],".",[1]!Watergangen[[#This Row],[Eis-volgnr.]]),"")</f>
        <v/>
      </c>
      <c r="C41" s="83"/>
      <c r="D41" s="83"/>
      <c r="E41" s="84"/>
      <c r="F41" s="88"/>
      <c r="G41" s="88"/>
      <c r="H41" s="84"/>
      <c r="I41" s="83"/>
      <c r="J41" s="86"/>
      <c r="K41" s="86"/>
      <c r="L41" s="86"/>
      <c r="M41" s="86"/>
      <c r="N41" s="86"/>
      <c r="O41" s="83"/>
      <c r="P41" s="111"/>
      <c r="Q41" s="111"/>
      <c r="R41" s="111"/>
      <c r="S41" s="113"/>
      <c r="T41" s="113"/>
      <c r="U41" s="113"/>
      <c r="V41" s="113"/>
      <c r="W41" s="113"/>
      <c r="X41" s="113"/>
      <c r="Y41" s="113"/>
      <c r="Z41" s="113"/>
      <c r="AA41" s="113"/>
      <c r="AB41" s="113"/>
      <c r="AC41" s="113"/>
    </row>
    <row r="42" spans="1:29" x14ac:dyDescent="0.2">
      <c r="A42" s="81" t="str">
        <f t="shared" si="0"/>
        <v/>
      </c>
      <c r="B42" s="82" t="str">
        <f>IF(H42&gt;0,CONCATENATE(Tabel2204038[Object-ID],Tabel2204038[Nr.],".",[1]!Watergangen[[#This Row],[Object code]],".",[1]!Watergangen[[#This Row],[Eis-volgnr.]]),"")</f>
        <v/>
      </c>
      <c r="C42" s="83"/>
      <c r="D42" s="83"/>
      <c r="E42" s="84"/>
      <c r="F42" s="88"/>
      <c r="G42" s="88"/>
      <c r="H42" s="84"/>
      <c r="I42" s="83"/>
      <c r="J42" s="86"/>
      <c r="K42" s="86"/>
      <c r="L42" s="86"/>
      <c r="M42" s="86"/>
      <c r="N42" s="86"/>
      <c r="O42" s="83"/>
      <c r="P42" s="111"/>
      <c r="Q42" s="111"/>
      <c r="R42" s="111"/>
      <c r="S42" s="113"/>
      <c r="T42" s="113"/>
      <c r="U42" s="113"/>
      <c r="V42" s="113"/>
      <c r="W42" s="113"/>
      <c r="X42" s="113"/>
      <c r="Y42" s="113"/>
      <c r="Z42" s="113"/>
      <c r="AA42" s="113"/>
      <c r="AB42" s="113"/>
      <c r="AC42" s="113"/>
    </row>
    <row r="43" spans="1:29" x14ac:dyDescent="0.2">
      <c r="A43" s="81" t="str">
        <f t="shared" si="0"/>
        <v/>
      </c>
      <c r="B43" s="82" t="str">
        <f>IF(H43&gt;0,CONCATENATE(Tabel2204038[Object-ID],Tabel2204038[Nr.],".",[1]!Watergangen[[#This Row],[Object code]],".",[1]!Watergangen[[#This Row],[Eis-volgnr.]]),"")</f>
        <v/>
      </c>
      <c r="C43" s="83"/>
      <c r="D43" s="83"/>
      <c r="E43" s="84"/>
      <c r="F43" s="88"/>
      <c r="G43" s="88"/>
      <c r="H43" s="84"/>
      <c r="I43" s="83"/>
      <c r="J43" s="86"/>
      <c r="K43" s="86"/>
      <c r="L43" s="86"/>
      <c r="M43" s="86"/>
      <c r="N43" s="86"/>
      <c r="O43" s="83"/>
      <c r="P43" s="111"/>
      <c r="Q43" s="111"/>
      <c r="R43" s="111"/>
      <c r="S43" s="113"/>
      <c r="T43" s="113"/>
      <c r="U43" s="113"/>
      <c r="V43" s="113"/>
      <c r="W43" s="113"/>
      <c r="X43" s="113"/>
      <c r="Y43" s="113"/>
      <c r="Z43" s="113"/>
      <c r="AA43" s="113"/>
      <c r="AB43" s="113"/>
      <c r="AC43" s="113"/>
    </row>
    <row r="44" spans="1:29" x14ac:dyDescent="0.2">
      <c r="A44" s="81" t="str">
        <f t="shared" si="0"/>
        <v/>
      </c>
      <c r="B44" s="82" t="str">
        <f>IF(H44&gt;0,CONCATENATE(Tabel2204038[Object-ID],Tabel2204038[Nr.],".",[1]!Watergangen[[#This Row],[Object code]],".",[1]!Watergangen[[#This Row],[Eis-volgnr.]]),"")</f>
        <v/>
      </c>
      <c r="C44" s="83"/>
      <c r="D44" s="83"/>
      <c r="E44" s="84"/>
      <c r="F44" s="88"/>
      <c r="G44" s="88"/>
      <c r="H44" s="84"/>
      <c r="I44" s="83"/>
      <c r="J44" s="86"/>
      <c r="K44" s="86"/>
      <c r="L44" s="86"/>
      <c r="M44" s="86"/>
      <c r="N44" s="86"/>
      <c r="O44" s="83"/>
      <c r="P44" s="111"/>
      <c r="Q44" s="111"/>
      <c r="R44" s="111"/>
      <c r="S44" s="113"/>
      <c r="T44" s="113"/>
      <c r="U44" s="113"/>
      <c r="V44" s="113"/>
      <c r="W44" s="113"/>
      <c r="X44" s="113"/>
      <c r="Y44" s="113"/>
      <c r="Z44" s="113"/>
      <c r="AA44" s="113"/>
      <c r="AB44" s="113"/>
      <c r="AC44" s="113"/>
    </row>
    <row r="45" spans="1:29" x14ac:dyDescent="0.2">
      <c r="A45" s="81" t="str">
        <f t="shared" si="0"/>
        <v/>
      </c>
      <c r="B45" s="82" t="str">
        <f>IF(H45&gt;0,CONCATENATE(Tabel2204038[Object-ID],Tabel2204038[Nr.],".",[1]!Watergangen[[#This Row],[Object code]],".",[1]!Watergangen[[#This Row],[Eis-volgnr.]]),"")</f>
        <v/>
      </c>
      <c r="C45" s="83"/>
      <c r="D45" s="83"/>
      <c r="E45" s="84"/>
      <c r="F45" s="88"/>
      <c r="G45" s="88"/>
      <c r="H45" s="84"/>
      <c r="I45" s="83"/>
      <c r="J45" s="89"/>
      <c r="K45" s="86"/>
      <c r="L45" s="86"/>
      <c r="M45" s="86"/>
      <c r="N45" s="86"/>
      <c r="O45" s="83"/>
      <c r="P45" s="111"/>
      <c r="Q45" s="111"/>
      <c r="R45" s="111"/>
      <c r="S45" s="113"/>
      <c r="T45" s="113"/>
      <c r="U45" s="113"/>
      <c r="V45" s="113"/>
      <c r="W45" s="113"/>
      <c r="X45" s="113"/>
      <c r="Y45" s="113"/>
      <c r="Z45" s="113"/>
      <c r="AA45" s="113"/>
      <c r="AB45" s="113"/>
      <c r="AC45" s="113"/>
    </row>
    <row r="46" spans="1:29" x14ac:dyDescent="0.2">
      <c r="A46" s="81" t="str">
        <f t="shared" si="0"/>
        <v/>
      </c>
      <c r="B46" s="82" t="str">
        <f>IF(H46&gt;0,CONCATENATE(Tabel2204038[Object-ID],Tabel2204038[Nr.],".",[1]!Watergangen[[#This Row],[Object code]],".",[1]!Watergangen[[#This Row],[Eis-volgnr.]]),"")</f>
        <v/>
      </c>
      <c r="C46" s="83"/>
      <c r="D46" s="83"/>
      <c r="E46" s="84"/>
      <c r="F46" s="88"/>
      <c r="G46" s="88"/>
      <c r="H46" s="84"/>
      <c r="I46" s="83"/>
      <c r="J46" s="89"/>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0"/>
        <v/>
      </c>
      <c r="B47" s="82" t="str">
        <f>IF(H47&gt;0,CONCATENATE(Tabel2204038[Object-ID],Tabel2204038[Nr.],".",[1]!Watergangen[[#This Row],[Object code]],".",[1]!Watergangen[[#This Row],[Eis-volgnr.]]),"")</f>
        <v/>
      </c>
      <c r="C47" s="83"/>
      <c r="D47" s="83"/>
      <c r="E47" s="84"/>
      <c r="F47" s="88"/>
      <c r="G47" s="88"/>
      <c r="H47" s="84"/>
      <c r="I47" s="83"/>
      <c r="J47" s="89"/>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0"/>
        <v/>
      </c>
      <c r="B48" s="82" t="str">
        <f>IF(H48&gt;0,CONCATENATE(Tabel2204038[Object-ID],Tabel2204038[Nr.],".",[1]!Watergangen[[#This Row],[Object code]],".",[1]!Watergangen[[#This Row],[Eis-volgnr.]]),"")</f>
        <v/>
      </c>
      <c r="C48" s="83"/>
      <c r="D48" s="83"/>
      <c r="E48" s="84"/>
      <c r="F48" s="88"/>
      <c r="G48" s="88"/>
      <c r="H48" s="84"/>
      <c r="I48" s="83"/>
      <c r="J48" s="86"/>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0"/>
        <v/>
      </c>
      <c r="B49" s="82" t="str">
        <f>IF(H49&gt;0,CONCATENATE(Tabel2204038[Object-ID],Tabel2204038[Nr.],".",[1]!Watergangen[[#This Row],[Object code]],".",[1]!Watergangen[[#This Row],[Eis-volgnr.]]),"")</f>
        <v/>
      </c>
      <c r="C49" s="83"/>
      <c r="D49" s="83"/>
      <c r="E49" s="84"/>
      <c r="F49" s="88"/>
      <c r="G49" s="88"/>
      <c r="H49" s="84"/>
      <c r="I49" s="83"/>
      <c r="J49" s="89"/>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0"/>
        <v/>
      </c>
      <c r="B50" s="82" t="str">
        <f>IF(H50&gt;0,CONCATENATE(Tabel2204038[Object-ID],Tabel2204038[Nr.],".",[1]!Watergangen[[#This Row],[Object code]],".",[1]!Watergangen[[#This Row],[Eis-volgnr.]]),"")</f>
        <v/>
      </c>
      <c r="C50" s="83"/>
      <c r="D50" s="83"/>
      <c r="E50" s="84"/>
      <c r="F50" s="88"/>
      <c r="G50" s="88"/>
      <c r="H50" s="84"/>
      <c r="I50" s="83"/>
      <c r="J50" s="89"/>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0"/>
        <v/>
      </c>
      <c r="B51" s="82" t="str">
        <f>IF(H51&gt;0,CONCATENATE(Tabel2204038[Object-ID],Tabel2204038[Nr.],".",[1]!Watergangen[[#This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0"/>
        <v/>
      </c>
      <c r="B52" s="82" t="str">
        <f>IF(H52&gt;0,CONCATENATE(Tabel2204038[Object-ID],Tabel2204038[Nr.],".",[1]!Watergangen[[#This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0"/>
        <v/>
      </c>
      <c r="B53" s="82" t="str">
        <f>IF(H53&gt;0,CONCATENATE(Tabel2204038[Object-ID],Tabel2204038[Nr.],".",[1]!Watergangen[[#This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0"/>
        <v/>
      </c>
      <c r="B54" s="82" t="str">
        <f>IF(H54&gt;0,CONCATENATE(Tabel2204038[Object-ID],Tabel2204038[Nr.],".",[1]!Watergangen[[#This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0"/>
        <v/>
      </c>
      <c r="B55" s="82" t="str">
        <f>IF(H55&gt;0,CONCATENATE(Tabel2204038[Object-ID],Tabel2204038[Nr.],".",[1]!Watergangen[[#This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0"/>
        <v/>
      </c>
      <c r="B56" s="82" t="str">
        <f>IF(H56&gt;0,CONCATENATE(Tabel2204038[Object-ID],Tabel2204038[Nr.],".",[1]!Watergangen[[#This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0"/>
        <v/>
      </c>
      <c r="B57" s="82" t="str">
        <f>IF(H57&gt;0,CONCATENATE(Tabel2204038[Object-ID],Tabel2204038[Nr.],".",[1]!Watergangen[[#This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0"/>
        <v/>
      </c>
      <c r="B58" s="82" t="str">
        <f>IF(H58&gt;0,CONCATENATE(Tabel2204038[Object-ID],Tabel2204038[Nr.],".",[1]!Watergangen[[#This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0"/>
        <v/>
      </c>
      <c r="B59" s="82" t="str">
        <f>IF(H59&gt;0,CONCATENATE(Tabel2204038[Object-ID],Tabel2204038[Nr.],".",[1]!Watergangen[[#This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0"/>
        <v/>
      </c>
      <c r="B60" s="82" t="str">
        <f>IF(H60&gt;0,CONCATENATE(Tabel2204038[Object-ID],Tabel2204038[Nr.],".",[1]!Watergangen[[#This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0"/>
        <v/>
      </c>
      <c r="B61" s="82" t="str">
        <f>IF(H61&gt;0,CONCATENATE(Tabel2204038[Object-ID],Tabel2204038[Nr.],".",[1]!Watergangen[[#This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0"/>
        <v/>
      </c>
      <c r="B62" s="82" t="str">
        <f>IF(H62&gt;0,CONCATENATE(Tabel2204038[Object-ID],Tabel2204038[Nr.],".",[1]!Watergangen[[#This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0"/>
        <v/>
      </c>
      <c r="B63" s="82" t="str">
        <f>IF(H63&gt;0,CONCATENATE(Tabel2204038[Object-ID],Tabel2204038[Nr.],".",[1]!Watergangen[[#This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0"/>
        <v/>
      </c>
      <c r="B64" s="82" t="str">
        <f>IF(H64&gt;0,CONCATENATE(Tabel2204038[Object-ID],Tabel2204038[Nr.],".",[1]!Watergangen[[#This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0"/>
        <v/>
      </c>
      <c r="B65" s="82" t="str">
        <f>IF(H65&gt;0,CONCATENATE(Tabel2204038[Object-ID],Tabel2204038[Nr.],".",[1]!Watergangen[[#This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0"/>
        <v/>
      </c>
      <c r="B66" s="82" t="str">
        <f>IF(H66&gt;0,CONCATENATE(Tabel2204038[Object-ID],Tabel2204038[Nr.],".",[1]!Watergangen[[#This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0"/>
        <v/>
      </c>
      <c r="B67" s="82" t="str">
        <f>IF(H67&gt;0,CONCATENATE(Tabel2204038[Object-ID],Tabel2204038[Nr.],".",[1]!Watergangen[[#This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0"/>
        <v/>
      </c>
      <c r="B68" s="82" t="str">
        <f>IF(H68&gt;0,CONCATENATE(Tabel2204038[Object-ID],Tabel2204038[Nr.],".",[1]!Watergangen[[#This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0"/>
        <v/>
      </c>
      <c r="B69" s="82" t="str">
        <f>IF(H69&gt;0,CONCATENATE(Tabel2204038[Object-ID],Tabel2204038[Nr.],".",[1]!Watergangen[[#This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0"/>
        <v/>
      </c>
      <c r="B70" s="82" t="str">
        <f>IF(H70&gt;0,CONCATENATE(Tabel2204038[Object-ID],Tabel2204038[Nr.],".",[1]!Watergangen[[#This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0"/>
        <v/>
      </c>
      <c r="B71" s="82" t="str">
        <f>IF(H71&gt;0,CONCATENATE(Tabel2204038[Object-ID],Tabel2204038[Nr.],".",[1]!Watergangen[[#This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0"/>
        <v/>
      </c>
      <c r="B72" s="82" t="str">
        <f>IF(H72&gt;0,CONCATENATE(Tabel2204038[Object-ID],Tabel2204038[Nr.],".",[1]!Watergangen[[#This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0"/>
        <v/>
      </c>
      <c r="B73" s="82" t="str">
        <f>IF(H73&gt;0,CONCATENATE(Tabel2204038[Object-ID],Tabel2204038[Nr.],".",[1]!Watergangen[[#This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0"/>
        <v/>
      </c>
      <c r="B74" s="82" t="str">
        <f>IF(H74&gt;0,CONCATENATE(Tabel2204038[Object-ID],Tabel2204038[Nr.],".",[1]!Watergangen[[#This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0"/>
        <v/>
      </c>
      <c r="B75" s="82" t="str">
        <f>IF(H75&gt;0,CONCATENATE(Tabel2204038[Object-ID],Tabel2204038[Nr.],".",[1]!Watergangen[[#This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si="0"/>
        <v/>
      </c>
      <c r="B76" s="82" t="str">
        <f>IF(H76&gt;0,CONCATENATE(Tabel2204038[Object-ID],Tabel2204038[Nr.],".",[1]!Watergangen[[#This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si="0"/>
        <v/>
      </c>
      <c r="B77" s="82" t="str">
        <f>IF(H77&gt;0,CONCATENATE(Tabel2204038[Object-ID],Tabel2204038[Nr.],".",[1]!Watergangen[[#This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0"/>
        <v/>
      </c>
      <c r="B78" s="82" t="str">
        <f>IF(H78&gt;0,CONCATENATE(Tabel2204038[Object-ID],Tabel2204038[Nr.],".",[1]!Watergangen[[#This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si="0"/>
        <v/>
      </c>
      <c r="B79" s="82" t="str">
        <f>IF(H79&gt;0,CONCATENATE(Tabel2204038[Object-ID],Tabel2204038[Nr.],".",[1]!Watergangen[[#This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ref="A80:A143" si="2">IF(B80="","",ROW()-10)</f>
        <v/>
      </c>
      <c r="B80" s="82" t="str">
        <f>IF(H80&gt;0,CONCATENATE(Tabel2204038[Object-ID],Tabel2204038[Nr.],".",[1]!Watergangen[[#This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2"/>
        <v/>
      </c>
      <c r="B81" s="82" t="str">
        <f>IF(H81&gt;0,CONCATENATE(Tabel2204038[Object-ID],Tabel2204038[Nr.],".",[1]!Watergangen[[#This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2"/>
        <v/>
      </c>
      <c r="B82" s="82" t="str">
        <f>IF(H82&gt;0,CONCATENATE(Tabel2204038[Object-ID],Tabel2204038[Nr.],".",[1]!Watergangen[[#This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2"/>
        <v/>
      </c>
      <c r="B83" s="82" t="str">
        <f>IF(H83&gt;0,CONCATENATE(Tabel2204038[Object-ID],Tabel2204038[Nr.],".",[1]!Watergangen[[#This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2"/>
        <v/>
      </c>
      <c r="B84" s="82" t="str">
        <f>IF(H84&gt;0,CONCATENATE(Tabel2204038[Object-ID],Tabel2204038[Nr.],".",[1]!Watergangen[[#This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2"/>
        <v/>
      </c>
      <c r="B85" s="82" t="str">
        <f>IF(H85&gt;0,CONCATENATE(Tabel2204038[Object-ID],Tabel2204038[Nr.],".",[1]!Watergangen[[#This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2"/>
        <v/>
      </c>
      <c r="B86" s="82" t="str">
        <f>IF(H86&gt;0,CONCATENATE(Tabel2204038[Object-ID],Tabel2204038[Nr.],".",[1]!Watergangen[[#This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2"/>
        <v/>
      </c>
      <c r="B87" s="82" t="str">
        <f>IF(H87&gt;0,CONCATENATE(Tabel2204038[Object-ID],Tabel2204038[Nr.],".",[1]!Watergangen[[#This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2"/>
        <v/>
      </c>
      <c r="B88" s="82" t="str">
        <f>IF(H88&gt;0,CONCATENATE(Tabel2204038[Object-ID],Tabel2204038[Nr.],".",[1]!Watergangen[[#This Row],[Object code]],".",[1]!Watergangen[[#This Row],[Eis-volgnr.]]),"")</f>
        <v/>
      </c>
      <c r="C88" s="83"/>
      <c r="D88" s="83"/>
      <c r="E88" s="84"/>
      <c r="F88" s="88"/>
      <c r="G88" s="88"/>
      <c r="H88" s="84"/>
      <c r="I88" s="83"/>
      <c r="J88" s="89"/>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2"/>
        <v/>
      </c>
      <c r="B89" s="82" t="str">
        <f>IF(H89&gt;0,CONCATENATE(Tabel2204038[Object-ID],Tabel2204038[Nr.],".",[1]!Watergangen[[#This Row],[Object code]],".",[1]!Watergangen[[#This Row],[Eis-volgnr.]]),"")</f>
        <v/>
      </c>
      <c r="C89" s="83"/>
      <c r="D89" s="83"/>
      <c r="E89" s="84"/>
      <c r="F89" s="88"/>
      <c r="G89" s="88"/>
      <c r="H89" s="84"/>
      <c r="I89" s="83"/>
      <c r="J89" s="89"/>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2"/>
        <v/>
      </c>
      <c r="B90" s="82" t="str">
        <f>IF(H90&gt;0,CONCATENATE(Tabel2204038[Object-ID],Tabel2204038[Nr.],".",[1]!Watergangen[[#This Row],[Object code]],".",[1]!Watergangen[[#This Row],[Eis-volgnr.]]),"")</f>
        <v/>
      </c>
      <c r="C90" s="83"/>
      <c r="D90" s="83"/>
      <c r="E90" s="84"/>
      <c r="F90" s="88"/>
      <c r="G90" s="88"/>
      <c r="H90" s="84"/>
      <c r="I90" s="83"/>
      <c r="J90" s="89"/>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2"/>
        <v/>
      </c>
      <c r="B91" s="82" t="str">
        <f>IF(H91&gt;0,CONCATENATE(Tabel2204038[Object-ID],Tabel2204038[Nr.],".",[1]!Watergangen[[#This Row],[Object code]],".",[1]!Watergangen[[#This Row],[Eis-volgnr.]]),"")</f>
        <v/>
      </c>
      <c r="C91" s="83"/>
      <c r="D91" s="83"/>
      <c r="E91" s="84"/>
      <c r="F91" s="88"/>
      <c r="G91" s="88"/>
      <c r="H91" s="84"/>
      <c r="I91" s="83"/>
      <c r="J91" s="89"/>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2"/>
        <v/>
      </c>
      <c r="B92" s="82" t="str">
        <f>IF(H92&gt;0,CONCATENATE(Tabel2204038[Object-ID],Tabel2204038[Nr.],".",[1]!Watergangen[[#This Row],[Object code]],".",[1]!Watergangen[[#This Row],[Eis-volgnr.]]),"")</f>
        <v/>
      </c>
      <c r="C92" s="83"/>
      <c r="D92" s="83"/>
      <c r="E92" s="84"/>
      <c r="F92" s="83"/>
      <c r="G92" s="83"/>
      <c r="H92" s="84"/>
      <c r="I92" s="83"/>
      <c r="J92" s="86"/>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2"/>
        <v/>
      </c>
      <c r="B93" s="82" t="str">
        <f>IF(H93&gt;0,CONCATENATE(Tabel2204038[Object-ID],Tabel2204038[Nr.],".",[1]!Watergangen[[#This Row],[Object code]],".",[1]!Watergangen[[#This Row],[Eis-volgnr.]]),"")</f>
        <v/>
      </c>
      <c r="C93" s="83"/>
      <c r="D93" s="83"/>
      <c r="E93" s="84"/>
      <c r="F93" s="83"/>
      <c r="G93" s="83"/>
      <c r="H93" s="84"/>
      <c r="I93" s="83"/>
      <c r="J93" s="86"/>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2"/>
        <v/>
      </c>
      <c r="B94" s="82" t="str">
        <f>IF(H94&gt;0,CONCATENATE(Tabel2204038[Object-ID],Tabel2204038[Nr.],".",[1]!Watergangen[[#This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2"/>
        <v/>
      </c>
      <c r="B95" s="82" t="str">
        <f>IF(H95&gt;0,CONCATENATE(Tabel2204038[Object-ID],Tabel2204038[Nr.],".",[1]!Watergangen[[#This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2"/>
        <v/>
      </c>
      <c r="B96" s="82" t="str">
        <f>IF(H96&gt;0,CONCATENATE(Tabel2204038[Object-ID],Tabel2204038[Nr.],".",[1]!Watergangen[[#This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2"/>
        <v/>
      </c>
      <c r="B97" s="82" t="str">
        <f>IF(H97&gt;0,CONCATENATE(Tabel2204038[Object-ID],Tabel2204038[Nr.],".",[1]!Watergangen[[#This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2"/>
        <v/>
      </c>
      <c r="B98" s="82" t="str">
        <f>IF(H98&gt;0,CONCATENATE(Tabel2204038[Object-ID],Tabel2204038[Nr.],".",[1]!Watergangen[[#This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2"/>
        <v/>
      </c>
      <c r="B99" s="82" t="str">
        <f>IF(H99&gt;0,CONCATENATE(Tabel2204038[Object-ID],Tabel2204038[Nr.],".",[1]!Watergangen[[#This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2"/>
        <v/>
      </c>
      <c r="B100" s="82" t="str">
        <f>IF(H100&gt;0,CONCATENATE(Tabel2204038[Object-ID],Tabel2204038[Nr.],".",[1]!Watergangen[[#This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2"/>
        <v/>
      </c>
      <c r="B101" s="82" t="str">
        <f>IF(H101&gt;0,CONCATENATE(Tabel2204038[Object-ID],Tabel2204038[Nr.],".",[1]!Watergangen[[#This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2"/>
        <v/>
      </c>
      <c r="B102" s="82" t="str">
        <f>IF(H102&gt;0,CONCATENATE(Tabel2204038[Object-ID],Tabel2204038[Nr.],".",[1]!Watergangen[[#This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2"/>
        <v/>
      </c>
      <c r="B103" s="82" t="str">
        <f>IF(H103&gt;0,CONCATENATE(Tabel2204038[Object-ID],Tabel2204038[Nr.],".",[1]!Watergangen[[#This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2"/>
        <v/>
      </c>
      <c r="B104" s="82" t="str">
        <f>IF(H104&gt;0,CONCATENATE(Tabel2204038[Object-ID],Tabel2204038[Nr.],".",[1]!Watergangen[[#This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2"/>
        <v/>
      </c>
      <c r="B105" s="82" t="str">
        <f>IF(H105&gt;0,CONCATENATE(Tabel2204038[Object-ID],Tabel2204038[Nr.],".",[1]!Watergangen[[#This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2"/>
        <v/>
      </c>
      <c r="B106" s="82" t="str">
        <f>IF(H106&gt;0,CONCATENATE(Tabel2204038[Object-ID],Tabel2204038[Nr.],".",[1]!Watergangen[[#This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2"/>
        <v/>
      </c>
      <c r="B107" s="82" t="str">
        <f>IF(H107&gt;0,CONCATENATE(Tabel2204038[Object-ID],Tabel2204038[Nr.],".",[1]!Watergangen[[#This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2"/>
        <v/>
      </c>
      <c r="B108" s="82" t="str">
        <f>IF(H108&gt;0,CONCATENATE(Tabel2204038[Object-ID],Tabel2204038[Nr.],".",[1]!Watergangen[[#This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2"/>
        <v/>
      </c>
      <c r="B109" s="82" t="str">
        <f>IF(H109&gt;0,CONCATENATE(Tabel2204038[Object-ID],Tabel2204038[Nr.],".",[1]!Watergangen[[#This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2"/>
        <v/>
      </c>
      <c r="B110" s="82" t="str">
        <f>IF(H110&gt;0,CONCATENATE(Tabel2204038[Object-ID],Tabel2204038[Nr.],".",[1]!Watergangen[[#This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2"/>
        <v/>
      </c>
      <c r="B111" s="82" t="str">
        <f>IF(H111&gt;0,CONCATENATE(Tabel2204038[Object-ID],Tabel2204038[Nr.],".",[1]!Watergangen[[#This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2"/>
        <v/>
      </c>
      <c r="B112" s="82" t="str">
        <f>IF(H112&gt;0,CONCATENATE(Tabel2204038[Object-ID],Tabel2204038[Nr.],".",[1]!Watergangen[[#This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2"/>
        <v/>
      </c>
      <c r="B113" s="82" t="str">
        <f>IF(H113&gt;0,CONCATENATE(Tabel2204038[Object-ID],Tabel2204038[Nr.],".",[1]!Watergangen[[#This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2"/>
        <v/>
      </c>
      <c r="B114" s="82" t="str">
        <f>IF(H114&gt;0,CONCATENATE(Tabel2204038[Object-ID],Tabel2204038[Nr.],".",[1]!Watergangen[[#This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2"/>
        <v/>
      </c>
      <c r="B115" s="82" t="str">
        <f>IF(H115&gt;0,CONCATENATE(Tabel2204038[Object-ID],Tabel2204038[Nr.],".",[1]!Watergangen[[#This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2"/>
        <v/>
      </c>
      <c r="B116" s="82" t="str">
        <f>IF(H116&gt;0,CONCATENATE(Tabel2204038[Object-ID],Tabel2204038[Nr.],".",[1]!Watergangen[[#This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2"/>
        <v/>
      </c>
      <c r="B117" s="82" t="str">
        <f>IF(H117&gt;0,CONCATENATE(Tabel2204038[Object-ID],Tabel2204038[Nr.],".",[1]!Watergangen[[#This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2"/>
        <v/>
      </c>
      <c r="B118" s="82" t="str">
        <f>IF(H118&gt;0,CONCATENATE(Tabel2204038[Object-ID],Tabel2204038[Nr.],".",[1]!Watergangen[[#This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2"/>
        <v/>
      </c>
      <c r="B119" s="82" t="str">
        <f>IF(H119&gt;0,CONCATENATE(Tabel2204038[Object-ID],Tabel2204038[Nr.],".",[1]!Watergangen[[#This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2"/>
        <v/>
      </c>
      <c r="B120" s="82" t="str">
        <f>IF(H120&gt;0,CONCATENATE(Tabel2204038[Object-ID],Tabel2204038[Nr.],".",[1]!Watergangen[[#This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2"/>
        <v/>
      </c>
      <c r="B121" s="82" t="str">
        <f>IF(H121&gt;0,CONCATENATE(Tabel2204038[Object-ID],Tabel2204038[Nr.],".",[1]!Watergangen[[#This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2"/>
        <v/>
      </c>
      <c r="B122" s="82" t="str">
        <f>IF(H122&gt;0,CONCATENATE(Tabel2204038[Object-ID],Tabel2204038[Nr.],".",[1]!Watergangen[[#This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2"/>
        <v/>
      </c>
      <c r="B123" s="82" t="str">
        <f>IF(H123&gt;0,CONCATENATE(Tabel2204038[Object-ID],Tabel2204038[Nr.],".",[1]!Watergangen[[#This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2"/>
        <v/>
      </c>
      <c r="B124" s="82" t="str">
        <f>IF(H124&gt;0,CONCATENATE(Tabel2204038[Object-ID],Tabel2204038[Nr.],".",[1]!Watergangen[[#This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2"/>
        <v/>
      </c>
      <c r="B125" s="82" t="str">
        <f>IF(H125&gt;0,CONCATENATE(Tabel2204038[Object-ID],Tabel2204038[Nr.],".",[1]!Watergangen[[#This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2"/>
        <v/>
      </c>
      <c r="B126" s="82" t="str">
        <f>IF(H126&gt;0,CONCATENATE(Tabel2204038[Object-ID],Tabel2204038[Nr.],".",[1]!Watergangen[[#This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2"/>
        <v/>
      </c>
      <c r="B127" s="82" t="str">
        <f>IF(H127&gt;0,CONCATENATE(Tabel2204038[Object-ID],Tabel2204038[Nr.],".",[1]!Watergangen[[#This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2"/>
        <v/>
      </c>
      <c r="B128" s="82" t="str">
        <f>IF(H128&gt;0,CONCATENATE(Tabel2204038[Object-ID],Tabel2204038[Nr.],".",[1]!Watergangen[[#This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2"/>
        <v/>
      </c>
      <c r="B129" s="82" t="str">
        <f>IF(H129&gt;0,CONCATENATE(Tabel2204038[Object-ID],Tabel2204038[Nr.],".",[1]!Watergangen[[#This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2"/>
        <v/>
      </c>
      <c r="B130" s="82" t="str">
        <f>IF(H130&gt;0,CONCATENATE(Tabel2204038[Object-ID],Tabel2204038[Nr.],".",[1]!Watergangen[[#This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2"/>
        <v/>
      </c>
      <c r="B131" s="82" t="str">
        <f>IF(H131&gt;0,CONCATENATE(Tabel2204038[Object-ID],Tabel2204038[Nr.],".",[1]!Watergangen[[#This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2"/>
        <v/>
      </c>
      <c r="B132" s="82" t="str">
        <f>IF(H132&gt;0,CONCATENATE(Tabel2204038[Object-ID],Tabel2204038[Nr.],".",[1]!Watergangen[[#This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2"/>
        <v/>
      </c>
      <c r="B133" s="82" t="str">
        <f>IF(H133&gt;0,CONCATENATE(Tabel2204038[Object-ID],Tabel2204038[Nr.],".",[1]!Watergangen[[#This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2"/>
        <v/>
      </c>
      <c r="B134" s="82" t="str">
        <f>IF(H134&gt;0,CONCATENATE(Tabel2204038[Object-ID],Tabel2204038[Nr.],".",[1]!Watergangen[[#This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2"/>
        <v/>
      </c>
      <c r="B135" s="82" t="str">
        <f>IF(H135&gt;0,CONCATENATE(Tabel2204038[Object-ID],Tabel2204038[Nr.],".",[1]!Watergangen[[#This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2"/>
        <v/>
      </c>
      <c r="B136" s="82" t="str">
        <f>IF(H136&gt;0,CONCATENATE(Tabel2204038[Object-ID],Tabel2204038[Nr.],".",[1]!Watergangen[[#This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2"/>
        <v/>
      </c>
      <c r="B137" s="82" t="str">
        <f>IF(H137&gt;0,CONCATENATE(Tabel2204038[Object-ID],Tabel2204038[Nr.],".",[1]!Watergangen[[#This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2"/>
        <v/>
      </c>
      <c r="B138" s="82" t="str">
        <f>IF(H138&gt;0,CONCATENATE(Tabel2204038[Object-ID],Tabel2204038[Nr.],".",[1]!Watergangen[[#This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2"/>
        <v/>
      </c>
      <c r="B139" s="82" t="str">
        <f>IF(H139&gt;0,CONCATENATE(Tabel2204038[Object-ID],Tabel2204038[Nr.],".",[1]!Watergangen[[#This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si="2"/>
        <v/>
      </c>
      <c r="B140" s="82" t="str">
        <f>IF(H140&gt;0,CONCATENATE(Tabel2204038[Object-ID],Tabel2204038[Nr.],".",[1]!Watergangen[[#This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si="2"/>
        <v/>
      </c>
      <c r="B141" s="82" t="str">
        <f>IF(H141&gt;0,CONCATENATE(Tabel2204038[Object-ID],Tabel2204038[Nr.],".",[1]!Watergangen[[#This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2"/>
        <v/>
      </c>
      <c r="B142" s="82" t="str">
        <f>IF(H142&gt;0,CONCATENATE(Tabel2204038[Object-ID],Tabel2204038[Nr.],".",[1]!Watergangen[[#This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si="2"/>
        <v/>
      </c>
      <c r="B143" s="82" t="str">
        <f>IF(H143&gt;0,CONCATENATE(Tabel2204038[Object-ID],Tabel2204038[Nr.],".",[1]!Watergangen[[#This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ref="A144:A207" si="3">IF(B144="","",ROW()-10)</f>
        <v/>
      </c>
      <c r="B144" s="82" t="str">
        <f>IF(H144&gt;0,CONCATENATE(Tabel2204038[Object-ID],Tabel2204038[Nr.],".",[1]!Watergangen[[#This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3"/>
        <v/>
      </c>
      <c r="B145" s="82" t="str">
        <f>IF(H145&gt;0,CONCATENATE(Tabel2204038[Object-ID],Tabel2204038[Nr.],".",[1]!Watergangen[[#This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3"/>
        <v/>
      </c>
      <c r="B146" s="82" t="str">
        <f>IF(H146&gt;0,CONCATENATE(Tabel2204038[Object-ID],Tabel2204038[Nr.],".",[1]!Watergangen[[#This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3"/>
        <v/>
      </c>
      <c r="B147" s="82" t="str">
        <f>IF(H147&gt;0,CONCATENATE(Tabel2204038[Object-ID],Tabel2204038[Nr.],".",[1]!Watergangen[[#This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3"/>
        <v/>
      </c>
      <c r="B148" s="82" t="str">
        <f>IF(H148&gt;0,CONCATENATE(Tabel2204038[Object-ID],Tabel2204038[Nr.],".",[1]!Watergangen[[#This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3"/>
        <v/>
      </c>
      <c r="B149" s="82" t="str">
        <f>IF(H149&gt;0,CONCATENATE(Tabel2204038[Object-ID],Tabel2204038[Nr.],".",[1]!Watergangen[[#This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3"/>
        <v/>
      </c>
      <c r="B150" s="82" t="str">
        <f>IF(H150&gt;0,CONCATENATE(Tabel2204038[Object-ID],Tabel2204038[Nr.],".",[1]!Watergangen[[#This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3"/>
        <v/>
      </c>
      <c r="B151" s="82" t="str">
        <f>IF(H151&gt;0,CONCATENATE(Tabel2204038[Object-ID],Tabel2204038[Nr.],".",[1]!Watergangen[[#This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3"/>
        <v/>
      </c>
      <c r="B152" s="82" t="str">
        <f>IF(H152&gt;0,CONCATENATE(Tabel2204038[Object-ID],Tabel2204038[Nr.],".",[1]!Watergangen[[#This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3"/>
        <v/>
      </c>
      <c r="B153" s="82" t="str">
        <f>IF(H153&gt;0,CONCATENATE(Tabel2204038[Object-ID],Tabel2204038[Nr.],".",[1]!Watergangen[[#This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3"/>
        <v/>
      </c>
      <c r="B154" s="82" t="str">
        <f>IF(H154&gt;0,CONCATENATE(Tabel2204038[Object-ID],Tabel2204038[Nr.],".",[1]!Watergangen[[#This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3"/>
        <v/>
      </c>
      <c r="B155" s="82" t="str">
        <f>IF(H155&gt;0,CONCATENATE(Tabel2204038[Object-ID],Tabel2204038[Nr.],".",[1]!Watergangen[[#This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3"/>
        <v/>
      </c>
      <c r="B156" s="82" t="str">
        <f>IF(H156&gt;0,CONCATENATE(Tabel2204038[Object-ID],Tabel2204038[Nr.],".",[1]!Watergangen[[#This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3"/>
        <v/>
      </c>
      <c r="B157" s="82" t="str">
        <f>IF(H157&gt;0,CONCATENATE(Tabel2204038[Object-ID],Tabel2204038[Nr.],".",[1]!Watergangen[[#This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3"/>
        <v/>
      </c>
      <c r="B158" s="82" t="str">
        <f>IF(H158&gt;0,CONCATENATE(Tabel2204038[Object-ID],Tabel2204038[Nr.],".",[1]!Watergangen[[#This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3"/>
        <v/>
      </c>
      <c r="B159" s="82" t="str">
        <f>IF(H159&gt;0,CONCATENATE(Tabel2204038[Object-ID],Tabel2204038[Nr.],".",[1]!Watergangen[[#This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3"/>
        <v/>
      </c>
      <c r="B160" s="82" t="str">
        <f>IF(H160&gt;0,CONCATENATE(Tabel2204038[Object-ID],Tabel2204038[Nr.],".",[1]!Watergangen[[#This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3"/>
        <v/>
      </c>
      <c r="B161" s="82" t="str">
        <f>IF(H161&gt;0,CONCATENATE(Tabel2204038[Object-ID],Tabel2204038[Nr.],".",[1]!Watergangen[[#This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3"/>
        <v/>
      </c>
      <c r="B162" s="82" t="str">
        <f>IF(H162&gt;0,CONCATENATE(Tabel2204038[Object-ID],Tabel2204038[Nr.],".",[1]!Watergangen[[#This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3"/>
        <v/>
      </c>
      <c r="B163" s="82" t="str">
        <f>IF(H163&gt;0,CONCATENATE(Tabel2204038[Object-ID],Tabel2204038[Nr.],".",[1]!Watergangen[[#This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3"/>
        <v/>
      </c>
      <c r="B164" s="82" t="str">
        <f>IF(H164&gt;0,CONCATENATE(Tabel2204038[Object-ID],Tabel2204038[Nr.],".",[1]!Watergangen[[#This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3"/>
        <v/>
      </c>
      <c r="B165" s="82" t="str">
        <f>IF(H165&gt;0,CONCATENATE(Tabel2204038[Object-ID],Tabel2204038[Nr.],".",[1]!Watergangen[[#This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3"/>
        <v/>
      </c>
      <c r="B166" s="82" t="str">
        <f>IF(H166&gt;0,CONCATENATE(Tabel2204038[Object-ID],Tabel2204038[Nr.],".",[1]!Watergangen[[#This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3"/>
        <v/>
      </c>
      <c r="B167" s="82" t="str">
        <f>IF(H167&gt;0,CONCATENATE(Tabel2204038[Object-ID],Tabel2204038[Nr.],".",[1]!Watergangen[[#This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3"/>
        <v/>
      </c>
      <c r="B168" s="82" t="str">
        <f>IF(H168&gt;0,CONCATENATE(Tabel2204038[Object-ID],Tabel2204038[Nr.],".",[1]!Watergangen[[#This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3"/>
        <v/>
      </c>
      <c r="B169" s="82" t="str">
        <f>IF(H169&gt;0,CONCATENATE(Tabel2204038[Object-ID],Tabel2204038[Nr.],".",[1]!Watergangen[[#This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3"/>
        <v/>
      </c>
      <c r="B170" s="82" t="str">
        <f>IF(H170&gt;0,CONCATENATE(Tabel2204038[Object-ID],Tabel2204038[Nr.],".",[1]!Watergangen[[#This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3"/>
        <v/>
      </c>
      <c r="B171" s="82" t="str">
        <f>IF(H171&gt;0,CONCATENATE(Tabel2204038[Object-ID],Tabel2204038[Nr.],".",[1]!Watergangen[[#This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3"/>
        <v/>
      </c>
      <c r="B172" s="82" t="str">
        <f>IF(H172&gt;0,CONCATENATE(Tabel2204038[Object-ID],Tabel2204038[Nr.],".",[1]!Watergangen[[#This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3"/>
        <v/>
      </c>
      <c r="B173" s="82" t="str">
        <f>IF(H173&gt;0,CONCATENATE(Tabel2204038[Object-ID],Tabel2204038[Nr.],".",[1]!Watergangen[[#This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3"/>
        <v/>
      </c>
      <c r="B174" s="82" t="str">
        <f>IF(H174&gt;0,CONCATENATE(Tabel2204038[Object-ID],Tabel2204038[Nr.],".",[1]!Watergangen[[#This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3"/>
        <v/>
      </c>
      <c r="B175" s="82" t="str">
        <f>IF(H175&gt;0,CONCATENATE(Tabel2204038[Object-ID],Tabel2204038[Nr.],".",[1]!Watergangen[[#This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3"/>
        <v/>
      </c>
      <c r="B176" s="82" t="str">
        <f>IF(H176&gt;0,CONCATENATE(Tabel2204038[Object-ID],Tabel2204038[Nr.],".",[1]!Watergangen[[#This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3"/>
        <v/>
      </c>
      <c r="B177" s="82" t="str">
        <f>IF(H177&gt;0,CONCATENATE(Tabel2204038[Object-ID],Tabel2204038[Nr.],".",[1]!Watergangen[[#This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3"/>
        <v/>
      </c>
      <c r="B178" s="82" t="str">
        <f>IF(H178&gt;0,CONCATENATE(Tabel2204038[Object-ID],Tabel2204038[Nr.],".",[1]!Watergangen[[#This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3"/>
        <v/>
      </c>
      <c r="B179" s="82" t="str">
        <f>IF(H179&gt;0,CONCATENATE(Tabel2204038[Object-ID],Tabel2204038[Nr.],".",[1]!Watergangen[[#This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3"/>
        <v/>
      </c>
      <c r="B180" s="82" t="str">
        <f>IF(H180&gt;0,CONCATENATE(Tabel2204038[Object-ID],Tabel2204038[Nr.],".",[1]!Watergangen[[#This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3"/>
        <v/>
      </c>
      <c r="B181" s="82" t="str">
        <f>IF(H181&gt;0,CONCATENATE(Tabel2204038[Object-ID],Tabel2204038[Nr.],".",[1]!Watergangen[[#This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3"/>
        <v/>
      </c>
      <c r="B182" s="82" t="str">
        <f>IF(H182&gt;0,CONCATENATE(Tabel2204038[Object-ID],Tabel2204038[Nr.],".",[1]!Watergangen[[#This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3"/>
        <v/>
      </c>
      <c r="B183" s="82" t="str">
        <f>IF(H183&gt;0,CONCATENATE(Tabel2204038[Object-ID],Tabel2204038[Nr.],".",[1]!Watergangen[[#This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3"/>
        <v/>
      </c>
      <c r="B184" s="82" t="str">
        <f>IF(H184&gt;0,CONCATENATE(Tabel2204038[Object-ID],Tabel2204038[Nr.],".",[1]!Watergangen[[#This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3"/>
        <v/>
      </c>
      <c r="B185" s="82" t="str">
        <f>IF(H185&gt;0,CONCATENATE(Tabel2204038[Object-ID],Tabel2204038[Nr.],".",[1]!Watergangen[[#This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3"/>
        <v/>
      </c>
      <c r="B186" s="82" t="str">
        <f>IF(H186&gt;0,CONCATENATE(Tabel2204038[Object-ID],Tabel2204038[Nr.],".",[1]!Watergangen[[#This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3"/>
        <v/>
      </c>
      <c r="B187" s="82" t="str">
        <f>IF(H187&gt;0,CONCATENATE(Tabel2204038[Object-ID],Tabel2204038[Nr.],".",[1]!Watergangen[[#This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3"/>
        <v/>
      </c>
      <c r="B188" s="82" t="str">
        <f>IF(H188&gt;0,CONCATENATE(Tabel2204038[Object-ID],Tabel2204038[Nr.],".",[1]!Watergangen[[#This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3"/>
        <v/>
      </c>
      <c r="B189" s="82" t="str">
        <f>IF(H189&gt;0,CONCATENATE(Tabel2204038[Object-ID],Tabel2204038[Nr.],".",[1]!Watergangen[[#This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3"/>
        <v/>
      </c>
      <c r="B190" s="82" t="str">
        <f>IF(H190&gt;0,CONCATENATE(Tabel2204038[Object-ID],Tabel2204038[Nr.],".",[1]!Watergangen[[#This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3"/>
        <v/>
      </c>
      <c r="B191" s="82" t="str">
        <f>IF(H191&gt;0,CONCATENATE(Tabel2204038[Object-ID],Tabel2204038[Nr.],".",[1]!Watergangen[[#This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3"/>
        <v/>
      </c>
      <c r="B192" s="82" t="str">
        <f>IF(H192&gt;0,CONCATENATE(Tabel2204038[Object-ID],Tabel2204038[Nr.],".",[1]!Watergangen[[#This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3"/>
        <v/>
      </c>
      <c r="B193" s="82" t="str">
        <f>IF(H193&gt;0,CONCATENATE(Tabel2204038[Object-ID],Tabel2204038[Nr.],".",[1]!Watergangen[[#This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3"/>
        <v/>
      </c>
      <c r="B194" s="82" t="str">
        <f>IF(H194&gt;0,CONCATENATE(Tabel2204038[Object-ID],Tabel2204038[Nr.],".",[1]!Watergangen[[#This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3"/>
        <v/>
      </c>
      <c r="B195" s="82" t="str">
        <f>IF(H195&gt;0,CONCATENATE(Tabel2204038[Object-ID],Tabel2204038[Nr.],".",[1]!Watergangen[[#This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3"/>
        <v/>
      </c>
      <c r="B196" s="82" t="str">
        <f>IF(H196&gt;0,CONCATENATE(Tabel2204038[Object-ID],Tabel2204038[Nr.],".",[1]!Watergangen[[#This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3"/>
        <v/>
      </c>
      <c r="B197" s="82" t="str">
        <f>IF(H197&gt;0,CONCATENATE(Tabel2204038[Object-ID],Tabel2204038[Nr.],".",[1]!Watergangen[[#This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3"/>
        <v/>
      </c>
      <c r="B198" s="82" t="str">
        <f>IF(H198&gt;0,CONCATENATE(Tabel2204038[Object-ID],Tabel2204038[Nr.],".",[1]!Watergangen[[#This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3"/>
        <v/>
      </c>
      <c r="B199" s="82" t="str">
        <f>IF(H199&gt;0,CONCATENATE(Tabel2204038[Object-ID],Tabel2204038[Nr.],".",[1]!Watergangen[[#This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3"/>
        <v/>
      </c>
      <c r="B200" s="82" t="str">
        <f>IF(H200&gt;0,CONCATENATE(Tabel2204038[Object-ID],Tabel2204038[Nr.],".",[1]!Watergangen[[#This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3"/>
        <v/>
      </c>
      <c r="B201" s="82" t="str">
        <f>IF(H201&gt;0,CONCATENATE(Tabel2204038[Object-ID],Tabel2204038[Nr.],".",[1]!Watergangen[[#This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3"/>
        <v/>
      </c>
      <c r="B202" s="82" t="str">
        <f>IF(H202&gt;0,CONCATENATE(Tabel2204038[Object-ID],Tabel2204038[Nr.],".",[1]!Watergangen[[#This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3"/>
        <v/>
      </c>
      <c r="B203" s="82" t="str">
        <f>IF(H203&gt;0,CONCATENATE(Tabel2204038[Object-ID],Tabel2204038[Nr.],".",[1]!Watergangen[[#This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si="3"/>
        <v/>
      </c>
      <c r="B204" s="82" t="str">
        <f>IF(H204&gt;0,CONCATENATE(Tabel2204038[Object-ID],Tabel2204038[Nr.],".",[1]!Watergangen[[#This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si="3"/>
        <v/>
      </c>
      <c r="B205" s="82" t="str">
        <f>IF(H205&gt;0,CONCATENATE(Tabel2204038[Object-ID],Tabel2204038[Nr.],".",[1]!Watergangen[[#This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3"/>
        <v/>
      </c>
      <c r="B206" s="82" t="str">
        <f>IF(H206&gt;0,CONCATENATE(Tabel2204038[Object-ID],Tabel2204038[Nr.],".",[1]!Watergangen[[#This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si="3"/>
        <v/>
      </c>
      <c r="B207" s="82" t="str">
        <f>IF(H207&gt;0,CONCATENATE(Tabel2204038[Object-ID],Tabel2204038[Nr.],".",[1]!Watergangen[[#This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ref="A208:A271" si="4">IF(B208="","",ROW()-10)</f>
        <v/>
      </c>
      <c r="B208" s="82" t="str">
        <f>IF(H208&gt;0,CONCATENATE(Tabel2204038[Object-ID],Tabel2204038[Nr.],".",[1]!Watergangen[[#This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4"/>
        <v/>
      </c>
      <c r="B209" s="82" t="str">
        <f>IF(H209&gt;0,CONCATENATE(Tabel2204038[Object-ID],Tabel2204038[Nr.],".",[1]!Watergangen[[#This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4"/>
        <v/>
      </c>
      <c r="B210" s="82" t="str">
        <f>IF(H210&gt;0,CONCATENATE(Tabel2204038[Object-ID],Tabel2204038[Nr.],".",[1]!Watergangen[[#This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4"/>
        <v/>
      </c>
      <c r="B211" s="82" t="str">
        <f>IF(H211&gt;0,CONCATENATE(Tabel2204038[Object-ID],Tabel2204038[Nr.],".",[1]!Watergangen[[#This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4"/>
        <v/>
      </c>
      <c r="B212" s="82" t="str">
        <f>IF(H212&gt;0,CONCATENATE(Tabel2204038[Object-ID],Tabel2204038[Nr.],".",[1]!Watergangen[[#This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4"/>
        <v/>
      </c>
      <c r="B213" s="82" t="str">
        <f>IF(H213&gt;0,CONCATENATE(Tabel2204038[Object-ID],Tabel2204038[Nr.],".",[1]!Watergangen[[#This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4"/>
        <v/>
      </c>
      <c r="B214" s="82" t="str">
        <f>IF(H214&gt;0,CONCATENATE(Tabel2204038[Object-ID],Tabel2204038[Nr.],".",[1]!Watergangen[[#This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4"/>
        <v/>
      </c>
      <c r="B215" s="82" t="str">
        <f>IF(H215&gt;0,CONCATENATE(Tabel2204038[Object-ID],Tabel2204038[Nr.],".",[1]!Watergangen[[#This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4"/>
        <v/>
      </c>
      <c r="B216" s="82" t="str">
        <f>IF(H216&gt;0,CONCATENATE(Tabel2204038[Object-ID],Tabel2204038[Nr.],".",[1]!Watergangen[[#This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4"/>
        <v/>
      </c>
      <c r="B217" s="82" t="str">
        <f>IF(H217&gt;0,CONCATENATE(Tabel2204038[Object-ID],Tabel2204038[Nr.],".",[1]!Watergangen[[#This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4"/>
        <v/>
      </c>
      <c r="B218" s="82" t="str">
        <f>IF(H218&gt;0,CONCATENATE(Tabel2204038[Object-ID],Tabel2204038[Nr.],".",[1]!Watergangen[[#This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4"/>
        <v/>
      </c>
      <c r="B219" s="82" t="str">
        <f>IF(H219&gt;0,CONCATENATE(Tabel2204038[Object-ID],Tabel2204038[Nr.],".",[1]!Watergangen[[#This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4"/>
        <v/>
      </c>
      <c r="B220" s="82" t="str">
        <f>IF(H220&gt;0,CONCATENATE(Tabel2204038[Object-ID],Tabel2204038[Nr.],".",[1]!Watergangen[[#This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4"/>
        <v/>
      </c>
      <c r="B221" s="82" t="str">
        <f>IF(H221&gt;0,CONCATENATE(Tabel2204038[Object-ID],Tabel2204038[Nr.],".",[1]!Watergangen[[#This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4"/>
        <v/>
      </c>
      <c r="B222" s="82" t="str">
        <f>IF(H222&gt;0,CONCATENATE(Tabel2204038[Object-ID],Tabel2204038[Nr.],".",[1]!Watergangen[[#This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4"/>
        <v/>
      </c>
      <c r="B223" s="82" t="str">
        <f>IF(H223&gt;0,CONCATENATE(Tabel2204038[Object-ID],Tabel2204038[Nr.],".",[1]!Watergangen[[#This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4"/>
        <v/>
      </c>
      <c r="B224" s="82" t="str">
        <f>IF(H224&gt;0,CONCATENATE(Tabel2204038[Object-ID],Tabel2204038[Nr.],".",[1]!Watergangen[[#This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4"/>
        <v/>
      </c>
      <c r="B225" s="82" t="str">
        <f>IF(H225&gt;0,CONCATENATE(Tabel2204038[Object-ID],Tabel2204038[Nr.],".",[1]!Watergangen[[#This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4"/>
        <v/>
      </c>
      <c r="B226" s="82" t="str">
        <f>IF(H226&gt;0,CONCATENATE(Tabel2204038[Object-ID],Tabel2204038[Nr.],".",[1]!Watergangen[[#This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4"/>
        <v/>
      </c>
      <c r="B227" s="82" t="str">
        <f>IF(H227&gt;0,CONCATENATE(Tabel2204038[Object-ID],Tabel2204038[Nr.],".",[1]!Watergangen[[#This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4"/>
        <v/>
      </c>
      <c r="B228" s="82" t="str">
        <f>IF(H228&gt;0,CONCATENATE(Tabel2204038[Object-ID],Tabel2204038[Nr.],".",[1]!Watergangen[[#This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4"/>
        <v/>
      </c>
      <c r="B229" s="82" t="str">
        <f>IF(H229&gt;0,CONCATENATE(Tabel2204038[Object-ID],Tabel2204038[Nr.],".",[1]!Watergangen[[#This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4"/>
        <v/>
      </c>
      <c r="B230" s="82" t="str">
        <f>IF(H230&gt;0,CONCATENATE(Tabel2204038[Object-ID],Tabel2204038[Nr.],".",[1]!Watergangen[[#This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4"/>
        <v/>
      </c>
      <c r="B231" s="82" t="str">
        <f>IF(H231&gt;0,CONCATENATE(Tabel2204038[Object-ID],Tabel2204038[Nr.],".",[1]!Watergangen[[#This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4"/>
        <v/>
      </c>
      <c r="B232" s="82" t="str">
        <f>IF(H232&gt;0,CONCATENATE(Tabel2204038[Object-ID],Tabel2204038[Nr.],".",[1]!Watergangen[[#This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4"/>
        <v/>
      </c>
      <c r="B233" s="82" t="str">
        <f>IF(H233&gt;0,CONCATENATE(Tabel2204038[Object-ID],Tabel2204038[Nr.],".",[1]!Watergangen[[#This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4"/>
        <v/>
      </c>
      <c r="B234" s="82" t="str">
        <f>IF(H234&gt;0,CONCATENATE(Tabel2204038[Object-ID],Tabel2204038[Nr.],".",[1]!Watergangen[[#This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4"/>
        <v/>
      </c>
      <c r="B235" s="82" t="str">
        <f>IF(H235&gt;0,CONCATENATE(Tabel2204038[Object-ID],Tabel2204038[Nr.],".",[1]!Watergangen[[#This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4"/>
        <v/>
      </c>
      <c r="B236" s="82" t="str">
        <f>IF(H236&gt;0,CONCATENATE(Tabel2204038[Object-ID],Tabel2204038[Nr.],".",[1]!Watergangen[[#This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4"/>
        <v/>
      </c>
      <c r="B237" s="82" t="str">
        <f>IF(H237&gt;0,CONCATENATE(Tabel2204038[Object-ID],Tabel2204038[Nr.],".",[1]!Watergangen[[#This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4"/>
        <v/>
      </c>
      <c r="B238" s="82" t="str">
        <f>IF(H238&gt;0,CONCATENATE(Tabel2204038[Object-ID],Tabel2204038[Nr.],".",[1]!Watergangen[[#This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4"/>
        <v/>
      </c>
      <c r="B239" s="82" t="str">
        <f>IF(H239&gt;0,CONCATENATE(Tabel2204038[Object-ID],Tabel2204038[Nr.],".",[1]!Watergangen[[#This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4"/>
        <v/>
      </c>
      <c r="B240" s="82" t="str">
        <f>IF(H240&gt;0,CONCATENATE(Tabel2204038[Object-ID],Tabel2204038[Nr.],".",[1]!Watergangen[[#This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4"/>
        <v/>
      </c>
      <c r="B241" s="82" t="str">
        <f>IF(H241&gt;0,CONCATENATE(Tabel2204038[Object-ID],Tabel2204038[Nr.],".",[1]!Watergangen[[#This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4"/>
        <v/>
      </c>
      <c r="B242" s="82" t="str">
        <f>IF(H242&gt;0,CONCATENATE(Tabel2204038[Object-ID],Tabel2204038[Nr.],".",[1]!Watergangen[[#This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4"/>
        <v/>
      </c>
      <c r="B243" s="82" t="str">
        <f>IF(H243&gt;0,CONCATENATE(Tabel2204038[Object-ID],Tabel2204038[Nr.],".",[1]!Watergangen[[#This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4"/>
        <v/>
      </c>
      <c r="B244" s="82" t="str">
        <f>IF(H244&gt;0,CONCATENATE(Tabel2204038[Object-ID],Tabel2204038[Nr.],".",[1]!Watergangen[[#This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4"/>
        <v/>
      </c>
      <c r="B245" s="82" t="str">
        <f>IF(H245&gt;0,CONCATENATE(Tabel2204038[Object-ID],Tabel2204038[Nr.],".",[1]!Watergangen[[#This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4"/>
        <v/>
      </c>
      <c r="B246" s="82" t="str">
        <f>IF(H246&gt;0,CONCATENATE(Tabel2204038[Object-ID],Tabel2204038[Nr.],".",[1]!Watergangen[[#This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4"/>
        <v/>
      </c>
      <c r="B247" s="82" t="str">
        <f>IF(H247&gt;0,CONCATENATE(Tabel2204038[Object-ID],Tabel2204038[Nr.],".",[1]!Watergangen[[#This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4"/>
        <v/>
      </c>
      <c r="B248" s="82" t="str">
        <f>IF(H248&gt;0,CONCATENATE(Tabel2204038[Object-ID],Tabel2204038[Nr.],".",[1]!Watergangen[[#This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4"/>
        <v/>
      </c>
      <c r="B249" s="82" t="str">
        <f>IF(H249&gt;0,CONCATENATE(Tabel2204038[Object-ID],Tabel2204038[Nr.],".",[1]!Watergangen[[#This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4"/>
        <v/>
      </c>
      <c r="B250" s="82" t="str">
        <f>IF(H250&gt;0,CONCATENATE(Tabel2204038[Object-ID],Tabel2204038[Nr.],".",[1]!Watergangen[[#This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4"/>
        <v/>
      </c>
      <c r="B251" s="82" t="str">
        <f>IF(H251&gt;0,CONCATENATE(Tabel2204038[Object-ID],Tabel2204038[Nr.],".",[1]!Watergangen[[#This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4"/>
        <v/>
      </c>
      <c r="B252" s="82" t="str">
        <f>IF(H252&gt;0,CONCATENATE(Tabel2204038[Object-ID],Tabel2204038[Nr.],".",[1]!Watergangen[[#This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4"/>
        <v/>
      </c>
      <c r="B253" s="82" t="str">
        <f>IF(H253&gt;0,CONCATENATE(Tabel2204038[Object-ID],Tabel2204038[Nr.],".",[1]!Watergangen[[#This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4"/>
        <v/>
      </c>
      <c r="B254" s="82" t="str">
        <f>IF(H254&gt;0,CONCATENATE(Tabel2204038[Object-ID],Tabel2204038[Nr.],".",[1]!Watergangen[[#This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4"/>
        <v/>
      </c>
      <c r="B255" s="82" t="str">
        <f>IF(H255&gt;0,CONCATENATE(Tabel2204038[Object-ID],Tabel2204038[Nr.],".",[1]!Watergangen[[#This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4"/>
        <v/>
      </c>
      <c r="B256" s="82" t="str">
        <f>IF(H256&gt;0,CONCATENATE(Tabel2204038[Object-ID],Tabel2204038[Nr.],".",[1]!Watergangen[[#This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4"/>
        <v/>
      </c>
      <c r="B257" s="82" t="str">
        <f>IF(H257&gt;0,CONCATENATE(Tabel2204038[Object-ID],Tabel2204038[Nr.],".",[1]!Watergangen[[#This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4"/>
        <v/>
      </c>
      <c r="B258" s="82" t="str">
        <f>IF(H258&gt;0,CONCATENATE(Tabel2204038[Object-ID],Tabel2204038[Nr.],".",[1]!Watergangen[[#This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4"/>
        <v/>
      </c>
      <c r="B259" s="82" t="str">
        <f>IF(H259&gt;0,CONCATENATE(Tabel2204038[Object-ID],Tabel2204038[Nr.],".",[1]!Watergangen[[#This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4"/>
        <v/>
      </c>
      <c r="B260" s="82" t="str">
        <f>IF(H260&gt;0,CONCATENATE(Tabel2204038[Object-ID],Tabel2204038[Nr.],".",[1]!Watergangen[[#This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4"/>
        <v/>
      </c>
      <c r="B261" s="82" t="str">
        <f>IF(H261&gt;0,CONCATENATE(Tabel2204038[Object-ID],Tabel2204038[Nr.],".",[1]!Watergangen[[#This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4"/>
        <v/>
      </c>
      <c r="B262" s="82" t="str">
        <f>IF(H262&gt;0,CONCATENATE(Tabel2204038[Object-ID],Tabel2204038[Nr.],".",[1]!Watergangen[[#This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4"/>
        <v/>
      </c>
      <c r="B263" s="82" t="str">
        <f>IF(H263&gt;0,CONCATENATE(Tabel2204038[Object-ID],Tabel2204038[Nr.],".",[1]!Watergangen[[#This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4"/>
        <v/>
      </c>
      <c r="B264" s="82" t="str">
        <f>IF(H264&gt;0,CONCATENATE(Tabel2204038[Object-ID],Tabel2204038[Nr.],".",[1]!Watergangen[[#This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4"/>
        <v/>
      </c>
      <c r="B265" s="82" t="str">
        <f>IF(H265&gt;0,CONCATENATE(Tabel2204038[Object-ID],Tabel2204038[Nr.],".",[1]!Watergangen[[#This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4"/>
        <v/>
      </c>
      <c r="B266" s="82" t="str">
        <f>IF(H266&gt;0,CONCATENATE(Tabel2204038[Object-ID],Tabel2204038[Nr.],".",[1]!Watergangen[[#This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4"/>
        <v/>
      </c>
      <c r="B267" s="82" t="str">
        <f>IF(H267&gt;0,CONCATENATE(Tabel2204038[Object-ID],Tabel2204038[Nr.],".",[1]!Watergangen[[#This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si="4"/>
        <v/>
      </c>
      <c r="B268" s="82" t="str">
        <f>IF(H268&gt;0,CONCATENATE(Tabel2204038[Object-ID],Tabel2204038[Nr.],".",[1]!Watergangen[[#This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si="4"/>
        <v/>
      </c>
      <c r="B269" s="82" t="str">
        <f>IF(H269&gt;0,CONCATENATE(Tabel2204038[Object-ID],Tabel2204038[Nr.],".",[1]!Watergangen[[#This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4"/>
        <v/>
      </c>
      <c r="B270" s="82" t="str">
        <f>IF(H270&gt;0,CONCATENATE(Tabel2204038[Object-ID],Tabel2204038[Nr.],".",[1]!Watergangen[[#This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si="4"/>
        <v/>
      </c>
      <c r="B271" s="82" t="str">
        <f>IF(H271&gt;0,CONCATENATE(Tabel2204038[Object-ID],Tabel2204038[Nr.],".",[1]!Watergangen[[#This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ref="A272:A335" si="5">IF(B272="","",ROW()-10)</f>
        <v/>
      </c>
      <c r="B272" s="82" t="str">
        <f>IF(H272&gt;0,CONCATENATE(Tabel2204038[Object-ID],Tabel2204038[Nr.],".",[1]!Watergangen[[#This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5"/>
        <v/>
      </c>
      <c r="B273" s="82" t="str">
        <f>IF(H273&gt;0,CONCATENATE(Tabel2204038[Object-ID],Tabel2204038[Nr.],".",[1]!Watergangen[[#This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5"/>
        <v/>
      </c>
      <c r="B274" s="82" t="str">
        <f>IF(H274&gt;0,CONCATENATE(Tabel2204038[Object-ID],Tabel2204038[Nr.],".",[1]!Watergangen[[#This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5"/>
        <v/>
      </c>
      <c r="B275" s="82" t="str">
        <f>IF(H275&gt;0,CONCATENATE(Tabel2204038[Object-ID],Tabel2204038[Nr.],".",[1]!Watergangen[[#This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5"/>
        <v/>
      </c>
      <c r="B276" s="82" t="str">
        <f>IF(H276&gt;0,CONCATENATE(Tabel2204038[Object-ID],Tabel2204038[Nr.],".",[1]!Watergangen[[#This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5"/>
        <v/>
      </c>
      <c r="B277" s="82" t="str">
        <f>IF(H277&gt;0,CONCATENATE(Tabel2204038[Object-ID],Tabel2204038[Nr.],".",[1]!Watergangen[[#This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5"/>
        <v/>
      </c>
      <c r="B278" s="82" t="str">
        <f>IF(H278&gt;0,CONCATENATE(Tabel2204038[Object-ID],Tabel2204038[Nr.],".",[1]!Watergangen[[#This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5"/>
        <v/>
      </c>
      <c r="B279" s="82" t="str">
        <f>IF(H279&gt;0,CONCATENATE(Tabel2204038[Object-ID],Tabel2204038[Nr.],".",[1]!Watergangen[[#This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5"/>
        <v/>
      </c>
      <c r="B280" s="82" t="str">
        <f>IF(H280&gt;0,CONCATENATE(Tabel2204038[Object-ID],Tabel2204038[Nr.],".",[1]!Watergangen[[#This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5"/>
        <v/>
      </c>
      <c r="B281" s="82" t="str">
        <f>IF(H281&gt;0,CONCATENATE(Tabel2204038[Object-ID],Tabel2204038[Nr.],".",[1]!Watergangen[[#This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5"/>
        <v/>
      </c>
      <c r="B282" s="82" t="str">
        <f>IF(H282&gt;0,CONCATENATE(Tabel2204038[Object-ID],Tabel2204038[Nr.],".",[1]!Watergangen[[#This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5"/>
        <v/>
      </c>
      <c r="B283" s="82" t="str">
        <f>IF(H283&gt;0,CONCATENATE(Tabel2204038[Object-ID],Tabel2204038[Nr.],".",[1]!Watergangen[[#This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5"/>
        <v/>
      </c>
      <c r="B284" s="82" t="str">
        <f>IF(H284&gt;0,CONCATENATE(Tabel2204038[Object-ID],Tabel2204038[Nr.],".",[1]!Watergangen[[#This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5"/>
        <v/>
      </c>
      <c r="B285" s="82" t="str">
        <f>IF(H285&gt;0,CONCATENATE(Tabel2204038[Object-ID],Tabel2204038[Nr.],".",[1]!Watergangen[[#This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5"/>
        <v/>
      </c>
      <c r="B286" s="82" t="str">
        <f>IF(H286&gt;0,CONCATENATE(Tabel2204038[Object-ID],Tabel2204038[Nr.],".",[1]!Watergangen[[#This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5"/>
        <v/>
      </c>
      <c r="B287" s="82" t="str">
        <f>IF(H287&gt;0,CONCATENATE(Tabel2204038[Object-ID],Tabel2204038[Nr.],".",[1]!Watergangen[[#This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5"/>
        <v/>
      </c>
      <c r="B288" s="82" t="str">
        <f>IF(H288&gt;0,CONCATENATE(Tabel2204038[Object-ID],Tabel2204038[Nr.],".",[1]!Watergangen[[#This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5"/>
        <v/>
      </c>
      <c r="B289" s="82" t="str">
        <f>IF(H289&gt;0,CONCATENATE(Tabel2204038[Object-ID],Tabel2204038[Nr.],".",[1]!Watergangen[[#This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5"/>
        <v/>
      </c>
      <c r="B290" s="82" t="str">
        <f>IF(H290&gt;0,CONCATENATE(Tabel2204038[Object-ID],Tabel2204038[Nr.],".",[1]!Watergangen[[#This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5"/>
        <v/>
      </c>
      <c r="B291" s="82" t="str">
        <f>IF(H291&gt;0,CONCATENATE(Tabel2204038[Object-ID],Tabel2204038[Nr.],".",[1]!Watergangen[[#This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5"/>
        <v/>
      </c>
      <c r="B292" s="82" t="str">
        <f>IF(H292&gt;0,CONCATENATE(Tabel2204038[Object-ID],Tabel2204038[Nr.],".",[1]!Watergangen[[#This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5"/>
        <v/>
      </c>
      <c r="B293" s="82" t="str">
        <f>IF(H293&gt;0,CONCATENATE(Tabel2204038[Object-ID],Tabel2204038[Nr.],".",[1]!Watergangen[[#This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5"/>
        <v/>
      </c>
      <c r="B294" s="82" t="str">
        <f>IF(H294&gt;0,CONCATENATE(Tabel2204038[Object-ID],Tabel2204038[Nr.],".",[1]!Watergangen[[#This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5"/>
        <v/>
      </c>
      <c r="B295" s="82" t="str">
        <f>IF(H295&gt;0,CONCATENATE(Tabel2204038[Object-ID],Tabel2204038[Nr.],".",[1]!Watergangen[[#This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5"/>
        <v/>
      </c>
      <c r="B296" s="82" t="str">
        <f>IF(H296&gt;0,CONCATENATE(Tabel2204038[Object-ID],Tabel2204038[Nr.],".",[1]!Watergangen[[#This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5"/>
        <v/>
      </c>
      <c r="B297" s="82" t="str">
        <f>IF(H297&gt;0,CONCATENATE(Tabel2204038[Object-ID],Tabel2204038[Nr.],".",[1]!Watergangen[[#This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5"/>
        <v/>
      </c>
      <c r="B298" s="82" t="str">
        <f>IF(H298&gt;0,CONCATENATE(Tabel2204038[Object-ID],Tabel2204038[Nr.],".",[1]!Watergangen[[#This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5"/>
        <v/>
      </c>
      <c r="B299" s="82" t="str">
        <f>IF(H299&gt;0,CONCATENATE(Tabel2204038[Object-ID],Tabel2204038[Nr.],".",[1]!Watergangen[[#This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5"/>
        <v/>
      </c>
      <c r="B300" s="82" t="str">
        <f>IF(H300&gt;0,CONCATENATE(Tabel2204038[Object-ID],Tabel2204038[Nr.],".",[1]!Watergangen[[#This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5"/>
        <v/>
      </c>
      <c r="B301" s="82" t="str">
        <f>IF(H301&gt;0,CONCATENATE(Tabel2204038[Object-ID],Tabel2204038[Nr.],".",[1]!Watergangen[[#This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5"/>
        <v/>
      </c>
      <c r="B302" s="82" t="str">
        <f>IF(H302&gt;0,CONCATENATE(Tabel2204038[Object-ID],Tabel2204038[Nr.],".",[1]!Watergangen[[#This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5"/>
        <v/>
      </c>
      <c r="B303" s="82" t="str">
        <f>IF(H303&gt;0,CONCATENATE(Tabel2204038[Object-ID],Tabel2204038[Nr.],".",[1]!Watergangen[[#This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5"/>
        <v/>
      </c>
      <c r="B304" s="82" t="str">
        <f>IF(H304&gt;0,CONCATENATE(Tabel2204038[Object-ID],Tabel2204038[Nr.],".",[1]!Watergangen[[#This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5"/>
        <v/>
      </c>
      <c r="B305" s="82" t="str">
        <f>IF(H305&gt;0,CONCATENATE(Tabel2204038[Object-ID],Tabel2204038[Nr.],".",[1]!Watergangen[[#This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5"/>
        <v/>
      </c>
      <c r="B306" s="82" t="str">
        <f>IF(H306&gt;0,CONCATENATE(Tabel2204038[Object-ID],Tabel2204038[Nr.],".",[1]!Watergangen[[#This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5"/>
        <v/>
      </c>
      <c r="B307" s="82" t="str">
        <f>IF(H307&gt;0,CONCATENATE(Tabel2204038[Object-ID],Tabel2204038[Nr.],".",[1]!Watergangen[[#This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5"/>
        <v/>
      </c>
      <c r="B308" s="82" t="str">
        <f>IF(H308&gt;0,CONCATENATE(Tabel2204038[Object-ID],Tabel2204038[Nr.],".",[1]!Watergangen[[#This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5"/>
        <v/>
      </c>
      <c r="B309" s="82" t="str">
        <f>IF(H309&gt;0,CONCATENATE(Tabel2204038[Object-ID],Tabel2204038[Nr.],".",[1]!Watergangen[[#This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5"/>
        <v/>
      </c>
      <c r="B310" s="82" t="str">
        <f>IF(H310&gt;0,CONCATENATE(Tabel2204038[Object-ID],Tabel2204038[Nr.],".",[1]!Watergangen[[#This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5"/>
        <v/>
      </c>
      <c r="B311" s="82" t="str">
        <f>IF(H311&gt;0,CONCATENATE(Tabel2204038[Object-ID],Tabel2204038[Nr.],".",[1]!Watergangen[[#This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5"/>
        <v/>
      </c>
      <c r="B312" s="82" t="str">
        <f>IF(H312&gt;0,CONCATENATE(Tabel2204038[Object-ID],Tabel2204038[Nr.],".",[1]!Watergangen[[#This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5"/>
        <v/>
      </c>
      <c r="B313" s="82" t="str">
        <f>IF(H313&gt;0,CONCATENATE(Tabel2204038[Object-ID],Tabel2204038[Nr.],".",[1]!Watergangen[[#This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5"/>
        <v/>
      </c>
      <c r="B314" s="82" t="str">
        <f>IF(H314&gt;0,CONCATENATE(Tabel2204038[Object-ID],Tabel2204038[Nr.],".",[1]!Watergangen[[#This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5"/>
        <v/>
      </c>
      <c r="B315" s="82" t="str">
        <f>IF(H315&gt;0,CONCATENATE(Tabel2204038[Object-ID],Tabel2204038[Nr.],".",[1]!Watergangen[[#This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5"/>
        <v/>
      </c>
      <c r="B316" s="82" t="str">
        <f>IF(H316&gt;0,CONCATENATE(Tabel2204038[Object-ID],Tabel2204038[Nr.],".",[1]!Watergangen[[#This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5"/>
        <v/>
      </c>
      <c r="B317" s="82" t="str">
        <f>IF(H317&gt;0,CONCATENATE(Tabel2204038[Object-ID],Tabel2204038[Nr.],".",[1]!Watergangen[[#This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5"/>
        <v/>
      </c>
      <c r="B318" s="82" t="str">
        <f>IF(H318&gt;0,CONCATENATE(Tabel2204038[Object-ID],Tabel2204038[Nr.],".",[1]!Watergangen[[#This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5"/>
        <v/>
      </c>
      <c r="B319" s="82" t="str">
        <f>IF(H319&gt;0,CONCATENATE(Tabel2204038[Object-ID],Tabel2204038[Nr.],".",[1]!Watergangen[[#This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5"/>
        <v/>
      </c>
      <c r="B320" s="82" t="str">
        <f>IF(H320&gt;0,CONCATENATE(Tabel2204038[Object-ID],Tabel2204038[Nr.],".",[1]!Watergangen[[#This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5"/>
        <v/>
      </c>
      <c r="B321" s="82" t="str">
        <f>IF(H321&gt;0,CONCATENATE(Tabel2204038[Object-ID],Tabel2204038[Nr.],".",[1]!Watergangen[[#This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5"/>
        <v/>
      </c>
      <c r="B322" s="82" t="str">
        <f>IF(H322&gt;0,CONCATENATE(Tabel2204038[Object-ID],Tabel2204038[Nr.],".",[1]!Watergangen[[#This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5"/>
        <v/>
      </c>
      <c r="B323" s="82" t="str">
        <f>IF(H323&gt;0,CONCATENATE(Tabel2204038[Object-ID],Tabel2204038[Nr.],".",[1]!Watergangen[[#This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5"/>
        <v/>
      </c>
      <c r="B324" s="82" t="str">
        <f>IF(H324&gt;0,CONCATENATE(Tabel2204038[Object-ID],Tabel2204038[Nr.],".",[1]!Watergangen[[#This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5"/>
        <v/>
      </c>
      <c r="B325" s="82" t="str">
        <f>IF(H325&gt;0,CONCATENATE(Tabel2204038[Object-ID],Tabel2204038[Nr.],".",[1]!Watergangen[[#This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5"/>
        <v/>
      </c>
      <c r="B326" s="82" t="str">
        <f>IF(H326&gt;0,CONCATENATE(Tabel2204038[Object-ID],Tabel2204038[Nr.],".",[1]!Watergangen[[#This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5"/>
        <v/>
      </c>
      <c r="B327" s="82" t="str">
        <f>IF(H327&gt;0,CONCATENATE(Tabel2204038[Object-ID],Tabel2204038[Nr.],".",[1]!Watergangen[[#This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5"/>
        <v/>
      </c>
      <c r="B328" s="82" t="str">
        <f>IF(H328&gt;0,CONCATENATE(Tabel2204038[Object-ID],Tabel2204038[Nr.],".",[1]!Watergangen[[#This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5"/>
        <v/>
      </c>
      <c r="B329" s="82" t="str">
        <f>IF(H329&gt;0,CONCATENATE(Tabel2204038[Object-ID],Tabel2204038[Nr.],".",[1]!Watergangen[[#This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5"/>
        <v/>
      </c>
      <c r="B330" s="82" t="str">
        <f>IF(H330&gt;0,CONCATENATE(Tabel2204038[Object-ID],Tabel2204038[Nr.],".",[1]!Watergangen[[#This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5"/>
        <v/>
      </c>
      <c r="B331" s="82" t="str">
        <f>IF(H331&gt;0,CONCATENATE(Tabel2204038[Object-ID],Tabel2204038[Nr.],".",[1]!Watergangen[[#This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si="5"/>
        <v/>
      </c>
      <c r="B332" s="82" t="str">
        <f>IF(H332&gt;0,CONCATENATE(Tabel2204038[Object-ID],Tabel2204038[Nr.],".",[1]!Watergangen[[#This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si="5"/>
        <v/>
      </c>
      <c r="B333" s="82" t="str">
        <f>IF(H333&gt;0,CONCATENATE(Tabel2204038[Object-ID],Tabel2204038[Nr.],".",[1]!Watergangen[[#This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5"/>
        <v/>
      </c>
      <c r="B334" s="82" t="str">
        <f>IF(H334&gt;0,CONCATENATE(Tabel2204038[Object-ID],Tabel2204038[Nr.],".",[1]!Watergangen[[#This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si="5"/>
        <v/>
      </c>
      <c r="B335" s="82" t="str">
        <f>IF(H335&gt;0,CONCATENATE(Tabel2204038[Object-ID],Tabel2204038[Nr.],".",[1]!Watergangen[[#This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ref="A336:A372" si="6">IF(B336="","",ROW()-10)</f>
        <v/>
      </c>
      <c r="B336" s="82" t="str">
        <f>IF(H336&gt;0,CONCATENATE(Tabel2204038[Object-ID],Tabel2204038[Nr.],".",[1]!Watergangen[[#This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6"/>
        <v/>
      </c>
      <c r="B337" s="82" t="str">
        <f>IF(H337&gt;0,CONCATENATE(Tabel2204038[Object-ID],Tabel2204038[Nr.],".",[1]!Watergangen[[#This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6"/>
        <v/>
      </c>
      <c r="B338" s="82" t="str">
        <f>IF(H338&gt;0,CONCATENATE(Tabel2204038[Object-ID],Tabel2204038[Nr.],".",[1]!Watergangen[[#This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6"/>
        <v/>
      </c>
      <c r="B339" s="82" t="str">
        <f>IF(H339&gt;0,CONCATENATE(Tabel2204038[Object-ID],Tabel2204038[Nr.],".",[1]!Watergangen[[#This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6"/>
        <v/>
      </c>
      <c r="B340" s="82" t="str">
        <f>IF(H340&gt;0,CONCATENATE(Tabel2204038[Object-ID],Tabel2204038[Nr.],".",[1]!Watergangen[[#This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6"/>
        <v/>
      </c>
      <c r="B341" s="82" t="str">
        <f>IF(H341&gt;0,CONCATENATE(Tabel2204038[Object-ID],Tabel2204038[Nr.],".",[1]!Watergangen[[#This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6"/>
        <v/>
      </c>
      <c r="B342" s="82" t="str">
        <f>IF(H342&gt;0,CONCATENATE(Tabel2204038[Object-ID],Tabel2204038[Nr.],".",[1]!Watergangen[[#This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6"/>
        <v/>
      </c>
      <c r="B343" s="82" t="str">
        <f>IF(H343&gt;0,CONCATENATE(Tabel2204038[Object-ID],Tabel2204038[Nr.],".",[1]!Watergangen[[#This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6"/>
        <v/>
      </c>
      <c r="B344" s="82" t="str">
        <f>IF(H344&gt;0,CONCATENATE(Tabel2204038[Object-ID],Tabel2204038[Nr.],".",[1]!Watergangen[[#This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6"/>
        <v/>
      </c>
      <c r="B345" s="82" t="str">
        <f>IF(H345&gt;0,CONCATENATE(Tabel2204038[Object-ID],Tabel2204038[Nr.],".",[1]!Watergangen[[#This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6"/>
        <v/>
      </c>
      <c r="B346" s="82" t="str">
        <f>IF(H346&gt;0,CONCATENATE(Tabel2204038[Object-ID],Tabel2204038[Nr.],".",[1]!Watergangen[[#This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6"/>
        <v/>
      </c>
      <c r="B347" s="82" t="str">
        <f>IF(H347&gt;0,CONCATENATE(Tabel2204038[Object-ID],Tabel2204038[Nr.],".",[1]!Watergangen[[#This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6"/>
        <v/>
      </c>
      <c r="B348" s="82" t="str">
        <f>IF(H348&gt;0,CONCATENATE(Tabel2204038[Object-ID],Tabel2204038[Nr.],".",[1]!Watergangen[[#This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6"/>
        <v/>
      </c>
      <c r="B349" s="82" t="str">
        <f>IF(H349&gt;0,CONCATENATE(Tabel2204038[Object-ID],Tabel2204038[Nr.],".",[1]!Watergangen[[#This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6"/>
        <v/>
      </c>
      <c r="B350" s="82" t="str">
        <f>IF(H350&gt;0,CONCATENATE(Tabel2204038[Object-ID],Tabel2204038[Nr.],".",[1]!Watergangen[[#This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6"/>
        <v/>
      </c>
      <c r="B351" s="82" t="str">
        <f>IF(H351&gt;0,CONCATENATE(Tabel2204038[Object-ID],Tabel2204038[Nr.],".",[1]!Watergangen[[#This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6"/>
        <v/>
      </c>
      <c r="B352" s="82" t="str">
        <f>IF(H352&gt;0,CONCATENATE(Tabel2204038[Object-ID],Tabel2204038[Nr.],".",[1]!Watergangen[[#This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6"/>
        <v/>
      </c>
      <c r="B353" s="82" t="str">
        <f>IF(H353&gt;0,CONCATENATE(Tabel2204038[Object-ID],Tabel2204038[Nr.],".",[1]!Watergangen[[#This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6"/>
        <v/>
      </c>
      <c r="B354" s="82" t="str">
        <f>IF(H354&gt;0,CONCATENATE(Tabel2204038[Object-ID],Tabel2204038[Nr.],".",[1]!Watergangen[[#This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6"/>
        <v/>
      </c>
      <c r="B355" s="82" t="str">
        <f>IF(H355&gt;0,CONCATENATE(Tabel2204038[Object-ID],Tabel2204038[Nr.],".",[1]!Watergangen[[#This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6"/>
        <v/>
      </c>
      <c r="B356" s="82" t="str">
        <f>IF(H356&gt;0,CONCATENATE(Tabel2204038[Object-ID],Tabel2204038[Nr.],".",[1]!Watergangen[[#This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6"/>
        <v/>
      </c>
      <c r="B357" s="82" t="str">
        <f>IF(H357&gt;0,CONCATENATE(Tabel2204038[Object-ID],Tabel2204038[Nr.],".",[1]!Watergangen[[#This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6"/>
        <v/>
      </c>
      <c r="B358" s="82" t="str">
        <f>IF(H358&gt;0,CONCATENATE(Tabel2204038[Object-ID],Tabel2204038[Nr.],".",[1]!Watergangen[[#This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6"/>
        <v/>
      </c>
      <c r="B359" s="82" t="str">
        <f>IF(H359&gt;0,CONCATENATE(Tabel2204038[Object-ID],Tabel2204038[Nr.],".",[1]!Watergangen[[#This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6"/>
        <v/>
      </c>
      <c r="B360" s="82" t="str">
        <f>IF(H360&gt;0,CONCATENATE(Tabel2204038[Object-ID],Tabel2204038[Nr.],".",[1]!Watergangen[[#This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6"/>
        <v/>
      </c>
      <c r="B361" s="82" t="str">
        <f>IF(H361&gt;0,CONCATENATE(Tabel2204038[Object-ID],Tabel2204038[Nr.],".",[1]!Watergangen[[#This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6"/>
        <v/>
      </c>
      <c r="B362" s="82" t="str">
        <f>IF(H362&gt;0,CONCATENATE(Tabel2204038[Object-ID],Tabel2204038[Nr.],".",[1]!Watergangen[[#This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6"/>
        <v/>
      </c>
      <c r="B363" s="82" t="str">
        <f>IF(H363&gt;0,CONCATENATE(Tabel2204038[Object-ID],Tabel2204038[Nr.],".",[1]!Watergangen[[#This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6"/>
        <v/>
      </c>
      <c r="B364" s="82" t="str">
        <f>IF(H364&gt;0,CONCATENATE(Tabel2204038[Object-ID],Tabel2204038[Nr.],".",[1]!Watergangen[[#This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6"/>
        <v/>
      </c>
      <c r="B365" s="82" t="str">
        <f>IF(H365&gt;0,CONCATENATE(Tabel2204038[Object-ID],Tabel2204038[Nr.],".",[1]!Watergangen[[#This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6"/>
        <v/>
      </c>
      <c r="B366" s="82" t="str">
        <f>IF(H366&gt;0,CONCATENATE(Tabel2204038[Object-ID],Tabel2204038[Nr.],".",[1]!Watergangen[[#This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6"/>
        <v/>
      </c>
      <c r="B367" s="82" t="str">
        <f>IF(H367&gt;0,CONCATENATE(Tabel2204038[Object-ID],Tabel2204038[Nr.],".",[1]!Watergangen[[#This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6"/>
        <v/>
      </c>
      <c r="B368" s="82" t="str">
        <f>IF(H368&gt;0,CONCATENATE(Tabel2204038[Object-ID],Tabel2204038[Nr.],".",[1]!Watergangen[[#This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row r="369" spans="1:29" x14ac:dyDescent="0.2">
      <c r="A369" s="81" t="str">
        <f t="shared" si="6"/>
        <v/>
      </c>
      <c r="B369" s="82" t="str">
        <f>IF(H369&gt;0,CONCATENATE(Tabel2204038[Object-ID],Tabel2204038[Nr.],".",[1]!Watergangen[[#This Row],[Object code]],".",[1]!Watergangen[[#This Row],[Eis-volgnr.]]),"")</f>
        <v/>
      </c>
      <c r="C369" s="83"/>
      <c r="D369" s="83"/>
      <c r="E369" s="84"/>
      <c r="F369" s="83"/>
      <c r="G369" s="83"/>
      <c r="H369" s="84"/>
      <c r="I369" s="83"/>
      <c r="J369" s="86"/>
      <c r="K369" s="86"/>
      <c r="L369" s="86"/>
      <c r="M369" s="86"/>
      <c r="N369" s="86"/>
      <c r="O369" s="83"/>
      <c r="P369" s="111"/>
      <c r="Q369" s="111"/>
      <c r="R369" s="111"/>
      <c r="S369" s="113"/>
      <c r="T369" s="113"/>
      <c r="U369" s="113"/>
      <c r="V369" s="113"/>
      <c r="W369" s="113"/>
      <c r="X369" s="113"/>
      <c r="Y369" s="113"/>
      <c r="Z369" s="113"/>
      <c r="AA369" s="113"/>
      <c r="AB369" s="113"/>
      <c r="AC369" s="113"/>
    </row>
    <row r="370" spans="1:29" x14ac:dyDescent="0.2">
      <c r="A370" s="81" t="str">
        <f t="shared" si="6"/>
        <v/>
      </c>
      <c r="B370" s="82" t="str">
        <f>IF(H370&gt;0,CONCATENATE(Tabel2204038[Object-ID],Tabel2204038[Nr.],".",[1]!Watergangen[[#This Row],[Object code]],".",[1]!Watergangen[[#This Row],[Eis-volgnr.]]),"")</f>
        <v/>
      </c>
      <c r="C370" s="83"/>
      <c r="D370" s="83"/>
      <c r="E370" s="84"/>
      <c r="F370" s="83"/>
      <c r="G370" s="83"/>
      <c r="H370" s="84"/>
      <c r="I370" s="83"/>
      <c r="J370" s="86"/>
      <c r="K370" s="86"/>
      <c r="L370" s="86"/>
      <c r="M370" s="86"/>
      <c r="N370" s="86"/>
      <c r="O370" s="83"/>
      <c r="P370" s="111"/>
      <c r="Q370" s="111"/>
      <c r="R370" s="111"/>
      <c r="S370" s="113"/>
      <c r="T370" s="113"/>
      <c r="U370" s="113"/>
      <c r="V370" s="113"/>
      <c r="W370" s="113"/>
      <c r="X370" s="113"/>
      <c r="Y370" s="113"/>
      <c r="Z370" s="113"/>
      <c r="AA370" s="113"/>
      <c r="AB370" s="113"/>
      <c r="AC370" s="113"/>
    </row>
    <row r="371" spans="1:29" x14ac:dyDescent="0.2">
      <c r="A371" s="81" t="str">
        <f t="shared" si="6"/>
        <v/>
      </c>
      <c r="B371" s="82" t="str">
        <f>IF(H371&gt;0,CONCATENATE(Tabel2204038[Object-ID],Tabel2204038[Nr.],".",[1]!Watergangen[[#This Row],[Object code]],".",[1]!Watergangen[[#This Row],[Eis-volgnr.]]),"")</f>
        <v/>
      </c>
      <c r="C371" s="83"/>
      <c r="D371" s="83"/>
      <c r="E371" s="84"/>
      <c r="F371" s="83"/>
      <c r="G371" s="83"/>
      <c r="H371" s="84"/>
      <c r="I371" s="83"/>
      <c r="J371" s="86"/>
      <c r="K371" s="86"/>
      <c r="L371" s="86"/>
      <c r="M371" s="86"/>
      <c r="N371" s="86"/>
      <c r="O371" s="83"/>
      <c r="P371" s="111"/>
      <c r="Q371" s="111"/>
      <c r="R371" s="111"/>
      <c r="S371" s="113"/>
      <c r="T371" s="113"/>
      <c r="U371" s="113"/>
      <c r="V371" s="113"/>
      <c r="W371" s="113"/>
      <c r="X371" s="113"/>
      <c r="Y371" s="113"/>
      <c r="Z371" s="113"/>
      <c r="AA371" s="113"/>
      <c r="AB371" s="113"/>
      <c r="AC371" s="113"/>
    </row>
    <row r="372" spans="1:29" x14ac:dyDescent="0.2">
      <c r="A372" s="81" t="str">
        <f t="shared" si="6"/>
        <v/>
      </c>
      <c r="B372" s="82" t="str">
        <f>IF(H372&gt;0,CONCATENATE(Tabel2204038[Object-ID],Tabel2204038[Nr.],".",[1]!Watergangen[[#This Row],[Object code]],".",[1]!Watergangen[[#This Row],[Eis-volgnr.]]),"")</f>
        <v/>
      </c>
      <c r="C372" s="83"/>
      <c r="D372" s="83"/>
      <c r="E372" s="84"/>
      <c r="F372" s="83"/>
      <c r="G372" s="83"/>
      <c r="H372" s="84"/>
      <c r="I372" s="83"/>
      <c r="J372" s="86"/>
      <c r="K372" s="86"/>
      <c r="L372" s="86"/>
      <c r="M372" s="86"/>
      <c r="N372" s="86"/>
      <c r="O372" s="83"/>
      <c r="P372" s="111"/>
      <c r="Q372" s="111"/>
      <c r="R372" s="111"/>
      <c r="S372" s="113"/>
      <c r="T372" s="113"/>
      <c r="U372" s="113"/>
      <c r="V372" s="113"/>
      <c r="W372" s="113"/>
      <c r="X372" s="113"/>
      <c r="Y372" s="113"/>
      <c r="Z372" s="113"/>
      <c r="AA372" s="113"/>
      <c r="AB372" s="113"/>
      <c r="AC372" s="113"/>
    </row>
  </sheetData>
  <autoFilter ref="A10:AC372" xr:uid="{FACB4BD7-1AFE-4216-9F06-8A4159461C03}"/>
  <conditionalFormatting sqref="B10">
    <cfRule type="expression" dxfId="96" priority="3">
      <formula>$AF$8&lt;&gt;0</formula>
    </cfRule>
  </conditionalFormatting>
  <conditionalFormatting sqref="B11:B372">
    <cfRule type="containsBlanks" priority="52" stopIfTrue="1">
      <formula>LEN(TRIM(B11))=0</formula>
    </cfRule>
    <cfRule type="duplicateValues" dxfId="95" priority="53"/>
  </conditionalFormatting>
  <hyperlinks>
    <hyperlink ref="B10" location="Objectenboom!A1" display="Eis-ID" xr:uid="{F265C2A1-18A6-4631-A112-90C176AD5EBD}"/>
  </hyperlinks>
  <printOptions horizontalCentered="1"/>
  <pageMargins left="0.6692913385826772" right="0.6692913385826772" top="1.1417322834645669" bottom="0.74803149606299213" header="0.31496062992125984" footer="0.31496062992125984"/>
  <pageSetup paperSize="8" scale="72" fitToHeight="0" orientation="landscape"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E2CF4059-1771-41AD-836B-70FDC1530DB7}">
          <x14:formula1>
            <xm:f>'\\atlas\kvanderheijden\PMB\Vispassage\[19-01-2021 APvE_eenzijdige vispassage_concept ver 1.0.xlsm]Selectievelden'!#REF!</xm:f>
          </x14:formula1>
          <xm:sqref>H35:H372 C35:C372 S35:S372 Y35:Y372</xm:sqref>
        </x14:dataValidation>
        <x14:dataValidation type="list" errorStyle="warning" allowBlank="1" showInputMessage="1" showErrorMessage="1" errorTitle="Verkeerde invoer" error="Deze waarde wijkt af van de lijst" xr:uid="{3216DE23-78B9-4142-AC81-3FB48FA24D98}">
          <x14:formula1>
            <xm:f>'\\atlas\kvanderheijden\PMB\Vispassage\[19-01-2021 APvE_eenzijdige vispassage_concept ver 1.0.xlsm]Selectievelden'!#REF!</xm:f>
          </x14:formula1>
          <xm:sqref>E35:E372</xm:sqref>
        </x14:dataValidation>
        <x14:dataValidation type="list" allowBlank="1" showInputMessage="1" showErrorMessage="1" xr:uid="{F6CA2F5A-AB29-4349-964F-C0E472AEF025}">
          <x14:formula1>
            <xm:f>'\\atlas\kvanderheijden\PMB\Vispassage\[19-01-2021 APvE_eenzijdige vispassage_concept ver 1.0.xlsm]Selectievelden'!#REF!</xm:f>
          </x14:formula1>
          <xm:sqref>O35:O372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14D42-C408-4DEB-BB2A-9DD96898565B}">
  <sheetPr filterMode="1">
    <tabColor theme="8" tint="0.39997558519241921"/>
    <pageSetUpPr fitToPage="1"/>
  </sheetPr>
  <dimension ref="A7:AC371"/>
  <sheetViews>
    <sheetView zoomScale="90" zoomScaleNormal="90" workbookViewId="0">
      <selection activeCell="G43" sqref="G43"/>
    </sheetView>
  </sheetViews>
  <sheetFormatPr defaultRowHeight="12" x14ac:dyDescent="0.2"/>
  <cols>
    <col min="1" max="1" width="10.7109375" customWidth="1"/>
    <col min="2" max="2" width="13.42578125" customWidth="1"/>
    <col min="5" max="5" width="24.7109375" bestFit="1" customWidth="1"/>
    <col min="6" max="6" width="17" customWidth="1"/>
    <col min="10" max="11" width="50.5703125" customWidth="1"/>
    <col min="12" max="12" width="24.42578125" bestFit="1" customWidth="1"/>
    <col min="13" max="15" width="12.7109375" customWidth="1"/>
    <col min="16" max="17" width="9.5703125" hidden="1" customWidth="1"/>
    <col min="18" max="18" width="11" hidden="1" customWidth="1"/>
    <col min="19" max="19" width="11.42578125" customWidth="1"/>
    <col min="21" max="21" width="10.28515625" customWidth="1"/>
    <col min="22" max="22" width="10" customWidth="1"/>
    <col min="23" max="24" width="9.42578125" customWidth="1"/>
  </cols>
  <sheetData>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36"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8" t="s">
        <v>164</v>
      </c>
      <c r="U10" s="116" t="s">
        <v>165</v>
      </c>
      <c r="V10" s="116" t="s">
        <v>166</v>
      </c>
      <c r="W10" s="116" t="s">
        <v>167</v>
      </c>
      <c r="X10" s="116" t="s">
        <v>168</v>
      </c>
      <c r="Y10" s="118" t="s">
        <v>169</v>
      </c>
      <c r="Z10" s="116" t="s">
        <v>170</v>
      </c>
      <c r="AA10" s="116" t="s">
        <v>171</v>
      </c>
      <c r="AB10" s="116" t="s">
        <v>172</v>
      </c>
      <c r="AC10" s="116" t="s">
        <v>173</v>
      </c>
    </row>
    <row r="11" spans="1:29" ht="36" x14ac:dyDescent="0.2">
      <c r="A11" s="124">
        <f>IF(B11="","",ROW()-10)</f>
        <v>1</v>
      </c>
      <c r="B11" s="82" t="s">
        <v>506</v>
      </c>
      <c r="C11" s="153" t="s">
        <v>42</v>
      </c>
      <c r="D11" s="154" t="s">
        <v>298</v>
      </c>
      <c r="E11" s="153" t="s">
        <v>8</v>
      </c>
      <c r="F11" s="152" t="s">
        <v>260</v>
      </c>
      <c r="G11" s="154"/>
      <c r="H11" s="153" t="s">
        <v>255</v>
      </c>
      <c r="I11" s="85"/>
      <c r="J11" s="122" t="s">
        <v>753</v>
      </c>
      <c r="K11" s="122" t="s">
        <v>726</v>
      </c>
      <c r="L11" s="86"/>
      <c r="M11" s="86"/>
      <c r="N11" s="86"/>
      <c r="O11" s="125" t="s">
        <v>781</v>
      </c>
      <c r="P11" s="239">
        <v>44348</v>
      </c>
      <c r="Q11" s="111"/>
      <c r="R11" s="111"/>
      <c r="S11" s="175" t="s">
        <v>993</v>
      </c>
      <c r="T11" s="113"/>
      <c r="U11" s="113"/>
      <c r="V11" s="113"/>
      <c r="W11" s="113"/>
      <c r="X11" s="113"/>
      <c r="Y11" s="236" t="s">
        <v>901</v>
      </c>
      <c r="Z11" s="113"/>
      <c r="AA11" s="113"/>
      <c r="AB11" s="113"/>
      <c r="AC11" s="113"/>
    </row>
    <row r="12" spans="1:29" ht="36.75" customHeight="1" x14ac:dyDescent="0.2">
      <c r="A12" s="124">
        <f t="shared" ref="A12:A78" si="0">IF(B12="","",ROW()-10)</f>
        <v>2</v>
      </c>
      <c r="B12" s="82" t="s">
        <v>507</v>
      </c>
      <c r="C12" s="153" t="s">
        <v>42</v>
      </c>
      <c r="D12" s="154" t="s">
        <v>298</v>
      </c>
      <c r="E12" s="153" t="s">
        <v>8</v>
      </c>
      <c r="F12" s="154" t="s">
        <v>260</v>
      </c>
      <c r="G12" s="154"/>
      <c r="H12" s="153" t="s">
        <v>256</v>
      </c>
      <c r="I12" s="85"/>
      <c r="J12" s="122" t="s">
        <v>715</v>
      </c>
      <c r="K12" s="122" t="s">
        <v>329</v>
      </c>
      <c r="L12" s="123" t="s">
        <v>109</v>
      </c>
      <c r="M12" s="123" t="s">
        <v>121</v>
      </c>
      <c r="N12" s="86"/>
      <c r="O12" s="125" t="s">
        <v>781</v>
      </c>
      <c r="P12" s="239">
        <v>44348</v>
      </c>
      <c r="Q12" s="111"/>
      <c r="R12" s="111"/>
      <c r="S12" s="175" t="s">
        <v>993</v>
      </c>
      <c r="T12" s="113"/>
      <c r="U12" s="113"/>
      <c r="V12" s="113"/>
      <c r="W12" s="113"/>
      <c r="X12" s="113"/>
      <c r="Y12" s="236" t="s">
        <v>901</v>
      </c>
      <c r="Z12" s="113"/>
      <c r="AA12" s="113"/>
      <c r="AB12" s="113"/>
      <c r="AC12" s="113"/>
    </row>
    <row r="13" spans="1:29" ht="62.25" customHeight="1" x14ac:dyDescent="0.2">
      <c r="A13" s="124">
        <f t="shared" si="0"/>
        <v>3</v>
      </c>
      <c r="B13" s="82" t="s">
        <v>776</v>
      </c>
      <c r="C13" s="153" t="s">
        <v>42</v>
      </c>
      <c r="D13" s="154" t="s">
        <v>298</v>
      </c>
      <c r="E13" s="153" t="s">
        <v>8</v>
      </c>
      <c r="F13" s="154" t="s">
        <v>260</v>
      </c>
      <c r="G13" s="154"/>
      <c r="H13" s="153" t="s">
        <v>333</v>
      </c>
      <c r="I13" s="85"/>
      <c r="J13" s="122" t="s">
        <v>754</v>
      </c>
      <c r="K13" s="122" t="s">
        <v>1041</v>
      </c>
      <c r="L13" s="123" t="s">
        <v>109</v>
      </c>
      <c r="M13" s="123" t="s">
        <v>121</v>
      </c>
      <c r="N13" s="86"/>
      <c r="O13" s="125" t="s">
        <v>781</v>
      </c>
      <c r="P13" s="239">
        <v>44348</v>
      </c>
      <c r="Q13" s="111"/>
      <c r="R13" s="111"/>
      <c r="S13" s="175" t="s">
        <v>993</v>
      </c>
      <c r="T13" s="113"/>
      <c r="U13" s="113"/>
      <c r="V13" s="113"/>
      <c r="W13" s="113"/>
      <c r="X13" s="113"/>
      <c r="Y13" s="236" t="s">
        <v>901</v>
      </c>
      <c r="Z13" s="113"/>
      <c r="AA13" s="113"/>
      <c r="AB13" s="113"/>
      <c r="AC13" s="113"/>
    </row>
    <row r="14" spans="1:29" ht="38.25" customHeight="1" x14ac:dyDescent="0.2">
      <c r="A14" s="124">
        <f t="shared" si="0"/>
        <v>4</v>
      </c>
      <c r="B14" s="82" t="s">
        <v>508</v>
      </c>
      <c r="C14" s="153" t="s">
        <v>42</v>
      </c>
      <c r="D14" s="154" t="s">
        <v>299</v>
      </c>
      <c r="E14" s="153" t="s">
        <v>8</v>
      </c>
      <c r="F14" s="152" t="s">
        <v>577</v>
      </c>
      <c r="G14" s="154"/>
      <c r="H14" s="153" t="s">
        <v>255</v>
      </c>
      <c r="I14" s="85"/>
      <c r="J14" s="122" t="s">
        <v>686</v>
      </c>
      <c r="K14" s="122" t="s">
        <v>1032</v>
      </c>
      <c r="L14" s="123" t="s">
        <v>561</v>
      </c>
      <c r="M14" s="123" t="s">
        <v>562</v>
      </c>
      <c r="N14" s="86"/>
      <c r="O14" s="125" t="s">
        <v>781</v>
      </c>
      <c r="P14" s="239">
        <v>44348</v>
      </c>
      <c r="Q14" s="111"/>
      <c r="R14" s="111"/>
      <c r="S14" s="175" t="s">
        <v>993</v>
      </c>
      <c r="T14" s="113"/>
      <c r="U14" s="113"/>
      <c r="V14" s="113"/>
      <c r="W14" s="113"/>
      <c r="X14" s="113"/>
      <c r="Y14" s="236" t="s">
        <v>901</v>
      </c>
      <c r="Z14" s="113"/>
      <c r="AA14" s="113"/>
      <c r="AB14" s="113"/>
      <c r="AC14" s="113"/>
    </row>
    <row r="15" spans="1:29" ht="45.75" customHeight="1" x14ac:dyDescent="0.2">
      <c r="A15" s="124">
        <f t="shared" si="0"/>
        <v>5</v>
      </c>
      <c r="B15" s="82" t="s">
        <v>509</v>
      </c>
      <c r="C15" s="153" t="s">
        <v>47</v>
      </c>
      <c r="D15" s="154" t="s">
        <v>299</v>
      </c>
      <c r="E15" s="153" t="s">
        <v>8</v>
      </c>
      <c r="F15" s="152" t="s">
        <v>577</v>
      </c>
      <c r="G15" s="154"/>
      <c r="H15" s="153" t="s">
        <v>256</v>
      </c>
      <c r="I15" s="85"/>
      <c r="J15" s="122" t="s">
        <v>330</v>
      </c>
      <c r="K15" s="122" t="s">
        <v>331</v>
      </c>
      <c r="L15" s="123" t="s">
        <v>561</v>
      </c>
      <c r="M15" s="123" t="s">
        <v>904</v>
      </c>
      <c r="N15" s="86"/>
      <c r="O15" s="125" t="s">
        <v>781</v>
      </c>
      <c r="P15" s="239">
        <v>44348</v>
      </c>
      <c r="Q15" s="111"/>
      <c r="R15" s="111"/>
      <c r="S15" s="175" t="s">
        <v>993</v>
      </c>
      <c r="T15" s="113"/>
      <c r="U15" s="113"/>
      <c r="V15" s="113"/>
      <c r="W15" s="113"/>
      <c r="X15" s="113"/>
      <c r="Y15" s="236" t="s">
        <v>901</v>
      </c>
      <c r="Z15" s="113"/>
      <c r="AA15" s="113"/>
      <c r="AB15" s="113"/>
      <c r="AC15" s="113"/>
    </row>
    <row r="16" spans="1:29" ht="67.5" customHeight="1" x14ac:dyDescent="0.2">
      <c r="A16" s="124">
        <f t="shared" si="0"/>
        <v>6</v>
      </c>
      <c r="B16" s="82" t="s">
        <v>510</v>
      </c>
      <c r="C16" s="153" t="s">
        <v>42</v>
      </c>
      <c r="D16" s="154" t="s">
        <v>299</v>
      </c>
      <c r="E16" s="153" t="s">
        <v>8</v>
      </c>
      <c r="F16" s="152" t="s">
        <v>577</v>
      </c>
      <c r="G16" s="154"/>
      <c r="H16" s="153" t="s">
        <v>333</v>
      </c>
      <c r="I16" s="85"/>
      <c r="J16" s="122" t="s">
        <v>1031</v>
      </c>
      <c r="K16" s="122"/>
      <c r="L16" s="123" t="s">
        <v>561</v>
      </c>
      <c r="M16" s="123" t="s">
        <v>562</v>
      </c>
      <c r="N16" s="86"/>
      <c r="O16" s="125" t="s">
        <v>781</v>
      </c>
      <c r="P16" s="239">
        <v>44348</v>
      </c>
      <c r="Q16" s="111"/>
      <c r="R16" s="111"/>
      <c r="S16" s="175" t="s">
        <v>993</v>
      </c>
      <c r="T16" s="113"/>
      <c r="U16" s="113"/>
      <c r="V16" s="113"/>
      <c r="W16" s="113"/>
      <c r="X16" s="113"/>
      <c r="Y16" s="236" t="s">
        <v>901</v>
      </c>
      <c r="Z16" s="113"/>
      <c r="AA16" s="113"/>
      <c r="AB16" s="113"/>
      <c r="AC16" s="113"/>
    </row>
    <row r="17" spans="1:29" ht="58.5" customHeight="1" x14ac:dyDescent="0.2">
      <c r="A17" s="124">
        <f t="shared" si="0"/>
        <v>7</v>
      </c>
      <c r="B17" s="82" t="s">
        <v>511</v>
      </c>
      <c r="C17" s="153" t="s">
        <v>42</v>
      </c>
      <c r="D17" s="154" t="s">
        <v>299</v>
      </c>
      <c r="E17" s="153" t="s">
        <v>8</v>
      </c>
      <c r="F17" s="152" t="s">
        <v>577</v>
      </c>
      <c r="G17" s="154"/>
      <c r="H17" s="153" t="s">
        <v>334</v>
      </c>
      <c r="I17" s="85"/>
      <c r="J17" s="122" t="s">
        <v>755</v>
      </c>
      <c r="K17" s="122" t="s">
        <v>799</v>
      </c>
      <c r="L17" s="123" t="s">
        <v>561</v>
      </c>
      <c r="M17" s="123" t="s">
        <v>562</v>
      </c>
      <c r="N17" s="86"/>
      <c r="O17" s="125" t="s">
        <v>781</v>
      </c>
      <c r="P17" s="239">
        <v>44348</v>
      </c>
      <c r="Q17" s="111"/>
      <c r="R17" s="111"/>
      <c r="S17" s="175" t="s">
        <v>993</v>
      </c>
      <c r="T17" s="113"/>
      <c r="U17" s="113"/>
      <c r="V17" s="113"/>
      <c r="W17" s="113"/>
      <c r="X17" s="113"/>
      <c r="Y17" s="236" t="s">
        <v>901</v>
      </c>
      <c r="Z17" s="113"/>
      <c r="AA17" s="113"/>
      <c r="AB17" s="113"/>
      <c r="AC17" s="113"/>
    </row>
    <row r="18" spans="1:29" ht="41.25" customHeight="1" x14ac:dyDescent="0.2">
      <c r="A18" s="124">
        <f t="shared" si="0"/>
        <v>8</v>
      </c>
      <c r="B18" s="82" t="s">
        <v>512</v>
      </c>
      <c r="C18" s="153" t="s">
        <v>52</v>
      </c>
      <c r="D18" s="154" t="s">
        <v>299</v>
      </c>
      <c r="E18" s="153" t="s">
        <v>8</v>
      </c>
      <c r="F18" s="152" t="s">
        <v>577</v>
      </c>
      <c r="G18" s="154"/>
      <c r="H18" s="153" t="s">
        <v>335</v>
      </c>
      <c r="I18" s="85"/>
      <c r="J18" s="122" t="s">
        <v>332</v>
      </c>
      <c r="K18" s="122" t="s">
        <v>1024</v>
      </c>
      <c r="L18" s="123" t="s">
        <v>561</v>
      </c>
      <c r="M18" s="123" t="s">
        <v>121</v>
      </c>
      <c r="N18" s="86"/>
      <c r="O18" s="125" t="s">
        <v>781</v>
      </c>
      <c r="P18" s="239">
        <v>44348</v>
      </c>
      <c r="Q18" s="111"/>
      <c r="R18" s="111"/>
      <c r="S18" s="175" t="s">
        <v>993</v>
      </c>
      <c r="T18" s="113"/>
      <c r="U18" s="113"/>
      <c r="V18" s="113"/>
      <c r="W18" s="113"/>
      <c r="X18" s="113"/>
      <c r="Y18" s="236" t="s">
        <v>901</v>
      </c>
      <c r="Z18" s="113"/>
      <c r="AA18" s="113"/>
      <c r="AB18" s="113"/>
      <c r="AC18" s="113"/>
    </row>
    <row r="19" spans="1:29" ht="40.5" customHeight="1" x14ac:dyDescent="0.2">
      <c r="A19" s="124">
        <f t="shared" si="0"/>
        <v>9</v>
      </c>
      <c r="B19" s="82" t="s">
        <v>513</v>
      </c>
      <c r="C19" s="153" t="s">
        <v>52</v>
      </c>
      <c r="D19" s="154" t="s">
        <v>299</v>
      </c>
      <c r="E19" s="153" t="s">
        <v>8</v>
      </c>
      <c r="F19" s="152" t="s">
        <v>577</v>
      </c>
      <c r="G19" s="154"/>
      <c r="H19" s="153" t="s">
        <v>338</v>
      </c>
      <c r="I19" s="85"/>
      <c r="J19" s="151" t="s">
        <v>336</v>
      </c>
      <c r="K19" s="159"/>
      <c r="L19" s="123" t="s">
        <v>561</v>
      </c>
      <c r="M19" s="123" t="s">
        <v>562</v>
      </c>
      <c r="N19" s="86"/>
      <c r="O19" s="125" t="s">
        <v>781</v>
      </c>
      <c r="P19" s="239">
        <v>44348</v>
      </c>
      <c r="Q19" s="111"/>
      <c r="R19" s="111"/>
      <c r="S19" s="175" t="s">
        <v>993</v>
      </c>
      <c r="T19" s="113"/>
      <c r="U19" s="113"/>
      <c r="V19" s="113"/>
      <c r="W19" s="113"/>
      <c r="X19" s="113"/>
      <c r="Y19" s="236" t="s">
        <v>901</v>
      </c>
      <c r="Z19" s="113"/>
      <c r="AA19" s="113"/>
      <c r="AB19" s="113"/>
      <c r="AC19" s="113"/>
    </row>
    <row r="20" spans="1:29" ht="41.25" customHeight="1" x14ac:dyDescent="0.2">
      <c r="A20" s="124">
        <f t="shared" si="0"/>
        <v>10</v>
      </c>
      <c r="B20" s="82" t="s">
        <v>514</v>
      </c>
      <c r="C20" s="153" t="s">
        <v>52</v>
      </c>
      <c r="D20" s="154" t="s">
        <v>299</v>
      </c>
      <c r="E20" s="153" t="s">
        <v>8</v>
      </c>
      <c r="F20" s="152" t="s">
        <v>577</v>
      </c>
      <c r="G20" s="154"/>
      <c r="H20" s="153" t="s">
        <v>339</v>
      </c>
      <c r="I20" s="125"/>
      <c r="J20" s="151" t="s">
        <v>337</v>
      </c>
      <c r="K20" s="152" t="s">
        <v>815</v>
      </c>
      <c r="L20" s="123" t="s">
        <v>109</v>
      </c>
      <c r="M20" s="123" t="s">
        <v>121</v>
      </c>
      <c r="N20" s="86"/>
      <c r="O20" s="125" t="s">
        <v>781</v>
      </c>
      <c r="P20" s="239">
        <v>44348</v>
      </c>
      <c r="Q20" s="111"/>
      <c r="R20" s="111"/>
      <c r="S20" s="175" t="s">
        <v>993</v>
      </c>
      <c r="T20" s="113"/>
      <c r="U20" s="113"/>
      <c r="V20" s="113"/>
      <c r="W20" s="113"/>
      <c r="X20" s="113"/>
      <c r="Y20" s="236" t="s">
        <v>901</v>
      </c>
      <c r="Z20" s="113"/>
      <c r="AA20" s="113"/>
      <c r="AB20" s="113"/>
      <c r="AC20" s="113"/>
    </row>
    <row r="21" spans="1:29" ht="24" hidden="1" x14ac:dyDescent="0.2">
      <c r="A21" s="124">
        <f t="shared" si="0"/>
        <v>11</v>
      </c>
      <c r="B21" s="82" t="s">
        <v>515</v>
      </c>
      <c r="C21" s="153" t="s">
        <v>52</v>
      </c>
      <c r="D21" s="154" t="s">
        <v>299</v>
      </c>
      <c r="E21" s="153" t="s">
        <v>8</v>
      </c>
      <c r="F21" s="152" t="s">
        <v>577</v>
      </c>
      <c r="G21" s="154"/>
      <c r="H21" s="153" t="s">
        <v>340</v>
      </c>
      <c r="I21" s="125"/>
      <c r="J21" s="261" t="s">
        <v>381</v>
      </c>
      <c r="K21" s="159"/>
      <c r="L21" s="123" t="s">
        <v>561</v>
      </c>
      <c r="M21" s="123" t="s">
        <v>114</v>
      </c>
      <c r="N21" s="86"/>
      <c r="O21" s="125" t="s">
        <v>781</v>
      </c>
      <c r="P21" s="239">
        <v>44348</v>
      </c>
      <c r="Q21" s="111"/>
      <c r="R21" s="111"/>
      <c r="S21" s="175" t="s">
        <v>97</v>
      </c>
      <c r="T21" s="113"/>
      <c r="U21" s="113"/>
      <c r="V21" s="113"/>
      <c r="W21" s="113"/>
      <c r="X21" s="113"/>
      <c r="Y21" s="236" t="s">
        <v>901</v>
      </c>
      <c r="Z21" s="113"/>
      <c r="AA21" s="113"/>
      <c r="AB21" s="113"/>
      <c r="AC21" s="113"/>
    </row>
    <row r="22" spans="1:29" ht="24" hidden="1" x14ac:dyDescent="0.2">
      <c r="A22" s="124">
        <f t="shared" si="0"/>
        <v>12</v>
      </c>
      <c r="B22" s="82" t="s">
        <v>516</v>
      </c>
      <c r="C22" s="153" t="s">
        <v>52</v>
      </c>
      <c r="D22" s="154" t="s">
        <v>299</v>
      </c>
      <c r="E22" s="153" t="s">
        <v>8</v>
      </c>
      <c r="F22" s="152" t="s">
        <v>577</v>
      </c>
      <c r="G22" s="154"/>
      <c r="H22" s="153" t="s">
        <v>341</v>
      </c>
      <c r="I22" s="125"/>
      <c r="J22" s="261" t="s">
        <v>380</v>
      </c>
      <c r="K22" s="122"/>
      <c r="L22" s="123" t="s">
        <v>561</v>
      </c>
      <c r="M22" s="123" t="s">
        <v>114</v>
      </c>
      <c r="N22" s="86"/>
      <c r="O22" s="125" t="s">
        <v>781</v>
      </c>
      <c r="P22" s="239">
        <v>44348</v>
      </c>
      <c r="Q22" s="111"/>
      <c r="R22" s="111"/>
      <c r="S22" s="175" t="s">
        <v>97</v>
      </c>
      <c r="T22" s="113"/>
      <c r="U22" s="113"/>
      <c r="V22" s="113"/>
      <c r="W22" s="113"/>
      <c r="X22" s="113"/>
      <c r="Y22" s="236" t="s">
        <v>901</v>
      </c>
      <c r="Z22" s="113"/>
      <c r="AA22" s="113"/>
      <c r="AB22" s="113"/>
      <c r="AC22" s="113"/>
    </row>
    <row r="23" spans="1:29" ht="34.5" customHeight="1" x14ac:dyDescent="0.2">
      <c r="A23" s="124">
        <f t="shared" si="0"/>
        <v>13</v>
      </c>
      <c r="B23" s="82" t="s">
        <v>517</v>
      </c>
      <c r="C23" s="153" t="s">
        <v>52</v>
      </c>
      <c r="D23" s="154" t="s">
        <v>299</v>
      </c>
      <c r="E23" s="153" t="s">
        <v>8</v>
      </c>
      <c r="F23" s="152" t="s">
        <v>577</v>
      </c>
      <c r="G23" s="154"/>
      <c r="H23" s="153" t="s">
        <v>382</v>
      </c>
      <c r="I23" s="125"/>
      <c r="J23" s="151" t="s">
        <v>840</v>
      </c>
      <c r="K23" s="152" t="s">
        <v>841</v>
      </c>
      <c r="L23" s="123" t="s">
        <v>561</v>
      </c>
      <c r="M23" s="123" t="s">
        <v>114</v>
      </c>
      <c r="N23" s="86"/>
      <c r="O23" s="125" t="s">
        <v>781</v>
      </c>
      <c r="P23" s="239">
        <v>44348</v>
      </c>
      <c r="Q23" s="111"/>
      <c r="R23" s="111"/>
      <c r="S23" s="175" t="s">
        <v>993</v>
      </c>
      <c r="T23" s="113"/>
      <c r="U23" s="113"/>
      <c r="V23" s="113"/>
      <c r="W23" s="113"/>
      <c r="X23" s="113"/>
      <c r="Y23" s="236" t="s">
        <v>901</v>
      </c>
      <c r="Z23" s="113"/>
      <c r="AA23" s="113"/>
      <c r="AB23" s="113"/>
      <c r="AC23" s="113"/>
    </row>
    <row r="24" spans="1:29" ht="24" x14ac:dyDescent="0.2">
      <c r="A24" s="124">
        <f t="shared" si="0"/>
        <v>14</v>
      </c>
      <c r="B24" s="82" t="s">
        <v>518</v>
      </c>
      <c r="C24" s="153" t="s">
        <v>52</v>
      </c>
      <c r="D24" s="154" t="s">
        <v>299</v>
      </c>
      <c r="E24" s="153" t="s">
        <v>8</v>
      </c>
      <c r="F24" s="152" t="s">
        <v>577</v>
      </c>
      <c r="G24" s="154"/>
      <c r="H24" s="153" t="s">
        <v>383</v>
      </c>
      <c r="I24" s="125"/>
      <c r="J24" s="122" t="s">
        <v>346</v>
      </c>
      <c r="K24" s="122"/>
      <c r="L24" s="123" t="s">
        <v>561</v>
      </c>
      <c r="M24" s="123" t="s">
        <v>114</v>
      </c>
      <c r="N24" s="86"/>
      <c r="O24" s="125" t="s">
        <v>781</v>
      </c>
      <c r="P24" s="239">
        <v>44348</v>
      </c>
      <c r="Q24" s="111"/>
      <c r="R24" s="111"/>
      <c r="S24" s="175" t="s">
        <v>993</v>
      </c>
      <c r="T24" s="113"/>
      <c r="U24" s="113"/>
      <c r="V24" s="113"/>
      <c r="W24" s="113"/>
      <c r="X24" s="113"/>
      <c r="Y24" s="236" t="s">
        <v>901</v>
      </c>
      <c r="Z24" s="113"/>
      <c r="AA24" s="113"/>
      <c r="AB24" s="113"/>
      <c r="AC24" s="113"/>
    </row>
    <row r="25" spans="1:29" ht="28.5" customHeight="1" x14ac:dyDescent="0.2">
      <c r="A25" s="124">
        <f t="shared" si="0"/>
        <v>15</v>
      </c>
      <c r="B25" s="82" t="s">
        <v>519</v>
      </c>
      <c r="C25" s="153" t="s">
        <v>52</v>
      </c>
      <c r="D25" s="154" t="s">
        <v>299</v>
      </c>
      <c r="E25" s="153" t="s">
        <v>8</v>
      </c>
      <c r="F25" s="152" t="s">
        <v>577</v>
      </c>
      <c r="G25" s="163"/>
      <c r="H25" s="153" t="s">
        <v>389</v>
      </c>
      <c r="I25" s="164"/>
      <c r="J25" s="122" t="s">
        <v>384</v>
      </c>
      <c r="K25" s="122" t="s">
        <v>385</v>
      </c>
      <c r="L25" s="123" t="s">
        <v>561</v>
      </c>
      <c r="M25" s="123" t="s">
        <v>114</v>
      </c>
      <c r="N25" s="86"/>
      <c r="O25" s="125" t="s">
        <v>781</v>
      </c>
      <c r="P25" s="239">
        <v>44348</v>
      </c>
      <c r="Q25" s="111"/>
      <c r="R25" s="111"/>
      <c r="S25" s="175" t="s">
        <v>993</v>
      </c>
      <c r="T25" s="113"/>
      <c r="U25" s="113"/>
      <c r="V25" s="113"/>
      <c r="W25" s="113"/>
      <c r="X25" s="113"/>
      <c r="Y25" s="236" t="s">
        <v>901</v>
      </c>
      <c r="Z25" s="113"/>
      <c r="AA25" s="113"/>
      <c r="AB25" s="113"/>
      <c r="AC25" s="113"/>
    </row>
    <row r="26" spans="1:29" ht="33.75" customHeight="1" x14ac:dyDescent="0.2">
      <c r="A26" s="124">
        <f t="shared" si="0"/>
        <v>16</v>
      </c>
      <c r="B26" s="82" t="s">
        <v>520</v>
      </c>
      <c r="C26" s="153" t="s">
        <v>52</v>
      </c>
      <c r="D26" s="154" t="s">
        <v>299</v>
      </c>
      <c r="E26" s="153" t="s">
        <v>8</v>
      </c>
      <c r="F26" s="152" t="s">
        <v>577</v>
      </c>
      <c r="G26" s="163"/>
      <c r="H26" s="153" t="s">
        <v>390</v>
      </c>
      <c r="I26" s="164"/>
      <c r="J26" s="122" t="s">
        <v>386</v>
      </c>
      <c r="K26" s="122" t="s">
        <v>1046</v>
      </c>
      <c r="L26" s="123" t="s">
        <v>561</v>
      </c>
      <c r="M26" s="123" t="s">
        <v>114</v>
      </c>
      <c r="N26" s="86"/>
      <c r="O26" s="125" t="s">
        <v>781</v>
      </c>
      <c r="P26" s="239">
        <v>44348</v>
      </c>
      <c r="Q26" s="111"/>
      <c r="R26" s="111"/>
      <c r="S26" s="175" t="s">
        <v>993</v>
      </c>
      <c r="T26" s="113"/>
      <c r="U26" s="113"/>
      <c r="V26" s="113"/>
      <c r="W26" s="113"/>
      <c r="X26" s="113"/>
      <c r="Y26" s="236" t="s">
        <v>901</v>
      </c>
      <c r="Z26" s="113"/>
      <c r="AA26" s="113"/>
      <c r="AB26" s="113"/>
      <c r="AC26" s="113"/>
    </row>
    <row r="27" spans="1:29" ht="24" x14ac:dyDescent="0.2">
      <c r="A27" s="124">
        <f t="shared" si="0"/>
        <v>17</v>
      </c>
      <c r="B27" s="82" t="s">
        <v>521</v>
      </c>
      <c r="C27" s="153" t="s">
        <v>52</v>
      </c>
      <c r="D27" s="154" t="s">
        <v>299</v>
      </c>
      <c r="E27" s="153" t="s">
        <v>8</v>
      </c>
      <c r="F27" s="152" t="s">
        <v>577</v>
      </c>
      <c r="G27" s="163"/>
      <c r="H27" s="153" t="s">
        <v>391</v>
      </c>
      <c r="I27" s="164"/>
      <c r="J27" s="122" t="s">
        <v>387</v>
      </c>
      <c r="K27" s="122" t="s">
        <v>774</v>
      </c>
      <c r="L27" s="123" t="s">
        <v>561</v>
      </c>
      <c r="M27" s="123" t="s">
        <v>121</v>
      </c>
      <c r="N27" s="86"/>
      <c r="O27" s="125" t="s">
        <v>781</v>
      </c>
      <c r="P27" s="239">
        <v>44348</v>
      </c>
      <c r="Q27" s="111"/>
      <c r="R27" s="111"/>
      <c r="S27" s="175" t="s">
        <v>993</v>
      </c>
      <c r="T27" s="113"/>
      <c r="U27" s="113"/>
      <c r="V27" s="113"/>
      <c r="W27" s="113"/>
      <c r="X27" s="113"/>
      <c r="Y27" s="236" t="s">
        <v>900</v>
      </c>
      <c r="Z27" s="113"/>
      <c r="AA27" s="113"/>
      <c r="AB27" s="113"/>
      <c r="AC27" s="113"/>
    </row>
    <row r="28" spans="1:29" ht="27" customHeight="1" x14ac:dyDescent="0.2">
      <c r="A28" s="124">
        <f t="shared" si="0"/>
        <v>18</v>
      </c>
      <c r="B28" s="82" t="s">
        <v>522</v>
      </c>
      <c r="C28" s="153" t="s">
        <v>52</v>
      </c>
      <c r="D28" s="154" t="s">
        <v>299</v>
      </c>
      <c r="E28" s="153" t="s">
        <v>8</v>
      </c>
      <c r="F28" s="152" t="s">
        <v>577</v>
      </c>
      <c r="G28" s="163"/>
      <c r="H28" s="153" t="s">
        <v>392</v>
      </c>
      <c r="I28" s="164"/>
      <c r="J28" s="122" t="s">
        <v>801</v>
      </c>
      <c r="K28" s="122" t="s">
        <v>388</v>
      </c>
      <c r="L28" s="123" t="s">
        <v>561</v>
      </c>
      <c r="M28" s="142" t="s">
        <v>800</v>
      </c>
      <c r="N28" s="86"/>
      <c r="O28" s="125" t="s">
        <v>781</v>
      </c>
      <c r="P28" s="239">
        <v>44348</v>
      </c>
      <c r="Q28" s="111"/>
      <c r="R28" s="111"/>
      <c r="S28" s="175" t="s">
        <v>993</v>
      </c>
      <c r="T28" s="113"/>
      <c r="U28" s="113"/>
      <c r="V28" s="113"/>
      <c r="W28" s="113"/>
      <c r="X28" s="113"/>
      <c r="Y28" s="236" t="s">
        <v>900</v>
      </c>
      <c r="Z28" s="113"/>
      <c r="AA28" s="113"/>
      <c r="AB28" s="113"/>
      <c r="AC28" s="113"/>
    </row>
    <row r="29" spans="1:29" ht="27" customHeight="1" x14ac:dyDescent="0.2">
      <c r="A29" s="81">
        <f t="shared" si="0"/>
        <v>19</v>
      </c>
      <c r="B29" s="82" t="s">
        <v>591</v>
      </c>
      <c r="C29" s="121" t="s">
        <v>42</v>
      </c>
      <c r="D29" s="125" t="s">
        <v>300</v>
      </c>
      <c r="E29" s="121" t="s">
        <v>8</v>
      </c>
      <c r="F29" s="191" t="s">
        <v>287</v>
      </c>
      <c r="G29" s="192"/>
      <c r="H29" s="155" t="s">
        <v>255</v>
      </c>
      <c r="I29" s="125"/>
      <c r="J29" s="122" t="s">
        <v>589</v>
      </c>
      <c r="K29" s="122" t="s">
        <v>590</v>
      </c>
      <c r="L29" s="122" t="s">
        <v>561</v>
      </c>
      <c r="M29" s="122" t="s">
        <v>114</v>
      </c>
      <c r="N29" s="86"/>
      <c r="O29" s="125" t="s">
        <v>781</v>
      </c>
      <c r="P29" s="239">
        <v>44348</v>
      </c>
      <c r="Q29" s="111"/>
      <c r="R29" s="111"/>
      <c r="S29" s="175" t="s">
        <v>993</v>
      </c>
      <c r="T29" s="113"/>
      <c r="U29" s="113"/>
      <c r="V29" s="113"/>
      <c r="W29" s="113"/>
      <c r="X29" s="113"/>
      <c r="Y29" s="236" t="s">
        <v>901</v>
      </c>
      <c r="Z29" s="113"/>
      <c r="AA29" s="113"/>
      <c r="AB29" s="113"/>
      <c r="AC29" s="113"/>
    </row>
    <row r="30" spans="1:29" x14ac:dyDescent="0.2">
      <c r="A30" s="81" t="str">
        <f t="shared" si="0"/>
        <v/>
      </c>
      <c r="B30" s="82" t="str">
        <f>IF(H30&gt;0,CONCATENATE(Tabel2204039[Object-ID],Tabel2204039[Nr.],".",[1]!Watergangen[[#This Row],[Object code]],".",[1]!Watergangen[[#This Row],[Eis-volgnr.]]),"")</f>
        <v/>
      </c>
      <c r="C30" s="83"/>
      <c r="D30" s="83"/>
      <c r="E30" s="84"/>
      <c r="F30" s="156"/>
      <c r="G30" s="88"/>
      <c r="H30" s="84"/>
      <c r="I30" s="83"/>
      <c r="J30" s="89"/>
      <c r="K30" s="86"/>
      <c r="L30" s="86"/>
      <c r="M30" s="86"/>
      <c r="N30" s="86"/>
      <c r="O30" s="83"/>
      <c r="P30" s="111"/>
      <c r="Q30" s="111"/>
      <c r="R30" s="111"/>
      <c r="S30" s="113"/>
      <c r="T30" s="113"/>
      <c r="U30" s="113"/>
      <c r="V30" s="113"/>
      <c r="W30" s="113"/>
      <c r="X30" s="113"/>
      <c r="Y30" s="113"/>
      <c r="Z30" s="113"/>
      <c r="AA30" s="113"/>
      <c r="AB30" s="113"/>
      <c r="AC30" s="113"/>
    </row>
    <row r="31" spans="1:29" x14ac:dyDescent="0.2">
      <c r="A31" s="81" t="str">
        <f t="shared" si="0"/>
        <v/>
      </c>
      <c r="B31" s="82" t="str">
        <f>IF(H31&gt;0,CONCATENATE(Tabel2204039[Object-ID],Tabel2204039[Nr.],".",[1]!Watergangen[[#This Row],[Object code]],".",[1]!Watergangen[[#This Row],[Eis-volgnr.]]),"")</f>
        <v/>
      </c>
      <c r="C31" s="83"/>
      <c r="D31" s="83"/>
      <c r="E31" s="84"/>
      <c r="F31" s="156"/>
      <c r="G31" s="88"/>
      <c r="H31" s="84"/>
      <c r="I31" s="83"/>
      <c r="J31" s="89"/>
      <c r="K31" s="86"/>
      <c r="L31" s="86"/>
      <c r="M31" s="86"/>
      <c r="N31" s="86"/>
      <c r="O31" s="83"/>
      <c r="P31" s="111"/>
      <c r="Q31" s="111"/>
      <c r="R31" s="111"/>
      <c r="S31" s="113"/>
      <c r="T31" s="113"/>
      <c r="U31" s="113"/>
      <c r="V31" s="113"/>
      <c r="W31" s="113"/>
      <c r="X31" s="113"/>
      <c r="Y31" s="113"/>
      <c r="Z31" s="113"/>
      <c r="AA31" s="113"/>
      <c r="AB31" s="113"/>
      <c r="AC31" s="113"/>
    </row>
    <row r="32" spans="1:29" x14ac:dyDescent="0.2">
      <c r="A32" s="81" t="str">
        <f t="shared" si="0"/>
        <v/>
      </c>
      <c r="B32" s="82" t="str">
        <f>IF(H32&gt;0,CONCATENATE(Tabel2204039[Object-ID],Tabel2204039[Nr.],".",[1]!Watergangen[[#This Row],[Object code]],".",[1]!Watergangen[[#This Row],[Eis-volgnr.]]),"")</f>
        <v/>
      </c>
      <c r="C32" s="83"/>
      <c r="D32" s="83"/>
      <c r="E32" s="84"/>
      <c r="F32" s="156"/>
      <c r="G32" s="88"/>
      <c r="H32" s="84"/>
      <c r="I32" s="83"/>
      <c r="J32" s="89"/>
      <c r="K32" s="86"/>
      <c r="L32" s="86"/>
      <c r="M32" s="86"/>
      <c r="N32" s="86"/>
      <c r="O32" s="83"/>
      <c r="P32" s="111"/>
      <c r="Q32" s="111"/>
      <c r="R32" s="111"/>
      <c r="S32" s="113"/>
      <c r="T32" s="113"/>
      <c r="U32" s="113"/>
      <c r="V32" s="113"/>
      <c r="W32" s="113"/>
      <c r="X32" s="113"/>
      <c r="Y32" s="113"/>
      <c r="Z32" s="113"/>
      <c r="AA32" s="113"/>
      <c r="AB32" s="113"/>
      <c r="AC32" s="113"/>
    </row>
    <row r="33" spans="1:29" x14ac:dyDescent="0.2">
      <c r="A33" s="81" t="str">
        <f t="shared" si="0"/>
        <v/>
      </c>
      <c r="B33" s="82" t="str">
        <f>IF(H33&gt;0,CONCATENATE(Tabel2204039[Object-ID],Tabel2204039[Nr.],".",[1]!Watergangen[[#This Row],[Object code]],".",[1]!Watergangen[[#This Row],[Eis-volgnr.]]),"")</f>
        <v/>
      </c>
      <c r="C33" s="83"/>
      <c r="D33" s="83"/>
      <c r="E33" s="84"/>
      <c r="F33" s="156"/>
      <c r="G33" s="88"/>
      <c r="H33" s="84"/>
      <c r="I33" s="83"/>
      <c r="J33" s="89"/>
      <c r="K33" s="86"/>
      <c r="L33" s="86"/>
      <c r="M33" s="86"/>
      <c r="N33" s="86"/>
      <c r="O33" s="83"/>
      <c r="P33" s="111"/>
      <c r="Q33" s="111"/>
      <c r="R33" s="111"/>
      <c r="S33" s="113"/>
      <c r="T33" s="113"/>
      <c r="U33" s="113"/>
      <c r="V33" s="113"/>
      <c r="W33" s="113"/>
      <c r="X33" s="113"/>
      <c r="Y33" s="113"/>
      <c r="Z33" s="113"/>
      <c r="AA33" s="113"/>
      <c r="AB33" s="113"/>
      <c r="AC33" s="113"/>
    </row>
    <row r="34" spans="1:29" x14ac:dyDescent="0.2">
      <c r="A34" s="81" t="str">
        <f t="shared" si="0"/>
        <v/>
      </c>
      <c r="B34" s="82" t="str">
        <f>IF(H34&gt;0,CONCATENATE(Tabel2204039[Object-ID],Tabel2204039[Nr.],".",[1]!Watergangen[[#This Row],[Object code]],".",[1]!Watergangen[[#This Row],[Eis-volgnr.]]),"")</f>
        <v/>
      </c>
      <c r="C34" s="83"/>
      <c r="D34" s="83"/>
      <c r="E34" s="84"/>
      <c r="F34" s="156"/>
      <c r="G34" s="88"/>
      <c r="H34" s="84"/>
      <c r="I34" s="83"/>
      <c r="J34" s="89"/>
      <c r="K34" s="86"/>
      <c r="L34" s="86"/>
      <c r="M34" s="86"/>
      <c r="N34" s="86"/>
      <c r="O34" s="83"/>
      <c r="P34" s="111"/>
      <c r="Q34" s="111"/>
      <c r="R34" s="111"/>
      <c r="S34" s="113"/>
      <c r="T34" s="113"/>
      <c r="U34" s="113"/>
      <c r="V34" s="113"/>
      <c r="W34" s="113"/>
      <c r="X34" s="113"/>
      <c r="Y34" s="113"/>
      <c r="Z34" s="113"/>
      <c r="AA34" s="113"/>
      <c r="AB34" s="113"/>
      <c r="AC34" s="113"/>
    </row>
    <row r="35" spans="1:29" x14ac:dyDescent="0.2">
      <c r="A35" s="81" t="str">
        <f t="shared" si="0"/>
        <v/>
      </c>
      <c r="B35" s="82" t="str">
        <f>IF(H35&gt;0,CONCATENATE(Tabel2204039[Object-ID],Tabel2204039[Nr.],".",[1]!Watergangen[[#This Row],[Object code]],".",[1]!Watergangen[[#This Row],[Eis-volgnr.]]),"")</f>
        <v/>
      </c>
      <c r="C35" s="83"/>
      <c r="D35" s="83"/>
      <c r="E35" s="84"/>
      <c r="F35" s="156"/>
      <c r="G35" s="88"/>
      <c r="H35" s="84"/>
      <c r="I35" s="83"/>
      <c r="J35" s="89"/>
      <c r="K35" s="86"/>
      <c r="L35" s="86"/>
      <c r="M35" s="86"/>
      <c r="N35" s="86"/>
      <c r="O35" s="83"/>
      <c r="P35" s="111"/>
      <c r="Q35" s="111"/>
      <c r="R35" s="111"/>
      <c r="S35" s="113"/>
      <c r="T35" s="113"/>
      <c r="U35" s="113"/>
      <c r="V35" s="113"/>
      <c r="W35" s="113"/>
      <c r="X35" s="113"/>
      <c r="Y35" s="113"/>
      <c r="Z35" s="113"/>
      <c r="AA35" s="113"/>
      <c r="AB35" s="113"/>
      <c r="AC35" s="113"/>
    </row>
    <row r="36" spans="1:29" x14ac:dyDescent="0.2">
      <c r="A36" s="81" t="str">
        <f t="shared" si="0"/>
        <v/>
      </c>
      <c r="B36" s="82" t="str">
        <f>IF(H36&gt;0,CONCATENATE(Tabel2204039[Object-ID],Tabel2204039[Nr.],".",[1]!Watergangen[[#This Row],[Object code]],".",[1]!Watergangen[[#This Row],[Eis-volgnr.]]),"")</f>
        <v/>
      </c>
      <c r="C36" s="83"/>
      <c r="D36" s="83"/>
      <c r="E36" s="84"/>
      <c r="F36" s="156"/>
      <c r="G36" s="88"/>
      <c r="H36" s="84"/>
      <c r="I36" s="83"/>
      <c r="J36" s="89"/>
      <c r="K36" s="86"/>
      <c r="L36" s="86"/>
      <c r="M36" s="86"/>
      <c r="N36" s="86"/>
      <c r="O36" s="83"/>
      <c r="P36" s="111"/>
      <c r="Q36" s="111"/>
      <c r="R36" s="111"/>
      <c r="S36" s="113"/>
      <c r="T36" s="113"/>
      <c r="U36" s="113"/>
      <c r="V36" s="113"/>
      <c r="W36" s="113"/>
      <c r="X36" s="113"/>
      <c r="Y36" s="113"/>
      <c r="Z36" s="113"/>
      <c r="AA36" s="113"/>
      <c r="AB36" s="113"/>
      <c r="AC36" s="113"/>
    </row>
    <row r="37" spans="1:29" x14ac:dyDescent="0.2">
      <c r="A37" s="81" t="str">
        <f t="shared" si="0"/>
        <v/>
      </c>
      <c r="B37" s="82" t="str">
        <f>IF(H37&gt;0,CONCATENATE(Tabel2204039[Object-ID],Tabel2204039[Nr.],".",[1]!Watergangen[[#This Row],[Object code]],".",[1]!Watergangen[[#This Row],[Eis-volgnr.]]),"")</f>
        <v/>
      </c>
      <c r="C37" s="83"/>
      <c r="D37" s="83"/>
      <c r="E37" s="84"/>
      <c r="F37" s="156"/>
      <c r="G37" s="88"/>
      <c r="H37" s="84"/>
      <c r="I37" s="83"/>
      <c r="J37" s="89"/>
      <c r="K37" s="86"/>
      <c r="L37" s="86"/>
      <c r="M37" s="86"/>
      <c r="N37" s="86"/>
      <c r="O37" s="83"/>
      <c r="P37" s="111"/>
      <c r="Q37" s="111"/>
      <c r="R37" s="111"/>
      <c r="S37" s="113"/>
      <c r="T37" s="113"/>
      <c r="U37" s="113"/>
      <c r="V37" s="113"/>
      <c r="W37" s="113"/>
      <c r="X37" s="113"/>
      <c r="Y37" s="113"/>
      <c r="Z37" s="113"/>
      <c r="AA37" s="113"/>
      <c r="AB37" s="113"/>
      <c r="AC37" s="113"/>
    </row>
    <row r="38" spans="1:29" x14ac:dyDescent="0.2">
      <c r="A38" s="81" t="str">
        <f t="shared" si="0"/>
        <v/>
      </c>
      <c r="B38" s="82" t="str">
        <f>IF(H38&gt;0,CONCATENATE(Tabel2204039[Object-ID],Tabel2204039[Nr.],".",[1]!Watergangen[[#This Row],[Object code]],".",[1]!Watergangen[[#This Row],[Eis-volgnr.]]),"")</f>
        <v/>
      </c>
      <c r="C38" s="83"/>
      <c r="D38" s="83"/>
      <c r="E38" s="84"/>
      <c r="F38" s="156"/>
      <c r="G38" s="88"/>
      <c r="H38" s="84"/>
      <c r="I38" s="83"/>
      <c r="J38" s="89"/>
      <c r="K38" s="86"/>
      <c r="L38" s="86"/>
      <c r="M38" s="86"/>
      <c r="N38" s="86"/>
      <c r="O38" s="83"/>
      <c r="P38" s="111"/>
      <c r="Q38" s="111"/>
      <c r="R38" s="111"/>
      <c r="S38" s="113"/>
      <c r="T38" s="113"/>
      <c r="U38" s="113"/>
      <c r="V38" s="113"/>
      <c r="W38" s="113"/>
      <c r="X38" s="113"/>
      <c r="Y38" s="113"/>
      <c r="Z38" s="113"/>
      <c r="AA38" s="113"/>
      <c r="AB38" s="113"/>
      <c r="AC38" s="113"/>
    </row>
    <row r="39" spans="1:29" x14ac:dyDescent="0.2">
      <c r="A39" s="81" t="str">
        <f t="shared" si="0"/>
        <v/>
      </c>
      <c r="B39" s="82" t="str">
        <f>IF(H39&gt;0,CONCATENATE(Tabel2204039[Object-ID],Tabel2204039[Nr.],".",[1]!Watergangen[[#This Row],[Object code]],".",[1]!Watergangen[[#This Row],[Eis-volgnr.]]),"")</f>
        <v/>
      </c>
      <c r="C39" s="83"/>
      <c r="D39" s="83"/>
      <c r="E39" s="84"/>
      <c r="F39" s="156"/>
      <c r="G39" s="88"/>
      <c r="H39" s="84"/>
      <c r="I39" s="83"/>
      <c r="J39" s="86"/>
      <c r="K39" s="86"/>
      <c r="L39" s="86"/>
      <c r="M39" s="86"/>
      <c r="N39" s="86"/>
      <c r="O39" s="83"/>
      <c r="P39" s="111"/>
      <c r="Q39" s="111"/>
      <c r="R39" s="111"/>
      <c r="S39" s="113"/>
      <c r="T39" s="113"/>
      <c r="U39" s="113"/>
      <c r="V39" s="113"/>
      <c r="W39" s="113"/>
      <c r="X39" s="113"/>
      <c r="Y39" s="113"/>
      <c r="Z39" s="113"/>
      <c r="AA39" s="113"/>
      <c r="AB39" s="113"/>
      <c r="AC39" s="113"/>
    </row>
    <row r="40" spans="1:29" x14ac:dyDescent="0.2">
      <c r="A40" s="81" t="str">
        <f t="shared" si="0"/>
        <v/>
      </c>
      <c r="B40" s="82" t="str">
        <f>IF(H40&gt;0,CONCATENATE(Tabel2204039[Object-ID],Tabel2204039[Nr.],".",[1]!Watergangen[[#This Row],[Object code]],".",[1]!Watergangen[[#This Row],[Eis-volgnr.]]),"")</f>
        <v/>
      </c>
      <c r="C40" s="83"/>
      <c r="D40" s="83"/>
      <c r="E40" s="84"/>
      <c r="F40" s="156"/>
      <c r="G40" s="88"/>
      <c r="H40" s="84"/>
      <c r="I40" s="83"/>
      <c r="J40" s="86"/>
      <c r="K40" s="86"/>
      <c r="L40" s="86"/>
      <c r="M40" s="86"/>
      <c r="N40" s="86"/>
      <c r="O40" s="83"/>
      <c r="P40" s="111"/>
      <c r="Q40" s="111"/>
      <c r="R40" s="111"/>
      <c r="S40" s="113"/>
      <c r="T40" s="113"/>
      <c r="U40" s="113"/>
      <c r="V40" s="113"/>
      <c r="W40" s="113"/>
      <c r="X40" s="113"/>
      <c r="Y40" s="113"/>
      <c r="Z40" s="113"/>
      <c r="AA40" s="113"/>
      <c r="AB40" s="113"/>
      <c r="AC40" s="113"/>
    </row>
    <row r="41" spans="1:29" x14ac:dyDescent="0.2">
      <c r="A41" s="81" t="str">
        <f t="shared" si="0"/>
        <v/>
      </c>
      <c r="B41" s="82" t="str">
        <f>IF(H41&gt;0,CONCATENATE(Tabel2204039[Object-ID],Tabel2204039[Nr.],".",[1]!Watergangen[[#This Row],[Object code]],".",[1]!Watergangen[[#This Row],[Eis-volgnr.]]),"")</f>
        <v/>
      </c>
      <c r="C41" s="83"/>
      <c r="D41" s="83"/>
      <c r="E41" s="84"/>
      <c r="F41" s="156"/>
      <c r="G41" s="88"/>
      <c r="H41" s="84"/>
      <c r="I41" s="83"/>
      <c r="J41" s="86"/>
      <c r="K41" s="86"/>
      <c r="L41" s="86"/>
      <c r="M41" s="86"/>
      <c r="N41" s="86"/>
      <c r="O41" s="83"/>
      <c r="P41" s="111"/>
      <c r="Q41" s="111"/>
      <c r="R41" s="111"/>
      <c r="S41" s="113"/>
      <c r="T41" s="113"/>
      <c r="U41" s="113"/>
      <c r="V41" s="113"/>
      <c r="W41" s="113"/>
      <c r="X41" s="113"/>
      <c r="Y41" s="113"/>
      <c r="Z41" s="113"/>
      <c r="AA41" s="113"/>
      <c r="AB41" s="113"/>
      <c r="AC41" s="113"/>
    </row>
    <row r="42" spans="1:29" x14ac:dyDescent="0.2">
      <c r="A42" s="81" t="str">
        <f t="shared" si="0"/>
        <v/>
      </c>
      <c r="B42" s="82" t="str">
        <f>IF(H42&gt;0,CONCATENATE(Tabel2204039[Object-ID],Tabel2204039[Nr.],".",[1]!Watergangen[[#This Row],[Object code]],".",[1]!Watergangen[[#This Row],[Eis-volgnr.]]),"")</f>
        <v/>
      </c>
      <c r="C42" s="83"/>
      <c r="D42" s="83"/>
      <c r="E42" s="84"/>
      <c r="F42" s="156"/>
      <c r="G42" s="88"/>
      <c r="H42" s="84"/>
      <c r="I42" s="83"/>
      <c r="J42" s="86"/>
      <c r="K42" s="86"/>
      <c r="L42" s="86"/>
      <c r="M42" s="86"/>
      <c r="N42" s="86"/>
      <c r="O42" s="83"/>
      <c r="P42" s="111"/>
      <c r="Q42" s="111"/>
      <c r="R42" s="111"/>
      <c r="S42" s="113"/>
      <c r="T42" s="113"/>
      <c r="U42" s="113"/>
      <c r="V42" s="113"/>
      <c r="W42" s="113"/>
      <c r="X42" s="113"/>
      <c r="Y42" s="113"/>
      <c r="Z42" s="113"/>
      <c r="AA42" s="113"/>
      <c r="AB42" s="113"/>
      <c r="AC42" s="113"/>
    </row>
    <row r="43" spans="1:29" x14ac:dyDescent="0.2">
      <c r="A43" s="81" t="str">
        <f t="shared" si="0"/>
        <v/>
      </c>
      <c r="B43" s="82" t="str">
        <f>IF(H43&gt;0,CONCATENATE(Tabel2204039[Object-ID],Tabel2204039[Nr.],".",[1]!Watergangen[[#This Row],[Object code]],".",[1]!Watergangen[[#This Row],[Eis-volgnr.]]),"")</f>
        <v/>
      </c>
      <c r="C43" s="83"/>
      <c r="D43" s="83"/>
      <c r="E43" s="84"/>
      <c r="F43" s="156"/>
      <c r="G43" s="88"/>
      <c r="H43" s="84"/>
      <c r="I43" s="83"/>
      <c r="J43" s="86"/>
      <c r="K43" s="86"/>
      <c r="L43" s="86"/>
      <c r="M43" s="86"/>
      <c r="N43" s="86"/>
      <c r="O43" s="83"/>
      <c r="P43" s="111"/>
      <c r="Q43" s="111"/>
      <c r="R43" s="111"/>
      <c r="S43" s="113"/>
      <c r="T43" s="113"/>
      <c r="U43" s="113"/>
      <c r="V43" s="113"/>
      <c r="W43" s="113"/>
      <c r="X43" s="113"/>
      <c r="Y43" s="113"/>
      <c r="Z43" s="113"/>
      <c r="AA43" s="113"/>
      <c r="AB43" s="113"/>
      <c r="AC43" s="113"/>
    </row>
    <row r="44" spans="1:29" x14ac:dyDescent="0.2">
      <c r="A44" s="81" t="str">
        <f t="shared" si="0"/>
        <v/>
      </c>
      <c r="B44" s="82" t="str">
        <f>IF(H44&gt;0,CONCATENATE(Tabel2204039[Object-ID],Tabel2204039[Nr.],".",[1]!Watergangen[[#This Row],[Object code]],".",[1]!Watergangen[[#This Row],[Eis-volgnr.]]),"")</f>
        <v/>
      </c>
      <c r="C44" s="83"/>
      <c r="D44" s="83"/>
      <c r="E44" s="84"/>
      <c r="F44" s="156"/>
      <c r="G44" s="88"/>
      <c r="H44" s="84"/>
      <c r="I44" s="83"/>
      <c r="J44" s="89"/>
      <c r="K44" s="86"/>
      <c r="L44" s="86"/>
      <c r="M44" s="86"/>
      <c r="N44" s="86"/>
      <c r="O44" s="83"/>
      <c r="P44" s="111"/>
      <c r="Q44" s="111"/>
      <c r="R44" s="111"/>
      <c r="S44" s="113"/>
      <c r="T44" s="113"/>
      <c r="U44" s="113"/>
      <c r="V44" s="113"/>
      <c r="W44" s="113"/>
      <c r="X44" s="113"/>
      <c r="Y44" s="113"/>
      <c r="Z44" s="113"/>
      <c r="AA44" s="113"/>
      <c r="AB44" s="113"/>
      <c r="AC44" s="113"/>
    </row>
    <row r="45" spans="1:29" x14ac:dyDescent="0.2">
      <c r="A45" s="81" t="str">
        <f t="shared" si="0"/>
        <v/>
      </c>
      <c r="B45" s="82" t="str">
        <f>IF(H45&gt;0,CONCATENATE(Tabel2204039[Object-ID],Tabel2204039[Nr.],".",[1]!Watergangen[[#This Row],[Object code]],".",[1]!Watergangen[[#This Row],[Eis-volgnr.]]),"")</f>
        <v/>
      </c>
      <c r="C45" s="83"/>
      <c r="D45" s="83"/>
      <c r="E45" s="84"/>
      <c r="F45" s="156"/>
      <c r="G45" s="88"/>
      <c r="H45" s="84"/>
      <c r="I45" s="83"/>
      <c r="J45" s="89"/>
      <c r="K45" s="86"/>
      <c r="L45" s="86"/>
      <c r="M45" s="86"/>
      <c r="N45" s="86"/>
      <c r="O45" s="83"/>
      <c r="P45" s="111"/>
      <c r="Q45" s="111"/>
      <c r="R45" s="111"/>
      <c r="S45" s="113"/>
      <c r="T45" s="113"/>
      <c r="U45" s="113"/>
      <c r="V45" s="113"/>
      <c r="W45" s="113"/>
      <c r="X45" s="113"/>
      <c r="Y45" s="113"/>
      <c r="Z45" s="113"/>
      <c r="AA45" s="113"/>
      <c r="AB45" s="113"/>
      <c r="AC45" s="113"/>
    </row>
    <row r="46" spans="1:29" x14ac:dyDescent="0.2">
      <c r="A46" s="81" t="str">
        <f t="shared" si="0"/>
        <v/>
      </c>
      <c r="B46" s="82" t="str">
        <f>IF(H46&gt;0,CONCATENATE(Tabel2204039[Object-ID],Tabel2204039[Nr.],".",[1]!Watergangen[[#This Row],[Object code]],".",[1]!Watergangen[[#This Row],[Eis-volgnr.]]),"")</f>
        <v/>
      </c>
      <c r="C46" s="83"/>
      <c r="D46" s="83"/>
      <c r="E46" s="84"/>
      <c r="F46" s="156"/>
      <c r="G46" s="88"/>
      <c r="H46" s="84"/>
      <c r="I46" s="83"/>
      <c r="J46" s="89"/>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0"/>
        <v/>
      </c>
      <c r="B47" s="82" t="str">
        <f>IF(H47&gt;0,CONCATENATE(Tabel2204039[Object-ID],Tabel2204039[Nr.],".",[1]!Watergangen[[#This Row],[Object code]],".",[1]!Watergangen[[#This Row],[Eis-volgnr.]]),"")</f>
        <v/>
      </c>
      <c r="C47" s="83"/>
      <c r="D47" s="83"/>
      <c r="E47" s="84"/>
      <c r="F47" s="156"/>
      <c r="G47" s="88"/>
      <c r="H47" s="84"/>
      <c r="I47" s="83"/>
      <c r="J47" s="86"/>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0"/>
        <v/>
      </c>
      <c r="B48" s="82" t="str">
        <f>IF(H48&gt;0,CONCATENATE(Tabel2204039[Object-ID],Tabel2204039[Nr.],".",[1]!Watergangen[[#This Row],[Object code]],".",[1]!Watergangen[[#This Row],[Eis-volgnr.]]),"")</f>
        <v/>
      </c>
      <c r="C48" s="83"/>
      <c r="D48" s="83"/>
      <c r="E48" s="84"/>
      <c r="F48" s="156"/>
      <c r="G48" s="88"/>
      <c r="H48" s="84"/>
      <c r="I48" s="83"/>
      <c r="J48" s="89"/>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0"/>
        <v/>
      </c>
      <c r="B49" s="82" t="str">
        <f>IF(H49&gt;0,CONCATENATE(Tabel2204039[Object-ID],Tabel2204039[Nr.],".",[1]!Watergangen[[#This Row],[Object code]],".",[1]!Watergangen[[#This Row],[Eis-volgnr.]]),"")</f>
        <v/>
      </c>
      <c r="C49" s="83"/>
      <c r="D49" s="83"/>
      <c r="E49" s="84"/>
      <c r="F49" s="156"/>
      <c r="G49" s="88"/>
      <c r="H49" s="84"/>
      <c r="I49" s="83"/>
      <c r="J49" s="89"/>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0"/>
        <v/>
      </c>
      <c r="B50" s="82" t="str">
        <f>IF(H50&gt;0,CONCATENATE(Tabel2204039[Object-ID],Tabel2204039[Nr.],".",[1]!Watergangen[[#This Row],[Object code]],".",[1]!Watergangen[[#This Row],[Eis-volgnr.]]),"")</f>
        <v/>
      </c>
      <c r="C50" s="83"/>
      <c r="D50" s="83"/>
      <c r="E50" s="84"/>
      <c r="F50" s="156"/>
      <c r="G50" s="88"/>
      <c r="H50" s="84"/>
      <c r="I50" s="83"/>
      <c r="J50" s="89"/>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0"/>
        <v/>
      </c>
      <c r="B51" s="82" t="str">
        <f>IF(H51&gt;0,CONCATENATE(Tabel2204039[Object-ID],Tabel2204039[Nr.],".",[1]!Watergangen[[#This Row],[Object code]],".",[1]!Watergangen[[#This Row],[Eis-volgnr.]]),"")</f>
        <v/>
      </c>
      <c r="C51" s="83"/>
      <c r="D51" s="83"/>
      <c r="E51" s="84"/>
      <c r="F51" s="156"/>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0"/>
        <v/>
      </c>
      <c r="B52" s="82" t="str">
        <f>IF(H52&gt;0,CONCATENATE(Tabel2204039[Object-ID],Tabel2204039[Nr.],".",[1]!Watergangen[[#This Row],[Object code]],".",[1]!Watergangen[[#This Row],[Eis-volgnr.]]),"")</f>
        <v/>
      </c>
      <c r="C52" s="83"/>
      <c r="D52" s="83"/>
      <c r="E52" s="84"/>
      <c r="F52" s="156"/>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0"/>
        <v/>
      </c>
      <c r="B53" s="82" t="str">
        <f>IF(H53&gt;0,CONCATENATE(Tabel2204039[Object-ID],Tabel2204039[Nr.],".",[1]!Watergangen[[#This Row],[Object code]],".",[1]!Watergangen[[#This Row],[Eis-volgnr.]]),"")</f>
        <v/>
      </c>
      <c r="C53" s="83"/>
      <c r="D53" s="83"/>
      <c r="E53" s="84"/>
      <c r="F53" s="156"/>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0"/>
        <v/>
      </c>
      <c r="B54" s="82" t="str">
        <f>IF(H54&gt;0,CONCATENATE(Tabel2204039[Object-ID],Tabel2204039[Nr.],".",[1]!Watergangen[[#This Row],[Object code]],".",[1]!Watergangen[[#This Row],[Eis-volgnr.]]),"")</f>
        <v/>
      </c>
      <c r="C54" s="83"/>
      <c r="D54" s="83"/>
      <c r="E54" s="84"/>
      <c r="F54" s="156"/>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0"/>
        <v/>
      </c>
      <c r="B55" s="82" t="str">
        <f>IF(H55&gt;0,CONCATENATE(Tabel2204039[Object-ID],Tabel2204039[Nr.],".",[1]!Watergangen[[#This Row],[Object code]],".",[1]!Watergangen[[#This Row],[Eis-volgnr.]]),"")</f>
        <v/>
      </c>
      <c r="C55" s="83"/>
      <c r="D55" s="83"/>
      <c r="E55" s="84"/>
      <c r="F55" s="156"/>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0"/>
        <v/>
      </c>
      <c r="B56" s="82" t="str">
        <f>IF(H56&gt;0,CONCATENATE(Tabel2204039[Object-ID],Tabel2204039[Nr.],".",[1]!Watergangen[[#This Row],[Object code]],".",[1]!Watergangen[[#This Row],[Eis-volgnr.]]),"")</f>
        <v/>
      </c>
      <c r="C56" s="83"/>
      <c r="D56" s="83"/>
      <c r="E56" s="84"/>
      <c r="F56" s="156"/>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0"/>
        <v/>
      </c>
      <c r="B57" s="82" t="str">
        <f>IF(H57&gt;0,CONCATENATE(Tabel2204039[Object-ID],Tabel2204039[Nr.],".",[1]!Watergangen[[#This Row],[Object code]],".",[1]!Watergangen[[#This Row],[Eis-volgnr.]]),"")</f>
        <v/>
      </c>
      <c r="C57" s="83"/>
      <c r="D57" s="83"/>
      <c r="E57" s="84"/>
      <c r="F57" s="156"/>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0"/>
        <v/>
      </c>
      <c r="B58" s="82" t="str">
        <f>IF(H58&gt;0,CONCATENATE(Tabel2204039[Object-ID],Tabel2204039[Nr.],".",[1]!Watergangen[[#This Row],[Object code]],".",[1]!Watergangen[[#This Row],[Eis-volgnr.]]),"")</f>
        <v/>
      </c>
      <c r="C58" s="83"/>
      <c r="D58" s="83"/>
      <c r="E58" s="84"/>
      <c r="F58" s="156"/>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0"/>
        <v/>
      </c>
      <c r="B59" s="82" t="str">
        <f>IF(H59&gt;0,CONCATENATE(Tabel2204039[Object-ID],Tabel2204039[Nr.],".",[1]!Watergangen[[#This Row],[Object code]],".",[1]!Watergangen[[#This Row],[Eis-volgnr.]]),"")</f>
        <v/>
      </c>
      <c r="C59" s="83"/>
      <c r="D59" s="83"/>
      <c r="E59" s="84"/>
      <c r="F59" s="156"/>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0"/>
        <v/>
      </c>
      <c r="B60" s="82" t="str">
        <f>IF(H60&gt;0,CONCATENATE(Tabel2204039[Object-ID],Tabel2204039[Nr.],".",[1]!Watergangen[[#This Row],[Object code]],".",[1]!Watergangen[[#This Row],[Eis-volgnr.]]),"")</f>
        <v/>
      </c>
      <c r="C60" s="83"/>
      <c r="D60" s="83"/>
      <c r="E60" s="84"/>
      <c r="F60" s="156"/>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0"/>
        <v/>
      </c>
      <c r="B61" s="82" t="str">
        <f>IF(H61&gt;0,CONCATENATE(Tabel2204039[Object-ID],Tabel2204039[Nr.],".",[1]!Watergangen[[#This Row],[Object code]],".",[1]!Watergangen[[#This Row],[Eis-volgnr.]]),"")</f>
        <v/>
      </c>
      <c r="C61" s="83"/>
      <c r="D61" s="83"/>
      <c r="E61" s="84"/>
      <c r="F61" s="156"/>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0"/>
        <v/>
      </c>
      <c r="B62" s="82" t="str">
        <f>IF(H62&gt;0,CONCATENATE(Tabel2204039[Object-ID],Tabel2204039[Nr.],".",[1]!Watergangen[[#This Row],[Object code]],".",[1]!Watergangen[[#This Row],[Eis-volgnr.]]),"")</f>
        <v/>
      </c>
      <c r="C62" s="83"/>
      <c r="D62" s="83"/>
      <c r="E62" s="84"/>
      <c r="F62" s="156"/>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0"/>
        <v/>
      </c>
      <c r="B63" s="82" t="str">
        <f>IF(H63&gt;0,CONCATENATE(Tabel2204039[Object-ID],Tabel2204039[Nr.],".",[1]!Watergangen[[#This Row],[Object code]],".",[1]!Watergangen[[#This Row],[Eis-volgnr.]]),"")</f>
        <v/>
      </c>
      <c r="C63" s="83"/>
      <c r="D63" s="83"/>
      <c r="E63" s="84"/>
      <c r="F63" s="156"/>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0"/>
        <v/>
      </c>
      <c r="B64" s="82" t="str">
        <f>IF(H64&gt;0,CONCATENATE(Tabel2204039[Object-ID],Tabel2204039[Nr.],".",[1]!Watergangen[[#This Row],[Object code]],".",[1]!Watergangen[[#This Row],[Eis-volgnr.]]),"")</f>
        <v/>
      </c>
      <c r="C64" s="83"/>
      <c r="D64" s="83"/>
      <c r="E64" s="84"/>
      <c r="F64" s="156"/>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0"/>
        <v/>
      </c>
      <c r="B65" s="82" t="str">
        <f>IF(H65&gt;0,CONCATENATE(Tabel2204039[Object-ID],Tabel2204039[Nr.],".",[1]!Watergangen[[#This Row],[Object code]],".",[1]!Watergangen[[#This Row],[Eis-volgnr.]]),"")</f>
        <v/>
      </c>
      <c r="C65" s="83"/>
      <c r="D65" s="83"/>
      <c r="E65" s="84"/>
      <c r="F65" s="156"/>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0"/>
        <v/>
      </c>
      <c r="B66" s="82" t="str">
        <f>IF(H66&gt;0,CONCATENATE(Tabel2204039[Object-ID],Tabel2204039[Nr.],".",[1]!Watergangen[[#This Row],[Object code]],".",[1]!Watergangen[[#This Row],[Eis-volgnr.]]),"")</f>
        <v/>
      </c>
      <c r="C66" s="83"/>
      <c r="D66" s="83"/>
      <c r="E66" s="84"/>
      <c r="F66" s="156"/>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0"/>
        <v/>
      </c>
      <c r="B67" s="82" t="str">
        <f>IF(H67&gt;0,CONCATENATE(Tabel2204039[Object-ID],Tabel2204039[Nr.],".",[1]!Watergangen[[#This Row],[Object code]],".",[1]!Watergangen[[#This Row],[Eis-volgnr.]]),"")</f>
        <v/>
      </c>
      <c r="C67" s="83"/>
      <c r="D67" s="83"/>
      <c r="E67" s="84"/>
      <c r="F67" s="156"/>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0"/>
        <v/>
      </c>
      <c r="B68" s="82" t="str">
        <f>IF(H68&gt;0,CONCATENATE(Tabel2204039[Object-ID],Tabel2204039[Nr.],".",[1]!Watergangen[[#This Row],[Object code]],".",[1]!Watergangen[[#This Row],[Eis-volgnr.]]),"")</f>
        <v/>
      </c>
      <c r="C68" s="83"/>
      <c r="D68" s="83"/>
      <c r="E68" s="84"/>
      <c r="F68" s="156"/>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0"/>
        <v/>
      </c>
      <c r="B69" s="82" t="str">
        <f>IF(H69&gt;0,CONCATENATE(Tabel2204039[Object-ID],Tabel2204039[Nr.],".",[1]!Watergangen[[#This Row],[Object code]],".",[1]!Watergangen[[#This Row],[Eis-volgnr.]]),"")</f>
        <v/>
      </c>
      <c r="C69" s="83"/>
      <c r="D69" s="83"/>
      <c r="E69" s="84"/>
      <c r="F69" s="156"/>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0"/>
        <v/>
      </c>
      <c r="B70" s="82" t="str">
        <f>IF(H70&gt;0,CONCATENATE(Tabel2204039[Object-ID],Tabel2204039[Nr.],".",[1]!Watergangen[[#This Row],[Object code]],".",[1]!Watergangen[[#This Row],[Eis-volgnr.]]),"")</f>
        <v/>
      </c>
      <c r="C70" s="83"/>
      <c r="D70" s="83"/>
      <c r="E70" s="84"/>
      <c r="F70" s="156"/>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0"/>
        <v/>
      </c>
      <c r="B71" s="82" t="str">
        <f>IF(H71&gt;0,CONCATENATE(Tabel2204039[Object-ID],Tabel2204039[Nr.],".",[1]!Watergangen[[#This Row],[Object code]],".",[1]!Watergangen[[#This Row],[Eis-volgnr.]]),"")</f>
        <v/>
      </c>
      <c r="C71" s="83"/>
      <c r="D71" s="83"/>
      <c r="E71" s="84"/>
      <c r="F71" s="156"/>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0"/>
        <v/>
      </c>
      <c r="B72" s="82" t="str">
        <f>IF(H72&gt;0,CONCATENATE(Tabel2204039[Object-ID],Tabel2204039[Nr.],".",[1]!Watergangen[[#This Row],[Object code]],".",[1]!Watergangen[[#This Row],[Eis-volgnr.]]),"")</f>
        <v/>
      </c>
      <c r="C72" s="83"/>
      <c r="D72" s="83"/>
      <c r="E72" s="84"/>
      <c r="F72" s="156"/>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0"/>
        <v/>
      </c>
      <c r="B73" s="82" t="str">
        <f>IF(H73&gt;0,CONCATENATE(Tabel2204039[Object-ID],Tabel2204039[Nr.],".",[1]!Watergangen[[#This Row],[Object code]],".",[1]!Watergangen[[#This Row],[Eis-volgnr.]]),"")</f>
        <v/>
      </c>
      <c r="C73" s="83"/>
      <c r="D73" s="83"/>
      <c r="E73" s="84"/>
      <c r="F73" s="156"/>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0"/>
        <v/>
      </c>
      <c r="B74" s="82" t="str">
        <f>IF(H74&gt;0,CONCATENATE(Tabel2204039[Object-ID],Tabel2204039[Nr.],".",[1]!Watergangen[[#This Row],[Object code]],".",[1]!Watergangen[[#This Row],[Eis-volgnr.]]),"")</f>
        <v/>
      </c>
      <c r="C74" s="83"/>
      <c r="D74" s="83"/>
      <c r="E74" s="84"/>
      <c r="F74" s="156"/>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0"/>
        <v/>
      </c>
      <c r="B75" s="82" t="str">
        <f>IF(H75&gt;0,CONCATENATE(Tabel2204039[Object-ID],Tabel2204039[Nr.],".",[1]!Watergangen[[#This Row],[Object code]],".",[1]!Watergangen[[#This Row],[Eis-volgnr.]]),"")</f>
        <v/>
      </c>
      <c r="C75" s="83"/>
      <c r="D75" s="83"/>
      <c r="E75" s="84"/>
      <c r="F75" s="156"/>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si="0"/>
        <v/>
      </c>
      <c r="B76" s="82" t="str">
        <f>IF(H76&gt;0,CONCATENATE(Tabel2204039[Object-ID],Tabel2204039[Nr.],".",[1]!Watergangen[[#This Row],[Object code]],".",[1]!Watergangen[[#This Row],[Eis-volgnr.]]),"")</f>
        <v/>
      </c>
      <c r="C76" s="83"/>
      <c r="D76" s="83"/>
      <c r="E76" s="84"/>
      <c r="F76" s="156"/>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si="0"/>
        <v/>
      </c>
      <c r="B77" s="82" t="str">
        <f>IF(H77&gt;0,CONCATENATE(Tabel2204039[Object-ID],Tabel2204039[Nr.],".",[1]!Watergangen[[#This Row],[Object code]],".",[1]!Watergangen[[#This Row],[Eis-volgnr.]]),"")</f>
        <v/>
      </c>
      <c r="C77" s="83"/>
      <c r="D77" s="83"/>
      <c r="E77" s="84"/>
      <c r="F77" s="156"/>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0"/>
        <v/>
      </c>
      <c r="B78" s="82" t="str">
        <f>IF(H78&gt;0,CONCATENATE(Tabel2204039[Object-ID],Tabel2204039[Nr.],".",[1]!Watergangen[[#This Row],[Object code]],".",[1]!Watergangen[[#This Row],[Eis-volgnr.]]),"")</f>
        <v/>
      </c>
      <c r="C78" s="83"/>
      <c r="D78" s="83"/>
      <c r="E78" s="84"/>
      <c r="F78" s="156"/>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ref="A79:A142" si="1">IF(B79="","",ROW()-10)</f>
        <v/>
      </c>
      <c r="B79" s="82" t="str">
        <f>IF(H79&gt;0,CONCATENATE(Tabel2204039[Object-ID],Tabel2204039[Nr.],".",[1]!Watergangen[[#This Row],[Object code]],".",[1]!Watergangen[[#This Row],[Eis-volgnr.]]),"")</f>
        <v/>
      </c>
      <c r="C79" s="83"/>
      <c r="D79" s="83"/>
      <c r="E79" s="84"/>
      <c r="F79" s="156"/>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1"/>
        <v/>
      </c>
      <c r="B80" s="82" t="str">
        <f>IF(H80&gt;0,CONCATENATE(Tabel2204039[Object-ID],Tabel2204039[Nr.],".",[1]!Watergangen[[#This Row],[Object code]],".",[1]!Watergangen[[#This Row],[Eis-volgnr.]]),"")</f>
        <v/>
      </c>
      <c r="C80" s="83"/>
      <c r="D80" s="83"/>
      <c r="E80" s="84"/>
      <c r="F80" s="156"/>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1"/>
        <v/>
      </c>
      <c r="B81" s="82" t="str">
        <f>IF(H81&gt;0,CONCATENATE(Tabel2204039[Object-ID],Tabel2204039[Nr.],".",[1]!Watergangen[[#This Row],[Object code]],".",[1]!Watergangen[[#This Row],[Eis-volgnr.]]),"")</f>
        <v/>
      </c>
      <c r="C81" s="83"/>
      <c r="D81" s="83"/>
      <c r="E81" s="84"/>
      <c r="F81" s="156"/>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1"/>
        <v/>
      </c>
      <c r="B82" s="82" t="str">
        <f>IF(H82&gt;0,CONCATENATE(Tabel2204039[Object-ID],Tabel2204039[Nr.],".",[1]!Watergangen[[#This Row],[Object code]],".",[1]!Watergangen[[#This Row],[Eis-volgnr.]]),"")</f>
        <v/>
      </c>
      <c r="C82" s="83"/>
      <c r="D82" s="83"/>
      <c r="E82" s="84"/>
      <c r="F82" s="156"/>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1"/>
        <v/>
      </c>
      <c r="B83" s="82" t="str">
        <f>IF(H83&gt;0,CONCATENATE(Tabel2204039[Object-ID],Tabel2204039[Nr.],".",[1]!Watergangen[[#This Row],[Object code]],".",[1]!Watergangen[[#This Row],[Eis-volgnr.]]),"")</f>
        <v/>
      </c>
      <c r="C83" s="83"/>
      <c r="D83" s="83"/>
      <c r="E83" s="84"/>
      <c r="F83" s="156"/>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1"/>
        <v/>
      </c>
      <c r="B84" s="82" t="str">
        <f>IF(H84&gt;0,CONCATENATE(Tabel2204039[Object-ID],Tabel2204039[Nr.],".",[1]!Watergangen[[#This Row],[Object code]],".",[1]!Watergangen[[#This Row],[Eis-volgnr.]]),"")</f>
        <v/>
      </c>
      <c r="C84" s="83"/>
      <c r="D84" s="83"/>
      <c r="E84" s="84"/>
      <c r="F84" s="156"/>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1"/>
        <v/>
      </c>
      <c r="B85" s="82" t="str">
        <f>IF(H85&gt;0,CONCATENATE(Tabel2204039[Object-ID],Tabel2204039[Nr.],".",[1]!Watergangen[[#This Row],[Object code]],".",[1]!Watergangen[[#This Row],[Eis-volgnr.]]),"")</f>
        <v/>
      </c>
      <c r="C85" s="83"/>
      <c r="D85" s="83"/>
      <c r="E85" s="84"/>
      <c r="F85" s="156"/>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1"/>
        <v/>
      </c>
      <c r="B86" s="82" t="str">
        <f>IF(H86&gt;0,CONCATENATE(Tabel2204039[Object-ID],Tabel2204039[Nr.],".",[1]!Watergangen[[#This Row],[Object code]],".",[1]!Watergangen[[#This Row],[Eis-volgnr.]]),"")</f>
        <v/>
      </c>
      <c r="C86" s="83"/>
      <c r="D86" s="83"/>
      <c r="E86" s="84"/>
      <c r="F86" s="156"/>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1"/>
        <v/>
      </c>
      <c r="B87" s="82" t="str">
        <f>IF(H87&gt;0,CONCATENATE(Tabel2204039[Object-ID],Tabel2204039[Nr.],".",[1]!Watergangen[[#This Row],[Object code]],".",[1]!Watergangen[[#This Row],[Eis-volgnr.]]),"")</f>
        <v/>
      </c>
      <c r="C87" s="83"/>
      <c r="D87" s="83"/>
      <c r="E87" s="84"/>
      <c r="F87" s="156"/>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1"/>
        <v/>
      </c>
      <c r="B88" s="82" t="str">
        <f>IF(H88&gt;0,CONCATENATE(Tabel2204039[Object-ID],Tabel2204039[Nr.],".",[1]!Watergangen[[#This Row],[Object code]],".",[1]!Watergangen[[#This Row],[Eis-volgnr.]]),"")</f>
        <v/>
      </c>
      <c r="C88" s="83"/>
      <c r="D88" s="83"/>
      <c r="E88" s="84"/>
      <c r="F88" s="156"/>
      <c r="G88" s="88"/>
      <c r="H88" s="84"/>
      <c r="I88" s="83"/>
      <c r="J88" s="89"/>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1"/>
        <v/>
      </c>
      <c r="B89" s="82" t="str">
        <f>IF(H89&gt;0,CONCATENATE(Tabel2204039[Object-ID],Tabel2204039[Nr.],".",[1]!Watergangen[[#This Row],[Object code]],".",[1]!Watergangen[[#This Row],[Eis-volgnr.]]),"")</f>
        <v/>
      </c>
      <c r="C89" s="83"/>
      <c r="D89" s="83"/>
      <c r="E89" s="84"/>
      <c r="F89" s="156"/>
      <c r="G89" s="88"/>
      <c r="H89" s="84"/>
      <c r="I89" s="83"/>
      <c r="J89" s="89"/>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1"/>
        <v/>
      </c>
      <c r="B90" s="82" t="str">
        <f>IF(H90&gt;0,CONCATENATE(Tabel2204039[Object-ID],Tabel2204039[Nr.],".",[1]!Watergangen[[#This Row],[Object code]],".",[1]!Watergangen[[#This Row],[Eis-volgnr.]]),"")</f>
        <v/>
      </c>
      <c r="C90" s="83"/>
      <c r="D90" s="83"/>
      <c r="E90" s="84"/>
      <c r="F90" s="156"/>
      <c r="G90" s="88"/>
      <c r="H90" s="84"/>
      <c r="I90" s="83"/>
      <c r="J90" s="89"/>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1"/>
        <v/>
      </c>
      <c r="B91" s="82" t="str">
        <f>IF(H91&gt;0,CONCATENATE(Tabel2204039[Object-ID],Tabel2204039[Nr.],".",[1]!Watergangen[[#This Row],[Object code]],".",[1]!Watergangen[[#This Row],[Eis-volgnr.]]),"")</f>
        <v/>
      </c>
      <c r="C91" s="83"/>
      <c r="D91" s="83"/>
      <c r="E91" s="84"/>
      <c r="F91" s="156"/>
      <c r="G91" s="83"/>
      <c r="H91" s="84"/>
      <c r="I91" s="83"/>
      <c r="J91" s="86"/>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1"/>
        <v/>
      </c>
      <c r="B92" s="82" t="str">
        <f>IF(H92&gt;0,CONCATENATE(Tabel2204039[Object-ID],Tabel2204039[Nr.],".",[1]!Watergangen[[#This Row],[Object code]],".",[1]!Watergangen[[#This Row],[Eis-volgnr.]]),"")</f>
        <v/>
      </c>
      <c r="C92" s="83"/>
      <c r="D92" s="83"/>
      <c r="E92" s="84"/>
      <c r="F92" s="156"/>
      <c r="G92" s="83"/>
      <c r="H92" s="84"/>
      <c r="I92" s="83"/>
      <c r="J92" s="86"/>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1"/>
        <v/>
      </c>
      <c r="B93" s="82" t="str">
        <f>IF(H93&gt;0,CONCATENATE(Tabel2204039[Object-ID],Tabel2204039[Nr.],".",[1]!Watergangen[[#This Row],[Object code]],".",[1]!Watergangen[[#This Row],[Eis-volgnr.]]),"")</f>
        <v/>
      </c>
      <c r="C93" s="83"/>
      <c r="D93" s="83"/>
      <c r="E93" s="84"/>
      <c r="F93" s="156"/>
      <c r="G93" s="83"/>
      <c r="H93" s="84"/>
      <c r="I93" s="83"/>
      <c r="J93" s="86"/>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1"/>
        <v/>
      </c>
      <c r="B94" s="82" t="str">
        <f>IF(H94&gt;0,CONCATENATE(Tabel2204039[Object-ID],Tabel2204039[Nr.],".",[1]!Watergangen[[#This Row],[Object code]],".",[1]!Watergangen[[#This Row],[Eis-volgnr.]]),"")</f>
        <v/>
      </c>
      <c r="C94" s="83"/>
      <c r="D94" s="83"/>
      <c r="E94" s="84"/>
      <c r="F94" s="156"/>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1"/>
        <v/>
      </c>
      <c r="B95" s="82" t="str">
        <f>IF(H95&gt;0,CONCATENATE(Tabel2204039[Object-ID],Tabel2204039[Nr.],".",[1]!Watergangen[[#This Row],[Object code]],".",[1]!Watergangen[[#This Row],[Eis-volgnr.]]),"")</f>
        <v/>
      </c>
      <c r="C95" s="83"/>
      <c r="D95" s="83"/>
      <c r="E95" s="84"/>
      <c r="F95" s="156"/>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1"/>
        <v/>
      </c>
      <c r="B96" s="82" t="str">
        <f>IF(H96&gt;0,CONCATENATE(Tabel2204039[Object-ID],Tabel2204039[Nr.],".",[1]!Watergangen[[#This Row],[Object code]],".",[1]!Watergangen[[#This Row],[Eis-volgnr.]]),"")</f>
        <v/>
      </c>
      <c r="C96" s="83"/>
      <c r="D96" s="83"/>
      <c r="E96" s="84"/>
      <c r="F96" s="156"/>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1"/>
        <v/>
      </c>
      <c r="B97" s="82" t="str">
        <f>IF(H97&gt;0,CONCATENATE(Tabel2204039[Object-ID],Tabel2204039[Nr.],".",[1]!Watergangen[[#This Row],[Object code]],".",[1]!Watergangen[[#This Row],[Eis-volgnr.]]),"")</f>
        <v/>
      </c>
      <c r="C97" s="83"/>
      <c r="D97" s="83"/>
      <c r="E97" s="84"/>
      <c r="F97" s="156"/>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1"/>
        <v/>
      </c>
      <c r="B98" s="82" t="str">
        <f>IF(H98&gt;0,CONCATENATE(Tabel2204039[Object-ID],Tabel2204039[Nr.],".",[1]!Watergangen[[#This Row],[Object code]],".",[1]!Watergangen[[#This Row],[Eis-volgnr.]]),"")</f>
        <v/>
      </c>
      <c r="C98" s="83"/>
      <c r="D98" s="83"/>
      <c r="E98" s="84"/>
      <c r="F98" s="156"/>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1"/>
        <v/>
      </c>
      <c r="B99" s="82" t="str">
        <f>IF(H99&gt;0,CONCATENATE(Tabel2204039[Object-ID],Tabel2204039[Nr.],".",[1]!Watergangen[[#This Row],[Object code]],".",[1]!Watergangen[[#This Row],[Eis-volgnr.]]),"")</f>
        <v/>
      </c>
      <c r="C99" s="83"/>
      <c r="D99" s="83"/>
      <c r="E99" s="84"/>
      <c r="F99" s="156"/>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1"/>
        <v/>
      </c>
      <c r="B100" s="82" t="str">
        <f>IF(H100&gt;0,CONCATENATE(Tabel2204039[Object-ID],Tabel2204039[Nr.],".",[1]!Watergangen[[#This Row],[Object code]],".",[1]!Watergangen[[#This Row],[Eis-volgnr.]]),"")</f>
        <v/>
      </c>
      <c r="C100" s="83"/>
      <c r="D100" s="83"/>
      <c r="E100" s="84"/>
      <c r="F100" s="156"/>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1"/>
        <v/>
      </c>
      <c r="B101" s="82" t="str">
        <f>IF(H101&gt;0,CONCATENATE(Tabel2204039[Object-ID],Tabel2204039[Nr.],".",[1]!Watergangen[[#This Row],[Object code]],".",[1]!Watergangen[[#This Row],[Eis-volgnr.]]),"")</f>
        <v/>
      </c>
      <c r="C101" s="83"/>
      <c r="D101" s="83"/>
      <c r="E101" s="84"/>
      <c r="F101" s="156"/>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1"/>
        <v/>
      </c>
      <c r="B102" s="82" t="str">
        <f>IF(H102&gt;0,CONCATENATE(Tabel2204039[Object-ID],Tabel2204039[Nr.],".",[1]!Watergangen[[#This Row],[Object code]],".",[1]!Watergangen[[#This Row],[Eis-volgnr.]]),"")</f>
        <v/>
      </c>
      <c r="C102" s="83"/>
      <c r="D102" s="83"/>
      <c r="E102" s="84"/>
      <c r="F102" s="156"/>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1"/>
        <v/>
      </c>
      <c r="B103" s="82" t="str">
        <f>IF(H103&gt;0,CONCATENATE(Tabel2204039[Object-ID],Tabel2204039[Nr.],".",[1]!Watergangen[[#This Row],[Object code]],".",[1]!Watergangen[[#This Row],[Eis-volgnr.]]),"")</f>
        <v/>
      </c>
      <c r="C103" s="83"/>
      <c r="D103" s="83"/>
      <c r="E103" s="84"/>
      <c r="F103" s="156"/>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1"/>
        <v/>
      </c>
      <c r="B104" s="82" t="str">
        <f>IF(H104&gt;0,CONCATENATE(Tabel2204039[Object-ID],Tabel2204039[Nr.],".",[1]!Watergangen[[#This Row],[Object code]],".",[1]!Watergangen[[#This Row],[Eis-volgnr.]]),"")</f>
        <v/>
      </c>
      <c r="C104" s="83"/>
      <c r="D104" s="83"/>
      <c r="E104" s="84"/>
      <c r="F104" s="156"/>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1"/>
        <v/>
      </c>
      <c r="B105" s="82" t="str">
        <f>IF(H105&gt;0,CONCATENATE(Tabel2204039[Object-ID],Tabel2204039[Nr.],".",[1]!Watergangen[[#This Row],[Object code]],".",[1]!Watergangen[[#This Row],[Eis-volgnr.]]),"")</f>
        <v/>
      </c>
      <c r="C105" s="83"/>
      <c r="D105" s="83"/>
      <c r="E105" s="84"/>
      <c r="F105" s="156"/>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1"/>
        <v/>
      </c>
      <c r="B106" s="82" t="str">
        <f>IF(H106&gt;0,CONCATENATE(Tabel2204039[Object-ID],Tabel2204039[Nr.],".",[1]!Watergangen[[#This Row],[Object code]],".",[1]!Watergangen[[#This Row],[Eis-volgnr.]]),"")</f>
        <v/>
      </c>
      <c r="C106" s="83"/>
      <c r="D106" s="83"/>
      <c r="E106" s="84"/>
      <c r="F106" s="156"/>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1"/>
        <v/>
      </c>
      <c r="B107" s="82" t="str">
        <f>IF(H107&gt;0,CONCATENATE(Tabel2204039[Object-ID],Tabel2204039[Nr.],".",[1]!Watergangen[[#This Row],[Object code]],".",[1]!Watergangen[[#This Row],[Eis-volgnr.]]),"")</f>
        <v/>
      </c>
      <c r="C107" s="83"/>
      <c r="D107" s="83"/>
      <c r="E107" s="84"/>
      <c r="F107" s="156"/>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1"/>
        <v/>
      </c>
      <c r="B108" s="82" t="str">
        <f>IF(H108&gt;0,CONCATENATE(Tabel2204039[Object-ID],Tabel2204039[Nr.],".",[1]!Watergangen[[#This Row],[Object code]],".",[1]!Watergangen[[#This Row],[Eis-volgnr.]]),"")</f>
        <v/>
      </c>
      <c r="C108" s="83"/>
      <c r="D108" s="83"/>
      <c r="E108" s="84"/>
      <c r="F108" s="156"/>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1"/>
        <v/>
      </c>
      <c r="B109" s="82" t="str">
        <f>IF(H109&gt;0,CONCATENATE(Tabel2204039[Object-ID],Tabel2204039[Nr.],".",[1]!Watergangen[[#This Row],[Object code]],".",[1]!Watergangen[[#This Row],[Eis-volgnr.]]),"")</f>
        <v/>
      </c>
      <c r="C109" s="83"/>
      <c r="D109" s="83"/>
      <c r="E109" s="84"/>
      <c r="F109" s="156"/>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1"/>
        <v/>
      </c>
      <c r="B110" s="82" t="str">
        <f>IF(H110&gt;0,CONCATENATE(Tabel2204039[Object-ID],Tabel2204039[Nr.],".",[1]!Watergangen[[#This Row],[Object code]],".",[1]!Watergangen[[#This Row],[Eis-volgnr.]]),"")</f>
        <v/>
      </c>
      <c r="C110" s="83"/>
      <c r="D110" s="83"/>
      <c r="E110" s="84"/>
      <c r="F110" s="156"/>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1"/>
        <v/>
      </c>
      <c r="B111" s="82" t="str">
        <f>IF(H111&gt;0,CONCATENATE(Tabel2204039[Object-ID],Tabel2204039[Nr.],".",[1]!Watergangen[[#This Row],[Object code]],".",[1]!Watergangen[[#This Row],[Eis-volgnr.]]),"")</f>
        <v/>
      </c>
      <c r="C111" s="83"/>
      <c r="D111" s="83"/>
      <c r="E111" s="84"/>
      <c r="F111" s="156"/>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1"/>
        <v/>
      </c>
      <c r="B112" s="82" t="str">
        <f>IF(H112&gt;0,CONCATENATE(Tabel2204039[Object-ID],Tabel2204039[Nr.],".",[1]!Watergangen[[#This Row],[Object code]],".",[1]!Watergangen[[#This Row],[Eis-volgnr.]]),"")</f>
        <v/>
      </c>
      <c r="C112" s="83"/>
      <c r="D112" s="83"/>
      <c r="E112" s="84"/>
      <c r="F112" s="156"/>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1"/>
        <v/>
      </c>
      <c r="B113" s="82" t="str">
        <f>IF(H113&gt;0,CONCATENATE(Tabel2204039[Object-ID],Tabel2204039[Nr.],".",[1]!Watergangen[[#This Row],[Object code]],".",[1]!Watergangen[[#This Row],[Eis-volgnr.]]),"")</f>
        <v/>
      </c>
      <c r="C113" s="83"/>
      <c r="D113" s="83"/>
      <c r="E113" s="84"/>
      <c r="F113" s="156"/>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1"/>
        <v/>
      </c>
      <c r="B114" s="82" t="str">
        <f>IF(H114&gt;0,CONCATENATE(Tabel2204039[Object-ID],Tabel2204039[Nr.],".",[1]!Watergangen[[#This Row],[Object code]],".",[1]!Watergangen[[#This Row],[Eis-volgnr.]]),"")</f>
        <v/>
      </c>
      <c r="C114" s="83"/>
      <c r="D114" s="83"/>
      <c r="E114" s="84"/>
      <c r="F114" s="156"/>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1"/>
        <v/>
      </c>
      <c r="B115" s="82" t="str">
        <f>IF(H115&gt;0,CONCATENATE(Tabel2204039[Object-ID],Tabel2204039[Nr.],".",[1]!Watergangen[[#This Row],[Object code]],".",[1]!Watergangen[[#This Row],[Eis-volgnr.]]),"")</f>
        <v/>
      </c>
      <c r="C115" s="83"/>
      <c r="D115" s="83"/>
      <c r="E115" s="84"/>
      <c r="F115" s="156"/>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1"/>
        <v/>
      </c>
      <c r="B116" s="82" t="str">
        <f>IF(H116&gt;0,CONCATENATE(Tabel2204039[Object-ID],Tabel2204039[Nr.],".",[1]!Watergangen[[#This Row],[Object code]],".",[1]!Watergangen[[#This Row],[Eis-volgnr.]]),"")</f>
        <v/>
      </c>
      <c r="C116" s="83"/>
      <c r="D116" s="83"/>
      <c r="E116" s="84"/>
      <c r="F116" s="156"/>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1"/>
        <v/>
      </c>
      <c r="B117" s="82" t="str">
        <f>IF(H117&gt;0,CONCATENATE(Tabel2204039[Object-ID],Tabel2204039[Nr.],".",[1]!Watergangen[[#This Row],[Object code]],".",[1]!Watergangen[[#This Row],[Eis-volgnr.]]),"")</f>
        <v/>
      </c>
      <c r="C117" s="83"/>
      <c r="D117" s="83"/>
      <c r="E117" s="84"/>
      <c r="F117" s="156"/>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1"/>
        <v/>
      </c>
      <c r="B118" s="82" t="str">
        <f>IF(H118&gt;0,CONCATENATE(Tabel2204039[Object-ID],Tabel2204039[Nr.],".",[1]!Watergangen[[#This Row],[Object code]],".",[1]!Watergangen[[#This Row],[Eis-volgnr.]]),"")</f>
        <v/>
      </c>
      <c r="C118" s="83"/>
      <c r="D118" s="83"/>
      <c r="E118" s="84"/>
      <c r="F118" s="156"/>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1"/>
        <v/>
      </c>
      <c r="B119" s="82" t="str">
        <f>IF(H119&gt;0,CONCATENATE(Tabel2204039[Object-ID],Tabel2204039[Nr.],".",[1]!Watergangen[[#This Row],[Object code]],".",[1]!Watergangen[[#This Row],[Eis-volgnr.]]),"")</f>
        <v/>
      </c>
      <c r="C119" s="83"/>
      <c r="D119" s="83"/>
      <c r="E119" s="84"/>
      <c r="F119" s="156"/>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1"/>
        <v/>
      </c>
      <c r="B120" s="82" t="str">
        <f>IF(H120&gt;0,CONCATENATE(Tabel2204039[Object-ID],Tabel2204039[Nr.],".",[1]!Watergangen[[#This Row],[Object code]],".",[1]!Watergangen[[#This Row],[Eis-volgnr.]]),"")</f>
        <v/>
      </c>
      <c r="C120" s="83"/>
      <c r="D120" s="83"/>
      <c r="E120" s="84"/>
      <c r="F120" s="156"/>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1"/>
        <v/>
      </c>
      <c r="B121" s="82" t="str">
        <f>IF(H121&gt;0,CONCATENATE(Tabel2204039[Object-ID],Tabel2204039[Nr.],".",[1]!Watergangen[[#This Row],[Object code]],".",[1]!Watergangen[[#This Row],[Eis-volgnr.]]),"")</f>
        <v/>
      </c>
      <c r="C121" s="83"/>
      <c r="D121" s="83"/>
      <c r="E121" s="84"/>
      <c r="F121" s="156"/>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1"/>
        <v/>
      </c>
      <c r="B122" s="82" t="str">
        <f>IF(H122&gt;0,CONCATENATE(Tabel2204039[Object-ID],Tabel2204039[Nr.],".",[1]!Watergangen[[#This Row],[Object code]],".",[1]!Watergangen[[#This Row],[Eis-volgnr.]]),"")</f>
        <v/>
      </c>
      <c r="C122" s="83"/>
      <c r="D122" s="83"/>
      <c r="E122" s="84"/>
      <c r="F122" s="156"/>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1"/>
        <v/>
      </c>
      <c r="B123" s="82" t="str">
        <f>IF(H123&gt;0,CONCATENATE(Tabel2204039[Object-ID],Tabel2204039[Nr.],".",[1]!Watergangen[[#This Row],[Object code]],".",[1]!Watergangen[[#This Row],[Eis-volgnr.]]),"")</f>
        <v/>
      </c>
      <c r="C123" s="83"/>
      <c r="D123" s="83"/>
      <c r="E123" s="84"/>
      <c r="F123" s="156"/>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1"/>
        <v/>
      </c>
      <c r="B124" s="82" t="str">
        <f>IF(H124&gt;0,CONCATENATE(Tabel2204039[Object-ID],Tabel2204039[Nr.],".",[1]!Watergangen[[#This Row],[Object code]],".",[1]!Watergangen[[#This Row],[Eis-volgnr.]]),"")</f>
        <v/>
      </c>
      <c r="C124" s="83"/>
      <c r="D124" s="83"/>
      <c r="E124" s="84"/>
      <c r="F124" s="156"/>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1"/>
        <v/>
      </c>
      <c r="B125" s="82" t="str">
        <f>IF(H125&gt;0,CONCATENATE(Tabel2204039[Object-ID],Tabel2204039[Nr.],".",[1]!Watergangen[[#This Row],[Object code]],".",[1]!Watergangen[[#This Row],[Eis-volgnr.]]),"")</f>
        <v/>
      </c>
      <c r="C125" s="83"/>
      <c r="D125" s="83"/>
      <c r="E125" s="84"/>
      <c r="F125" s="156"/>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1"/>
        <v/>
      </c>
      <c r="B126" s="82" t="str">
        <f>IF(H126&gt;0,CONCATENATE(Tabel2204039[Object-ID],Tabel2204039[Nr.],".",[1]!Watergangen[[#This Row],[Object code]],".",[1]!Watergangen[[#This Row],[Eis-volgnr.]]),"")</f>
        <v/>
      </c>
      <c r="C126" s="83"/>
      <c r="D126" s="83"/>
      <c r="E126" s="84"/>
      <c r="F126" s="156"/>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1"/>
        <v/>
      </c>
      <c r="B127" s="82" t="str">
        <f>IF(H127&gt;0,CONCATENATE(Tabel2204039[Object-ID],Tabel2204039[Nr.],".",[1]!Watergangen[[#This Row],[Object code]],".",[1]!Watergangen[[#This Row],[Eis-volgnr.]]),"")</f>
        <v/>
      </c>
      <c r="C127" s="83"/>
      <c r="D127" s="83"/>
      <c r="E127" s="84"/>
      <c r="F127" s="156"/>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1"/>
        <v/>
      </c>
      <c r="B128" s="82" t="str">
        <f>IF(H128&gt;0,CONCATENATE(Tabel2204039[Object-ID],Tabel2204039[Nr.],".",[1]!Watergangen[[#This Row],[Object code]],".",[1]!Watergangen[[#This Row],[Eis-volgnr.]]),"")</f>
        <v/>
      </c>
      <c r="C128" s="83"/>
      <c r="D128" s="83"/>
      <c r="E128" s="84"/>
      <c r="F128" s="156"/>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1"/>
        <v/>
      </c>
      <c r="B129" s="82" t="str">
        <f>IF(H129&gt;0,CONCATENATE(Tabel2204039[Object-ID],Tabel2204039[Nr.],".",[1]!Watergangen[[#This Row],[Object code]],".",[1]!Watergangen[[#This Row],[Eis-volgnr.]]),"")</f>
        <v/>
      </c>
      <c r="C129" s="83"/>
      <c r="D129" s="83"/>
      <c r="E129" s="84"/>
      <c r="F129" s="156"/>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1"/>
        <v/>
      </c>
      <c r="B130" s="82" t="str">
        <f>IF(H130&gt;0,CONCATENATE(Tabel2204039[Object-ID],Tabel2204039[Nr.],".",[1]!Watergangen[[#This Row],[Object code]],".",[1]!Watergangen[[#This Row],[Eis-volgnr.]]),"")</f>
        <v/>
      </c>
      <c r="C130" s="83"/>
      <c r="D130" s="83"/>
      <c r="E130" s="84"/>
      <c r="F130" s="156"/>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1"/>
        <v/>
      </c>
      <c r="B131" s="82" t="str">
        <f>IF(H131&gt;0,CONCATENATE(Tabel2204039[Object-ID],Tabel2204039[Nr.],".",[1]!Watergangen[[#This Row],[Object code]],".",[1]!Watergangen[[#This Row],[Eis-volgnr.]]),"")</f>
        <v/>
      </c>
      <c r="C131" s="83"/>
      <c r="D131" s="83"/>
      <c r="E131" s="84"/>
      <c r="F131" s="156"/>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1"/>
        <v/>
      </c>
      <c r="B132" s="82" t="str">
        <f>IF(H132&gt;0,CONCATENATE(Tabel2204039[Object-ID],Tabel2204039[Nr.],".",[1]!Watergangen[[#This Row],[Object code]],".",[1]!Watergangen[[#This Row],[Eis-volgnr.]]),"")</f>
        <v/>
      </c>
      <c r="C132" s="83"/>
      <c r="D132" s="83"/>
      <c r="E132" s="84"/>
      <c r="F132" s="156"/>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1"/>
        <v/>
      </c>
      <c r="B133" s="82" t="str">
        <f>IF(H133&gt;0,CONCATENATE(Tabel2204039[Object-ID],Tabel2204039[Nr.],".",[1]!Watergangen[[#This Row],[Object code]],".",[1]!Watergangen[[#This Row],[Eis-volgnr.]]),"")</f>
        <v/>
      </c>
      <c r="C133" s="83"/>
      <c r="D133" s="83"/>
      <c r="E133" s="84"/>
      <c r="F133" s="156"/>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1"/>
        <v/>
      </c>
      <c r="B134" s="82" t="str">
        <f>IF(H134&gt;0,CONCATENATE(Tabel2204039[Object-ID],Tabel2204039[Nr.],".",[1]!Watergangen[[#This Row],[Object code]],".",[1]!Watergangen[[#This Row],[Eis-volgnr.]]),"")</f>
        <v/>
      </c>
      <c r="C134" s="83"/>
      <c r="D134" s="83"/>
      <c r="E134" s="84"/>
      <c r="F134" s="156"/>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1"/>
        <v/>
      </c>
      <c r="B135" s="82" t="str">
        <f>IF(H135&gt;0,CONCATENATE(Tabel2204039[Object-ID],Tabel2204039[Nr.],".",[1]!Watergangen[[#This Row],[Object code]],".",[1]!Watergangen[[#This Row],[Eis-volgnr.]]),"")</f>
        <v/>
      </c>
      <c r="C135" s="83"/>
      <c r="D135" s="83"/>
      <c r="E135" s="84"/>
      <c r="F135" s="156"/>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1"/>
        <v/>
      </c>
      <c r="B136" s="82" t="str">
        <f>IF(H136&gt;0,CONCATENATE(Tabel2204039[Object-ID],Tabel2204039[Nr.],".",[1]!Watergangen[[#This Row],[Object code]],".",[1]!Watergangen[[#This Row],[Eis-volgnr.]]),"")</f>
        <v/>
      </c>
      <c r="C136" s="83"/>
      <c r="D136" s="83"/>
      <c r="E136" s="84"/>
      <c r="F136" s="156"/>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1"/>
        <v/>
      </c>
      <c r="B137" s="82" t="str">
        <f>IF(H137&gt;0,CONCATENATE(Tabel2204039[Object-ID],Tabel2204039[Nr.],".",[1]!Watergangen[[#This Row],[Object code]],".",[1]!Watergangen[[#This Row],[Eis-volgnr.]]),"")</f>
        <v/>
      </c>
      <c r="C137" s="83"/>
      <c r="D137" s="83"/>
      <c r="E137" s="84"/>
      <c r="F137" s="156"/>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1"/>
        <v/>
      </c>
      <c r="B138" s="82" t="str">
        <f>IF(H138&gt;0,CONCATENATE(Tabel2204039[Object-ID],Tabel2204039[Nr.],".",[1]!Watergangen[[#This Row],[Object code]],".",[1]!Watergangen[[#This Row],[Eis-volgnr.]]),"")</f>
        <v/>
      </c>
      <c r="C138" s="83"/>
      <c r="D138" s="83"/>
      <c r="E138" s="84"/>
      <c r="F138" s="156"/>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1"/>
        <v/>
      </c>
      <c r="B139" s="82" t="str">
        <f>IF(H139&gt;0,CONCATENATE(Tabel2204039[Object-ID],Tabel2204039[Nr.],".",[1]!Watergangen[[#This Row],[Object code]],".",[1]!Watergangen[[#This Row],[Eis-volgnr.]]),"")</f>
        <v/>
      </c>
      <c r="C139" s="83"/>
      <c r="D139" s="83"/>
      <c r="E139" s="84"/>
      <c r="F139" s="156"/>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si="1"/>
        <v/>
      </c>
      <c r="B140" s="82" t="str">
        <f>IF(H140&gt;0,CONCATENATE(Tabel2204039[Object-ID],Tabel2204039[Nr.],".",[1]!Watergangen[[#This Row],[Object code]],".",[1]!Watergangen[[#This Row],[Eis-volgnr.]]),"")</f>
        <v/>
      </c>
      <c r="C140" s="83"/>
      <c r="D140" s="83"/>
      <c r="E140" s="84"/>
      <c r="F140" s="156"/>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si="1"/>
        <v/>
      </c>
      <c r="B141" s="82" t="str">
        <f>IF(H141&gt;0,CONCATENATE(Tabel2204039[Object-ID],Tabel2204039[Nr.],".",[1]!Watergangen[[#This Row],[Object code]],".",[1]!Watergangen[[#This Row],[Eis-volgnr.]]),"")</f>
        <v/>
      </c>
      <c r="C141" s="83"/>
      <c r="D141" s="83"/>
      <c r="E141" s="84"/>
      <c r="F141" s="156"/>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1"/>
        <v/>
      </c>
      <c r="B142" s="82" t="str">
        <f>IF(H142&gt;0,CONCATENATE(Tabel2204039[Object-ID],Tabel2204039[Nr.],".",[1]!Watergangen[[#This Row],[Object code]],".",[1]!Watergangen[[#This Row],[Eis-volgnr.]]),"")</f>
        <v/>
      </c>
      <c r="C142" s="83"/>
      <c r="D142" s="83"/>
      <c r="E142" s="84"/>
      <c r="F142" s="156"/>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ref="A143:A206" si="2">IF(B143="","",ROW()-10)</f>
        <v/>
      </c>
      <c r="B143" s="82" t="str">
        <f>IF(H143&gt;0,CONCATENATE(Tabel2204039[Object-ID],Tabel2204039[Nr.],".",[1]!Watergangen[[#This Row],[Object code]],".",[1]!Watergangen[[#This Row],[Eis-volgnr.]]),"")</f>
        <v/>
      </c>
      <c r="C143" s="83"/>
      <c r="D143" s="83"/>
      <c r="E143" s="84"/>
      <c r="F143" s="156"/>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2"/>
        <v/>
      </c>
      <c r="B144" s="82" t="str">
        <f>IF(H144&gt;0,CONCATENATE(Tabel2204039[Object-ID],Tabel2204039[Nr.],".",[1]!Watergangen[[#This Row],[Object code]],".",[1]!Watergangen[[#This Row],[Eis-volgnr.]]),"")</f>
        <v/>
      </c>
      <c r="C144" s="83"/>
      <c r="D144" s="83"/>
      <c r="E144" s="84"/>
      <c r="F144" s="156"/>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2"/>
        <v/>
      </c>
      <c r="B145" s="82" t="str">
        <f>IF(H145&gt;0,CONCATENATE(Tabel2204039[Object-ID],Tabel2204039[Nr.],".",[1]!Watergangen[[#This Row],[Object code]],".",[1]!Watergangen[[#This Row],[Eis-volgnr.]]),"")</f>
        <v/>
      </c>
      <c r="C145" s="83"/>
      <c r="D145" s="83"/>
      <c r="E145" s="84"/>
      <c r="F145" s="156"/>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2"/>
        <v/>
      </c>
      <c r="B146" s="82" t="str">
        <f>IF(H146&gt;0,CONCATENATE(Tabel2204039[Object-ID],Tabel2204039[Nr.],".",[1]!Watergangen[[#This Row],[Object code]],".",[1]!Watergangen[[#This Row],[Eis-volgnr.]]),"")</f>
        <v/>
      </c>
      <c r="C146" s="83"/>
      <c r="D146" s="83"/>
      <c r="E146" s="84"/>
      <c r="F146" s="156"/>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2"/>
        <v/>
      </c>
      <c r="B147" s="82" t="str">
        <f>IF(H147&gt;0,CONCATENATE(Tabel2204039[Object-ID],Tabel2204039[Nr.],".",[1]!Watergangen[[#This Row],[Object code]],".",[1]!Watergangen[[#This Row],[Eis-volgnr.]]),"")</f>
        <v/>
      </c>
      <c r="C147" s="83"/>
      <c r="D147" s="83"/>
      <c r="E147" s="84"/>
      <c r="F147" s="156"/>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2"/>
        <v/>
      </c>
      <c r="B148" s="82" t="str">
        <f>IF(H148&gt;0,CONCATENATE(Tabel2204039[Object-ID],Tabel2204039[Nr.],".",[1]!Watergangen[[#This Row],[Object code]],".",[1]!Watergangen[[#This Row],[Eis-volgnr.]]),"")</f>
        <v/>
      </c>
      <c r="C148" s="83"/>
      <c r="D148" s="83"/>
      <c r="E148" s="84"/>
      <c r="F148" s="156"/>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2"/>
        <v/>
      </c>
      <c r="B149" s="82" t="str">
        <f>IF(H149&gt;0,CONCATENATE(Tabel2204039[Object-ID],Tabel2204039[Nr.],".",[1]!Watergangen[[#This Row],[Object code]],".",[1]!Watergangen[[#This Row],[Eis-volgnr.]]),"")</f>
        <v/>
      </c>
      <c r="C149" s="83"/>
      <c r="D149" s="83"/>
      <c r="E149" s="84"/>
      <c r="F149" s="156"/>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2"/>
        <v/>
      </c>
      <c r="B150" s="82" t="str">
        <f>IF(H150&gt;0,CONCATENATE(Tabel2204039[Object-ID],Tabel2204039[Nr.],".",[1]!Watergangen[[#This Row],[Object code]],".",[1]!Watergangen[[#This Row],[Eis-volgnr.]]),"")</f>
        <v/>
      </c>
      <c r="C150" s="83"/>
      <c r="D150" s="83"/>
      <c r="E150" s="84"/>
      <c r="F150" s="156"/>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2"/>
        <v/>
      </c>
      <c r="B151" s="82" t="str">
        <f>IF(H151&gt;0,CONCATENATE(Tabel2204039[Object-ID],Tabel2204039[Nr.],".",[1]!Watergangen[[#This Row],[Object code]],".",[1]!Watergangen[[#This Row],[Eis-volgnr.]]),"")</f>
        <v/>
      </c>
      <c r="C151" s="83"/>
      <c r="D151" s="83"/>
      <c r="E151" s="84"/>
      <c r="F151" s="156"/>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2"/>
        <v/>
      </c>
      <c r="B152" s="82" t="str">
        <f>IF(H152&gt;0,CONCATENATE(Tabel2204039[Object-ID],Tabel2204039[Nr.],".",[1]!Watergangen[[#This Row],[Object code]],".",[1]!Watergangen[[#This Row],[Eis-volgnr.]]),"")</f>
        <v/>
      </c>
      <c r="C152" s="83"/>
      <c r="D152" s="83"/>
      <c r="E152" s="84"/>
      <c r="F152" s="156"/>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2"/>
        <v/>
      </c>
      <c r="B153" s="82" t="str">
        <f>IF(H153&gt;0,CONCATENATE(Tabel2204039[Object-ID],Tabel2204039[Nr.],".",[1]!Watergangen[[#This Row],[Object code]],".",[1]!Watergangen[[#This Row],[Eis-volgnr.]]),"")</f>
        <v/>
      </c>
      <c r="C153" s="83"/>
      <c r="D153" s="83"/>
      <c r="E153" s="84"/>
      <c r="F153" s="156"/>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2"/>
        <v/>
      </c>
      <c r="B154" s="82" t="str">
        <f>IF(H154&gt;0,CONCATENATE(Tabel2204039[Object-ID],Tabel2204039[Nr.],".",[1]!Watergangen[[#This Row],[Object code]],".",[1]!Watergangen[[#This Row],[Eis-volgnr.]]),"")</f>
        <v/>
      </c>
      <c r="C154" s="83"/>
      <c r="D154" s="83"/>
      <c r="E154" s="84"/>
      <c r="F154" s="156"/>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2"/>
        <v/>
      </c>
      <c r="B155" s="82" t="str">
        <f>IF(H155&gt;0,CONCATENATE(Tabel2204039[Object-ID],Tabel2204039[Nr.],".",[1]!Watergangen[[#This Row],[Object code]],".",[1]!Watergangen[[#This Row],[Eis-volgnr.]]),"")</f>
        <v/>
      </c>
      <c r="C155" s="83"/>
      <c r="D155" s="83"/>
      <c r="E155" s="84"/>
      <c r="F155" s="156"/>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2"/>
        <v/>
      </c>
      <c r="B156" s="82" t="str">
        <f>IF(H156&gt;0,CONCATENATE(Tabel2204039[Object-ID],Tabel2204039[Nr.],".",[1]!Watergangen[[#This Row],[Object code]],".",[1]!Watergangen[[#This Row],[Eis-volgnr.]]),"")</f>
        <v/>
      </c>
      <c r="C156" s="83"/>
      <c r="D156" s="83"/>
      <c r="E156" s="84"/>
      <c r="F156" s="156"/>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2"/>
        <v/>
      </c>
      <c r="B157" s="82" t="str">
        <f>IF(H157&gt;0,CONCATENATE(Tabel2204039[Object-ID],Tabel2204039[Nr.],".",[1]!Watergangen[[#This Row],[Object code]],".",[1]!Watergangen[[#This Row],[Eis-volgnr.]]),"")</f>
        <v/>
      </c>
      <c r="C157" s="83"/>
      <c r="D157" s="83"/>
      <c r="E157" s="84"/>
      <c r="F157" s="156"/>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2"/>
        <v/>
      </c>
      <c r="B158" s="82" t="str">
        <f>IF(H158&gt;0,CONCATENATE(Tabel2204039[Object-ID],Tabel2204039[Nr.],".",[1]!Watergangen[[#This Row],[Object code]],".",[1]!Watergangen[[#This Row],[Eis-volgnr.]]),"")</f>
        <v/>
      </c>
      <c r="C158" s="83"/>
      <c r="D158" s="83"/>
      <c r="E158" s="84"/>
      <c r="F158" s="156"/>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2"/>
        <v/>
      </c>
      <c r="B159" s="82" t="str">
        <f>IF(H159&gt;0,CONCATENATE(Tabel2204039[Object-ID],Tabel2204039[Nr.],".",[1]!Watergangen[[#This Row],[Object code]],".",[1]!Watergangen[[#This Row],[Eis-volgnr.]]),"")</f>
        <v/>
      </c>
      <c r="C159" s="83"/>
      <c r="D159" s="83"/>
      <c r="E159" s="84"/>
      <c r="F159" s="156"/>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2"/>
        <v/>
      </c>
      <c r="B160" s="82" t="str">
        <f>IF(H160&gt;0,CONCATENATE(Tabel2204039[Object-ID],Tabel2204039[Nr.],".",[1]!Watergangen[[#This Row],[Object code]],".",[1]!Watergangen[[#This Row],[Eis-volgnr.]]),"")</f>
        <v/>
      </c>
      <c r="C160" s="83"/>
      <c r="D160" s="83"/>
      <c r="E160" s="84"/>
      <c r="F160" s="156"/>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2"/>
        <v/>
      </c>
      <c r="B161" s="82" t="str">
        <f>IF(H161&gt;0,CONCATENATE(Tabel2204039[Object-ID],Tabel2204039[Nr.],".",[1]!Watergangen[[#This Row],[Object code]],".",[1]!Watergangen[[#This Row],[Eis-volgnr.]]),"")</f>
        <v/>
      </c>
      <c r="C161" s="83"/>
      <c r="D161" s="83"/>
      <c r="E161" s="84"/>
      <c r="F161" s="156"/>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2"/>
        <v/>
      </c>
      <c r="B162" s="82" t="str">
        <f>IF(H162&gt;0,CONCATENATE(Tabel2204039[Object-ID],Tabel2204039[Nr.],".",[1]!Watergangen[[#This Row],[Object code]],".",[1]!Watergangen[[#This Row],[Eis-volgnr.]]),"")</f>
        <v/>
      </c>
      <c r="C162" s="83"/>
      <c r="D162" s="83"/>
      <c r="E162" s="84"/>
      <c r="F162" s="156"/>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2"/>
        <v/>
      </c>
      <c r="B163" s="82" t="str">
        <f>IF(H163&gt;0,CONCATENATE(Tabel2204039[Object-ID],Tabel2204039[Nr.],".",[1]!Watergangen[[#This Row],[Object code]],".",[1]!Watergangen[[#This Row],[Eis-volgnr.]]),"")</f>
        <v/>
      </c>
      <c r="C163" s="83"/>
      <c r="D163" s="83"/>
      <c r="E163" s="84"/>
      <c r="F163" s="156"/>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2"/>
        <v/>
      </c>
      <c r="B164" s="82" t="str">
        <f>IF(H164&gt;0,CONCATENATE(Tabel2204039[Object-ID],Tabel2204039[Nr.],".",[1]!Watergangen[[#This Row],[Object code]],".",[1]!Watergangen[[#This Row],[Eis-volgnr.]]),"")</f>
        <v/>
      </c>
      <c r="C164" s="83"/>
      <c r="D164" s="83"/>
      <c r="E164" s="84"/>
      <c r="F164" s="156"/>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2"/>
        <v/>
      </c>
      <c r="B165" s="82" t="str">
        <f>IF(H165&gt;0,CONCATENATE(Tabel2204039[Object-ID],Tabel2204039[Nr.],".",[1]!Watergangen[[#This Row],[Object code]],".",[1]!Watergangen[[#This Row],[Eis-volgnr.]]),"")</f>
        <v/>
      </c>
      <c r="C165" s="83"/>
      <c r="D165" s="83"/>
      <c r="E165" s="84"/>
      <c r="F165" s="156"/>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2"/>
        <v/>
      </c>
      <c r="B166" s="82" t="str">
        <f>IF(H166&gt;0,CONCATENATE(Tabel2204039[Object-ID],Tabel2204039[Nr.],".",[1]!Watergangen[[#This Row],[Object code]],".",[1]!Watergangen[[#This Row],[Eis-volgnr.]]),"")</f>
        <v/>
      </c>
      <c r="C166" s="83"/>
      <c r="D166" s="83"/>
      <c r="E166" s="84"/>
      <c r="F166" s="156"/>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2"/>
        <v/>
      </c>
      <c r="B167" s="82" t="str">
        <f>IF(H167&gt;0,CONCATENATE(Tabel2204039[Object-ID],Tabel2204039[Nr.],".",[1]!Watergangen[[#This Row],[Object code]],".",[1]!Watergangen[[#This Row],[Eis-volgnr.]]),"")</f>
        <v/>
      </c>
      <c r="C167" s="83"/>
      <c r="D167" s="83"/>
      <c r="E167" s="84"/>
      <c r="F167" s="156"/>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2"/>
        <v/>
      </c>
      <c r="B168" s="82" t="str">
        <f>IF(H168&gt;0,CONCATENATE(Tabel2204039[Object-ID],Tabel2204039[Nr.],".",[1]!Watergangen[[#This Row],[Object code]],".",[1]!Watergangen[[#This Row],[Eis-volgnr.]]),"")</f>
        <v/>
      </c>
      <c r="C168" s="83"/>
      <c r="D168" s="83"/>
      <c r="E168" s="84"/>
      <c r="F168" s="156"/>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2"/>
        <v/>
      </c>
      <c r="B169" s="82" t="str">
        <f>IF(H169&gt;0,CONCATENATE(Tabel2204039[Object-ID],Tabel2204039[Nr.],".",[1]!Watergangen[[#This Row],[Object code]],".",[1]!Watergangen[[#This Row],[Eis-volgnr.]]),"")</f>
        <v/>
      </c>
      <c r="C169" s="83"/>
      <c r="D169" s="83"/>
      <c r="E169" s="84"/>
      <c r="F169" s="156"/>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2"/>
        <v/>
      </c>
      <c r="B170" s="82" t="str">
        <f>IF(H170&gt;0,CONCATENATE(Tabel2204039[Object-ID],Tabel2204039[Nr.],".",[1]!Watergangen[[#This Row],[Object code]],".",[1]!Watergangen[[#This Row],[Eis-volgnr.]]),"")</f>
        <v/>
      </c>
      <c r="C170" s="83"/>
      <c r="D170" s="83"/>
      <c r="E170" s="84"/>
      <c r="F170" s="156"/>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2"/>
        <v/>
      </c>
      <c r="B171" s="82" t="str">
        <f>IF(H171&gt;0,CONCATENATE(Tabel2204039[Object-ID],Tabel2204039[Nr.],".",[1]!Watergangen[[#This Row],[Object code]],".",[1]!Watergangen[[#This Row],[Eis-volgnr.]]),"")</f>
        <v/>
      </c>
      <c r="C171" s="83"/>
      <c r="D171" s="83"/>
      <c r="E171" s="84"/>
      <c r="F171" s="156"/>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2"/>
        <v/>
      </c>
      <c r="B172" s="82" t="str">
        <f>IF(H172&gt;0,CONCATENATE(Tabel2204039[Object-ID],Tabel2204039[Nr.],".",[1]!Watergangen[[#This Row],[Object code]],".",[1]!Watergangen[[#This Row],[Eis-volgnr.]]),"")</f>
        <v/>
      </c>
      <c r="C172" s="83"/>
      <c r="D172" s="83"/>
      <c r="E172" s="84"/>
      <c r="F172" s="156"/>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2"/>
        <v/>
      </c>
      <c r="B173" s="82" t="str">
        <f>IF(H173&gt;0,CONCATENATE(Tabel2204039[Object-ID],Tabel2204039[Nr.],".",[1]!Watergangen[[#This Row],[Object code]],".",[1]!Watergangen[[#This Row],[Eis-volgnr.]]),"")</f>
        <v/>
      </c>
      <c r="C173" s="83"/>
      <c r="D173" s="83"/>
      <c r="E173" s="84"/>
      <c r="F173" s="156"/>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2"/>
        <v/>
      </c>
      <c r="B174" s="82" t="str">
        <f>IF(H174&gt;0,CONCATENATE(Tabel2204039[Object-ID],Tabel2204039[Nr.],".",[1]!Watergangen[[#This Row],[Object code]],".",[1]!Watergangen[[#This Row],[Eis-volgnr.]]),"")</f>
        <v/>
      </c>
      <c r="C174" s="83"/>
      <c r="D174" s="83"/>
      <c r="E174" s="84"/>
      <c r="F174" s="156"/>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2"/>
        <v/>
      </c>
      <c r="B175" s="82" t="str">
        <f>IF(H175&gt;0,CONCATENATE(Tabel2204039[Object-ID],Tabel2204039[Nr.],".",[1]!Watergangen[[#This Row],[Object code]],".",[1]!Watergangen[[#This Row],[Eis-volgnr.]]),"")</f>
        <v/>
      </c>
      <c r="C175" s="83"/>
      <c r="D175" s="83"/>
      <c r="E175" s="84"/>
      <c r="F175" s="156"/>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2"/>
        <v/>
      </c>
      <c r="B176" s="82" t="str">
        <f>IF(H176&gt;0,CONCATENATE(Tabel2204039[Object-ID],Tabel2204039[Nr.],".",[1]!Watergangen[[#This Row],[Object code]],".",[1]!Watergangen[[#This Row],[Eis-volgnr.]]),"")</f>
        <v/>
      </c>
      <c r="C176" s="83"/>
      <c r="D176" s="83"/>
      <c r="E176" s="84"/>
      <c r="F176" s="156"/>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2"/>
        <v/>
      </c>
      <c r="B177" s="82" t="str">
        <f>IF(H177&gt;0,CONCATENATE(Tabel2204039[Object-ID],Tabel2204039[Nr.],".",[1]!Watergangen[[#This Row],[Object code]],".",[1]!Watergangen[[#This Row],[Eis-volgnr.]]),"")</f>
        <v/>
      </c>
      <c r="C177" s="83"/>
      <c r="D177" s="83"/>
      <c r="E177" s="84"/>
      <c r="F177" s="156"/>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2"/>
        <v/>
      </c>
      <c r="B178" s="82" t="str">
        <f>IF(H178&gt;0,CONCATENATE(Tabel2204039[Object-ID],Tabel2204039[Nr.],".",[1]!Watergangen[[#This Row],[Object code]],".",[1]!Watergangen[[#This Row],[Eis-volgnr.]]),"")</f>
        <v/>
      </c>
      <c r="C178" s="83"/>
      <c r="D178" s="83"/>
      <c r="E178" s="84"/>
      <c r="F178" s="156"/>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2"/>
        <v/>
      </c>
      <c r="B179" s="82" t="str">
        <f>IF(H179&gt;0,CONCATENATE(Tabel2204039[Object-ID],Tabel2204039[Nr.],".",[1]!Watergangen[[#This Row],[Object code]],".",[1]!Watergangen[[#This Row],[Eis-volgnr.]]),"")</f>
        <v/>
      </c>
      <c r="C179" s="83"/>
      <c r="D179" s="83"/>
      <c r="E179" s="84"/>
      <c r="F179" s="156"/>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2"/>
        <v/>
      </c>
      <c r="B180" s="82" t="str">
        <f>IF(H180&gt;0,CONCATENATE(Tabel2204039[Object-ID],Tabel2204039[Nr.],".",[1]!Watergangen[[#This Row],[Object code]],".",[1]!Watergangen[[#This Row],[Eis-volgnr.]]),"")</f>
        <v/>
      </c>
      <c r="C180" s="83"/>
      <c r="D180" s="83"/>
      <c r="E180" s="84"/>
      <c r="F180" s="156"/>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2"/>
        <v/>
      </c>
      <c r="B181" s="82" t="str">
        <f>IF(H181&gt;0,CONCATENATE(Tabel2204039[Object-ID],Tabel2204039[Nr.],".",[1]!Watergangen[[#This Row],[Object code]],".",[1]!Watergangen[[#This Row],[Eis-volgnr.]]),"")</f>
        <v/>
      </c>
      <c r="C181" s="83"/>
      <c r="D181" s="83"/>
      <c r="E181" s="84"/>
      <c r="F181" s="156"/>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2"/>
        <v/>
      </c>
      <c r="B182" s="82" t="str">
        <f>IF(H182&gt;0,CONCATENATE(Tabel2204039[Object-ID],Tabel2204039[Nr.],".",[1]!Watergangen[[#This Row],[Object code]],".",[1]!Watergangen[[#This Row],[Eis-volgnr.]]),"")</f>
        <v/>
      </c>
      <c r="C182" s="83"/>
      <c r="D182" s="83"/>
      <c r="E182" s="84"/>
      <c r="F182" s="156"/>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2"/>
        <v/>
      </c>
      <c r="B183" s="82" t="str">
        <f>IF(H183&gt;0,CONCATENATE(Tabel2204039[Object-ID],Tabel2204039[Nr.],".",[1]!Watergangen[[#This Row],[Object code]],".",[1]!Watergangen[[#This Row],[Eis-volgnr.]]),"")</f>
        <v/>
      </c>
      <c r="C183" s="83"/>
      <c r="D183" s="83"/>
      <c r="E183" s="84"/>
      <c r="F183" s="156"/>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2"/>
        <v/>
      </c>
      <c r="B184" s="82" t="str">
        <f>IF(H184&gt;0,CONCATENATE(Tabel2204039[Object-ID],Tabel2204039[Nr.],".",[1]!Watergangen[[#This Row],[Object code]],".",[1]!Watergangen[[#This Row],[Eis-volgnr.]]),"")</f>
        <v/>
      </c>
      <c r="C184" s="83"/>
      <c r="D184" s="83"/>
      <c r="E184" s="84"/>
      <c r="F184" s="156"/>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2"/>
        <v/>
      </c>
      <c r="B185" s="82" t="str">
        <f>IF(H185&gt;0,CONCATENATE(Tabel2204039[Object-ID],Tabel2204039[Nr.],".",[1]!Watergangen[[#This Row],[Object code]],".",[1]!Watergangen[[#This Row],[Eis-volgnr.]]),"")</f>
        <v/>
      </c>
      <c r="C185" s="83"/>
      <c r="D185" s="83"/>
      <c r="E185" s="84"/>
      <c r="F185" s="156"/>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2"/>
        <v/>
      </c>
      <c r="B186" s="82" t="str">
        <f>IF(H186&gt;0,CONCATENATE(Tabel2204039[Object-ID],Tabel2204039[Nr.],".",[1]!Watergangen[[#This Row],[Object code]],".",[1]!Watergangen[[#This Row],[Eis-volgnr.]]),"")</f>
        <v/>
      </c>
      <c r="C186" s="83"/>
      <c r="D186" s="83"/>
      <c r="E186" s="84"/>
      <c r="F186" s="156"/>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2"/>
        <v/>
      </c>
      <c r="B187" s="82" t="str">
        <f>IF(H187&gt;0,CONCATENATE(Tabel2204039[Object-ID],Tabel2204039[Nr.],".",[1]!Watergangen[[#This Row],[Object code]],".",[1]!Watergangen[[#This Row],[Eis-volgnr.]]),"")</f>
        <v/>
      </c>
      <c r="C187" s="83"/>
      <c r="D187" s="83"/>
      <c r="E187" s="84"/>
      <c r="F187" s="156"/>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2"/>
        <v/>
      </c>
      <c r="B188" s="82" t="str">
        <f>IF(H188&gt;0,CONCATENATE(Tabel2204039[Object-ID],Tabel2204039[Nr.],".",[1]!Watergangen[[#This Row],[Object code]],".",[1]!Watergangen[[#This Row],[Eis-volgnr.]]),"")</f>
        <v/>
      </c>
      <c r="C188" s="83"/>
      <c r="D188" s="83"/>
      <c r="E188" s="84"/>
      <c r="F188" s="156"/>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2"/>
        <v/>
      </c>
      <c r="B189" s="82" t="str">
        <f>IF(H189&gt;0,CONCATENATE(Tabel2204039[Object-ID],Tabel2204039[Nr.],".",[1]!Watergangen[[#This Row],[Object code]],".",[1]!Watergangen[[#This Row],[Eis-volgnr.]]),"")</f>
        <v/>
      </c>
      <c r="C189" s="83"/>
      <c r="D189" s="83"/>
      <c r="E189" s="84"/>
      <c r="F189" s="156"/>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2"/>
        <v/>
      </c>
      <c r="B190" s="82" t="str">
        <f>IF(H190&gt;0,CONCATENATE(Tabel2204039[Object-ID],Tabel2204039[Nr.],".",[1]!Watergangen[[#This Row],[Object code]],".",[1]!Watergangen[[#This Row],[Eis-volgnr.]]),"")</f>
        <v/>
      </c>
      <c r="C190" s="83"/>
      <c r="D190" s="83"/>
      <c r="E190" s="84"/>
      <c r="F190" s="156"/>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2"/>
        <v/>
      </c>
      <c r="B191" s="82" t="str">
        <f>IF(H191&gt;0,CONCATENATE(Tabel2204039[Object-ID],Tabel2204039[Nr.],".",[1]!Watergangen[[#This Row],[Object code]],".",[1]!Watergangen[[#This Row],[Eis-volgnr.]]),"")</f>
        <v/>
      </c>
      <c r="C191" s="83"/>
      <c r="D191" s="83"/>
      <c r="E191" s="84"/>
      <c r="F191" s="156"/>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2"/>
        <v/>
      </c>
      <c r="B192" s="82" t="str">
        <f>IF(H192&gt;0,CONCATENATE(Tabel2204039[Object-ID],Tabel2204039[Nr.],".",[1]!Watergangen[[#This Row],[Object code]],".",[1]!Watergangen[[#This Row],[Eis-volgnr.]]),"")</f>
        <v/>
      </c>
      <c r="C192" s="83"/>
      <c r="D192" s="83"/>
      <c r="E192" s="84"/>
      <c r="F192" s="156"/>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2"/>
        <v/>
      </c>
      <c r="B193" s="82" t="str">
        <f>IF(H193&gt;0,CONCATENATE(Tabel2204039[Object-ID],Tabel2204039[Nr.],".",[1]!Watergangen[[#This Row],[Object code]],".",[1]!Watergangen[[#This Row],[Eis-volgnr.]]),"")</f>
        <v/>
      </c>
      <c r="C193" s="83"/>
      <c r="D193" s="83"/>
      <c r="E193" s="84"/>
      <c r="F193" s="156"/>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2"/>
        <v/>
      </c>
      <c r="B194" s="82" t="str">
        <f>IF(H194&gt;0,CONCATENATE(Tabel2204039[Object-ID],Tabel2204039[Nr.],".",[1]!Watergangen[[#This Row],[Object code]],".",[1]!Watergangen[[#This Row],[Eis-volgnr.]]),"")</f>
        <v/>
      </c>
      <c r="C194" s="83"/>
      <c r="D194" s="83"/>
      <c r="E194" s="84"/>
      <c r="F194" s="156"/>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2"/>
        <v/>
      </c>
      <c r="B195" s="82" t="str">
        <f>IF(H195&gt;0,CONCATENATE(Tabel2204039[Object-ID],Tabel2204039[Nr.],".",[1]!Watergangen[[#This Row],[Object code]],".",[1]!Watergangen[[#This Row],[Eis-volgnr.]]),"")</f>
        <v/>
      </c>
      <c r="C195" s="83"/>
      <c r="D195" s="83"/>
      <c r="E195" s="84"/>
      <c r="F195" s="156"/>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2"/>
        <v/>
      </c>
      <c r="B196" s="82" t="str">
        <f>IF(H196&gt;0,CONCATENATE(Tabel2204039[Object-ID],Tabel2204039[Nr.],".",[1]!Watergangen[[#This Row],[Object code]],".",[1]!Watergangen[[#This Row],[Eis-volgnr.]]),"")</f>
        <v/>
      </c>
      <c r="C196" s="83"/>
      <c r="D196" s="83"/>
      <c r="E196" s="84"/>
      <c r="F196" s="156"/>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2"/>
        <v/>
      </c>
      <c r="B197" s="82" t="str">
        <f>IF(H197&gt;0,CONCATENATE(Tabel2204039[Object-ID],Tabel2204039[Nr.],".",[1]!Watergangen[[#This Row],[Object code]],".",[1]!Watergangen[[#This Row],[Eis-volgnr.]]),"")</f>
        <v/>
      </c>
      <c r="C197" s="83"/>
      <c r="D197" s="83"/>
      <c r="E197" s="84"/>
      <c r="F197" s="156"/>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2"/>
        <v/>
      </c>
      <c r="B198" s="82" t="str">
        <f>IF(H198&gt;0,CONCATENATE(Tabel2204039[Object-ID],Tabel2204039[Nr.],".",[1]!Watergangen[[#This Row],[Object code]],".",[1]!Watergangen[[#This Row],[Eis-volgnr.]]),"")</f>
        <v/>
      </c>
      <c r="C198" s="83"/>
      <c r="D198" s="83"/>
      <c r="E198" s="84"/>
      <c r="F198" s="156"/>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2"/>
        <v/>
      </c>
      <c r="B199" s="82" t="str">
        <f>IF(H199&gt;0,CONCATENATE(Tabel2204039[Object-ID],Tabel2204039[Nr.],".",[1]!Watergangen[[#This Row],[Object code]],".",[1]!Watergangen[[#This Row],[Eis-volgnr.]]),"")</f>
        <v/>
      </c>
      <c r="C199" s="83"/>
      <c r="D199" s="83"/>
      <c r="E199" s="84"/>
      <c r="F199" s="156"/>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2"/>
        <v/>
      </c>
      <c r="B200" s="82" t="str">
        <f>IF(H200&gt;0,CONCATENATE(Tabel2204039[Object-ID],Tabel2204039[Nr.],".",[1]!Watergangen[[#This Row],[Object code]],".",[1]!Watergangen[[#This Row],[Eis-volgnr.]]),"")</f>
        <v/>
      </c>
      <c r="C200" s="83"/>
      <c r="D200" s="83"/>
      <c r="E200" s="84"/>
      <c r="F200" s="156"/>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2"/>
        <v/>
      </c>
      <c r="B201" s="82" t="str">
        <f>IF(H201&gt;0,CONCATENATE(Tabel2204039[Object-ID],Tabel2204039[Nr.],".",[1]!Watergangen[[#This Row],[Object code]],".",[1]!Watergangen[[#This Row],[Eis-volgnr.]]),"")</f>
        <v/>
      </c>
      <c r="C201" s="83"/>
      <c r="D201" s="83"/>
      <c r="E201" s="84"/>
      <c r="F201" s="156"/>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2"/>
        <v/>
      </c>
      <c r="B202" s="82" t="str">
        <f>IF(H202&gt;0,CONCATENATE(Tabel2204039[Object-ID],Tabel2204039[Nr.],".",[1]!Watergangen[[#This Row],[Object code]],".",[1]!Watergangen[[#This Row],[Eis-volgnr.]]),"")</f>
        <v/>
      </c>
      <c r="C202" s="83"/>
      <c r="D202" s="83"/>
      <c r="E202" s="84"/>
      <c r="F202" s="156"/>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2"/>
        <v/>
      </c>
      <c r="B203" s="82" t="str">
        <f>IF(H203&gt;0,CONCATENATE(Tabel2204039[Object-ID],Tabel2204039[Nr.],".",[1]!Watergangen[[#This Row],[Object code]],".",[1]!Watergangen[[#This Row],[Eis-volgnr.]]),"")</f>
        <v/>
      </c>
      <c r="C203" s="83"/>
      <c r="D203" s="83"/>
      <c r="E203" s="84"/>
      <c r="F203" s="156"/>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si="2"/>
        <v/>
      </c>
      <c r="B204" s="82" t="str">
        <f>IF(H204&gt;0,CONCATENATE(Tabel2204039[Object-ID],Tabel2204039[Nr.],".",[1]!Watergangen[[#This Row],[Object code]],".",[1]!Watergangen[[#This Row],[Eis-volgnr.]]),"")</f>
        <v/>
      </c>
      <c r="C204" s="83"/>
      <c r="D204" s="83"/>
      <c r="E204" s="84"/>
      <c r="F204" s="156"/>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si="2"/>
        <v/>
      </c>
      <c r="B205" s="82" t="str">
        <f>IF(H205&gt;0,CONCATENATE(Tabel2204039[Object-ID],Tabel2204039[Nr.],".",[1]!Watergangen[[#This Row],[Object code]],".",[1]!Watergangen[[#This Row],[Eis-volgnr.]]),"")</f>
        <v/>
      </c>
      <c r="C205" s="83"/>
      <c r="D205" s="83"/>
      <c r="E205" s="84"/>
      <c r="F205" s="156"/>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2"/>
        <v/>
      </c>
      <c r="B206" s="82" t="str">
        <f>IF(H206&gt;0,CONCATENATE(Tabel2204039[Object-ID],Tabel2204039[Nr.],".",[1]!Watergangen[[#This Row],[Object code]],".",[1]!Watergangen[[#This Row],[Eis-volgnr.]]),"")</f>
        <v/>
      </c>
      <c r="C206" s="83"/>
      <c r="D206" s="83"/>
      <c r="E206" s="84"/>
      <c r="F206" s="156"/>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ref="A207:A270" si="3">IF(B207="","",ROW()-10)</f>
        <v/>
      </c>
      <c r="B207" s="82" t="str">
        <f>IF(H207&gt;0,CONCATENATE(Tabel2204039[Object-ID],Tabel2204039[Nr.],".",[1]!Watergangen[[#This Row],[Object code]],".",[1]!Watergangen[[#This Row],[Eis-volgnr.]]),"")</f>
        <v/>
      </c>
      <c r="C207" s="83"/>
      <c r="D207" s="83"/>
      <c r="E207" s="84"/>
      <c r="F207" s="156"/>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3"/>
        <v/>
      </c>
      <c r="B208" s="82" t="str">
        <f>IF(H208&gt;0,CONCATENATE(Tabel2204039[Object-ID],Tabel2204039[Nr.],".",[1]!Watergangen[[#This Row],[Object code]],".",[1]!Watergangen[[#This Row],[Eis-volgnr.]]),"")</f>
        <v/>
      </c>
      <c r="C208" s="83"/>
      <c r="D208" s="83"/>
      <c r="E208" s="84"/>
      <c r="F208" s="156"/>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3"/>
        <v/>
      </c>
      <c r="B209" s="82" t="str">
        <f>IF(H209&gt;0,CONCATENATE(Tabel2204039[Object-ID],Tabel2204039[Nr.],".",[1]!Watergangen[[#This Row],[Object code]],".",[1]!Watergangen[[#This Row],[Eis-volgnr.]]),"")</f>
        <v/>
      </c>
      <c r="C209" s="83"/>
      <c r="D209" s="83"/>
      <c r="E209" s="84"/>
      <c r="F209" s="156"/>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3"/>
        <v/>
      </c>
      <c r="B210" s="82" t="str">
        <f>IF(H210&gt;0,CONCATENATE(Tabel2204039[Object-ID],Tabel2204039[Nr.],".",[1]!Watergangen[[#This Row],[Object code]],".",[1]!Watergangen[[#This Row],[Eis-volgnr.]]),"")</f>
        <v/>
      </c>
      <c r="C210" s="83"/>
      <c r="D210" s="83"/>
      <c r="E210" s="84"/>
      <c r="F210" s="156"/>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3"/>
        <v/>
      </c>
      <c r="B211" s="82" t="str">
        <f>IF(H211&gt;0,CONCATENATE(Tabel2204039[Object-ID],Tabel2204039[Nr.],".",[1]!Watergangen[[#This Row],[Object code]],".",[1]!Watergangen[[#This Row],[Eis-volgnr.]]),"")</f>
        <v/>
      </c>
      <c r="C211" s="83"/>
      <c r="D211" s="83"/>
      <c r="E211" s="84"/>
      <c r="F211" s="156"/>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3"/>
        <v/>
      </c>
      <c r="B212" s="82" t="str">
        <f>IF(H212&gt;0,CONCATENATE(Tabel2204039[Object-ID],Tabel2204039[Nr.],".",[1]!Watergangen[[#This Row],[Object code]],".",[1]!Watergangen[[#This Row],[Eis-volgnr.]]),"")</f>
        <v/>
      </c>
      <c r="C212" s="83"/>
      <c r="D212" s="83"/>
      <c r="E212" s="84"/>
      <c r="F212" s="156"/>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3"/>
        <v/>
      </c>
      <c r="B213" s="82" t="str">
        <f>IF(H213&gt;0,CONCATENATE(Tabel2204039[Object-ID],Tabel2204039[Nr.],".",[1]!Watergangen[[#This Row],[Object code]],".",[1]!Watergangen[[#This Row],[Eis-volgnr.]]),"")</f>
        <v/>
      </c>
      <c r="C213" s="83"/>
      <c r="D213" s="83"/>
      <c r="E213" s="84"/>
      <c r="F213" s="156"/>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3"/>
        <v/>
      </c>
      <c r="B214" s="82" t="str">
        <f>IF(H214&gt;0,CONCATENATE(Tabel2204039[Object-ID],Tabel2204039[Nr.],".",[1]!Watergangen[[#This Row],[Object code]],".",[1]!Watergangen[[#This Row],[Eis-volgnr.]]),"")</f>
        <v/>
      </c>
      <c r="C214" s="83"/>
      <c r="D214" s="83"/>
      <c r="E214" s="84"/>
      <c r="F214" s="156"/>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3"/>
        <v/>
      </c>
      <c r="B215" s="82" t="str">
        <f>IF(H215&gt;0,CONCATENATE(Tabel2204039[Object-ID],Tabel2204039[Nr.],".",[1]!Watergangen[[#This Row],[Object code]],".",[1]!Watergangen[[#This Row],[Eis-volgnr.]]),"")</f>
        <v/>
      </c>
      <c r="C215" s="83"/>
      <c r="D215" s="83"/>
      <c r="E215" s="84"/>
      <c r="F215" s="156"/>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3"/>
        <v/>
      </c>
      <c r="B216" s="82" t="str">
        <f>IF(H216&gt;0,CONCATENATE(Tabel2204039[Object-ID],Tabel2204039[Nr.],".",[1]!Watergangen[[#This Row],[Object code]],".",[1]!Watergangen[[#This Row],[Eis-volgnr.]]),"")</f>
        <v/>
      </c>
      <c r="C216" s="83"/>
      <c r="D216" s="83"/>
      <c r="E216" s="84"/>
      <c r="F216" s="156"/>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3"/>
        <v/>
      </c>
      <c r="B217" s="82" t="str">
        <f>IF(H217&gt;0,CONCATENATE(Tabel2204039[Object-ID],Tabel2204039[Nr.],".",[1]!Watergangen[[#This Row],[Object code]],".",[1]!Watergangen[[#This Row],[Eis-volgnr.]]),"")</f>
        <v/>
      </c>
      <c r="C217" s="83"/>
      <c r="D217" s="83"/>
      <c r="E217" s="84"/>
      <c r="F217" s="156"/>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3"/>
        <v/>
      </c>
      <c r="B218" s="82" t="str">
        <f>IF(H218&gt;0,CONCATENATE(Tabel2204039[Object-ID],Tabel2204039[Nr.],".",[1]!Watergangen[[#This Row],[Object code]],".",[1]!Watergangen[[#This Row],[Eis-volgnr.]]),"")</f>
        <v/>
      </c>
      <c r="C218" s="83"/>
      <c r="D218" s="83"/>
      <c r="E218" s="84"/>
      <c r="F218" s="156"/>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3"/>
        <v/>
      </c>
      <c r="B219" s="82" t="str">
        <f>IF(H219&gt;0,CONCATENATE(Tabel2204039[Object-ID],Tabel2204039[Nr.],".",[1]!Watergangen[[#This Row],[Object code]],".",[1]!Watergangen[[#This Row],[Eis-volgnr.]]),"")</f>
        <v/>
      </c>
      <c r="C219" s="83"/>
      <c r="D219" s="83"/>
      <c r="E219" s="84"/>
      <c r="F219" s="156"/>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3"/>
        <v/>
      </c>
      <c r="B220" s="82" t="str">
        <f>IF(H220&gt;0,CONCATENATE(Tabel2204039[Object-ID],Tabel2204039[Nr.],".",[1]!Watergangen[[#This Row],[Object code]],".",[1]!Watergangen[[#This Row],[Eis-volgnr.]]),"")</f>
        <v/>
      </c>
      <c r="C220" s="83"/>
      <c r="D220" s="83"/>
      <c r="E220" s="84"/>
      <c r="F220" s="156"/>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3"/>
        <v/>
      </c>
      <c r="B221" s="82" t="str">
        <f>IF(H221&gt;0,CONCATENATE(Tabel2204039[Object-ID],Tabel2204039[Nr.],".",[1]!Watergangen[[#This Row],[Object code]],".",[1]!Watergangen[[#This Row],[Eis-volgnr.]]),"")</f>
        <v/>
      </c>
      <c r="C221" s="83"/>
      <c r="D221" s="83"/>
      <c r="E221" s="84"/>
      <c r="F221" s="156"/>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3"/>
        <v/>
      </c>
      <c r="B222" s="82" t="str">
        <f>IF(H222&gt;0,CONCATENATE(Tabel2204039[Object-ID],Tabel2204039[Nr.],".",[1]!Watergangen[[#This Row],[Object code]],".",[1]!Watergangen[[#This Row],[Eis-volgnr.]]),"")</f>
        <v/>
      </c>
      <c r="C222" s="83"/>
      <c r="D222" s="83"/>
      <c r="E222" s="84"/>
      <c r="F222" s="156"/>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3"/>
        <v/>
      </c>
      <c r="B223" s="82" t="str">
        <f>IF(H223&gt;0,CONCATENATE(Tabel2204039[Object-ID],Tabel2204039[Nr.],".",[1]!Watergangen[[#This Row],[Object code]],".",[1]!Watergangen[[#This Row],[Eis-volgnr.]]),"")</f>
        <v/>
      </c>
      <c r="C223" s="83"/>
      <c r="D223" s="83"/>
      <c r="E223" s="84"/>
      <c r="F223" s="156"/>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3"/>
        <v/>
      </c>
      <c r="B224" s="82" t="str">
        <f>IF(H224&gt;0,CONCATENATE(Tabel2204039[Object-ID],Tabel2204039[Nr.],".",[1]!Watergangen[[#This Row],[Object code]],".",[1]!Watergangen[[#This Row],[Eis-volgnr.]]),"")</f>
        <v/>
      </c>
      <c r="C224" s="83"/>
      <c r="D224" s="83"/>
      <c r="E224" s="84"/>
      <c r="F224" s="156"/>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3"/>
        <v/>
      </c>
      <c r="B225" s="82" t="str">
        <f>IF(H225&gt;0,CONCATENATE(Tabel2204039[Object-ID],Tabel2204039[Nr.],".",[1]!Watergangen[[#This Row],[Object code]],".",[1]!Watergangen[[#This Row],[Eis-volgnr.]]),"")</f>
        <v/>
      </c>
      <c r="C225" s="83"/>
      <c r="D225" s="83"/>
      <c r="E225" s="84"/>
      <c r="F225" s="156"/>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3"/>
        <v/>
      </c>
      <c r="B226" s="82" t="str">
        <f>IF(H226&gt;0,CONCATENATE(Tabel2204039[Object-ID],Tabel2204039[Nr.],".",[1]!Watergangen[[#This Row],[Object code]],".",[1]!Watergangen[[#This Row],[Eis-volgnr.]]),"")</f>
        <v/>
      </c>
      <c r="C226" s="83"/>
      <c r="D226" s="83"/>
      <c r="E226" s="84"/>
      <c r="F226" s="156"/>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3"/>
        <v/>
      </c>
      <c r="B227" s="82" t="str">
        <f>IF(H227&gt;0,CONCATENATE(Tabel2204039[Object-ID],Tabel2204039[Nr.],".",[1]!Watergangen[[#This Row],[Object code]],".",[1]!Watergangen[[#This Row],[Eis-volgnr.]]),"")</f>
        <v/>
      </c>
      <c r="C227" s="83"/>
      <c r="D227" s="83"/>
      <c r="E227" s="84"/>
      <c r="F227" s="156"/>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3"/>
        <v/>
      </c>
      <c r="B228" s="82" t="str">
        <f>IF(H228&gt;0,CONCATENATE(Tabel2204039[Object-ID],Tabel2204039[Nr.],".",[1]!Watergangen[[#This Row],[Object code]],".",[1]!Watergangen[[#This Row],[Eis-volgnr.]]),"")</f>
        <v/>
      </c>
      <c r="C228" s="83"/>
      <c r="D228" s="83"/>
      <c r="E228" s="84"/>
      <c r="F228" s="156"/>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3"/>
        <v/>
      </c>
      <c r="B229" s="82" t="str">
        <f>IF(H229&gt;0,CONCATENATE(Tabel2204039[Object-ID],Tabel2204039[Nr.],".",[1]!Watergangen[[#This Row],[Object code]],".",[1]!Watergangen[[#This Row],[Eis-volgnr.]]),"")</f>
        <v/>
      </c>
      <c r="C229" s="83"/>
      <c r="D229" s="83"/>
      <c r="E229" s="84"/>
      <c r="F229" s="156"/>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3"/>
        <v/>
      </c>
      <c r="B230" s="82" t="str">
        <f>IF(H230&gt;0,CONCATENATE(Tabel2204039[Object-ID],Tabel2204039[Nr.],".",[1]!Watergangen[[#This Row],[Object code]],".",[1]!Watergangen[[#This Row],[Eis-volgnr.]]),"")</f>
        <v/>
      </c>
      <c r="C230" s="83"/>
      <c r="D230" s="83"/>
      <c r="E230" s="84"/>
      <c r="F230" s="156"/>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3"/>
        <v/>
      </c>
      <c r="B231" s="82" t="str">
        <f>IF(H231&gt;0,CONCATENATE(Tabel2204039[Object-ID],Tabel2204039[Nr.],".",[1]!Watergangen[[#This Row],[Object code]],".",[1]!Watergangen[[#This Row],[Eis-volgnr.]]),"")</f>
        <v/>
      </c>
      <c r="C231" s="83"/>
      <c r="D231" s="83"/>
      <c r="E231" s="84"/>
      <c r="F231" s="156"/>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3"/>
        <v/>
      </c>
      <c r="B232" s="82" t="str">
        <f>IF(H232&gt;0,CONCATENATE(Tabel2204039[Object-ID],Tabel2204039[Nr.],".",[1]!Watergangen[[#This Row],[Object code]],".",[1]!Watergangen[[#This Row],[Eis-volgnr.]]),"")</f>
        <v/>
      </c>
      <c r="C232" s="83"/>
      <c r="D232" s="83"/>
      <c r="E232" s="84"/>
      <c r="F232" s="156"/>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3"/>
        <v/>
      </c>
      <c r="B233" s="82" t="str">
        <f>IF(H233&gt;0,CONCATENATE(Tabel2204039[Object-ID],Tabel2204039[Nr.],".",[1]!Watergangen[[#This Row],[Object code]],".",[1]!Watergangen[[#This Row],[Eis-volgnr.]]),"")</f>
        <v/>
      </c>
      <c r="C233" s="83"/>
      <c r="D233" s="83"/>
      <c r="E233" s="84"/>
      <c r="F233" s="156"/>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3"/>
        <v/>
      </c>
      <c r="B234" s="82" t="str">
        <f>IF(H234&gt;0,CONCATENATE(Tabel2204039[Object-ID],Tabel2204039[Nr.],".",[1]!Watergangen[[#This Row],[Object code]],".",[1]!Watergangen[[#This Row],[Eis-volgnr.]]),"")</f>
        <v/>
      </c>
      <c r="C234" s="83"/>
      <c r="D234" s="83"/>
      <c r="E234" s="84"/>
      <c r="F234" s="156"/>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3"/>
        <v/>
      </c>
      <c r="B235" s="82" t="str">
        <f>IF(H235&gt;0,CONCATENATE(Tabel2204039[Object-ID],Tabel2204039[Nr.],".",[1]!Watergangen[[#This Row],[Object code]],".",[1]!Watergangen[[#This Row],[Eis-volgnr.]]),"")</f>
        <v/>
      </c>
      <c r="C235" s="83"/>
      <c r="D235" s="83"/>
      <c r="E235" s="84"/>
      <c r="F235" s="156"/>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3"/>
        <v/>
      </c>
      <c r="B236" s="82" t="str">
        <f>IF(H236&gt;0,CONCATENATE(Tabel2204039[Object-ID],Tabel2204039[Nr.],".",[1]!Watergangen[[#This Row],[Object code]],".",[1]!Watergangen[[#This Row],[Eis-volgnr.]]),"")</f>
        <v/>
      </c>
      <c r="C236" s="83"/>
      <c r="D236" s="83"/>
      <c r="E236" s="84"/>
      <c r="F236" s="156"/>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3"/>
        <v/>
      </c>
      <c r="B237" s="82" t="str">
        <f>IF(H237&gt;0,CONCATENATE(Tabel2204039[Object-ID],Tabel2204039[Nr.],".",[1]!Watergangen[[#This Row],[Object code]],".",[1]!Watergangen[[#This Row],[Eis-volgnr.]]),"")</f>
        <v/>
      </c>
      <c r="C237" s="83"/>
      <c r="D237" s="83"/>
      <c r="E237" s="84"/>
      <c r="F237" s="156"/>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3"/>
        <v/>
      </c>
      <c r="B238" s="82" t="str">
        <f>IF(H238&gt;0,CONCATENATE(Tabel2204039[Object-ID],Tabel2204039[Nr.],".",[1]!Watergangen[[#This Row],[Object code]],".",[1]!Watergangen[[#This Row],[Eis-volgnr.]]),"")</f>
        <v/>
      </c>
      <c r="C238" s="83"/>
      <c r="D238" s="83"/>
      <c r="E238" s="84"/>
      <c r="F238" s="156"/>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3"/>
        <v/>
      </c>
      <c r="B239" s="82" t="str">
        <f>IF(H239&gt;0,CONCATENATE(Tabel2204039[Object-ID],Tabel2204039[Nr.],".",[1]!Watergangen[[#This Row],[Object code]],".",[1]!Watergangen[[#This Row],[Eis-volgnr.]]),"")</f>
        <v/>
      </c>
      <c r="C239" s="83"/>
      <c r="D239" s="83"/>
      <c r="E239" s="84"/>
      <c r="F239" s="156"/>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3"/>
        <v/>
      </c>
      <c r="B240" s="82" t="str">
        <f>IF(H240&gt;0,CONCATENATE(Tabel2204039[Object-ID],Tabel2204039[Nr.],".",[1]!Watergangen[[#This Row],[Object code]],".",[1]!Watergangen[[#This Row],[Eis-volgnr.]]),"")</f>
        <v/>
      </c>
      <c r="C240" s="83"/>
      <c r="D240" s="83"/>
      <c r="E240" s="84"/>
      <c r="F240" s="156"/>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3"/>
        <v/>
      </c>
      <c r="B241" s="82" t="str">
        <f>IF(H241&gt;0,CONCATENATE(Tabel2204039[Object-ID],Tabel2204039[Nr.],".",[1]!Watergangen[[#This Row],[Object code]],".",[1]!Watergangen[[#This Row],[Eis-volgnr.]]),"")</f>
        <v/>
      </c>
      <c r="C241" s="83"/>
      <c r="D241" s="83"/>
      <c r="E241" s="84"/>
      <c r="F241" s="156"/>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3"/>
        <v/>
      </c>
      <c r="B242" s="82" t="str">
        <f>IF(H242&gt;0,CONCATENATE(Tabel2204039[Object-ID],Tabel2204039[Nr.],".",[1]!Watergangen[[#This Row],[Object code]],".",[1]!Watergangen[[#This Row],[Eis-volgnr.]]),"")</f>
        <v/>
      </c>
      <c r="C242" s="83"/>
      <c r="D242" s="83"/>
      <c r="E242" s="84"/>
      <c r="F242" s="156"/>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3"/>
        <v/>
      </c>
      <c r="B243" s="82" t="str">
        <f>IF(H243&gt;0,CONCATENATE(Tabel2204039[Object-ID],Tabel2204039[Nr.],".",[1]!Watergangen[[#This Row],[Object code]],".",[1]!Watergangen[[#This Row],[Eis-volgnr.]]),"")</f>
        <v/>
      </c>
      <c r="C243" s="83"/>
      <c r="D243" s="83"/>
      <c r="E243" s="84"/>
      <c r="F243" s="156"/>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3"/>
        <v/>
      </c>
      <c r="B244" s="82" t="str">
        <f>IF(H244&gt;0,CONCATENATE(Tabel2204039[Object-ID],Tabel2204039[Nr.],".",[1]!Watergangen[[#This Row],[Object code]],".",[1]!Watergangen[[#This Row],[Eis-volgnr.]]),"")</f>
        <v/>
      </c>
      <c r="C244" s="83"/>
      <c r="D244" s="83"/>
      <c r="E244" s="84"/>
      <c r="F244" s="156"/>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3"/>
        <v/>
      </c>
      <c r="B245" s="82" t="str">
        <f>IF(H245&gt;0,CONCATENATE(Tabel2204039[Object-ID],Tabel2204039[Nr.],".",[1]!Watergangen[[#This Row],[Object code]],".",[1]!Watergangen[[#This Row],[Eis-volgnr.]]),"")</f>
        <v/>
      </c>
      <c r="C245" s="83"/>
      <c r="D245" s="83"/>
      <c r="E245" s="84"/>
      <c r="F245" s="156"/>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3"/>
        <v/>
      </c>
      <c r="B246" s="82" t="str">
        <f>IF(H246&gt;0,CONCATENATE(Tabel2204039[Object-ID],Tabel2204039[Nr.],".",[1]!Watergangen[[#This Row],[Object code]],".",[1]!Watergangen[[#This Row],[Eis-volgnr.]]),"")</f>
        <v/>
      </c>
      <c r="C246" s="83"/>
      <c r="D246" s="83"/>
      <c r="E246" s="84"/>
      <c r="F246" s="156"/>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3"/>
        <v/>
      </c>
      <c r="B247" s="82" t="str">
        <f>IF(H247&gt;0,CONCATENATE(Tabel2204039[Object-ID],Tabel2204039[Nr.],".",[1]!Watergangen[[#This Row],[Object code]],".",[1]!Watergangen[[#This Row],[Eis-volgnr.]]),"")</f>
        <v/>
      </c>
      <c r="C247" s="83"/>
      <c r="D247" s="83"/>
      <c r="E247" s="84"/>
      <c r="F247" s="156"/>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3"/>
        <v/>
      </c>
      <c r="B248" s="82" t="str">
        <f>IF(H248&gt;0,CONCATENATE(Tabel2204039[Object-ID],Tabel2204039[Nr.],".",[1]!Watergangen[[#This Row],[Object code]],".",[1]!Watergangen[[#This Row],[Eis-volgnr.]]),"")</f>
        <v/>
      </c>
      <c r="C248" s="83"/>
      <c r="D248" s="83"/>
      <c r="E248" s="84"/>
      <c r="F248" s="156"/>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3"/>
        <v/>
      </c>
      <c r="B249" s="82" t="str">
        <f>IF(H249&gt;0,CONCATENATE(Tabel2204039[Object-ID],Tabel2204039[Nr.],".",[1]!Watergangen[[#This Row],[Object code]],".",[1]!Watergangen[[#This Row],[Eis-volgnr.]]),"")</f>
        <v/>
      </c>
      <c r="C249" s="83"/>
      <c r="D249" s="83"/>
      <c r="E249" s="84"/>
      <c r="F249" s="156"/>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3"/>
        <v/>
      </c>
      <c r="B250" s="82" t="str">
        <f>IF(H250&gt;0,CONCATENATE(Tabel2204039[Object-ID],Tabel2204039[Nr.],".",[1]!Watergangen[[#This Row],[Object code]],".",[1]!Watergangen[[#This Row],[Eis-volgnr.]]),"")</f>
        <v/>
      </c>
      <c r="C250" s="83"/>
      <c r="D250" s="83"/>
      <c r="E250" s="84"/>
      <c r="F250" s="156"/>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3"/>
        <v/>
      </c>
      <c r="B251" s="82" t="str">
        <f>IF(H251&gt;0,CONCATENATE(Tabel2204039[Object-ID],Tabel2204039[Nr.],".",[1]!Watergangen[[#This Row],[Object code]],".",[1]!Watergangen[[#This Row],[Eis-volgnr.]]),"")</f>
        <v/>
      </c>
      <c r="C251" s="83"/>
      <c r="D251" s="83"/>
      <c r="E251" s="84"/>
      <c r="F251" s="156"/>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3"/>
        <v/>
      </c>
      <c r="B252" s="82" t="str">
        <f>IF(H252&gt;0,CONCATENATE(Tabel2204039[Object-ID],Tabel2204039[Nr.],".",[1]!Watergangen[[#This Row],[Object code]],".",[1]!Watergangen[[#This Row],[Eis-volgnr.]]),"")</f>
        <v/>
      </c>
      <c r="C252" s="83"/>
      <c r="D252" s="83"/>
      <c r="E252" s="84"/>
      <c r="F252" s="156"/>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3"/>
        <v/>
      </c>
      <c r="B253" s="82" t="str">
        <f>IF(H253&gt;0,CONCATENATE(Tabel2204039[Object-ID],Tabel2204039[Nr.],".",[1]!Watergangen[[#This Row],[Object code]],".",[1]!Watergangen[[#This Row],[Eis-volgnr.]]),"")</f>
        <v/>
      </c>
      <c r="C253" s="83"/>
      <c r="D253" s="83"/>
      <c r="E253" s="84"/>
      <c r="F253" s="156"/>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3"/>
        <v/>
      </c>
      <c r="B254" s="82" t="str">
        <f>IF(H254&gt;0,CONCATENATE(Tabel2204039[Object-ID],Tabel2204039[Nr.],".",[1]!Watergangen[[#This Row],[Object code]],".",[1]!Watergangen[[#This Row],[Eis-volgnr.]]),"")</f>
        <v/>
      </c>
      <c r="C254" s="83"/>
      <c r="D254" s="83"/>
      <c r="E254" s="84"/>
      <c r="F254" s="156"/>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3"/>
        <v/>
      </c>
      <c r="B255" s="82" t="str">
        <f>IF(H255&gt;0,CONCATENATE(Tabel2204039[Object-ID],Tabel2204039[Nr.],".",[1]!Watergangen[[#This Row],[Object code]],".",[1]!Watergangen[[#This Row],[Eis-volgnr.]]),"")</f>
        <v/>
      </c>
      <c r="C255" s="83"/>
      <c r="D255" s="83"/>
      <c r="E255" s="84"/>
      <c r="F255" s="156"/>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3"/>
        <v/>
      </c>
      <c r="B256" s="82" t="str">
        <f>IF(H256&gt;0,CONCATENATE(Tabel2204039[Object-ID],Tabel2204039[Nr.],".",[1]!Watergangen[[#This Row],[Object code]],".",[1]!Watergangen[[#This Row],[Eis-volgnr.]]),"")</f>
        <v/>
      </c>
      <c r="C256" s="83"/>
      <c r="D256" s="83"/>
      <c r="E256" s="84"/>
      <c r="F256" s="156"/>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3"/>
        <v/>
      </c>
      <c r="B257" s="82" t="str">
        <f>IF(H257&gt;0,CONCATENATE(Tabel2204039[Object-ID],Tabel2204039[Nr.],".",[1]!Watergangen[[#This Row],[Object code]],".",[1]!Watergangen[[#This Row],[Eis-volgnr.]]),"")</f>
        <v/>
      </c>
      <c r="C257" s="83"/>
      <c r="D257" s="83"/>
      <c r="E257" s="84"/>
      <c r="F257" s="156"/>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3"/>
        <v/>
      </c>
      <c r="B258" s="82" t="str">
        <f>IF(H258&gt;0,CONCATENATE(Tabel2204039[Object-ID],Tabel2204039[Nr.],".",[1]!Watergangen[[#This Row],[Object code]],".",[1]!Watergangen[[#This Row],[Eis-volgnr.]]),"")</f>
        <v/>
      </c>
      <c r="C258" s="83"/>
      <c r="D258" s="83"/>
      <c r="E258" s="84"/>
      <c r="F258" s="156"/>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3"/>
        <v/>
      </c>
      <c r="B259" s="82" t="str">
        <f>IF(H259&gt;0,CONCATENATE(Tabel2204039[Object-ID],Tabel2204039[Nr.],".",[1]!Watergangen[[#This Row],[Object code]],".",[1]!Watergangen[[#This Row],[Eis-volgnr.]]),"")</f>
        <v/>
      </c>
      <c r="C259" s="83"/>
      <c r="D259" s="83"/>
      <c r="E259" s="84"/>
      <c r="F259" s="156"/>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3"/>
        <v/>
      </c>
      <c r="B260" s="82" t="str">
        <f>IF(H260&gt;0,CONCATENATE(Tabel2204039[Object-ID],Tabel2204039[Nr.],".",[1]!Watergangen[[#This Row],[Object code]],".",[1]!Watergangen[[#This Row],[Eis-volgnr.]]),"")</f>
        <v/>
      </c>
      <c r="C260" s="83"/>
      <c r="D260" s="83"/>
      <c r="E260" s="84"/>
      <c r="F260" s="156"/>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3"/>
        <v/>
      </c>
      <c r="B261" s="82" t="str">
        <f>IF(H261&gt;0,CONCATENATE(Tabel2204039[Object-ID],Tabel2204039[Nr.],".",[1]!Watergangen[[#This Row],[Object code]],".",[1]!Watergangen[[#This Row],[Eis-volgnr.]]),"")</f>
        <v/>
      </c>
      <c r="C261" s="83"/>
      <c r="D261" s="83"/>
      <c r="E261" s="84"/>
      <c r="F261" s="156"/>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3"/>
        <v/>
      </c>
      <c r="B262" s="82" t="str">
        <f>IF(H262&gt;0,CONCATENATE(Tabel2204039[Object-ID],Tabel2204039[Nr.],".",[1]!Watergangen[[#This Row],[Object code]],".",[1]!Watergangen[[#This Row],[Eis-volgnr.]]),"")</f>
        <v/>
      </c>
      <c r="C262" s="83"/>
      <c r="D262" s="83"/>
      <c r="E262" s="84"/>
      <c r="F262" s="156"/>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3"/>
        <v/>
      </c>
      <c r="B263" s="82" t="str">
        <f>IF(H263&gt;0,CONCATENATE(Tabel2204039[Object-ID],Tabel2204039[Nr.],".",[1]!Watergangen[[#This Row],[Object code]],".",[1]!Watergangen[[#This Row],[Eis-volgnr.]]),"")</f>
        <v/>
      </c>
      <c r="C263" s="83"/>
      <c r="D263" s="83"/>
      <c r="E263" s="84"/>
      <c r="F263" s="156"/>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3"/>
        <v/>
      </c>
      <c r="B264" s="82" t="str">
        <f>IF(H264&gt;0,CONCATENATE(Tabel2204039[Object-ID],Tabel2204039[Nr.],".",[1]!Watergangen[[#This Row],[Object code]],".",[1]!Watergangen[[#This Row],[Eis-volgnr.]]),"")</f>
        <v/>
      </c>
      <c r="C264" s="83"/>
      <c r="D264" s="83"/>
      <c r="E264" s="84"/>
      <c r="F264" s="156"/>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3"/>
        <v/>
      </c>
      <c r="B265" s="82" t="str">
        <f>IF(H265&gt;0,CONCATENATE(Tabel2204039[Object-ID],Tabel2204039[Nr.],".",[1]!Watergangen[[#This Row],[Object code]],".",[1]!Watergangen[[#This Row],[Eis-volgnr.]]),"")</f>
        <v/>
      </c>
      <c r="C265" s="83"/>
      <c r="D265" s="83"/>
      <c r="E265" s="84"/>
      <c r="F265" s="156"/>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3"/>
        <v/>
      </c>
      <c r="B266" s="82" t="str">
        <f>IF(H266&gt;0,CONCATENATE(Tabel2204039[Object-ID],Tabel2204039[Nr.],".",[1]!Watergangen[[#This Row],[Object code]],".",[1]!Watergangen[[#This Row],[Eis-volgnr.]]),"")</f>
        <v/>
      </c>
      <c r="C266" s="83"/>
      <c r="D266" s="83"/>
      <c r="E266" s="84"/>
      <c r="F266" s="156"/>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3"/>
        <v/>
      </c>
      <c r="B267" s="82" t="str">
        <f>IF(H267&gt;0,CONCATENATE(Tabel2204039[Object-ID],Tabel2204039[Nr.],".",[1]!Watergangen[[#This Row],[Object code]],".",[1]!Watergangen[[#This Row],[Eis-volgnr.]]),"")</f>
        <v/>
      </c>
      <c r="C267" s="83"/>
      <c r="D267" s="83"/>
      <c r="E267" s="84"/>
      <c r="F267" s="156"/>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si="3"/>
        <v/>
      </c>
      <c r="B268" s="82" t="str">
        <f>IF(H268&gt;0,CONCATENATE(Tabel2204039[Object-ID],Tabel2204039[Nr.],".",[1]!Watergangen[[#This Row],[Object code]],".",[1]!Watergangen[[#This Row],[Eis-volgnr.]]),"")</f>
        <v/>
      </c>
      <c r="C268" s="83"/>
      <c r="D268" s="83"/>
      <c r="E268" s="84"/>
      <c r="F268" s="156"/>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si="3"/>
        <v/>
      </c>
      <c r="B269" s="82" t="str">
        <f>IF(H269&gt;0,CONCATENATE(Tabel2204039[Object-ID],Tabel2204039[Nr.],".",[1]!Watergangen[[#This Row],[Object code]],".",[1]!Watergangen[[#This Row],[Eis-volgnr.]]),"")</f>
        <v/>
      </c>
      <c r="C269" s="83"/>
      <c r="D269" s="83"/>
      <c r="E269" s="84"/>
      <c r="F269" s="156"/>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3"/>
        <v/>
      </c>
      <c r="B270" s="82" t="str">
        <f>IF(H270&gt;0,CONCATENATE(Tabel2204039[Object-ID],Tabel2204039[Nr.],".",[1]!Watergangen[[#This Row],[Object code]],".",[1]!Watergangen[[#This Row],[Eis-volgnr.]]),"")</f>
        <v/>
      </c>
      <c r="C270" s="83"/>
      <c r="D270" s="83"/>
      <c r="E270" s="84"/>
      <c r="F270" s="156"/>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ref="A271:A334" si="4">IF(B271="","",ROW()-10)</f>
        <v/>
      </c>
      <c r="B271" s="82" t="str">
        <f>IF(H271&gt;0,CONCATENATE(Tabel2204039[Object-ID],Tabel2204039[Nr.],".",[1]!Watergangen[[#This Row],[Object code]],".",[1]!Watergangen[[#This Row],[Eis-volgnr.]]),"")</f>
        <v/>
      </c>
      <c r="C271" s="83"/>
      <c r="D271" s="83"/>
      <c r="E271" s="84"/>
      <c r="F271" s="156"/>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4"/>
        <v/>
      </c>
      <c r="B272" s="82" t="str">
        <f>IF(H272&gt;0,CONCATENATE(Tabel2204039[Object-ID],Tabel2204039[Nr.],".",[1]!Watergangen[[#This Row],[Object code]],".",[1]!Watergangen[[#This Row],[Eis-volgnr.]]),"")</f>
        <v/>
      </c>
      <c r="C272" s="83"/>
      <c r="D272" s="83"/>
      <c r="E272" s="84"/>
      <c r="F272" s="156"/>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4"/>
        <v/>
      </c>
      <c r="B273" s="82" t="str">
        <f>IF(H273&gt;0,CONCATENATE(Tabel2204039[Object-ID],Tabel2204039[Nr.],".",[1]!Watergangen[[#This Row],[Object code]],".",[1]!Watergangen[[#This Row],[Eis-volgnr.]]),"")</f>
        <v/>
      </c>
      <c r="C273" s="83"/>
      <c r="D273" s="83"/>
      <c r="E273" s="84"/>
      <c r="F273" s="156"/>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4"/>
        <v/>
      </c>
      <c r="B274" s="82" t="str">
        <f>IF(H274&gt;0,CONCATENATE(Tabel2204039[Object-ID],Tabel2204039[Nr.],".",[1]!Watergangen[[#This Row],[Object code]],".",[1]!Watergangen[[#This Row],[Eis-volgnr.]]),"")</f>
        <v/>
      </c>
      <c r="C274" s="83"/>
      <c r="D274" s="83"/>
      <c r="E274" s="84"/>
      <c r="F274" s="156"/>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4"/>
        <v/>
      </c>
      <c r="B275" s="82" t="str">
        <f>IF(H275&gt;0,CONCATENATE(Tabel2204039[Object-ID],Tabel2204039[Nr.],".",[1]!Watergangen[[#This Row],[Object code]],".",[1]!Watergangen[[#This Row],[Eis-volgnr.]]),"")</f>
        <v/>
      </c>
      <c r="C275" s="83"/>
      <c r="D275" s="83"/>
      <c r="E275" s="84"/>
      <c r="F275" s="156"/>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4"/>
        <v/>
      </c>
      <c r="B276" s="82" t="str">
        <f>IF(H276&gt;0,CONCATENATE(Tabel2204039[Object-ID],Tabel2204039[Nr.],".",[1]!Watergangen[[#This Row],[Object code]],".",[1]!Watergangen[[#This Row],[Eis-volgnr.]]),"")</f>
        <v/>
      </c>
      <c r="C276" s="83"/>
      <c r="D276" s="83"/>
      <c r="E276" s="84"/>
      <c r="F276" s="156"/>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4"/>
        <v/>
      </c>
      <c r="B277" s="82" t="str">
        <f>IF(H277&gt;0,CONCATENATE(Tabel2204039[Object-ID],Tabel2204039[Nr.],".",[1]!Watergangen[[#This Row],[Object code]],".",[1]!Watergangen[[#This Row],[Eis-volgnr.]]),"")</f>
        <v/>
      </c>
      <c r="C277" s="83"/>
      <c r="D277" s="83"/>
      <c r="E277" s="84"/>
      <c r="F277" s="156"/>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4"/>
        <v/>
      </c>
      <c r="B278" s="82" t="str">
        <f>IF(H278&gt;0,CONCATENATE(Tabel2204039[Object-ID],Tabel2204039[Nr.],".",[1]!Watergangen[[#This Row],[Object code]],".",[1]!Watergangen[[#This Row],[Eis-volgnr.]]),"")</f>
        <v/>
      </c>
      <c r="C278" s="83"/>
      <c r="D278" s="83"/>
      <c r="E278" s="84"/>
      <c r="F278" s="156"/>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4"/>
        <v/>
      </c>
      <c r="B279" s="82" t="str">
        <f>IF(H279&gt;0,CONCATENATE(Tabel2204039[Object-ID],Tabel2204039[Nr.],".",[1]!Watergangen[[#This Row],[Object code]],".",[1]!Watergangen[[#This Row],[Eis-volgnr.]]),"")</f>
        <v/>
      </c>
      <c r="C279" s="83"/>
      <c r="D279" s="83"/>
      <c r="E279" s="84"/>
      <c r="F279" s="156"/>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4"/>
        <v/>
      </c>
      <c r="B280" s="82" t="str">
        <f>IF(H280&gt;0,CONCATENATE(Tabel2204039[Object-ID],Tabel2204039[Nr.],".",[1]!Watergangen[[#This Row],[Object code]],".",[1]!Watergangen[[#This Row],[Eis-volgnr.]]),"")</f>
        <v/>
      </c>
      <c r="C280" s="83"/>
      <c r="D280" s="83"/>
      <c r="E280" s="84"/>
      <c r="F280" s="156"/>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4"/>
        <v/>
      </c>
      <c r="B281" s="82" t="str">
        <f>IF(H281&gt;0,CONCATENATE(Tabel2204039[Object-ID],Tabel2204039[Nr.],".",[1]!Watergangen[[#This Row],[Object code]],".",[1]!Watergangen[[#This Row],[Eis-volgnr.]]),"")</f>
        <v/>
      </c>
      <c r="C281" s="83"/>
      <c r="D281" s="83"/>
      <c r="E281" s="84"/>
      <c r="F281" s="156"/>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4"/>
        <v/>
      </c>
      <c r="B282" s="82" t="str">
        <f>IF(H282&gt;0,CONCATENATE(Tabel2204039[Object-ID],Tabel2204039[Nr.],".",[1]!Watergangen[[#This Row],[Object code]],".",[1]!Watergangen[[#This Row],[Eis-volgnr.]]),"")</f>
        <v/>
      </c>
      <c r="C282" s="83"/>
      <c r="D282" s="83"/>
      <c r="E282" s="84"/>
      <c r="F282" s="156"/>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4"/>
        <v/>
      </c>
      <c r="B283" s="82" t="str">
        <f>IF(H283&gt;0,CONCATENATE(Tabel2204039[Object-ID],Tabel2204039[Nr.],".",[1]!Watergangen[[#This Row],[Object code]],".",[1]!Watergangen[[#This Row],[Eis-volgnr.]]),"")</f>
        <v/>
      </c>
      <c r="C283" s="83"/>
      <c r="D283" s="83"/>
      <c r="E283" s="84"/>
      <c r="F283" s="156"/>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4"/>
        <v/>
      </c>
      <c r="B284" s="82" t="str">
        <f>IF(H284&gt;0,CONCATENATE(Tabel2204039[Object-ID],Tabel2204039[Nr.],".",[1]!Watergangen[[#This Row],[Object code]],".",[1]!Watergangen[[#This Row],[Eis-volgnr.]]),"")</f>
        <v/>
      </c>
      <c r="C284" s="83"/>
      <c r="D284" s="83"/>
      <c r="E284" s="84"/>
      <c r="F284" s="156"/>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4"/>
        <v/>
      </c>
      <c r="B285" s="82" t="str">
        <f>IF(H285&gt;0,CONCATENATE(Tabel2204039[Object-ID],Tabel2204039[Nr.],".",[1]!Watergangen[[#This Row],[Object code]],".",[1]!Watergangen[[#This Row],[Eis-volgnr.]]),"")</f>
        <v/>
      </c>
      <c r="C285" s="83"/>
      <c r="D285" s="83"/>
      <c r="E285" s="84"/>
      <c r="F285" s="156"/>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4"/>
        <v/>
      </c>
      <c r="B286" s="82" t="str">
        <f>IF(H286&gt;0,CONCATENATE(Tabel2204039[Object-ID],Tabel2204039[Nr.],".",[1]!Watergangen[[#This Row],[Object code]],".",[1]!Watergangen[[#This Row],[Eis-volgnr.]]),"")</f>
        <v/>
      </c>
      <c r="C286" s="83"/>
      <c r="D286" s="83"/>
      <c r="E286" s="84"/>
      <c r="F286" s="156"/>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4"/>
        <v/>
      </c>
      <c r="B287" s="82" t="str">
        <f>IF(H287&gt;0,CONCATENATE(Tabel2204039[Object-ID],Tabel2204039[Nr.],".",[1]!Watergangen[[#This Row],[Object code]],".",[1]!Watergangen[[#This Row],[Eis-volgnr.]]),"")</f>
        <v/>
      </c>
      <c r="C287" s="83"/>
      <c r="D287" s="83"/>
      <c r="E287" s="84"/>
      <c r="F287" s="156"/>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4"/>
        <v/>
      </c>
      <c r="B288" s="82" t="str">
        <f>IF(H288&gt;0,CONCATENATE(Tabel2204039[Object-ID],Tabel2204039[Nr.],".",[1]!Watergangen[[#This Row],[Object code]],".",[1]!Watergangen[[#This Row],[Eis-volgnr.]]),"")</f>
        <v/>
      </c>
      <c r="C288" s="83"/>
      <c r="D288" s="83"/>
      <c r="E288" s="84"/>
      <c r="F288" s="156"/>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4"/>
        <v/>
      </c>
      <c r="B289" s="82" t="str">
        <f>IF(H289&gt;0,CONCATENATE(Tabel2204039[Object-ID],Tabel2204039[Nr.],".",[1]!Watergangen[[#This Row],[Object code]],".",[1]!Watergangen[[#This Row],[Eis-volgnr.]]),"")</f>
        <v/>
      </c>
      <c r="C289" s="83"/>
      <c r="D289" s="83"/>
      <c r="E289" s="84"/>
      <c r="F289" s="156"/>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4"/>
        <v/>
      </c>
      <c r="B290" s="82" t="str">
        <f>IF(H290&gt;0,CONCATENATE(Tabel2204039[Object-ID],Tabel2204039[Nr.],".",[1]!Watergangen[[#This Row],[Object code]],".",[1]!Watergangen[[#This Row],[Eis-volgnr.]]),"")</f>
        <v/>
      </c>
      <c r="C290" s="83"/>
      <c r="D290" s="83"/>
      <c r="E290" s="84"/>
      <c r="F290" s="156"/>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4"/>
        <v/>
      </c>
      <c r="B291" s="82" t="str">
        <f>IF(H291&gt;0,CONCATENATE(Tabel2204039[Object-ID],Tabel2204039[Nr.],".",[1]!Watergangen[[#This Row],[Object code]],".",[1]!Watergangen[[#This Row],[Eis-volgnr.]]),"")</f>
        <v/>
      </c>
      <c r="C291" s="83"/>
      <c r="D291" s="83"/>
      <c r="E291" s="84"/>
      <c r="F291" s="156"/>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4"/>
        <v/>
      </c>
      <c r="B292" s="82" t="str">
        <f>IF(H292&gt;0,CONCATENATE(Tabel2204039[Object-ID],Tabel2204039[Nr.],".",[1]!Watergangen[[#This Row],[Object code]],".",[1]!Watergangen[[#This Row],[Eis-volgnr.]]),"")</f>
        <v/>
      </c>
      <c r="C292" s="83"/>
      <c r="D292" s="83"/>
      <c r="E292" s="84"/>
      <c r="F292" s="156"/>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4"/>
        <v/>
      </c>
      <c r="B293" s="82" t="str">
        <f>IF(H293&gt;0,CONCATENATE(Tabel2204039[Object-ID],Tabel2204039[Nr.],".",[1]!Watergangen[[#This Row],[Object code]],".",[1]!Watergangen[[#This Row],[Eis-volgnr.]]),"")</f>
        <v/>
      </c>
      <c r="C293" s="83"/>
      <c r="D293" s="83"/>
      <c r="E293" s="84"/>
      <c r="F293" s="156"/>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4"/>
        <v/>
      </c>
      <c r="B294" s="82" t="str">
        <f>IF(H294&gt;0,CONCATENATE(Tabel2204039[Object-ID],Tabel2204039[Nr.],".",[1]!Watergangen[[#This Row],[Object code]],".",[1]!Watergangen[[#This Row],[Eis-volgnr.]]),"")</f>
        <v/>
      </c>
      <c r="C294" s="83"/>
      <c r="D294" s="83"/>
      <c r="E294" s="84"/>
      <c r="F294" s="156"/>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4"/>
        <v/>
      </c>
      <c r="B295" s="82" t="str">
        <f>IF(H295&gt;0,CONCATENATE(Tabel2204039[Object-ID],Tabel2204039[Nr.],".",[1]!Watergangen[[#This Row],[Object code]],".",[1]!Watergangen[[#This Row],[Eis-volgnr.]]),"")</f>
        <v/>
      </c>
      <c r="C295" s="83"/>
      <c r="D295" s="83"/>
      <c r="E295" s="84"/>
      <c r="F295" s="156"/>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4"/>
        <v/>
      </c>
      <c r="B296" s="82" t="str">
        <f>IF(H296&gt;0,CONCATENATE(Tabel2204039[Object-ID],Tabel2204039[Nr.],".",[1]!Watergangen[[#This Row],[Object code]],".",[1]!Watergangen[[#This Row],[Eis-volgnr.]]),"")</f>
        <v/>
      </c>
      <c r="C296" s="83"/>
      <c r="D296" s="83"/>
      <c r="E296" s="84"/>
      <c r="F296" s="156"/>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4"/>
        <v/>
      </c>
      <c r="B297" s="82" t="str">
        <f>IF(H297&gt;0,CONCATENATE(Tabel2204039[Object-ID],Tabel2204039[Nr.],".",[1]!Watergangen[[#This Row],[Object code]],".",[1]!Watergangen[[#This Row],[Eis-volgnr.]]),"")</f>
        <v/>
      </c>
      <c r="C297" s="83"/>
      <c r="D297" s="83"/>
      <c r="E297" s="84"/>
      <c r="F297" s="156"/>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4"/>
        <v/>
      </c>
      <c r="B298" s="82" t="str">
        <f>IF(H298&gt;0,CONCATENATE(Tabel2204039[Object-ID],Tabel2204039[Nr.],".",[1]!Watergangen[[#This Row],[Object code]],".",[1]!Watergangen[[#This Row],[Eis-volgnr.]]),"")</f>
        <v/>
      </c>
      <c r="C298" s="83"/>
      <c r="D298" s="83"/>
      <c r="E298" s="84"/>
      <c r="F298" s="156"/>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4"/>
        <v/>
      </c>
      <c r="B299" s="82" t="str">
        <f>IF(H299&gt;0,CONCATENATE(Tabel2204039[Object-ID],Tabel2204039[Nr.],".",[1]!Watergangen[[#This Row],[Object code]],".",[1]!Watergangen[[#This Row],[Eis-volgnr.]]),"")</f>
        <v/>
      </c>
      <c r="C299" s="83"/>
      <c r="D299" s="83"/>
      <c r="E299" s="84"/>
      <c r="F299" s="156"/>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4"/>
        <v/>
      </c>
      <c r="B300" s="82" t="str">
        <f>IF(H300&gt;0,CONCATENATE(Tabel2204039[Object-ID],Tabel2204039[Nr.],".",[1]!Watergangen[[#This Row],[Object code]],".",[1]!Watergangen[[#This Row],[Eis-volgnr.]]),"")</f>
        <v/>
      </c>
      <c r="C300" s="83"/>
      <c r="D300" s="83"/>
      <c r="E300" s="84"/>
      <c r="F300" s="156"/>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4"/>
        <v/>
      </c>
      <c r="B301" s="82" t="str">
        <f>IF(H301&gt;0,CONCATENATE(Tabel2204039[Object-ID],Tabel2204039[Nr.],".",[1]!Watergangen[[#This Row],[Object code]],".",[1]!Watergangen[[#This Row],[Eis-volgnr.]]),"")</f>
        <v/>
      </c>
      <c r="C301" s="83"/>
      <c r="D301" s="83"/>
      <c r="E301" s="84"/>
      <c r="F301" s="156"/>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4"/>
        <v/>
      </c>
      <c r="B302" s="82" t="str">
        <f>IF(H302&gt;0,CONCATENATE(Tabel2204039[Object-ID],Tabel2204039[Nr.],".",[1]!Watergangen[[#This Row],[Object code]],".",[1]!Watergangen[[#This Row],[Eis-volgnr.]]),"")</f>
        <v/>
      </c>
      <c r="C302" s="83"/>
      <c r="D302" s="83"/>
      <c r="E302" s="84"/>
      <c r="F302" s="156"/>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4"/>
        <v/>
      </c>
      <c r="B303" s="82" t="str">
        <f>IF(H303&gt;0,CONCATENATE(Tabel2204039[Object-ID],Tabel2204039[Nr.],".",[1]!Watergangen[[#This Row],[Object code]],".",[1]!Watergangen[[#This Row],[Eis-volgnr.]]),"")</f>
        <v/>
      </c>
      <c r="C303" s="83"/>
      <c r="D303" s="83"/>
      <c r="E303" s="84"/>
      <c r="F303" s="156"/>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4"/>
        <v/>
      </c>
      <c r="B304" s="82" t="str">
        <f>IF(H304&gt;0,CONCATENATE(Tabel2204039[Object-ID],Tabel2204039[Nr.],".",[1]!Watergangen[[#This Row],[Object code]],".",[1]!Watergangen[[#This Row],[Eis-volgnr.]]),"")</f>
        <v/>
      </c>
      <c r="C304" s="83"/>
      <c r="D304" s="83"/>
      <c r="E304" s="84"/>
      <c r="F304" s="156"/>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4"/>
        <v/>
      </c>
      <c r="B305" s="82" t="str">
        <f>IF(H305&gt;0,CONCATENATE(Tabel2204039[Object-ID],Tabel2204039[Nr.],".",[1]!Watergangen[[#This Row],[Object code]],".",[1]!Watergangen[[#This Row],[Eis-volgnr.]]),"")</f>
        <v/>
      </c>
      <c r="C305" s="83"/>
      <c r="D305" s="83"/>
      <c r="E305" s="84"/>
      <c r="F305" s="156"/>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4"/>
        <v/>
      </c>
      <c r="B306" s="82" t="str">
        <f>IF(H306&gt;0,CONCATENATE(Tabel2204039[Object-ID],Tabel2204039[Nr.],".",[1]!Watergangen[[#This Row],[Object code]],".",[1]!Watergangen[[#This Row],[Eis-volgnr.]]),"")</f>
        <v/>
      </c>
      <c r="C306" s="83"/>
      <c r="D306" s="83"/>
      <c r="E306" s="84"/>
      <c r="F306" s="156"/>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4"/>
        <v/>
      </c>
      <c r="B307" s="82" t="str">
        <f>IF(H307&gt;0,CONCATENATE(Tabel2204039[Object-ID],Tabel2204039[Nr.],".",[1]!Watergangen[[#This Row],[Object code]],".",[1]!Watergangen[[#This Row],[Eis-volgnr.]]),"")</f>
        <v/>
      </c>
      <c r="C307" s="83"/>
      <c r="D307" s="83"/>
      <c r="E307" s="84"/>
      <c r="F307" s="156"/>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4"/>
        <v/>
      </c>
      <c r="B308" s="82" t="str">
        <f>IF(H308&gt;0,CONCATENATE(Tabel2204039[Object-ID],Tabel2204039[Nr.],".",[1]!Watergangen[[#This Row],[Object code]],".",[1]!Watergangen[[#This Row],[Eis-volgnr.]]),"")</f>
        <v/>
      </c>
      <c r="C308" s="83"/>
      <c r="D308" s="83"/>
      <c r="E308" s="84"/>
      <c r="F308" s="156"/>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4"/>
        <v/>
      </c>
      <c r="B309" s="82" t="str">
        <f>IF(H309&gt;0,CONCATENATE(Tabel2204039[Object-ID],Tabel2204039[Nr.],".",[1]!Watergangen[[#This Row],[Object code]],".",[1]!Watergangen[[#This Row],[Eis-volgnr.]]),"")</f>
        <v/>
      </c>
      <c r="C309" s="83"/>
      <c r="D309" s="83"/>
      <c r="E309" s="84"/>
      <c r="F309" s="156"/>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4"/>
        <v/>
      </c>
      <c r="B310" s="82" t="str">
        <f>IF(H310&gt;0,CONCATENATE(Tabel2204039[Object-ID],Tabel2204039[Nr.],".",[1]!Watergangen[[#This Row],[Object code]],".",[1]!Watergangen[[#This Row],[Eis-volgnr.]]),"")</f>
        <v/>
      </c>
      <c r="C310" s="83"/>
      <c r="D310" s="83"/>
      <c r="E310" s="84"/>
      <c r="F310" s="156"/>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4"/>
        <v/>
      </c>
      <c r="B311" s="82" t="str">
        <f>IF(H311&gt;0,CONCATENATE(Tabel2204039[Object-ID],Tabel2204039[Nr.],".",[1]!Watergangen[[#This Row],[Object code]],".",[1]!Watergangen[[#This Row],[Eis-volgnr.]]),"")</f>
        <v/>
      </c>
      <c r="C311" s="83"/>
      <c r="D311" s="83"/>
      <c r="E311" s="84"/>
      <c r="F311" s="156"/>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4"/>
        <v/>
      </c>
      <c r="B312" s="82" t="str">
        <f>IF(H312&gt;0,CONCATENATE(Tabel2204039[Object-ID],Tabel2204039[Nr.],".",[1]!Watergangen[[#This Row],[Object code]],".",[1]!Watergangen[[#This Row],[Eis-volgnr.]]),"")</f>
        <v/>
      </c>
      <c r="C312" s="83"/>
      <c r="D312" s="83"/>
      <c r="E312" s="84"/>
      <c r="F312" s="156"/>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4"/>
        <v/>
      </c>
      <c r="B313" s="82" t="str">
        <f>IF(H313&gt;0,CONCATENATE(Tabel2204039[Object-ID],Tabel2204039[Nr.],".",[1]!Watergangen[[#This Row],[Object code]],".",[1]!Watergangen[[#This Row],[Eis-volgnr.]]),"")</f>
        <v/>
      </c>
      <c r="C313" s="83"/>
      <c r="D313" s="83"/>
      <c r="E313" s="84"/>
      <c r="F313" s="156"/>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4"/>
        <v/>
      </c>
      <c r="B314" s="82" t="str">
        <f>IF(H314&gt;0,CONCATENATE(Tabel2204039[Object-ID],Tabel2204039[Nr.],".",[1]!Watergangen[[#This Row],[Object code]],".",[1]!Watergangen[[#This Row],[Eis-volgnr.]]),"")</f>
        <v/>
      </c>
      <c r="C314" s="83"/>
      <c r="D314" s="83"/>
      <c r="E314" s="84"/>
      <c r="F314" s="156"/>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4"/>
        <v/>
      </c>
      <c r="B315" s="82" t="str">
        <f>IF(H315&gt;0,CONCATENATE(Tabel2204039[Object-ID],Tabel2204039[Nr.],".",[1]!Watergangen[[#This Row],[Object code]],".",[1]!Watergangen[[#This Row],[Eis-volgnr.]]),"")</f>
        <v/>
      </c>
      <c r="C315" s="83"/>
      <c r="D315" s="83"/>
      <c r="E315" s="84"/>
      <c r="F315" s="156"/>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4"/>
        <v/>
      </c>
      <c r="B316" s="82" t="str">
        <f>IF(H316&gt;0,CONCATENATE(Tabel2204039[Object-ID],Tabel2204039[Nr.],".",[1]!Watergangen[[#This Row],[Object code]],".",[1]!Watergangen[[#This Row],[Eis-volgnr.]]),"")</f>
        <v/>
      </c>
      <c r="C316" s="83"/>
      <c r="D316" s="83"/>
      <c r="E316" s="84"/>
      <c r="F316" s="156"/>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4"/>
        <v/>
      </c>
      <c r="B317" s="82" t="str">
        <f>IF(H317&gt;0,CONCATENATE(Tabel2204039[Object-ID],Tabel2204039[Nr.],".",[1]!Watergangen[[#This Row],[Object code]],".",[1]!Watergangen[[#This Row],[Eis-volgnr.]]),"")</f>
        <v/>
      </c>
      <c r="C317" s="83"/>
      <c r="D317" s="83"/>
      <c r="E317" s="84"/>
      <c r="F317" s="156"/>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4"/>
        <v/>
      </c>
      <c r="B318" s="82" t="str">
        <f>IF(H318&gt;0,CONCATENATE(Tabel2204039[Object-ID],Tabel2204039[Nr.],".",[1]!Watergangen[[#This Row],[Object code]],".",[1]!Watergangen[[#This Row],[Eis-volgnr.]]),"")</f>
        <v/>
      </c>
      <c r="C318" s="83"/>
      <c r="D318" s="83"/>
      <c r="E318" s="84"/>
      <c r="F318" s="156"/>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4"/>
        <v/>
      </c>
      <c r="B319" s="82" t="str">
        <f>IF(H319&gt;0,CONCATENATE(Tabel2204039[Object-ID],Tabel2204039[Nr.],".",[1]!Watergangen[[#This Row],[Object code]],".",[1]!Watergangen[[#This Row],[Eis-volgnr.]]),"")</f>
        <v/>
      </c>
      <c r="C319" s="83"/>
      <c r="D319" s="83"/>
      <c r="E319" s="84"/>
      <c r="F319" s="156"/>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4"/>
        <v/>
      </c>
      <c r="B320" s="82" t="str">
        <f>IF(H320&gt;0,CONCATENATE(Tabel2204039[Object-ID],Tabel2204039[Nr.],".",[1]!Watergangen[[#This Row],[Object code]],".",[1]!Watergangen[[#This Row],[Eis-volgnr.]]),"")</f>
        <v/>
      </c>
      <c r="C320" s="83"/>
      <c r="D320" s="83"/>
      <c r="E320" s="84"/>
      <c r="F320" s="156"/>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4"/>
        <v/>
      </c>
      <c r="B321" s="82" t="str">
        <f>IF(H321&gt;0,CONCATENATE(Tabel2204039[Object-ID],Tabel2204039[Nr.],".",[1]!Watergangen[[#This Row],[Object code]],".",[1]!Watergangen[[#This Row],[Eis-volgnr.]]),"")</f>
        <v/>
      </c>
      <c r="C321" s="83"/>
      <c r="D321" s="83"/>
      <c r="E321" s="84"/>
      <c r="F321" s="156"/>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4"/>
        <v/>
      </c>
      <c r="B322" s="82" t="str">
        <f>IF(H322&gt;0,CONCATENATE(Tabel2204039[Object-ID],Tabel2204039[Nr.],".",[1]!Watergangen[[#This Row],[Object code]],".",[1]!Watergangen[[#This Row],[Eis-volgnr.]]),"")</f>
        <v/>
      </c>
      <c r="C322" s="83"/>
      <c r="D322" s="83"/>
      <c r="E322" s="84"/>
      <c r="F322" s="156"/>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4"/>
        <v/>
      </c>
      <c r="B323" s="82" t="str">
        <f>IF(H323&gt;0,CONCATENATE(Tabel2204039[Object-ID],Tabel2204039[Nr.],".",[1]!Watergangen[[#This Row],[Object code]],".",[1]!Watergangen[[#This Row],[Eis-volgnr.]]),"")</f>
        <v/>
      </c>
      <c r="C323" s="83"/>
      <c r="D323" s="83"/>
      <c r="E323" s="84"/>
      <c r="F323" s="156"/>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4"/>
        <v/>
      </c>
      <c r="B324" s="82" t="str">
        <f>IF(H324&gt;0,CONCATENATE(Tabel2204039[Object-ID],Tabel2204039[Nr.],".",[1]!Watergangen[[#This Row],[Object code]],".",[1]!Watergangen[[#This Row],[Eis-volgnr.]]),"")</f>
        <v/>
      </c>
      <c r="C324" s="83"/>
      <c r="D324" s="83"/>
      <c r="E324" s="84"/>
      <c r="F324" s="156"/>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4"/>
        <v/>
      </c>
      <c r="B325" s="82" t="str">
        <f>IF(H325&gt;0,CONCATENATE(Tabel2204039[Object-ID],Tabel2204039[Nr.],".",[1]!Watergangen[[#This Row],[Object code]],".",[1]!Watergangen[[#This Row],[Eis-volgnr.]]),"")</f>
        <v/>
      </c>
      <c r="C325" s="83"/>
      <c r="D325" s="83"/>
      <c r="E325" s="84"/>
      <c r="F325" s="156"/>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4"/>
        <v/>
      </c>
      <c r="B326" s="82" t="str">
        <f>IF(H326&gt;0,CONCATENATE(Tabel2204039[Object-ID],Tabel2204039[Nr.],".",[1]!Watergangen[[#This Row],[Object code]],".",[1]!Watergangen[[#This Row],[Eis-volgnr.]]),"")</f>
        <v/>
      </c>
      <c r="C326" s="83"/>
      <c r="D326" s="83"/>
      <c r="E326" s="84"/>
      <c r="F326" s="156"/>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4"/>
        <v/>
      </c>
      <c r="B327" s="82" t="str">
        <f>IF(H327&gt;0,CONCATENATE(Tabel2204039[Object-ID],Tabel2204039[Nr.],".",[1]!Watergangen[[#This Row],[Object code]],".",[1]!Watergangen[[#This Row],[Eis-volgnr.]]),"")</f>
        <v/>
      </c>
      <c r="C327" s="83"/>
      <c r="D327" s="83"/>
      <c r="E327" s="84"/>
      <c r="F327" s="156"/>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4"/>
        <v/>
      </c>
      <c r="B328" s="82" t="str">
        <f>IF(H328&gt;0,CONCATENATE(Tabel2204039[Object-ID],Tabel2204039[Nr.],".",[1]!Watergangen[[#This Row],[Object code]],".",[1]!Watergangen[[#This Row],[Eis-volgnr.]]),"")</f>
        <v/>
      </c>
      <c r="C328" s="83"/>
      <c r="D328" s="83"/>
      <c r="E328" s="84"/>
      <c r="F328" s="156"/>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4"/>
        <v/>
      </c>
      <c r="B329" s="82" t="str">
        <f>IF(H329&gt;0,CONCATENATE(Tabel2204039[Object-ID],Tabel2204039[Nr.],".",[1]!Watergangen[[#This Row],[Object code]],".",[1]!Watergangen[[#This Row],[Eis-volgnr.]]),"")</f>
        <v/>
      </c>
      <c r="C329" s="83"/>
      <c r="D329" s="83"/>
      <c r="E329" s="84"/>
      <c r="F329" s="156"/>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4"/>
        <v/>
      </c>
      <c r="B330" s="82" t="str">
        <f>IF(H330&gt;0,CONCATENATE(Tabel2204039[Object-ID],Tabel2204039[Nr.],".",[1]!Watergangen[[#This Row],[Object code]],".",[1]!Watergangen[[#This Row],[Eis-volgnr.]]),"")</f>
        <v/>
      </c>
      <c r="C330" s="83"/>
      <c r="D330" s="83"/>
      <c r="E330" s="84"/>
      <c r="F330" s="156"/>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4"/>
        <v/>
      </c>
      <c r="B331" s="82" t="str">
        <f>IF(H331&gt;0,CONCATENATE(Tabel2204039[Object-ID],Tabel2204039[Nr.],".",[1]!Watergangen[[#This Row],[Object code]],".",[1]!Watergangen[[#This Row],[Eis-volgnr.]]),"")</f>
        <v/>
      </c>
      <c r="C331" s="83"/>
      <c r="D331" s="83"/>
      <c r="E331" s="84"/>
      <c r="F331" s="156"/>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si="4"/>
        <v/>
      </c>
      <c r="B332" s="82" t="str">
        <f>IF(H332&gt;0,CONCATENATE(Tabel2204039[Object-ID],Tabel2204039[Nr.],".",[1]!Watergangen[[#This Row],[Object code]],".",[1]!Watergangen[[#This Row],[Eis-volgnr.]]),"")</f>
        <v/>
      </c>
      <c r="C332" s="83"/>
      <c r="D332" s="83"/>
      <c r="E332" s="84"/>
      <c r="F332" s="156"/>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si="4"/>
        <v/>
      </c>
      <c r="B333" s="82" t="str">
        <f>IF(H333&gt;0,CONCATENATE(Tabel2204039[Object-ID],Tabel2204039[Nr.],".",[1]!Watergangen[[#This Row],[Object code]],".",[1]!Watergangen[[#This Row],[Eis-volgnr.]]),"")</f>
        <v/>
      </c>
      <c r="C333" s="83"/>
      <c r="D333" s="83"/>
      <c r="E333" s="84"/>
      <c r="F333" s="156"/>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4"/>
        <v/>
      </c>
      <c r="B334" s="82" t="str">
        <f>IF(H334&gt;0,CONCATENATE(Tabel2204039[Object-ID],Tabel2204039[Nr.],".",[1]!Watergangen[[#This Row],[Object code]],".",[1]!Watergangen[[#This Row],[Eis-volgnr.]]),"")</f>
        <v/>
      </c>
      <c r="C334" s="83"/>
      <c r="D334" s="83"/>
      <c r="E334" s="84"/>
      <c r="F334" s="156"/>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ref="A335:A371" si="5">IF(B335="","",ROW()-10)</f>
        <v/>
      </c>
      <c r="B335" s="82" t="str">
        <f>IF(H335&gt;0,CONCATENATE(Tabel2204039[Object-ID],Tabel2204039[Nr.],".",[1]!Watergangen[[#This Row],[Object code]],".",[1]!Watergangen[[#This Row],[Eis-volgnr.]]),"")</f>
        <v/>
      </c>
      <c r="C335" s="83"/>
      <c r="D335" s="83"/>
      <c r="E335" s="84"/>
      <c r="F335" s="156"/>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5"/>
        <v/>
      </c>
      <c r="B336" s="82" t="str">
        <f>IF(H336&gt;0,CONCATENATE(Tabel2204039[Object-ID],Tabel2204039[Nr.],".",[1]!Watergangen[[#This Row],[Object code]],".",[1]!Watergangen[[#This Row],[Eis-volgnr.]]),"")</f>
        <v/>
      </c>
      <c r="C336" s="83"/>
      <c r="D336" s="83"/>
      <c r="E336" s="84"/>
      <c r="F336" s="156"/>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5"/>
        <v/>
      </c>
      <c r="B337" s="82" t="str">
        <f>IF(H337&gt;0,CONCATENATE(Tabel2204039[Object-ID],Tabel2204039[Nr.],".",[1]!Watergangen[[#This Row],[Object code]],".",[1]!Watergangen[[#This Row],[Eis-volgnr.]]),"")</f>
        <v/>
      </c>
      <c r="C337" s="83"/>
      <c r="D337" s="83"/>
      <c r="E337" s="84"/>
      <c r="F337" s="156"/>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5"/>
        <v/>
      </c>
      <c r="B338" s="82" t="str">
        <f>IF(H338&gt;0,CONCATENATE(Tabel2204039[Object-ID],Tabel2204039[Nr.],".",[1]!Watergangen[[#This Row],[Object code]],".",[1]!Watergangen[[#This Row],[Eis-volgnr.]]),"")</f>
        <v/>
      </c>
      <c r="C338" s="83"/>
      <c r="D338" s="83"/>
      <c r="E338" s="84"/>
      <c r="F338" s="156"/>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5"/>
        <v/>
      </c>
      <c r="B339" s="82" t="str">
        <f>IF(H339&gt;0,CONCATENATE(Tabel2204039[Object-ID],Tabel2204039[Nr.],".",[1]!Watergangen[[#This Row],[Object code]],".",[1]!Watergangen[[#This Row],[Eis-volgnr.]]),"")</f>
        <v/>
      </c>
      <c r="C339" s="83"/>
      <c r="D339" s="83"/>
      <c r="E339" s="84"/>
      <c r="F339" s="156"/>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5"/>
        <v/>
      </c>
      <c r="B340" s="82" t="str">
        <f>IF(H340&gt;0,CONCATENATE(Tabel2204039[Object-ID],Tabel2204039[Nr.],".",[1]!Watergangen[[#This Row],[Object code]],".",[1]!Watergangen[[#This Row],[Eis-volgnr.]]),"")</f>
        <v/>
      </c>
      <c r="C340" s="83"/>
      <c r="D340" s="83"/>
      <c r="E340" s="84"/>
      <c r="F340" s="156"/>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5"/>
        <v/>
      </c>
      <c r="B341" s="82" t="str">
        <f>IF(H341&gt;0,CONCATENATE(Tabel2204039[Object-ID],Tabel2204039[Nr.],".",[1]!Watergangen[[#This Row],[Object code]],".",[1]!Watergangen[[#This Row],[Eis-volgnr.]]),"")</f>
        <v/>
      </c>
      <c r="C341" s="83"/>
      <c r="D341" s="83"/>
      <c r="E341" s="84"/>
      <c r="F341" s="156"/>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5"/>
        <v/>
      </c>
      <c r="B342" s="82" t="str">
        <f>IF(H342&gt;0,CONCATENATE(Tabel2204039[Object-ID],Tabel2204039[Nr.],".",[1]!Watergangen[[#This Row],[Object code]],".",[1]!Watergangen[[#This Row],[Eis-volgnr.]]),"")</f>
        <v/>
      </c>
      <c r="C342" s="83"/>
      <c r="D342" s="83"/>
      <c r="E342" s="84"/>
      <c r="F342" s="156"/>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5"/>
        <v/>
      </c>
      <c r="B343" s="82" t="str">
        <f>IF(H343&gt;0,CONCATENATE(Tabel2204039[Object-ID],Tabel2204039[Nr.],".",[1]!Watergangen[[#This Row],[Object code]],".",[1]!Watergangen[[#This Row],[Eis-volgnr.]]),"")</f>
        <v/>
      </c>
      <c r="C343" s="83"/>
      <c r="D343" s="83"/>
      <c r="E343" s="84"/>
      <c r="F343" s="156"/>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5"/>
        <v/>
      </c>
      <c r="B344" s="82" t="str">
        <f>IF(H344&gt;0,CONCATENATE(Tabel2204039[Object-ID],Tabel2204039[Nr.],".",[1]!Watergangen[[#This Row],[Object code]],".",[1]!Watergangen[[#This Row],[Eis-volgnr.]]),"")</f>
        <v/>
      </c>
      <c r="C344" s="83"/>
      <c r="D344" s="83"/>
      <c r="E344" s="84"/>
      <c r="F344" s="156"/>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5"/>
        <v/>
      </c>
      <c r="B345" s="82" t="str">
        <f>IF(H345&gt;0,CONCATENATE(Tabel2204039[Object-ID],Tabel2204039[Nr.],".",[1]!Watergangen[[#This Row],[Object code]],".",[1]!Watergangen[[#This Row],[Eis-volgnr.]]),"")</f>
        <v/>
      </c>
      <c r="C345" s="83"/>
      <c r="D345" s="83"/>
      <c r="E345" s="84"/>
      <c r="F345" s="156"/>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5"/>
        <v/>
      </c>
      <c r="B346" s="82" t="str">
        <f>IF(H346&gt;0,CONCATENATE(Tabel2204039[Object-ID],Tabel2204039[Nr.],".",[1]!Watergangen[[#This Row],[Object code]],".",[1]!Watergangen[[#This Row],[Eis-volgnr.]]),"")</f>
        <v/>
      </c>
      <c r="C346" s="83"/>
      <c r="D346" s="83"/>
      <c r="E346" s="84"/>
      <c r="F346" s="156"/>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5"/>
        <v/>
      </c>
      <c r="B347" s="82" t="str">
        <f>IF(H347&gt;0,CONCATENATE(Tabel2204039[Object-ID],Tabel2204039[Nr.],".",[1]!Watergangen[[#This Row],[Object code]],".",[1]!Watergangen[[#This Row],[Eis-volgnr.]]),"")</f>
        <v/>
      </c>
      <c r="C347" s="83"/>
      <c r="D347" s="83"/>
      <c r="E347" s="84"/>
      <c r="F347" s="156"/>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5"/>
        <v/>
      </c>
      <c r="B348" s="82" t="str">
        <f>IF(H348&gt;0,CONCATENATE(Tabel2204039[Object-ID],Tabel2204039[Nr.],".",[1]!Watergangen[[#This Row],[Object code]],".",[1]!Watergangen[[#This Row],[Eis-volgnr.]]),"")</f>
        <v/>
      </c>
      <c r="C348" s="83"/>
      <c r="D348" s="83"/>
      <c r="E348" s="84"/>
      <c r="F348" s="156"/>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5"/>
        <v/>
      </c>
      <c r="B349" s="82" t="str">
        <f>IF(H349&gt;0,CONCATENATE(Tabel2204039[Object-ID],Tabel2204039[Nr.],".",[1]!Watergangen[[#This Row],[Object code]],".",[1]!Watergangen[[#This Row],[Eis-volgnr.]]),"")</f>
        <v/>
      </c>
      <c r="C349" s="83"/>
      <c r="D349" s="83"/>
      <c r="E349" s="84"/>
      <c r="F349" s="156"/>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5"/>
        <v/>
      </c>
      <c r="B350" s="82" t="str">
        <f>IF(H350&gt;0,CONCATENATE(Tabel2204039[Object-ID],Tabel2204039[Nr.],".",[1]!Watergangen[[#This Row],[Object code]],".",[1]!Watergangen[[#This Row],[Eis-volgnr.]]),"")</f>
        <v/>
      </c>
      <c r="C350" s="83"/>
      <c r="D350" s="83"/>
      <c r="E350" s="84"/>
      <c r="F350" s="156"/>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5"/>
        <v/>
      </c>
      <c r="B351" s="82" t="str">
        <f>IF(H351&gt;0,CONCATENATE(Tabel2204039[Object-ID],Tabel2204039[Nr.],".",[1]!Watergangen[[#This Row],[Object code]],".",[1]!Watergangen[[#This Row],[Eis-volgnr.]]),"")</f>
        <v/>
      </c>
      <c r="C351" s="83"/>
      <c r="D351" s="83"/>
      <c r="E351" s="84"/>
      <c r="F351" s="156"/>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5"/>
        <v/>
      </c>
      <c r="B352" s="82" t="str">
        <f>IF(H352&gt;0,CONCATENATE(Tabel2204039[Object-ID],Tabel2204039[Nr.],".",[1]!Watergangen[[#This Row],[Object code]],".",[1]!Watergangen[[#This Row],[Eis-volgnr.]]),"")</f>
        <v/>
      </c>
      <c r="C352" s="83"/>
      <c r="D352" s="83"/>
      <c r="E352" s="84"/>
      <c r="F352" s="156"/>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5"/>
        <v/>
      </c>
      <c r="B353" s="82" t="str">
        <f>IF(H353&gt;0,CONCATENATE(Tabel2204039[Object-ID],Tabel2204039[Nr.],".",[1]!Watergangen[[#This Row],[Object code]],".",[1]!Watergangen[[#This Row],[Eis-volgnr.]]),"")</f>
        <v/>
      </c>
      <c r="C353" s="83"/>
      <c r="D353" s="83"/>
      <c r="E353" s="84"/>
      <c r="F353" s="156"/>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5"/>
        <v/>
      </c>
      <c r="B354" s="82" t="str">
        <f>IF(H354&gt;0,CONCATENATE(Tabel2204039[Object-ID],Tabel2204039[Nr.],".",[1]!Watergangen[[#This Row],[Object code]],".",[1]!Watergangen[[#This Row],[Eis-volgnr.]]),"")</f>
        <v/>
      </c>
      <c r="C354" s="83"/>
      <c r="D354" s="83"/>
      <c r="E354" s="84"/>
      <c r="F354" s="156"/>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5"/>
        <v/>
      </c>
      <c r="B355" s="82" t="str">
        <f>IF(H355&gt;0,CONCATENATE(Tabel2204039[Object-ID],Tabel2204039[Nr.],".",[1]!Watergangen[[#This Row],[Object code]],".",[1]!Watergangen[[#This Row],[Eis-volgnr.]]),"")</f>
        <v/>
      </c>
      <c r="C355" s="83"/>
      <c r="D355" s="83"/>
      <c r="E355" s="84"/>
      <c r="F355" s="156"/>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5"/>
        <v/>
      </c>
      <c r="B356" s="82" t="str">
        <f>IF(H356&gt;0,CONCATENATE(Tabel2204039[Object-ID],Tabel2204039[Nr.],".",[1]!Watergangen[[#This Row],[Object code]],".",[1]!Watergangen[[#This Row],[Eis-volgnr.]]),"")</f>
        <v/>
      </c>
      <c r="C356" s="83"/>
      <c r="D356" s="83"/>
      <c r="E356" s="84"/>
      <c r="F356" s="156"/>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5"/>
        <v/>
      </c>
      <c r="B357" s="82" t="str">
        <f>IF(H357&gt;0,CONCATENATE(Tabel2204039[Object-ID],Tabel2204039[Nr.],".",[1]!Watergangen[[#This Row],[Object code]],".",[1]!Watergangen[[#This Row],[Eis-volgnr.]]),"")</f>
        <v/>
      </c>
      <c r="C357" s="83"/>
      <c r="D357" s="83"/>
      <c r="E357" s="84"/>
      <c r="F357" s="156"/>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5"/>
        <v/>
      </c>
      <c r="B358" s="82" t="str">
        <f>IF(H358&gt;0,CONCATENATE(Tabel2204039[Object-ID],Tabel2204039[Nr.],".",[1]!Watergangen[[#This Row],[Object code]],".",[1]!Watergangen[[#This Row],[Eis-volgnr.]]),"")</f>
        <v/>
      </c>
      <c r="C358" s="83"/>
      <c r="D358" s="83"/>
      <c r="E358" s="84"/>
      <c r="F358" s="156"/>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5"/>
        <v/>
      </c>
      <c r="B359" s="82" t="str">
        <f>IF(H359&gt;0,CONCATENATE(Tabel2204039[Object-ID],Tabel2204039[Nr.],".",[1]!Watergangen[[#This Row],[Object code]],".",[1]!Watergangen[[#This Row],[Eis-volgnr.]]),"")</f>
        <v/>
      </c>
      <c r="C359" s="83"/>
      <c r="D359" s="83"/>
      <c r="E359" s="84"/>
      <c r="F359" s="156"/>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5"/>
        <v/>
      </c>
      <c r="B360" s="82" t="str">
        <f>IF(H360&gt;0,CONCATENATE(Tabel2204039[Object-ID],Tabel2204039[Nr.],".",[1]!Watergangen[[#This Row],[Object code]],".",[1]!Watergangen[[#This Row],[Eis-volgnr.]]),"")</f>
        <v/>
      </c>
      <c r="C360" s="83"/>
      <c r="D360" s="83"/>
      <c r="E360" s="84"/>
      <c r="F360" s="156"/>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5"/>
        <v/>
      </c>
      <c r="B361" s="82" t="str">
        <f>IF(H361&gt;0,CONCATENATE(Tabel2204039[Object-ID],Tabel2204039[Nr.],".",[1]!Watergangen[[#This Row],[Object code]],".",[1]!Watergangen[[#This Row],[Eis-volgnr.]]),"")</f>
        <v/>
      </c>
      <c r="C361" s="83"/>
      <c r="D361" s="83"/>
      <c r="E361" s="84"/>
      <c r="F361" s="156"/>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5"/>
        <v/>
      </c>
      <c r="B362" s="82" t="str">
        <f>IF(H362&gt;0,CONCATENATE(Tabel2204039[Object-ID],Tabel2204039[Nr.],".",[1]!Watergangen[[#This Row],[Object code]],".",[1]!Watergangen[[#This Row],[Eis-volgnr.]]),"")</f>
        <v/>
      </c>
      <c r="C362" s="83"/>
      <c r="D362" s="83"/>
      <c r="E362" s="84"/>
      <c r="F362" s="156"/>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5"/>
        <v/>
      </c>
      <c r="B363" s="82" t="str">
        <f>IF(H363&gt;0,CONCATENATE(Tabel2204039[Object-ID],Tabel2204039[Nr.],".",[1]!Watergangen[[#This Row],[Object code]],".",[1]!Watergangen[[#This Row],[Eis-volgnr.]]),"")</f>
        <v/>
      </c>
      <c r="C363" s="83"/>
      <c r="D363" s="83"/>
      <c r="E363" s="84"/>
      <c r="F363" s="156"/>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5"/>
        <v/>
      </c>
      <c r="B364" s="82" t="str">
        <f>IF(H364&gt;0,CONCATENATE(Tabel2204039[Object-ID],Tabel2204039[Nr.],".",[1]!Watergangen[[#This Row],[Object code]],".",[1]!Watergangen[[#This Row],[Eis-volgnr.]]),"")</f>
        <v/>
      </c>
      <c r="C364" s="83"/>
      <c r="D364" s="83"/>
      <c r="E364" s="84"/>
      <c r="F364" s="156"/>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5"/>
        <v/>
      </c>
      <c r="B365" s="82" t="str">
        <f>IF(H365&gt;0,CONCATENATE(Tabel2204039[Object-ID],Tabel2204039[Nr.],".",[1]!Watergangen[[#This Row],[Object code]],".",[1]!Watergangen[[#This Row],[Eis-volgnr.]]),"")</f>
        <v/>
      </c>
      <c r="C365" s="83"/>
      <c r="D365" s="83"/>
      <c r="E365" s="84"/>
      <c r="F365" s="156"/>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5"/>
        <v/>
      </c>
      <c r="B366" s="82" t="str">
        <f>IF(H366&gt;0,CONCATENATE(Tabel2204039[Object-ID],Tabel2204039[Nr.],".",[1]!Watergangen[[#This Row],[Object code]],".",[1]!Watergangen[[#This Row],[Eis-volgnr.]]),"")</f>
        <v/>
      </c>
      <c r="C366" s="83"/>
      <c r="D366" s="83"/>
      <c r="E366" s="84"/>
      <c r="F366" s="156"/>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5"/>
        <v/>
      </c>
      <c r="B367" s="82" t="str">
        <f>IF(H367&gt;0,CONCATENATE(Tabel2204039[Object-ID],Tabel2204039[Nr.],".",[1]!Watergangen[[#This Row],[Object code]],".",[1]!Watergangen[[#This Row],[Eis-volgnr.]]),"")</f>
        <v/>
      </c>
      <c r="C367" s="83"/>
      <c r="D367" s="83"/>
      <c r="E367" s="84"/>
      <c r="F367" s="156"/>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5"/>
        <v/>
      </c>
      <c r="B368" s="82" t="str">
        <f>IF(H368&gt;0,CONCATENATE(Tabel2204039[Object-ID],Tabel2204039[Nr.],".",[1]!Watergangen[[#This Row],[Object code]],".",[1]!Watergangen[[#This Row],[Eis-volgnr.]]),"")</f>
        <v/>
      </c>
      <c r="C368" s="83"/>
      <c r="D368" s="83"/>
      <c r="E368" s="84"/>
      <c r="F368" s="156"/>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row r="369" spans="1:29" x14ac:dyDescent="0.2">
      <c r="A369" s="81" t="str">
        <f t="shared" si="5"/>
        <v/>
      </c>
      <c r="B369" s="82" t="str">
        <f>IF(H369&gt;0,CONCATENATE(Tabel2204039[Object-ID],Tabel2204039[Nr.],".",[1]!Watergangen[[#This Row],[Object code]],".",[1]!Watergangen[[#This Row],[Eis-volgnr.]]),"")</f>
        <v/>
      </c>
      <c r="C369" s="83"/>
      <c r="D369" s="83"/>
      <c r="E369" s="84"/>
      <c r="F369" s="156"/>
      <c r="G369" s="83"/>
      <c r="H369" s="84"/>
      <c r="I369" s="83"/>
      <c r="J369" s="86"/>
      <c r="K369" s="86"/>
      <c r="L369" s="86"/>
      <c r="M369" s="86"/>
      <c r="N369" s="86"/>
      <c r="O369" s="83"/>
      <c r="P369" s="111"/>
      <c r="Q369" s="111"/>
      <c r="R369" s="111"/>
      <c r="S369" s="113"/>
      <c r="T369" s="113"/>
      <c r="U369" s="113"/>
      <c r="V369" s="113"/>
      <c r="W369" s="113"/>
      <c r="X369" s="113"/>
      <c r="Y369" s="113"/>
      <c r="Z369" s="113"/>
      <c r="AA369" s="113"/>
      <c r="AB369" s="113"/>
      <c r="AC369" s="113"/>
    </row>
    <row r="370" spans="1:29" x14ac:dyDescent="0.2">
      <c r="A370" s="81" t="str">
        <f t="shared" si="5"/>
        <v/>
      </c>
      <c r="B370" s="82" t="str">
        <f>IF(H370&gt;0,CONCATENATE(Tabel2204039[Object-ID],Tabel2204039[Nr.],".",[1]!Watergangen[[#This Row],[Object code]],".",[1]!Watergangen[[#This Row],[Eis-volgnr.]]),"")</f>
        <v/>
      </c>
      <c r="C370" s="83"/>
      <c r="D370" s="83"/>
      <c r="E370" s="84"/>
      <c r="F370" s="156"/>
      <c r="G370" s="83"/>
      <c r="H370" s="84"/>
      <c r="I370" s="83"/>
      <c r="J370" s="86"/>
      <c r="K370" s="86"/>
      <c r="L370" s="86"/>
      <c r="M370" s="86"/>
      <c r="N370" s="86"/>
      <c r="O370" s="83"/>
      <c r="P370" s="111"/>
      <c r="Q370" s="111"/>
      <c r="R370" s="111"/>
      <c r="S370" s="113"/>
      <c r="T370" s="113"/>
      <c r="U370" s="113"/>
      <c r="V370" s="113"/>
      <c r="W370" s="113"/>
      <c r="X370" s="113"/>
      <c r="Y370" s="113"/>
      <c r="Z370" s="113"/>
      <c r="AA370" s="113"/>
      <c r="AB370" s="113"/>
      <c r="AC370" s="113"/>
    </row>
    <row r="371" spans="1:29" x14ac:dyDescent="0.2">
      <c r="A371" s="81" t="str">
        <f t="shared" si="5"/>
        <v/>
      </c>
      <c r="B371" s="82" t="str">
        <f>IF(H371&gt;0,CONCATENATE(Tabel2204039[Object-ID],Tabel2204039[Nr.],".",[1]!Watergangen[[#This Row],[Object code]],".",[1]!Watergangen[[#This Row],[Eis-volgnr.]]),"")</f>
        <v/>
      </c>
      <c r="C371" s="83"/>
      <c r="D371" s="83"/>
      <c r="E371" s="84"/>
      <c r="F371" s="156"/>
      <c r="G371" s="83"/>
      <c r="H371" s="84"/>
      <c r="I371" s="83"/>
      <c r="J371" s="86"/>
      <c r="K371" s="86"/>
      <c r="L371" s="86"/>
      <c r="M371" s="86"/>
      <c r="N371" s="86"/>
      <c r="O371" s="83"/>
      <c r="P371" s="111"/>
      <c r="Q371" s="111"/>
      <c r="R371" s="111"/>
      <c r="S371" s="113"/>
      <c r="T371" s="113"/>
      <c r="U371" s="113"/>
      <c r="V371" s="113"/>
      <c r="W371" s="113"/>
      <c r="X371" s="113"/>
      <c r="Y371" s="113"/>
      <c r="Z371" s="113"/>
      <c r="AA371" s="113"/>
      <c r="AB371" s="113"/>
      <c r="AC371" s="113"/>
    </row>
  </sheetData>
  <autoFilter ref="A10:AC371" xr:uid="{EE414D42-C408-4DEB-BB2A-9DD96898565B}">
    <filterColumn colId="18">
      <filters blank="1">
        <filter val="ja"/>
      </filters>
    </filterColumn>
  </autoFilter>
  <conditionalFormatting sqref="B11:B371">
    <cfRule type="containsBlanks" priority="2" stopIfTrue="1">
      <formula>LEN(TRIM(B11))=0</formula>
    </cfRule>
    <cfRule type="duplicateValues" dxfId="80" priority="3"/>
  </conditionalFormatting>
  <conditionalFormatting sqref="B10">
    <cfRule type="expression" dxfId="79" priority="1">
      <formula>$AF$8&lt;&gt;0</formula>
    </cfRule>
  </conditionalFormatting>
  <hyperlinks>
    <hyperlink ref="B10" location="Objectenboom!A1" display="Eis-ID" xr:uid="{AC4420B0-9E88-4DFA-ADC9-0B2743E11A9B}"/>
  </hyperlinks>
  <printOptions horizontalCentered="1"/>
  <pageMargins left="0.6692913385826772" right="0.6692913385826772" top="1.1417322834645669" bottom="0.74803149606299213" header="0.31496062992125984" footer="0.31496062992125984"/>
  <pageSetup paperSize="8" scale="75" fitToHeight="0" orientation="landscape"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BF9BE316-E15A-4EDA-966C-AF260E9FB55E}">
          <x14:formula1>
            <xm:f>'\\atlas\kvanderheijden\PMB\Vispassage\[19-01-2021 APvE_eenzijdige vispassage_concept ver 1.0.xlsm]Selectievelden'!#REF!</xm:f>
          </x14:formula1>
          <xm:sqref>O30:O371</xm:sqref>
        </x14:dataValidation>
        <x14:dataValidation type="list" allowBlank="1" showInputMessage="1" showErrorMessage="1" xr:uid="{51244AA0-841A-4480-A6F4-14EBAF7ACED4}">
          <x14:formula1>
            <xm:f>'\\atlas\kvanderheijden\PMB\Vispassage\[19-01-2021 APvE_eenzijdige vispassage_concept ver 1.0.xlsm]Selectievelden'!#REF!</xm:f>
          </x14:formula1>
          <xm:sqref>C30:C371 S30:S371 H30:H371 Y30:Y371</xm:sqref>
        </x14:dataValidation>
        <x14:dataValidation type="list" errorStyle="warning" allowBlank="1" showInputMessage="1" showErrorMessage="1" errorTitle="Verkeerde invoer" error="Deze waarde wijkt af van de lijst" xr:uid="{F0435E37-D1D8-4496-9E03-91C1F0A72ABC}">
          <x14:formula1>
            <xm:f>'\\atlas\kvanderheijden\PMB\Vispassage\[19-01-2021 APvE_eenzijdige vispassage_concept ver 1.0.xlsm]Selectievelden'!#REF!</xm:f>
          </x14:formula1>
          <xm:sqref>E30:E371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DD12E-187D-430A-BD66-557F9D9B535B}">
  <sheetPr>
    <tabColor theme="8" tint="-0.499984740745262"/>
    <pageSetUpPr fitToPage="1"/>
  </sheetPr>
  <dimension ref="A3:AC369"/>
  <sheetViews>
    <sheetView topLeftCell="G1" zoomScale="110" zoomScaleNormal="110" workbookViewId="0">
      <selection activeCell="G43" sqref="G43"/>
    </sheetView>
  </sheetViews>
  <sheetFormatPr defaultRowHeight="12" x14ac:dyDescent="0.2"/>
  <cols>
    <col min="1" max="1" width="10.7109375" customWidth="1"/>
    <col min="2" max="2" width="13.5703125" customWidth="1"/>
    <col min="3" max="3" width="6.7109375" customWidth="1"/>
    <col min="4" max="4" width="7" customWidth="1"/>
    <col min="5" max="5" width="17.42578125" customWidth="1"/>
    <col min="6" max="6" width="16.140625" customWidth="1"/>
    <col min="10" max="11" width="50.5703125" customWidth="1"/>
    <col min="12" max="12" width="19.28515625" bestFit="1" customWidth="1"/>
    <col min="13" max="15" width="12.7109375" customWidth="1"/>
    <col min="16" max="18" width="9.5703125" hidden="1" customWidth="1"/>
    <col min="19" max="19" width="10" customWidth="1"/>
  </cols>
  <sheetData>
    <row r="3" spans="1:29" hidden="1" x14ac:dyDescent="0.2"/>
    <row r="4" spans="1:29" hidden="1" x14ac:dyDescent="0.2"/>
    <row r="5" spans="1:29" hidden="1" x14ac:dyDescent="0.2"/>
    <row r="6" spans="1:29" hidden="1" x14ac:dyDescent="0.2"/>
    <row r="8" spans="1:29" x14ac:dyDescent="0.2">
      <c r="B8" s="20" t="s">
        <v>134</v>
      </c>
      <c r="C8" s="72" t="s">
        <v>135</v>
      </c>
      <c r="D8" s="72" t="s">
        <v>136</v>
      </c>
      <c r="E8" s="73" t="s">
        <v>32</v>
      </c>
      <c r="F8" s="72" t="s">
        <v>137</v>
      </c>
      <c r="G8" s="74" t="s">
        <v>132</v>
      </c>
      <c r="H8" s="75" t="s">
        <v>33</v>
      </c>
      <c r="I8" s="73" t="s">
        <v>34</v>
      </c>
      <c r="J8" s="21" t="s">
        <v>138</v>
      </c>
      <c r="K8" s="76" t="s">
        <v>133</v>
      </c>
      <c r="L8" s="78"/>
      <c r="M8" s="78"/>
      <c r="N8" s="78"/>
      <c r="O8" s="107"/>
      <c r="P8" s="108"/>
      <c r="Q8" s="108"/>
      <c r="R8" s="108"/>
    </row>
    <row r="9" spans="1:29" ht="20.25" x14ac:dyDescent="0.2">
      <c r="B9" s="77" t="s">
        <v>184</v>
      </c>
      <c r="C9" s="77">
        <v>1</v>
      </c>
      <c r="D9" s="77" t="s">
        <v>174</v>
      </c>
      <c r="E9" s="77"/>
      <c r="F9" s="77"/>
      <c r="G9" s="77"/>
      <c r="H9" s="77"/>
      <c r="I9" s="77"/>
      <c r="J9" s="77" t="s">
        <v>185</v>
      </c>
      <c r="K9" s="78"/>
      <c r="L9" s="78"/>
      <c r="M9" s="78"/>
      <c r="N9" s="78"/>
      <c r="O9" s="107"/>
      <c r="P9" s="108"/>
      <c r="Q9" s="109"/>
      <c r="R9" s="109"/>
      <c r="S9" s="110"/>
      <c r="T9" s="110"/>
      <c r="U9" s="110"/>
      <c r="V9" s="110"/>
      <c r="W9" s="110"/>
      <c r="X9" s="110"/>
      <c r="Y9" s="110"/>
      <c r="Z9" s="110"/>
    </row>
    <row r="10" spans="1:29" ht="12.75" thickBot="1" x14ac:dyDescent="0.25">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row>
    <row r="11" spans="1:29" ht="36" x14ac:dyDescent="0.2">
      <c r="A11" s="80" t="s">
        <v>139</v>
      </c>
      <c r="B11" s="114" t="s">
        <v>140</v>
      </c>
      <c r="C11" s="115" t="s">
        <v>28</v>
      </c>
      <c r="D11" s="116" t="s">
        <v>141</v>
      </c>
      <c r="E11" s="115" t="s">
        <v>142</v>
      </c>
      <c r="F11" s="115" t="s">
        <v>143</v>
      </c>
      <c r="G11" s="115" t="s">
        <v>144</v>
      </c>
      <c r="H11" s="115" t="s">
        <v>145</v>
      </c>
      <c r="I11" s="116" t="s">
        <v>146</v>
      </c>
      <c r="J11" s="117" t="s">
        <v>147</v>
      </c>
      <c r="K11" s="117" t="s">
        <v>148</v>
      </c>
      <c r="L11" s="116" t="s">
        <v>156</v>
      </c>
      <c r="M11" s="116" t="s">
        <v>157</v>
      </c>
      <c r="N11" s="116" t="s">
        <v>158</v>
      </c>
      <c r="O11" s="116" t="s">
        <v>159</v>
      </c>
      <c r="P11" s="116" t="s">
        <v>160</v>
      </c>
      <c r="Q11" s="116" t="s">
        <v>161</v>
      </c>
      <c r="R11" s="116" t="s">
        <v>162</v>
      </c>
      <c r="S11" s="116" t="s">
        <v>163</v>
      </c>
      <c r="T11" s="118" t="s">
        <v>164</v>
      </c>
      <c r="U11" s="116" t="s">
        <v>165</v>
      </c>
      <c r="V11" s="116" t="s">
        <v>166</v>
      </c>
      <c r="W11" s="116" t="s">
        <v>167</v>
      </c>
      <c r="X11" s="116" t="s">
        <v>168</v>
      </c>
      <c r="Y11" s="118" t="s">
        <v>169</v>
      </c>
      <c r="Z11" s="116" t="s">
        <v>170</v>
      </c>
      <c r="AA11" s="116" t="s">
        <v>171</v>
      </c>
      <c r="AB11" s="116" t="s">
        <v>172</v>
      </c>
      <c r="AC11" s="116" t="s">
        <v>173</v>
      </c>
    </row>
    <row r="12" spans="1:29" ht="19.5" customHeight="1" x14ac:dyDescent="0.2">
      <c r="A12" s="124">
        <v>1</v>
      </c>
      <c r="B12" s="82" t="s">
        <v>523</v>
      </c>
      <c r="C12" s="123" t="s">
        <v>42</v>
      </c>
      <c r="D12" s="125" t="s">
        <v>149</v>
      </c>
      <c r="E12" s="153" t="s">
        <v>77</v>
      </c>
      <c r="F12" s="154"/>
      <c r="G12" s="154"/>
      <c r="H12" s="153" t="s">
        <v>294</v>
      </c>
      <c r="I12" s="85"/>
      <c r="J12" s="122" t="s">
        <v>295</v>
      </c>
      <c r="K12" s="122" t="s">
        <v>1017</v>
      </c>
      <c r="L12" s="125" t="s">
        <v>110</v>
      </c>
      <c r="M12" s="122" t="s">
        <v>572</v>
      </c>
      <c r="N12" s="86"/>
      <c r="O12" s="121" t="s">
        <v>85</v>
      </c>
      <c r="P12" s="239">
        <v>44348</v>
      </c>
      <c r="Q12" s="111"/>
      <c r="R12" s="111"/>
      <c r="S12" s="175" t="s">
        <v>993</v>
      </c>
      <c r="T12" s="113"/>
      <c r="U12" s="113"/>
      <c r="V12" s="113"/>
      <c r="W12" s="113"/>
      <c r="X12" s="113"/>
      <c r="Y12" s="236" t="s">
        <v>900</v>
      </c>
      <c r="Z12" s="113"/>
      <c r="AA12" s="113"/>
      <c r="AB12" s="113"/>
      <c r="AC12" s="113"/>
    </row>
    <row r="13" spans="1:29" ht="19.5" customHeight="1" x14ac:dyDescent="0.2">
      <c r="A13" s="124">
        <v>2</v>
      </c>
      <c r="B13" s="82" t="s">
        <v>495</v>
      </c>
      <c r="C13" s="123" t="s">
        <v>42</v>
      </c>
      <c r="D13" s="125" t="s">
        <v>151</v>
      </c>
      <c r="E13" s="153" t="s">
        <v>77</v>
      </c>
      <c r="F13" s="154" t="s">
        <v>292</v>
      </c>
      <c r="G13" s="154"/>
      <c r="H13" s="153" t="s">
        <v>294</v>
      </c>
      <c r="I13" s="85"/>
      <c r="J13" s="122" t="s">
        <v>1016</v>
      </c>
      <c r="K13" s="122" t="s">
        <v>297</v>
      </c>
      <c r="L13" s="123" t="s">
        <v>110</v>
      </c>
      <c r="M13" s="123" t="s">
        <v>121</v>
      </c>
      <c r="N13" s="86"/>
      <c r="O13" s="121" t="s">
        <v>85</v>
      </c>
      <c r="P13" s="239">
        <v>44348</v>
      </c>
      <c r="Q13" s="111"/>
      <c r="R13" s="111"/>
      <c r="S13" s="175" t="s">
        <v>993</v>
      </c>
      <c r="T13" s="113"/>
      <c r="U13" s="113"/>
      <c r="V13" s="113"/>
      <c r="W13" s="113"/>
      <c r="X13" s="113"/>
      <c r="Y13" s="236" t="s">
        <v>900</v>
      </c>
      <c r="Z13" s="113"/>
      <c r="AA13" s="113"/>
      <c r="AB13" s="113"/>
      <c r="AC13" s="113"/>
    </row>
    <row r="14" spans="1:29" ht="18.75" customHeight="1" x14ac:dyDescent="0.2">
      <c r="A14" s="124">
        <v>3</v>
      </c>
      <c r="B14" s="82" t="s">
        <v>503</v>
      </c>
      <c r="C14" s="123" t="s">
        <v>42</v>
      </c>
      <c r="D14" s="125" t="s">
        <v>153</v>
      </c>
      <c r="E14" s="153" t="s">
        <v>77</v>
      </c>
      <c r="F14" s="154" t="s">
        <v>293</v>
      </c>
      <c r="G14" s="154"/>
      <c r="H14" s="153" t="s">
        <v>294</v>
      </c>
      <c r="I14" s="85"/>
      <c r="J14" s="122" t="s">
        <v>296</v>
      </c>
      <c r="K14" s="122" t="s">
        <v>393</v>
      </c>
      <c r="L14" s="123" t="s">
        <v>110</v>
      </c>
      <c r="M14" s="123" t="s">
        <v>121</v>
      </c>
      <c r="N14" s="86"/>
      <c r="O14" s="121" t="s">
        <v>85</v>
      </c>
      <c r="P14" s="239">
        <v>44348</v>
      </c>
      <c r="Q14" s="111"/>
      <c r="R14" s="111"/>
      <c r="S14" s="175" t="s">
        <v>993</v>
      </c>
      <c r="T14" s="113"/>
      <c r="U14" s="113"/>
      <c r="V14" s="113"/>
      <c r="W14" s="113"/>
      <c r="X14" s="113"/>
      <c r="Y14" s="236" t="s">
        <v>900</v>
      </c>
      <c r="Z14" s="113"/>
      <c r="AA14" s="113"/>
      <c r="AB14" s="113"/>
      <c r="AC14" s="113"/>
    </row>
    <row r="15" spans="1:29" ht="34.5" customHeight="1" x14ac:dyDescent="0.2">
      <c r="A15" s="124">
        <v>4</v>
      </c>
      <c r="B15" s="82" t="s">
        <v>504</v>
      </c>
      <c r="C15" s="123" t="s">
        <v>42</v>
      </c>
      <c r="D15" s="125" t="s">
        <v>153</v>
      </c>
      <c r="E15" s="153" t="s">
        <v>77</v>
      </c>
      <c r="F15" s="154" t="s">
        <v>293</v>
      </c>
      <c r="G15" s="154"/>
      <c r="H15" s="153" t="s">
        <v>303</v>
      </c>
      <c r="I15" s="85"/>
      <c r="J15" s="122" t="s">
        <v>651</v>
      </c>
      <c r="K15" s="122" t="s">
        <v>1019</v>
      </c>
      <c r="L15" s="123" t="s">
        <v>110</v>
      </c>
      <c r="M15" s="123" t="s">
        <v>121</v>
      </c>
      <c r="N15" s="86"/>
      <c r="O15" s="123" t="s">
        <v>85</v>
      </c>
      <c r="P15" s="239">
        <v>44348</v>
      </c>
      <c r="Q15" s="111"/>
      <c r="R15" s="111"/>
      <c r="S15" s="175" t="s">
        <v>993</v>
      </c>
      <c r="T15" s="113"/>
      <c r="U15" s="113"/>
      <c r="V15" s="113"/>
      <c r="W15" s="113"/>
      <c r="X15" s="113"/>
      <c r="Y15" s="236" t="s">
        <v>900</v>
      </c>
      <c r="Z15" s="113"/>
      <c r="AA15" s="113"/>
      <c r="AB15" s="113"/>
      <c r="AC15" s="113"/>
    </row>
    <row r="16" spans="1:29" ht="45.75" customHeight="1" x14ac:dyDescent="0.2">
      <c r="A16" s="124">
        <v>5</v>
      </c>
      <c r="B16" s="82" t="s">
        <v>505</v>
      </c>
      <c r="C16" s="123" t="s">
        <v>42</v>
      </c>
      <c r="D16" s="125" t="s">
        <v>153</v>
      </c>
      <c r="E16" s="153" t="s">
        <v>77</v>
      </c>
      <c r="F16" s="154" t="s">
        <v>293</v>
      </c>
      <c r="G16" s="154"/>
      <c r="H16" s="153" t="s">
        <v>652</v>
      </c>
      <c r="I16" s="85"/>
      <c r="J16" s="122" t="s">
        <v>1021</v>
      </c>
      <c r="K16" s="122" t="s">
        <v>1020</v>
      </c>
      <c r="L16" s="123" t="s">
        <v>653</v>
      </c>
      <c r="M16" s="123" t="s">
        <v>121</v>
      </c>
      <c r="N16" s="86"/>
      <c r="O16" s="123" t="s">
        <v>85</v>
      </c>
      <c r="P16" s="239">
        <v>44348</v>
      </c>
      <c r="Q16" s="111"/>
      <c r="R16" s="111"/>
      <c r="S16" s="175" t="s">
        <v>993</v>
      </c>
      <c r="T16" s="113"/>
      <c r="U16" s="113"/>
      <c r="V16" s="113"/>
      <c r="W16" s="113"/>
      <c r="X16" s="113"/>
      <c r="Y16" s="236" t="s">
        <v>900</v>
      </c>
      <c r="Z16" s="113"/>
      <c r="AA16" s="113"/>
      <c r="AB16" s="113"/>
      <c r="AC16" s="113"/>
    </row>
    <row r="17" spans="1:29" x14ac:dyDescent="0.2">
      <c r="A17" s="81" t="str">
        <f t="shared" ref="A17:A76" si="0">IF(B17="","",ROW()-10)</f>
        <v/>
      </c>
      <c r="B17" s="82" t="str">
        <f>IF(H17&gt;0,CONCATENATE(Tabel2204040[Object-ID],Tabel2204040[Nr.],".",[1]!Watergangen[[#This Row],[Object code]],".",[1]!Watergangen[[#This Row],[Eis-volgnr.]]),"")</f>
        <v/>
      </c>
      <c r="C17" s="121"/>
      <c r="D17" s="83"/>
      <c r="E17" s="121"/>
      <c r="F17" s="143"/>
      <c r="G17" s="143"/>
      <c r="H17" s="121"/>
      <c r="I17" s="85"/>
      <c r="J17" s="159"/>
      <c r="K17" s="86"/>
      <c r="L17" s="86"/>
      <c r="M17" s="86"/>
      <c r="N17" s="86"/>
      <c r="O17" s="83"/>
      <c r="P17" s="111"/>
      <c r="Q17" s="111"/>
      <c r="R17" s="111"/>
      <c r="S17" s="112"/>
      <c r="T17" s="113"/>
      <c r="U17" s="113"/>
      <c r="V17" s="113"/>
      <c r="W17" s="113"/>
      <c r="X17" s="113"/>
      <c r="Y17" s="113"/>
      <c r="Z17" s="113"/>
      <c r="AA17" s="113"/>
      <c r="AB17" s="113"/>
      <c r="AC17" s="113"/>
    </row>
    <row r="18" spans="1:29" x14ac:dyDescent="0.2">
      <c r="A18" s="81" t="str">
        <f t="shared" si="0"/>
        <v/>
      </c>
      <c r="B18" s="82" t="str">
        <f>IF(H18&gt;0,CONCATENATE(Tabel2204040[Object-ID],Tabel2204040[Nr.],".",[1]!Watergangen[[#This Row],[Object code]],".",[1]!Watergangen[[#This Row],[Eis-volgnr.]]),"")</f>
        <v/>
      </c>
      <c r="C18" s="121"/>
      <c r="D18" s="83"/>
      <c r="E18" s="121"/>
      <c r="F18" s="143"/>
      <c r="G18" s="143"/>
      <c r="H18" s="121"/>
      <c r="I18" s="85"/>
      <c r="J18" s="86"/>
      <c r="K18" s="86"/>
      <c r="L18" s="86"/>
      <c r="M18" s="86"/>
      <c r="N18" s="86"/>
      <c r="O18" s="83"/>
      <c r="P18" s="111"/>
      <c r="Q18" s="111"/>
      <c r="R18" s="111"/>
      <c r="S18" s="112"/>
      <c r="T18" s="113"/>
      <c r="U18" s="113"/>
      <c r="V18" s="113"/>
      <c r="W18" s="113"/>
      <c r="X18" s="113"/>
      <c r="Y18" s="113"/>
      <c r="Z18" s="113"/>
      <c r="AA18" s="113"/>
      <c r="AB18" s="113"/>
      <c r="AC18" s="113"/>
    </row>
    <row r="19" spans="1:29" x14ac:dyDescent="0.2">
      <c r="A19" s="81" t="str">
        <f t="shared" si="0"/>
        <v/>
      </c>
      <c r="B19" s="82" t="str">
        <f>IF(H19&gt;0,CONCATENATE(Tabel2204040[Object-ID],Tabel2204040[Nr.],".",[1]!Watergangen[[#This Row],[Object code]],".",[1]!Watergangen[[#This Row],[Eis-volgnr.]]),"")</f>
        <v/>
      </c>
      <c r="C19" s="121"/>
      <c r="D19" s="83"/>
      <c r="E19" s="121"/>
      <c r="F19" s="143"/>
      <c r="G19" s="143"/>
      <c r="H19" s="121"/>
      <c r="I19" s="85"/>
      <c r="J19" s="87"/>
      <c r="K19" s="86"/>
      <c r="L19" s="86"/>
      <c r="M19" s="86"/>
      <c r="N19" s="86"/>
      <c r="O19" s="83"/>
      <c r="P19" s="111"/>
      <c r="Q19" s="111"/>
      <c r="R19" s="111"/>
      <c r="S19" s="113"/>
      <c r="T19" s="113"/>
      <c r="U19" s="113"/>
      <c r="V19" s="113"/>
      <c r="W19" s="113"/>
      <c r="X19" s="113"/>
      <c r="Y19" s="113"/>
      <c r="Z19" s="113"/>
      <c r="AA19" s="113"/>
      <c r="AB19" s="113"/>
      <c r="AC19" s="113"/>
    </row>
    <row r="20" spans="1:29" x14ac:dyDescent="0.2">
      <c r="A20" s="81" t="str">
        <f t="shared" si="0"/>
        <v/>
      </c>
      <c r="B20" s="82" t="str">
        <f>IF(H20&gt;0,CONCATENATE(Tabel2204040[Object-ID],Tabel2204040[Nr.],".",[1]!Watergangen[[#This Row],[Object code]],".",[1]!Watergangen[[#This Row],[Eis-volgnr.]]),"")</f>
        <v/>
      </c>
      <c r="C20" s="121"/>
      <c r="D20" s="83"/>
      <c r="E20" s="121"/>
      <c r="F20" s="143"/>
      <c r="G20" s="143"/>
      <c r="H20" s="121"/>
      <c r="I20" s="83"/>
      <c r="J20" s="86"/>
      <c r="K20" s="86"/>
      <c r="L20" s="86"/>
      <c r="M20" s="86"/>
      <c r="N20" s="86"/>
      <c r="O20" s="83"/>
      <c r="P20" s="111"/>
      <c r="Q20" s="111"/>
      <c r="R20" s="111"/>
      <c r="S20" s="113"/>
      <c r="T20" s="113"/>
      <c r="U20" s="113"/>
      <c r="V20" s="113"/>
      <c r="W20" s="113"/>
      <c r="X20" s="113"/>
      <c r="Y20" s="113"/>
      <c r="Z20" s="113"/>
      <c r="AA20" s="113"/>
      <c r="AB20" s="113"/>
      <c r="AC20" s="113"/>
    </row>
    <row r="21" spans="1:29" x14ac:dyDescent="0.2">
      <c r="A21" s="81" t="str">
        <f t="shared" si="0"/>
        <v/>
      </c>
      <c r="B21" s="82" t="str">
        <f>IF(H21&gt;0,CONCATENATE(Tabel2204040[Object-ID],Tabel2204040[Nr.],".",[1]!Watergangen[[#This Row],[Object code]],".",[1]!Watergangen[[#This Row],[Eis-volgnr.]]),"")</f>
        <v/>
      </c>
      <c r="C21" s="121"/>
      <c r="D21" s="83"/>
      <c r="E21" s="121"/>
      <c r="F21" s="143"/>
      <c r="G21" s="143"/>
      <c r="H21" s="121"/>
      <c r="I21" s="83"/>
      <c r="J21" s="86"/>
      <c r="K21" s="86"/>
      <c r="L21" s="86"/>
      <c r="M21" s="86"/>
      <c r="N21" s="86"/>
      <c r="O21" s="83"/>
      <c r="P21" s="111"/>
      <c r="Q21" s="111"/>
      <c r="R21" s="111"/>
      <c r="S21" s="113"/>
      <c r="T21" s="113"/>
      <c r="U21" s="113"/>
      <c r="V21" s="113"/>
      <c r="W21" s="113"/>
      <c r="X21" s="113"/>
      <c r="Y21" s="113"/>
      <c r="Z21" s="113"/>
      <c r="AA21" s="113"/>
      <c r="AB21" s="113"/>
      <c r="AC21" s="113"/>
    </row>
    <row r="22" spans="1:29" x14ac:dyDescent="0.2">
      <c r="A22" s="81" t="str">
        <f t="shared" si="0"/>
        <v/>
      </c>
      <c r="B22" s="82" t="str">
        <f>IF(H22&gt;0,CONCATENATE(Tabel2204040[Object-ID],Tabel2204040[Nr.],".",[1]!Watergangen[[#This Row],[Object code]],".",[1]!Watergangen[[#This Row],[Eis-volgnr.]]),"")</f>
        <v/>
      </c>
      <c r="C22" s="121"/>
      <c r="D22" s="83"/>
      <c r="E22" s="121"/>
      <c r="F22" s="143"/>
      <c r="G22" s="143"/>
      <c r="H22" s="121"/>
      <c r="I22" s="83"/>
      <c r="J22" s="86"/>
      <c r="K22" s="86"/>
      <c r="L22" s="86"/>
      <c r="M22" s="86"/>
      <c r="N22" s="86"/>
      <c r="O22" s="83"/>
      <c r="P22" s="111"/>
      <c r="Q22" s="111"/>
      <c r="R22" s="111"/>
      <c r="S22" s="113"/>
      <c r="T22" s="113"/>
      <c r="U22" s="113"/>
      <c r="V22" s="113"/>
      <c r="W22" s="113"/>
      <c r="X22" s="113"/>
      <c r="Y22" s="113"/>
      <c r="Z22" s="113"/>
      <c r="AA22" s="113"/>
      <c r="AB22" s="113"/>
      <c r="AC22" s="113"/>
    </row>
    <row r="23" spans="1:29" x14ac:dyDescent="0.2">
      <c r="A23" s="81" t="str">
        <f t="shared" si="0"/>
        <v/>
      </c>
      <c r="B23" s="82" t="str">
        <f>IF(H23&gt;0,CONCATENATE(Tabel2204040[Object-ID],Tabel2204040[Nr.],".",[1]!Watergangen[[#This Row],[Object code]],".",[1]!Watergangen[[#This Row],[Eis-volgnr.]]),"")</f>
        <v/>
      </c>
      <c r="C23" s="121"/>
      <c r="D23" s="83"/>
      <c r="E23" s="121"/>
      <c r="F23" s="143"/>
      <c r="G23" s="143"/>
      <c r="H23" s="121"/>
      <c r="I23" s="83"/>
      <c r="J23" s="86"/>
      <c r="K23" s="86"/>
      <c r="L23" s="86"/>
      <c r="M23" s="86"/>
      <c r="N23" s="86"/>
      <c r="O23" s="83"/>
      <c r="P23" s="111"/>
      <c r="Q23" s="111"/>
      <c r="R23" s="111"/>
      <c r="S23" s="113"/>
      <c r="T23" s="113"/>
      <c r="U23" s="113"/>
      <c r="V23" s="113"/>
      <c r="W23" s="113"/>
      <c r="X23" s="113"/>
      <c r="Y23" s="113"/>
      <c r="Z23" s="113"/>
      <c r="AA23" s="113"/>
      <c r="AB23" s="113"/>
      <c r="AC23" s="113"/>
    </row>
    <row r="24" spans="1:29" x14ac:dyDescent="0.2">
      <c r="A24" s="81" t="str">
        <f t="shared" si="0"/>
        <v/>
      </c>
      <c r="B24" s="82" t="str">
        <f>IF(H24&gt;0,CONCATENATE(Tabel2204040[Object-ID],Tabel2204040[Nr.],".",[1]!Watergangen[[#This Row],[Object code]],".",[1]!Watergangen[[#This Row],[Eis-volgnr.]]),"")</f>
        <v/>
      </c>
      <c r="C24" s="121"/>
      <c r="D24" s="83"/>
      <c r="E24" s="121"/>
      <c r="F24" s="144"/>
      <c r="G24" s="144"/>
      <c r="H24" s="121"/>
      <c r="I24" s="83"/>
      <c r="J24" s="86"/>
      <c r="K24" s="86"/>
      <c r="L24" s="86"/>
      <c r="M24" s="86"/>
      <c r="N24" s="86"/>
      <c r="O24" s="83"/>
      <c r="P24" s="111"/>
      <c r="Q24" s="111"/>
      <c r="R24" s="111"/>
      <c r="S24" s="113"/>
      <c r="T24" s="113"/>
      <c r="U24" s="113"/>
      <c r="V24" s="113"/>
      <c r="W24" s="113"/>
      <c r="X24" s="113"/>
      <c r="Y24" s="113"/>
      <c r="Z24" s="113"/>
      <c r="AA24" s="113"/>
      <c r="AB24" s="113"/>
      <c r="AC24" s="113"/>
    </row>
    <row r="25" spans="1:29" x14ac:dyDescent="0.2">
      <c r="A25" s="81" t="str">
        <f t="shared" si="0"/>
        <v/>
      </c>
      <c r="B25" s="82" t="str">
        <f>IF(H25&gt;0,CONCATENATE(Tabel2204040[Object-ID],Tabel2204040[Nr.],".",[1]!Watergangen[[#This Row],[Object code]],".",[1]!Watergangen[[#This Row],[Eis-volgnr.]]),"")</f>
        <v/>
      </c>
      <c r="C25" s="121"/>
      <c r="D25" s="83"/>
      <c r="E25" s="121"/>
      <c r="F25" s="144"/>
      <c r="G25" s="144"/>
      <c r="H25" s="121"/>
      <c r="I25" s="83"/>
      <c r="J25" s="89"/>
      <c r="K25" s="86"/>
      <c r="L25" s="86"/>
      <c r="M25" s="86"/>
      <c r="N25" s="86"/>
      <c r="O25" s="83"/>
      <c r="P25" s="111"/>
      <c r="Q25" s="111"/>
      <c r="R25" s="111"/>
      <c r="S25" s="113"/>
      <c r="T25" s="113"/>
      <c r="U25" s="113"/>
      <c r="V25" s="113"/>
      <c r="W25" s="113"/>
      <c r="X25" s="113"/>
      <c r="Y25" s="113"/>
      <c r="Z25" s="113"/>
      <c r="AA25" s="113"/>
      <c r="AB25" s="113"/>
      <c r="AC25" s="113"/>
    </row>
    <row r="26" spans="1:29" x14ac:dyDescent="0.2">
      <c r="A26" s="81" t="str">
        <f t="shared" si="0"/>
        <v/>
      </c>
      <c r="B26" s="82" t="str">
        <f>IF(H26&gt;0,CONCATENATE(Tabel2204040[Object-ID],Tabel2204040[Nr.],".",[1]!Watergangen[[#This Row],[Object code]],".",[1]!Watergangen[[#This Row],[Eis-volgnr.]]),"")</f>
        <v/>
      </c>
      <c r="C26" s="121"/>
      <c r="D26" s="83"/>
      <c r="E26" s="121"/>
      <c r="F26" s="144"/>
      <c r="G26" s="144"/>
      <c r="H26" s="121"/>
      <c r="I26" s="83"/>
      <c r="J26" s="89"/>
      <c r="K26" s="86"/>
      <c r="L26" s="86"/>
      <c r="M26" s="86"/>
      <c r="N26" s="86"/>
      <c r="O26" s="83"/>
      <c r="P26" s="111"/>
      <c r="Q26" s="111"/>
      <c r="R26" s="111"/>
      <c r="S26" s="113"/>
      <c r="T26" s="113"/>
      <c r="U26" s="113"/>
      <c r="V26" s="113"/>
      <c r="W26" s="113"/>
      <c r="X26" s="113"/>
      <c r="Y26" s="113"/>
      <c r="Z26" s="113"/>
      <c r="AA26" s="113"/>
      <c r="AB26" s="113"/>
      <c r="AC26" s="113"/>
    </row>
    <row r="27" spans="1:29" x14ac:dyDescent="0.2">
      <c r="A27" s="81" t="str">
        <f t="shared" si="0"/>
        <v/>
      </c>
      <c r="B27" s="82" t="str">
        <f>IF(H27&gt;0,CONCATENATE(Tabel2204040[Object-ID],Tabel2204040[Nr.],".",[1]!Watergangen[[#This Row],[Object code]],".",[1]!Watergangen[[#This Row],[Eis-volgnr.]]),"")</f>
        <v/>
      </c>
      <c r="C27" s="121"/>
      <c r="D27" s="83"/>
      <c r="E27" s="121"/>
      <c r="F27" s="144"/>
      <c r="G27" s="144"/>
      <c r="H27" s="121"/>
      <c r="I27" s="83"/>
      <c r="J27" s="89"/>
      <c r="K27" s="86"/>
      <c r="L27" s="86"/>
      <c r="M27" s="86"/>
      <c r="N27" s="86"/>
      <c r="O27" s="83"/>
      <c r="P27" s="111"/>
      <c r="Q27" s="111"/>
      <c r="R27" s="111"/>
      <c r="S27" s="113"/>
      <c r="T27" s="113"/>
      <c r="U27" s="113"/>
      <c r="V27" s="113"/>
      <c r="W27" s="113"/>
      <c r="X27" s="113"/>
      <c r="Y27" s="113"/>
      <c r="Z27" s="113"/>
      <c r="AA27" s="113"/>
      <c r="AB27" s="113"/>
      <c r="AC27" s="113"/>
    </row>
    <row r="28" spans="1:29" x14ac:dyDescent="0.2">
      <c r="A28" s="81" t="str">
        <f t="shared" si="0"/>
        <v/>
      </c>
      <c r="B28" s="82" t="str">
        <f>IF(H28&gt;0,CONCATENATE(Tabel2204040[Object-ID],Tabel2204040[Nr.],".",[1]!Watergangen[[#This Row],[Object code]],".",[1]!Watergangen[[#This Row],[Eis-volgnr.]]),"")</f>
        <v/>
      </c>
      <c r="C28" s="121"/>
      <c r="D28" s="83"/>
      <c r="E28" s="121"/>
      <c r="F28" s="144"/>
      <c r="G28" s="144"/>
      <c r="H28" s="121"/>
      <c r="I28" s="83"/>
      <c r="J28" s="89"/>
      <c r="K28" s="86"/>
      <c r="L28" s="86"/>
      <c r="M28" s="86"/>
      <c r="N28" s="86"/>
      <c r="O28" s="83"/>
      <c r="P28" s="111"/>
      <c r="Q28" s="111"/>
      <c r="R28" s="111"/>
      <c r="S28" s="113"/>
      <c r="T28" s="113"/>
      <c r="U28" s="113"/>
      <c r="V28" s="113"/>
      <c r="W28" s="113"/>
      <c r="X28" s="113"/>
      <c r="Y28" s="113"/>
      <c r="Z28" s="113"/>
      <c r="AA28" s="113"/>
      <c r="AB28" s="113"/>
      <c r="AC28" s="113"/>
    </row>
    <row r="29" spans="1:29" x14ac:dyDescent="0.2">
      <c r="A29" s="81" t="str">
        <f t="shared" si="0"/>
        <v/>
      </c>
      <c r="B29" s="82" t="str">
        <f>IF(H29&gt;0,CONCATENATE(Tabel2204040[Object-ID],Tabel2204040[Nr.],".",[1]!Watergangen[[#This Row],[Object code]],".",[1]!Watergangen[[#This Row],[Eis-volgnr.]]),"")</f>
        <v/>
      </c>
      <c r="C29" s="121"/>
      <c r="D29" s="83"/>
      <c r="E29" s="121"/>
      <c r="F29" s="144"/>
      <c r="G29" s="144"/>
      <c r="H29" s="121"/>
      <c r="I29" s="83"/>
      <c r="J29" s="89"/>
      <c r="K29" s="86"/>
      <c r="L29" s="86"/>
      <c r="M29" s="86"/>
      <c r="N29" s="86"/>
      <c r="O29" s="83"/>
      <c r="P29" s="111"/>
      <c r="Q29" s="111"/>
      <c r="R29" s="111"/>
      <c r="S29" s="113"/>
      <c r="T29" s="113"/>
      <c r="U29" s="113"/>
      <c r="V29" s="113"/>
      <c r="W29" s="113"/>
      <c r="X29" s="113"/>
      <c r="Y29" s="113"/>
      <c r="Z29" s="113"/>
      <c r="AA29" s="113"/>
      <c r="AB29" s="113"/>
      <c r="AC29" s="113"/>
    </row>
    <row r="30" spans="1:29" x14ac:dyDescent="0.2">
      <c r="A30" s="81" t="str">
        <f t="shared" si="0"/>
        <v/>
      </c>
      <c r="B30" s="82" t="str">
        <f>IF(H30&gt;0,CONCATENATE(Tabel2204040[Object-ID],Tabel2204040[Nr.],".",[1]!Watergangen[[#This Row],[Object code]],".",[1]!Watergangen[[#This Row],[Eis-volgnr.]]),"")</f>
        <v/>
      </c>
      <c r="C30" s="121"/>
      <c r="D30" s="83"/>
      <c r="E30" s="121"/>
      <c r="F30" s="144"/>
      <c r="G30" s="144"/>
      <c r="H30" s="121"/>
      <c r="I30" s="83"/>
      <c r="J30" s="89"/>
      <c r="K30" s="86"/>
      <c r="L30" s="86"/>
      <c r="M30" s="86"/>
      <c r="N30" s="86"/>
      <c r="O30" s="83"/>
      <c r="P30" s="111"/>
      <c r="Q30" s="111"/>
      <c r="R30" s="111"/>
      <c r="S30" s="113"/>
      <c r="T30" s="113"/>
      <c r="U30" s="113"/>
      <c r="V30" s="113"/>
      <c r="W30" s="113"/>
      <c r="X30" s="113"/>
      <c r="Y30" s="113"/>
      <c r="Z30" s="113"/>
      <c r="AA30" s="113"/>
      <c r="AB30" s="113"/>
      <c r="AC30" s="113"/>
    </row>
    <row r="31" spans="1:29" x14ac:dyDescent="0.2">
      <c r="A31" s="81" t="str">
        <f t="shared" si="0"/>
        <v/>
      </c>
      <c r="B31" s="82" t="str">
        <f>IF(H31&gt;0,CONCATENATE(Tabel2204040[Object-ID],Tabel2204040[Nr.],".",[1]!Watergangen[[#This Row],[Object code]],".",[1]!Watergangen[[#This Row],[Eis-volgnr.]]),"")</f>
        <v/>
      </c>
      <c r="C31" s="121"/>
      <c r="D31" s="83"/>
      <c r="E31" s="121"/>
      <c r="F31" s="144"/>
      <c r="G31" s="144"/>
      <c r="H31" s="121"/>
      <c r="I31" s="83"/>
      <c r="J31" s="89"/>
      <c r="K31" s="86"/>
      <c r="L31" s="86"/>
      <c r="M31" s="86"/>
      <c r="N31" s="86"/>
      <c r="O31" s="83"/>
      <c r="P31" s="111"/>
      <c r="Q31" s="111"/>
      <c r="R31" s="111"/>
      <c r="S31" s="113"/>
      <c r="T31" s="113"/>
      <c r="U31" s="113"/>
      <c r="V31" s="113"/>
      <c r="W31" s="113"/>
      <c r="X31" s="113"/>
      <c r="Y31" s="113"/>
      <c r="Z31" s="113"/>
      <c r="AA31" s="113"/>
      <c r="AB31" s="113"/>
      <c r="AC31" s="113"/>
    </row>
    <row r="32" spans="1:29" x14ac:dyDescent="0.2">
      <c r="A32" s="81" t="str">
        <f t="shared" si="0"/>
        <v/>
      </c>
      <c r="B32" s="82" t="str">
        <f>IF(H32&gt;0,CONCATENATE(Tabel2204040[Object-ID],Tabel2204040[Nr.],".",[1]!Watergangen[[#This Row],[Object code]],".",[1]!Watergangen[[#This Row],[Eis-volgnr.]]),"")</f>
        <v/>
      </c>
      <c r="C32" s="83"/>
      <c r="D32" s="83"/>
      <c r="E32" s="84"/>
      <c r="F32" s="88"/>
      <c r="G32" s="88"/>
      <c r="H32" s="84"/>
      <c r="I32" s="83"/>
      <c r="J32" s="89"/>
      <c r="K32" s="86"/>
      <c r="L32" s="86"/>
      <c r="M32" s="86"/>
      <c r="N32" s="86"/>
      <c r="O32" s="83"/>
      <c r="P32" s="111"/>
      <c r="Q32" s="111"/>
      <c r="R32" s="111"/>
      <c r="S32" s="113"/>
      <c r="T32" s="113"/>
      <c r="U32" s="113"/>
      <c r="V32" s="113"/>
      <c r="W32" s="113"/>
      <c r="X32" s="113"/>
      <c r="Y32" s="113"/>
      <c r="Z32" s="113"/>
      <c r="AA32" s="113"/>
      <c r="AB32" s="113"/>
      <c r="AC32" s="113"/>
    </row>
    <row r="33" spans="1:29" x14ac:dyDescent="0.2">
      <c r="A33" s="81" t="str">
        <f t="shared" si="0"/>
        <v/>
      </c>
      <c r="B33" s="82" t="str">
        <f>IF(H33&gt;0,CONCATENATE(Tabel2204040[Object-ID],Tabel2204040[Nr.],".",[1]!Watergangen[[#This Row],[Object code]],".",[1]!Watergangen[[#This Row],[Eis-volgnr.]]),"")</f>
        <v/>
      </c>
      <c r="C33" s="83"/>
      <c r="D33" s="83"/>
      <c r="E33" s="84"/>
      <c r="F33" s="88"/>
      <c r="G33" s="88"/>
      <c r="H33" s="84"/>
      <c r="I33" s="83"/>
      <c r="J33" s="89"/>
      <c r="K33" s="86"/>
      <c r="L33" s="86"/>
      <c r="M33" s="86"/>
      <c r="N33" s="86"/>
      <c r="O33" s="83"/>
      <c r="P33" s="111"/>
      <c r="Q33" s="111"/>
      <c r="R33" s="111"/>
      <c r="S33" s="113"/>
      <c r="T33" s="113"/>
      <c r="U33" s="113"/>
      <c r="V33" s="113"/>
      <c r="W33" s="113"/>
      <c r="X33" s="113"/>
      <c r="Y33" s="113"/>
      <c r="Z33" s="113"/>
      <c r="AA33" s="113"/>
      <c r="AB33" s="113"/>
      <c r="AC33" s="113"/>
    </row>
    <row r="34" spans="1:29" x14ac:dyDescent="0.2">
      <c r="A34" s="81" t="str">
        <f t="shared" si="0"/>
        <v/>
      </c>
      <c r="B34" s="82" t="str">
        <f>IF(H34&gt;0,CONCATENATE(Tabel2204040[Object-ID],Tabel2204040[Nr.],".",[1]!Watergangen[[#This Row],[Object code]],".",[1]!Watergangen[[#This Row],[Eis-volgnr.]]),"")</f>
        <v/>
      </c>
      <c r="C34" s="83"/>
      <c r="D34" s="83"/>
      <c r="E34" s="84"/>
      <c r="F34" s="88"/>
      <c r="G34" s="88"/>
      <c r="H34" s="84"/>
      <c r="I34" s="83"/>
      <c r="J34" s="89"/>
      <c r="K34" s="86"/>
      <c r="L34" s="86"/>
      <c r="M34" s="86"/>
      <c r="N34" s="86"/>
      <c r="O34" s="83"/>
      <c r="P34" s="111"/>
      <c r="Q34" s="111"/>
      <c r="R34" s="111"/>
      <c r="S34" s="113"/>
      <c r="T34" s="113"/>
      <c r="U34" s="113"/>
      <c r="V34" s="113"/>
      <c r="W34" s="113"/>
      <c r="X34" s="113"/>
      <c r="Y34" s="113"/>
      <c r="Z34" s="113"/>
      <c r="AA34" s="113"/>
      <c r="AB34" s="113"/>
      <c r="AC34" s="113"/>
    </row>
    <row r="35" spans="1:29" x14ac:dyDescent="0.2">
      <c r="A35" s="81" t="str">
        <f t="shared" si="0"/>
        <v/>
      </c>
      <c r="B35" s="82" t="str">
        <f>IF(H35&gt;0,CONCATENATE(Tabel2204040[Object-ID],Tabel2204040[Nr.],".",[1]!Watergangen[[#This Row],[Object code]],".",[1]!Watergangen[[#This Row],[Eis-volgnr.]]),"")</f>
        <v/>
      </c>
      <c r="C35" s="83"/>
      <c r="D35" s="83"/>
      <c r="E35" s="84"/>
      <c r="F35" s="88"/>
      <c r="G35" s="88"/>
      <c r="H35" s="84"/>
      <c r="I35" s="83"/>
      <c r="J35" s="89"/>
      <c r="K35" s="86"/>
      <c r="L35" s="86"/>
      <c r="M35" s="86"/>
      <c r="N35" s="86"/>
      <c r="O35" s="83"/>
      <c r="P35" s="111"/>
      <c r="Q35" s="111"/>
      <c r="R35" s="111"/>
      <c r="S35" s="113"/>
      <c r="T35" s="113"/>
      <c r="U35" s="113"/>
      <c r="V35" s="113"/>
      <c r="W35" s="113"/>
      <c r="X35" s="113"/>
      <c r="Y35" s="113"/>
      <c r="Z35" s="113"/>
      <c r="AA35" s="113"/>
      <c r="AB35" s="113"/>
      <c r="AC35" s="113"/>
    </row>
    <row r="36" spans="1:29" x14ac:dyDescent="0.2">
      <c r="A36" s="81" t="str">
        <f t="shared" si="0"/>
        <v/>
      </c>
      <c r="B36" s="82" t="str">
        <f>IF(H36&gt;0,CONCATENATE(Tabel2204040[Object-ID],Tabel2204040[Nr.],".",[1]!Watergangen[[#This Row],[Object code]],".",[1]!Watergangen[[#This Row],[Eis-volgnr.]]),"")</f>
        <v/>
      </c>
      <c r="C36" s="83"/>
      <c r="D36" s="83"/>
      <c r="E36" s="84"/>
      <c r="F36" s="88"/>
      <c r="G36" s="88"/>
      <c r="H36" s="84"/>
      <c r="I36" s="83"/>
      <c r="J36" s="89"/>
      <c r="K36" s="86"/>
      <c r="L36" s="86"/>
      <c r="M36" s="86"/>
      <c r="N36" s="86"/>
      <c r="O36" s="83"/>
      <c r="P36" s="111"/>
      <c r="Q36" s="111"/>
      <c r="R36" s="111"/>
      <c r="S36" s="113"/>
      <c r="T36" s="113"/>
      <c r="U36" s="113"/>
      <c r="V36" s="113"/>
      <c r="W36" s="113"/>
      <c r="X36" s="113"/>
      <c r="Y36" s="113"/>
      <c r="Z36" s="113"/>
      <c r="AA36" s="113"/>
      <c r="AB36" s="113"/>
      <c r="AC36" s="113"/>
    </row>
    <row r="37" spans="1:29" x14ac:dyDescent="0.2">
      <c r="A37" s="81" t="str">
        <f t="shared" si="0"/>
        <v/>
      </c>
      <c r="B37" s="82" t="str">
        <f>IF(H37&gt;0,CONCATENATE(Tabel2204040[Object-ID],Tabel2204040[Nr.],".",[1]!Watergangen[[#This Row],[Object code]],".",[1]!Watergangen[[#This Row],[Eis-volgnr.]]),"")</f>
        <v/>
      </c>
      <c r="C37" s="83"/>
      <c r="D37" s="83"/>
      <c r="E37" s="84"/>
      <c r="F37" s="88"/>
      <c r="G37" s="88"/>
      <c r="H37" s="84"/>
      <c r="I37" s="83"/>
      <c r="J37" s="86"/>
      <c r="K37" s="86"/>
      <c r="L37" s="86"/>
      <c r="M37" s="86"/>
      <c r="N37" s="86"/>
      <c r="O37" s="83"/>
      <c r="P37" s="111"/>
      <c r="Q37" s="111"/>
      <c r="R37" s="111"/>
      <c r="S37" s="113"/>
      <c r="T37" s="113"/>
      <c r="U37" s="113"/>
      <c r="V37" s="113"/>
      <c r="W37" s="113"/>
      <c r="X37" s="113"/>
      <c r="Y37" s="113"/>
      <c r="Z37" s="113"/>
      <c r="AA37" s="113"/>
      <c r="AB37" s="113"/>
      <c r="AC37" s="113"/>
    </row>
    <row r="38" spans="1:29" x14ac:dyDescent="0.2">
      <c r="A38" s="81" t="str">
        <f t="shared" si="0"/>
        <v/>
      </c>
      <c r="B38" s="82" t="str">
        <f>IF(H38&gt;0,CONCATENATE(Tabel2204040[Object-ID],Tabel2204040[Nr.],".",[1]!Watergangen[[#This Row],[Object code]],".",[1]!Watergangen[[#This Row],[Eis-volgnr.]]),"")</f>
        <v/>
      </c>
      <c r="C38" s="83"/>
      <c r="D38" s="83"/>
      <c r="E38" s="84"/>
      <c r="F38" s="88"/>
      <c r="G38" s="88"/>
      <c r="H38" s="84"/>
      <c r="I38" s="83"/>
      <c r="J38" s="86"/>
      <c r="K38" s="86"/>
      <c r="L38" s="86"/>
      <c r="M38" s="86"/>
      <c r="N38" s="86"/>
      <c r="O38" s="83"/>
      <c r="P38" s="111"/>
      <c r="Q38" s="111"/>
      <c r="R38" s="111"/>
      <c r="S38" s="113"/>
      <c r="T38" s="113"/>
      <c r="U38" s="113"/>
      <c r="V38" s="113"/>
      <c r="W38" s="113"/>
      <c r="X38" s="113"/>
      <c r="Y38" s="113"/>
      <c r="Z38" s="113"/>
      <c r="AA38" s="113"/>
      <c r="AB38" s="113"/>
      <c r="AC38" s="113"/>
    </row>
    <row r="39" spans="1:29" x14ac:dyDescent="0.2">
      <c r="A39" s="81" t="str">
        <f t="shared" si="0"/>
        <v/>
      </c>
      <c r="B39" s="82" t="str">
        <f>IF(H39&gt;0,CONCATENATE(Tabel2204040[Object-ID],Tabel2204040[Nr.],".",[1]!Watergangen[[#This Row],[Object code]],".",[1]!Watergangen[[#This Row],[Eis-volgnr.]]),"")</f>
        <v/>
      </c>
      <c r="C39" s="83"/>
      <c r="D39" s="83"/>
      <c r="E39" s="84"/>
      <c r="F39" s="88"/>
      <c r="G39" s="88"/>
      <c r="H39" s="84"/>
      <c r="I39" s="83"/>
      <c r="J39" s="86"/>
      <c r="K39" s="86"/>
      <c r="L39" s="86"/>
      <c r="M39" s="86"/>
      <c r="N39" s="86"/>
      <c r="O39" s="83"/>
      <c r="P39" s="111"/>
      <c r="Q39" s="111"/>
      <c r="R39" s="111"/>
      <c r="S39" s="113"/>
      <c r="T39" s="113"/>
      <c r="U39" s="113"/>
      <c r="V39" s="113"/>
      <c r="W39" s="113"/>
      <c r="X39" s="113"/>
      <c r="Y39" s="113"/>
      <c r="Z39" s="113"/>
      <c r="AA39" s="113"/>
      <c r="AB39" s="113"/>
      <c r="AC39" s="113"/>
    </row>
    <row r="40" spans="1:29" x14ac:dyDescent="0.2">
      <c r="A40" s="81" t="str">
        <f t="shared" si="0"/>
        <v/>
      </c>
      <c r="B40" s="82" t="str">
        <f>IF(H40&gt;0,CONCATENATE(Tabel2204040[Object-ID],Tabel2204040[Nr.],".",[1]!Watergangen[[#This Row],[Object code]],".",[1]!Watergangen[[#This Row],[Eis-volgnr.]]),"")</f>
        <v/>
      </c>
      <c r="C40" s="83"/>
      <c r="D40" s="83"/>
      <c r="E40" s="84"/>
      <c r="F40" s="88"/>
      <c r="G40" s="88"/>
      <c r="H40" s="84"/>
      <c r="I40" s="83"/>
      <c r="J40" s="86"/>
      <c r="K40" s="86"/>
      <c r="L40" s="86"/>
      <c r="M40" s="86"/>
      <c r="N40" s="86"/>
      <c r="O40" s="83"/>
      <c r="P40" s="111"/>
      <c r="Q40" s="111"/>
      <c r="R40" s="111"/>
      <c r="S40" s="113"/>
      <c r="T40" s="113"/>
      <c r="U40" s="113"/>
      <c r="V40" s="113"/>
      <c r="W40" s="113"/>
      <c r="X40" s="113"/>
      <c r="Y40" s="113"/>
      <c r="Z40" s="113"/>
      <c r="AA40" s="113"/>
      <c r="AB40" s="113"/>
      <c r="AC40" s="113"/>
    </row>
    <row r="41" spans="1:29" x14ac:dyDescent="0.2">
      <c r="A41" s="81" t="str">
        <f t="shared" si="0"/>
        <v/>
      </c>
      <c r="B41" s="82" t="str">
        <f>IF(H41&gt;0,CONCATENATE(Tabel2204040[Object-ID],Tabel2204040[Nr.],".",[1]!Watergangen[[#This Row],[Object code]],".",[1]!Watergangen[[#This Row],[Eis-volgnr.]]),"")</f>
        <v/>
      </c>
      <c r="C41" s="83"/>
      <c r="D41" s="83"/>
      <c r="E41" s="84"/>
      <c r="F41" s="88"/>
      <c r="G41" s="88"/>
      <c r="H41" s="84"/>
      <c r="I41" s="83"/>
      <c r="J41" s="86"/>
      <c r="K41" s="86"/>
      <c r="L41" s="86"/>
      <c r="M41" s="86"/>
      <c r="N41" s="86"/>
      <c r="O41" s="83"/>
      <c r="P41" s="111"/>
      <c r="Q41" s="111"/>
      <c r="R41" s="111"/>
      <c r="S41" s="113"/>
      <c r="T41" s="113"/>
      <c r="U41" s="113"/>
      <c r="V41" s="113"/>
      <c r="W41" s="113"/>
      <c r="X41" s="113"/>
      <c r="Y41" s="113"/>
      <c r="Z41" s="113"/>
      <c r="AA41" s="113"/>
      <c r="AB41" s="113"/>
      <c r="AC41" s="113"/>
    </row>
    <row r="42" spans="1:29" x14ac:dyDescent="0.2">
      <c r="A42" s="81" t="str">
        <f t="shared" si="0"/>
        <v/>
      </c>
      <c r="B42" s="82" t="str">
        <f>IF(H42&gt;0,CONCATENATE(Tabel2204040[Object-ID],Tabel2204040[Nr.],".",[1]!Watergangen[[#This Row],[Object code]],".",[1]!Watergangen[[#This Row],[Eis-volgnr.]]),"")</f>
        <v/>
      </c>
      <c r="C42" s="83"/>
      <c r="D42" s="83"/>
      <c r="E42" s="84"/>
      <c r="F42" s="88"/>
      <c r="G42" s="88"/>
      <c r="H42" s="84"/>
      <c r="I42" s="83"/>
      <c r="J42" s="89"/>
      <c r="K42" s="86"/>
      <c r="L42" s="86"/>
      <c r="M42" s="86"/>
      <c r="N42" s="86"/>
      <c r="O42" s="83"/>
      <c r="P42" s="111"/>
      <c r="Q42" s="111"/>
      <c r="R42" s="111"/>
      <c r="S42" s="113"/>
      <c r="T42" s="113"/>
      <c r="U42" s="113"/>
      <c r="V42" s="113"/>
      <c r="W42" s="113"/>
      <c r="X42" s="113"/>
      <c r="Y42" s="113"/>
      <c r="Z42" s="113"/>
      <c r="AA42" s="113"/>
      <c r="AB42" s="113"/>
      <c r="AC42" s="113"/>
    </row>
    <row r="43" spans="1:29" x14ac:dyDescent="0.2">
      <c r="A43" s="81" t="str">
        <f t="shared" si="0"/>
        <v/>
      </c>
      <c r="B43" s="82" t="str">
        <f>IF(H43&gt;0,CONCATENATE(Tabel2204040[Object-ID],Tabel2204040[Nr.],".",[1]!Watergangen[[#This Row],[Object code]],".",[1]!Watergangen[[#This Row],[Eis-volgnr.]]),"")</f>
        <v/>
      </c>
      <c r="C43" s="83"/>
      <c r="D43" s="83"/>
      <c r="E43" s="84"/>
      <c r="F43" s="88"/>
      <c r="G43" s="88"/>
      <c r="H43" s="84"/>
      <c r="I43" s="83"/>
      <c r="J43" s="89"/>
      <c r="K43" s="86"/>
      <c r="L43" s="86"/>
      <c r="M43" s="86"/>
      <c r="N43" s="86"/>
      <c r="O43" s="83"/>
      <c r="P43" s="111"/>
      <c r="Q43" s="111"/>
      <c r="R43" s="111"/>
      <c r="S43" s="113"/>
      <c r="T43" s="113"/>
      <c r="U43" s="113"/>
      <c r="V43" s="113"/>
      <c r="W43" s="113"/>
      <c r="X43" s="113"/>
      <c r="Y43" s="113"/>
      <c r="Z43" s="113"/>
      <c r="AA43" s="113"/>
      <c r="AB43" s="113"/>
      <c r="AC43" s="113"/>
    </row>
    <row r="44" spans="1:29" x14ac:dyDescent="0.2">
      <c r="A44" s="81" t="str">
        <f t="shared" si="0"/>
        <v/>
      </c>
      <c r="B44" s="82" t="str">
        <f>IF(H44&gt;0,CONCATENATE(Tabel2204040[Object-ID],Tabel2204040[Nr.],".",[1]!Watergangen[[#This Row],[Object code]],".",[1]!Watergangen[[#This Row],[Eis-volgnr.]]),"")</f>
        <v/>
      </c>
      <c r="C44" s="83"/>
      <c r="D44" s="83"/>
      <c r="E44" s="84"/>
      <c r="F44" s="88"/>
      <c r="G44" s="88"/>
      <c r="H44" s="84"/>
      <c r="I44" s="83"/>
      <c r="J44" s="89"/>
      <c r="K44" s="86"/>
      <c r="L44" s="86"/>
      <c r="M44" s="86"/>
      <c r="N44" s="86"/>
      <c r="O44" s="83"/>
      <c r="P44" s="111"/>
      <c r="Q44" s="111"/>
      <c r="R44" s="111"/>
      <c r="S44" s="113"/>
      <c r="T44" s="113"/>
      <c r="U44" s="113"/>
      <c r="V44" s="113"/>
      <c r="W44" s="113"/>
      <c r="X44" s="113"/>
      <c r="Y44" s="113"/>
      <c r="Z44" s="113"/>
      <c r="AA44" s="113"/>
      <c r="AB44" s="113"/>
      <c r="AC44" s="113"/>
    </row>
    <row r="45" spans="1:29" x14ac:dyDescent="0.2">
      <c r="A45" s="81" t="str">
        <f t="shared" si="0"/>
        <v/>
      </c>
      <c r="B45" s="82" t="str">
        <f>IF(H45&gt;0,CONCATENATE(Tabel2204040[Object-ID],Tabel2204040[Nr.],".",[1]!Watergangen[[#This Row],[Object code]],".",[1]!Watergangen[[#This Row],[Eis-volgnr.]]),"")</f>
        <v/>
      </c>
      <c r="C45" s="83"/>
      <c r="D45" s="83"/>
      <c r="E45" s="84"/>
      <c r="F45" s="88"/>
      <c r="G45" s="88"/>
      <c r="H45" s="84"/>
      <c r="I45" s="83"/>
      <c r="J45" s="86"/>
      <c r="K45" s="86"/>
      <c r="L45" s="86"/>
      <c r="M45" s="86"/>
      <c r="N45" s="86"/>
      <c r="O45" s="83"/>
      <c r="P45" s="111"/>
      <c r="Q45" s="111"/>
      <c r="R45" s="111"/>
      <c r="S45" s="113"/>
      <c r="T45" s="113"/>
      <c r="U45" s="113"/>
      <c r="V45" s="113"/>
      <c r="W45" s="113"/>
      <c r="X45" s="113"/>
      <c r="Y45" s="113"/>
      <c r="Z45" s="113"/>
      <c r="AA45" s="113"/>
      <c r="AB45" s="113"/>
      <c r="AC45" s="113"/>
    </row>
    <row r="46" spans="1:29" x14ac:dyDescent="0.2">
      <c r="A46" s="81" t="str">
        <f t="shared" si="0"/>
        <v/>
      </c>
      <c r="B46" s="82" t="str">
        <f>IF(H46&gt;0,CONCATENATE(Tabel2204040[Object-ID],Tabel2204040[Nr.],".",[1]!Watergangen[[#This Row],[Object code]],".",[1]!Watergangen[[#This Row],[Eis-volgnr.]]),"")</f>
        <v/>
      </c>
      <c r="C46" s="83"/>
      <c r="D46" s="83"/>
      <c r="E46" s="84"/>
      <c r="F46" s="88"/>
      <c r="G46" s="88"/>
      <c r="H46" s="84"/>
      <c r="I46" s="83"/>
      <c r="J46" s="89"/>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0"/>
        <v/>
      </c>
      <c r="B47" s="82" t="str">
        <f>IF(H47&gt;0,CONCATENATE(Tabel2204040[Object-ID],Tabel2204040[Nr.],".",[1]!Watergangen[[#This Row],[Object code]],".",[1]!Watergangen[[#This Row],[Eis-volgnr.]]),"")</f>
        <v/>
      </c>
      <c r="C47" s="83"/>
      <c r="D47" s="83"/>
      <c r="E47" s="84"/>
      <c r="F47" s="88"/>
      <c r="G47" s="88"/>
      <c r="H47" s="84"/>
      <c r="I47" s="83"/>
      <c r="J47" s="89"/>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0"/>
        <v/>
      </c>
      <c r="B48" s="82" t="str">
        <f>IF(H48&gt;0,CONCATENATE(Tabel2204040[Object-ID],Tabel2204040[Nr.],".",[1]!Watergangen[[#This Row],[Object code]],".",[1]!Watergangen[[#This Row],[Eis-volgnr.]]),"")</f>
        <v/>
      </c>
      <c r="C48" s="83"/>
      <c r="D48" s="83"/>
      <c r="E48" s="84"/>
      <c r="F48" s="88"/>
      <c r="G48" s="88"/>
      <c r="H48" s="84"/>
      <c r="I48" s="83"/>
      <c r="J48" s="89"/>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0"/>
        <v/>
      </c>
      <c r="B49" s="82" t="str">
        <f>IF(H49&gt;0,CONCATENATE(Tabel2204040[Object-ID],Tabel2204040[Nr.],".",[1]!Watergangen[[#This Row],[Object code]],".",[1]!Watergangen[[#This Row],[Eis-volgnr.]]),"")</f>
        <v/>
      </c>
      <c r="C49" s="83"/>
      <c r="D49" s="83"/>
      <c r="E49" s="84"/>
      <c r="F49" s="88"/>
      <c r="G49" s="88"/>
      <c r="H49" s="84"/>
      <c r="I49" s="83"/>
      <c r="J49" s="89"/>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0"/>
        <v/>
      </c>
      <c r="B50" s="82" t="str">
        <f>IF(H50&gt;0,CONCATENATE(Tabel2204040[Object-ID],Tabel2204040[Nr.],".",[1]!Watergangen[[#This Row],[Object code]],".",[1]!Watergangen[[#This Row],[Eis-volgnr.]]),"")</f>
        <v/>
      </c>
      <c r="C50" s="83"/>
      <c r="D50" s="83"/>
      <c r="E50" s="84"/>
      <c r="F50" s="88"/>
      <c r="G50" s="88"/>
      <c r="H50" s="84"/>
      <c r="I50" s="83"/>
      <c r="J50" s="89"/>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0"/>
        <v/>
      </c>
      <c r="B51" s="82" t="str">
        <f>IF(H51&gt;0,CONCATENATE(Tabel2204040[Object-ID],Tabel2204040[Nr.],".",[1]!Watergangen[[#This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0"/>
        <v/>
      </c>
      <c r="B52" s="82" t="str">
        <f>IF(H52&gt;0,CONCATENATE(Tabel2204040[Object-ID],Tabel2204040[Nr.],".",[1]!Watergangen[[#This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0"/>
        <v/>
      </c>
      <c r="B53" s="82" t="str">
        <f>IF(H53&gt;0,CONCATENATE(Tabel2204040[Object-ID],Tabel2204040[Nr.],".",[1]!Watergangen[[#This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0"/>
        <v/>
      </c>
      <c r="B54" s="82" t="str">
        <f>IF(H54&gt;0,CONCATENATE(Tabel2204040[Object-ID],Tabel2204040[Nr.],".",[1]!Watergangen[[#This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0"/>
        <v/>
      </c>
      <c r="B55" s="82" t="str">
        <f>IF(H55&gt;0,CONCATENATE(Tabel2204040[Object-ID],Tabel2204040[Nr.],".",[1]!Watergangen[[#This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0"/>
        <v/>
      </c>
      <c r="B56" s="82" t="str">
        <f>IF(H56&gt;0,CONCATENATE(Tabel2204040[Object-ID],Tabel2204040[Nr.],".",[1]!Watergangen[[#This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0"/>
        <v/>
      </c>
      <c r="B57" s="82" t="str">
        <f>IF(H57&gt;0,CONCATENATE(Tabel2204040[Object-ID],Tabel2204040[Nr.],".",[1]!Watergangen[[#This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0"/>
        <v/>
      </c>
      <c r="B58" s="82" t="str">
        <f>IF(H58&gt;0,CONCATENATE(Tabel2204040[Object-ID],Tabel2204040[Nr.],".",[1]!Watergangen[[#This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0"/>
        <v/>
      </c>
      <c r="B59" s="82" t="str">
        <f>IF(H59&gt;0,CONCATENATE(Tabel2204040[Object-ID],Tabel2204040[Nr.],".",[1]!Watergangen[[#This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0"/>
        <v/>
      </c>
      <c r="B60" s="82" t="str">
        <f>IF(H60&gt;0,CONCATENATE(Tabel2204040[Object-ID],Tabel2204040[Nr.],".",[1]!Watergangen[[#This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0"/>
        <v/>
      </c>
      <c r="B61" s="82" t="str">
        <f>IF(H61&gt;0,CONCATENATE(Tabel2204040[Object-ID],Tabel2204040[Nr.],".",[1]!Watergangen[[#This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0"/>
        <v/>
      </c>
      <c r="B62" s="82" t="str">
        <f>IF(H62&gt;0,CONCATENATE(Tabel2204040[Object-ID],Tabel2204040[Nr.],".",[1]!Watergangen[[#This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0"/>
        <v/>
      </c>
      <c r="B63" s="82" t="str">
        <f>IF(H63&gt;0,CONCATENATE(Tabel2204040[Object-ID],Tabel2204040[Nr.],".",[1]!Watergangen[[#This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0"/>
        <v/>
      </c>
      <c r="B64" s="82" t="str">
        <f>IF(H64&gt;0,CONCATENATE(Tabel2204040[Object-ID],Tabel2204040[Nr.],".",[1]!Watergangen[[#This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0"/>
        <v/>
      </c>
      <c r="B65" s="82" t="str">
        <f>IF(H65&gt;0,CONCATENATE(Tabel2204040[Object-ID],Tabel2204040[Nr.],".",[1]!Watergangen[[#This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0"/>
        <v/>
      </c>
      <c r="B66" s="82" t="str">
        <f>IF(H66&gt;0,CONCATENATE(Tabel2204040[Object-ID],Tabel2204040[Nr.],".",[1]!Watergangen[[#This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0"/>
        <v/>
      </c>
      <c r="B67" s="82" t="str">
        <f>IF(H67&gt;0,CONCATENATE(Tabel2204040[Object-ID],Tabel2204040[Nr.],".",[1]!Watergangen[[#This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0"/>
        <v/>
      </c>
      <c r="B68" s="82" t="str">
        <f>IF(H68&gt;0,CONCATENATE(Tabel2204040[Object-ID],Tabel2204040[Nr.],".",[1]!Watergangen[[#This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0"/>
        <v/>
      </c>
      <c r="B69" s="82" t="str">
        <f>IF(H69&gt;0,CONCATENATE(Tabel2204040[Object-ID],Tabel2204040[Nr.],".",[1]!Watergangen[[#This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0"/>
        <v/>
      </c>
      <c r="B70" s="82" t="str">
        <f>IF(H70&gt;0,CONCATENATE(Tabel2204040[Object-ID],Tabel2204040[Nr.],".",[1]!Watergangen[[#This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0"/>
        <v/>
      </c>
      <c r="B71" s="82" t="str">
        <f>IF(H71&gt;0,CONCATENATE(Tabel2204040[Object-ID],Tabel2204040[Nr.],".",[1]!Watergangen[[#This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0"/>
        <v/>
      </c>
      <c r="B72" s="82" t="str">
        <f>IF(H72&gt;0,CONCATENATE(Tabel2204040[Object-ID],Tabel2204040[Nr.],".",[1]!Watergangen[[#This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0"/>
        <v/>
      </c>
      <c r="B73" s="82" t="str">
        <f>IF(H73&gt;0,CONCATENATE(Tabel2204040[Object-ID],Tabel2204040[Nr.],".",[1]!Watergangen[[#This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0"/>
        <v/>
      </c>
      <c r="B74" s="82" t="str">
        <f>IF(H74&gt;0,CONCATENATE(Tabel2204040[Object-ID],Tabel2204040[Nr.],".",[1]!Watergangen[[#This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0"/>
        <v/>
      </c>
      <c r="B75" s="82" t="str">
        <f>IF(H75&gt;0,CONCATENATE(Tabel2204040[Object-ID],Tabel2204040[Nr.],".",[1]!Watergangen[[#This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si="0"/>
        <v/>
      </c>
      <c r="B76" s="82" t="str">
        <f>IF(H76&gt;0,CONCATENATE(Tabel2204040[Object-ID],Tabel2204040[Nr.],".",[1]!Watergangen[[#This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ref="A77:A140" si="1">IF(B77="","",ROW()-10)</f>
        <v/>
      </c>
      <c r="B77" s="82" t="str">
        <f>IF(H77&gt;0,CONCATENATE(Tabel2204040[Object-ID],Tabel2204040[Nr.],".",[1]!Watergangen[[#This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1"/>
        <v/>
      </c>
      <c r="B78" s="82" t="str">
        <f>IF(H78&gt;0,CONCATENATE(Tabel2204040[Object-ID],Tabel2204040[Nr.],".",[1]!Watergangen[[#This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si="1"/>
        <v/>
      </c>
      <c r="B79" s="82" t="str">
        <f>IF(H79&gt;0,CONCATENATE(Tabel2204040[Object-ID],Tabel2204040[Nr.],".",[1]!Watergangen[[#This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1"/>
        <v/>
      </c>
      <c r="B80" s="82" t="str">
        <f>IF(H80&gt;0,CONCATENATE(Tabel2204040[Object-ID],Tabel2204040[Nr.],".",[1]!Watergangen[[#This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1"/>
        <v/>
      </c>
      <c r="B81" s="82" t="str">
        <f>IF(H81&gt;0,CONCATENATE(Tabel2204040[Object-ID],Tabel2204040[Nr.],".",[1]!Watergangen[[#This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1"/>
        <v/>
      </c>
      <c r="B82" s="82" t="str">
        <f>IF(H82&gt;0,CONCATENATE(Tabel2204040[Object-ID],Tabel2204040[Nr.],".",[1]!Watergangen[[#This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1"/>
        <v/>
      </c>
      <c r="B83" s="82" t="str">
        <f>IF(H83&gt;0,CONCATENATE(Tabel2204040[Object-ID],Tabel2204040[Nr.],".",[1]!Watergangen[[#This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1"/>
        <v/>
      </c>
      <c r="B84" s="82" t="str">
        <f>IF(H84&gt;0,CONCATENATE(Tabel2204040[Object-ID],Tabel2204040[Nr.],".",[1]!Watergangen[[#This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1"/>
        <v/>
      </c>
      <c r="B85" s="82" t="str">
        <f>IF(H85&gt;0,CONCATENATE(Tabel2204040[Object-ID],Tabel2204040[Nr.],".",[1]!Watergangen[[#This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1"/>
        <v/>
      </c>
      <c r="B86" s="82" t="str">
        <f>IF(H86&gt;0,CONCATENATE(Tabel2204040[Object-ID],Tabel2204040[Nr.],".",[1]!Watergangen[[#This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1"/>
        <v/>
      </c>
      <c r="B87" s="82" t="str">
        <f>IF(H87&gt;0,CONCATENATE(Tabel2204040[Object-ID],Tabel2204040[Nr.],".",[1]!Watergangen[[#This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1"/>
        <v/>
      </c>
      <c r="B88" s="82" t="str">
        <f>IF(H88&gt;0,CONCATENATE(Tabel2204040[Object-ID],Tabel2204040[Nr.],".",[1]!Watergangen[[#This Row],[Object code]],".",[1]!Watergangen[[#This Row],[Eis-volgnr.]]),"")</f>
        <v/>
      </c>
      <c r="C88" s="83"/>
      <c r="D88" s="83"/>
      <c r="E88" s="84"/>
      <c r="F88" s="88"/>
      <c r="G88" s="88"/>
      <c r="H88" s="84"/>
      <c r="I88" s="83"/>
      <c r="J88" s="89"/>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1"/>
        <v/>
      </c>
      <c r="B89" s="82" t="str">
        <f>IF(H89&gt;0,CONCATENATE(Tabel2204040[Object-ID],Tabel2204040[Nr.],".",[1]!Watergangen[[#This Row],[Object code]],".",[1]!Watergangen[[#This Row],[Eis-volgnr.]]),"")</f>
        <v/>
      </c>
      <c r="C89" s="83"/>
      <c r="D89" s="83"/>
      <c r="E89" s="84"/>
      <c r="F89" s="83"/>
      <c r="G89" s="83"/>
      <c r="H89" s="84"/>
      <c r="I89" s="83"/>
      <c r="J89" s="86"/>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1"/>
        <v/>
      </c>
      <c r="B90" s="82" t="str">
        <f>IF(H90&gt;0,CONCATENATE(Tabel2204040[Object-ID],Tabel2204040[Nr.],".",[1]!Watergangen[[#This Row],[Object code]],".",[1]!Watergangen[[#This Row],[Eis-volgnr.]]),"")</f>
        <v/>
      </c>
      <c r="C90" s="83"/>
      <c r="D90" s="83"/>
      <c r="E90" s="84"/>
      <c r="F90" s="83"/>
      <c r="G90" s="83"/>
      <c r="H90" s="84"/>
      <c r="I90" s="83"/>
      <c r="J90" s="86"/>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1"/>
        <v/>
      </c>
      <c r="B91" s="82" t="str">
        <f>IF(H91&gt;0,CONCATENATE(Tabel2204040[Object-ID],Tabel2204040[Nr.],".",[1]!Watergangen[[#This Row],[Object code]],".",[1]!Watergangen[[#This Row],[Eis-volgnr.]]),"")</f>
        <v/>
      </c>
      <c r="C91" s="83"/>
      <c r="D91" s="83"/>
      <c r="E91" s="84"/>
      <c r="F91" s="83"/>
      <c r="G91" s="83"/>
      <c r="H91" s="84"/>
      <c r="I91" s="83"/>
      <c r="J91" s="86"/>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1"/>
        <v/>
      </c>
      <c r="B92" s="82" t="str">
        <f>IF(H92&gt;0,CONCATENATE(Tabel2204040[Object-ID],Tabel2204040[Nr.],".",[1]!Watergangen[[#This Row],[Object code]],".",[1]!Watergangen[[#This Row],[Eis-volgnr.]]),"")</f>
        <v/>
      </c>
      <c r="C92" s="83"/>
      <c r="D92" s="83"/>
      <c r="E92" s="84"/>
      <c r="F92" s="83"/>
      <c r="G92" s="83"/>
      <c r="H92" s="84"/>
      <c r="I92" s="83"/>
      <c r="J92" s="86"/>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1"/>
        <v/>
      </c>
      <c r="B93" s="82" t="str">
        <f>IF(H93&gt;0,CONCATENATE(Tabel2204040[Object-ID],Tabel2204040[Nr.],".",[1]!Watergangen[[#This Row],[Object code]],".",[1]!Watergangen[[#This Row],[Eis-volgnr.]]),"")</f>
        <v/>
      </c>
      <c r="C93" s="83"/>
      <c r="D93" s="83"/>
      <c r="E93" s="84"/>
      <c r="F93" s="83"/>
      <c r="G93" s="83"/>
      <c r="H93" s="84"/>
      <c r="I93" s="83"/>
      <c r="J93" s="86"/>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1"/>
        <v/>
      </c>
      <c r="B94" s="82" t="str">
        <f>IF(H94&gt;0,CONCATENATE(Tabel2204040[Object-ID],Tabel2204040[Nr.],".",[1]!Watergangen[[#This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1"/>
        <v/>
      </c>
      <c r="B95" s="82" t="str">
        <f>IF(H95&gt;0,CONCATENATE(Tabel2204040[Object-ID],Tabel2204040[Nr.],".",[1]!Watergangen[[#This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1"/>
        <v/>
      </c>
      <c r="B96" s="82" t="str">
        <f>IF(H96&gt;0,CONCATENATE(Tabel2204040[Object-ID],Tabel2204040[Nr.],".",[1]!Watergangen[[#This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1"/>
        <v/>
      </c>
      <c r="B97" s="82" t="str">
        <f>IF(H97&gt;0,CONCATENATE(Tabel2204040[Object-ID],Tabel2204040[Nr.],".",[1]!Watergangen[[#This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1"/>
        <v/>
      </c>
      <c r="B98" s="82" t="str">
        <f>IF(H98&gt;0,CONCATENATE(Tabel2204040[Object-ID],Tabel2204040[Nr.],".",[1]!Watergangen[[#This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1"/>
        <v/>
      </c>
      <c r="B99" s="82" t="str">
        <f>IF(H99&gt;0,CONCATENATE(Tabel2204040[Object-ID],Tabel2204040[Nr.],".",[1]!Watergangen[[#This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1"/>
        <v/>
      </c>
      <c r="B100" s="82" t="str">
        <f>IF(H100&gt;0,CONCATENATE(Tabel2204040[Object-ID],Tabel2204040[Nr.],".",[1]!Watergangen[[#This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1"/>
        <v/>
      </c>
      <c r="B101" s="82" t="str">
        <f>IF(H101&gt;0,CONCATENATE(Tabel2204040[Object-ID],Tabel2204040[Nr.],".",[1]!Watergangen[[#This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1"/>
        <v/>
      </c>
      <c r="B102" s="82" t="str">
        <f>IF(H102&gt;0,CONCATENATE(Tabel2204040[Object-ID],Tabel2204040[Nr.],".",[1]!Watergangen[[#This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1"/>
        <v/>
      </c>
      <c r="B103" s="82" t="str">
        <f>IF(H103&gt;0,CONCATENATE(Tabel2204040[Object-ID],Tabel2204040[Nr.],".",[1]!Watergangen[[#This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1"/>
        <v/>
      </c>
      <c r="B104" s="82" t="str">
        <f>IF(H104&gt;0,CONCATENATE(Tabel2204040[Object-ID],Tabel2204040[Nr.],".",[1]!Watergangen[[#This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1"/>
        <v/>
      </c>
      <c r="B105" s="82" t="str">
        <f>IF(H105&gt;0,CONCATENATE(Tabel2204040[Object-ID],Tabel2204040[Nr.],".",[1]!Watergangen[[#This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1"/>
        <v/>
      </c>
      <c r="B106" s="82" t="str">
        <f>IF(H106&gt;0,CONCATENATE(Tabel2204040[Object-ID],Tabel2204040[Nr.],".",[1]!Watergangen[[#This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1"/>
        <v/>
      </c>
      <c r="B107" s="82" t="str">
        <f>IF(H107&gt;0,CONCATENATE(Tabel2204040[Object-ID],Tabel2204040[Nr.],".",[1]!Watergangen[[#This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1"/>
        <v/>
      </c>
      <c r="B108" s="82" t="str">
        <f>IF(H108&gt;0,CONCATENATE(Tabel2204040[Object-ID],Tabel2204040[Nr.],".",[1]!Watergangen[[#This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1"/>
        <v/>
      </c>
      <c r="B109" s="82" t="str">
        <f>IF(H109&gt;0,CONCATENATE(Tabel2204040[Object-ID],Tabel2204040[Nr.],".",[1]!Watergangen[[#This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1"/>
        <v/>
      </c>
      <c r="B110" s="82" t="str">
        <f>IF(H110&gt;0,CONCATENATE(Tabel2204040[Object-ID],Tabel2204040[Nr.],".",[1]!Watergangen[[#This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1"/>
        <v/>
      </c>
      <c r="B111" s="82" t="str">
        <f>IF(H111&gt;0,CONCATENATE(Tabel2204040[Object-ID],Tabel2204040[Nr.],".",[1]!Watergangen[[#This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1"/>
        <v/>
      </c>
      <c r="B112" s="82" t="str">
        <f>IF(H112&gt;0,CONCATENATE(Tabel2204040[Object-ID],Tabel2204040[Nr.],".",[1]!Watergangen[[#This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1"/>
        <v/>
      </c>
      <c r="B113" s="82" t="str">
        <f>IF(H113&gt;0,CONCATENATE(Tabel2204040[Object-ID],Tabel2204040[Nr.],".",[1]!Watergangen[[#This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1"/>
        <v/>
      </c>
      <c r="B114" s="82" t="str">
        <f>IF(H114&gt;0,CONCATENATE(Tabel2204040[Object-ID],Tabel2204040[Nr.],".",[1]!Watergangen[[#This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1"/>
        <v/>
      </c>
      <c r="B115" s="82" t="str">
        <f>IF(H115&gt;0,CONCATENATE(Tabel2204040[Object-ID],Tabel2204040[Nr.],".",[1]!Watergangen[[#This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1"/>
        <v/>
      </c>
      <c r="B116" s="82" t="str">
        <f>IF(H116&gt;0,CONCATENATE(Tabel2204040[Object-ID],Tabel2204040[Nr.],".",[1]!Watergangen[[#This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1"/>
        <v/>
      </c>
      <c r="B117" s="82" t="str">
        <f>IF(H117&gt;0,CONCATENATE(Tabel2204040[Object-ID],Tabel2204040[Nr.],".",[1]!Watergangen[[#This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1"/>
        <v/>
      </c>
      <c r="B118" s="82" t="str">
        <f>IF(H118&gt;0,CONCATENATE(Tabel2204040[Object-ID],Tabel2204040[Nr.],".",[1]!Watergangen[[#This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1"/>
        <v/>
      </c>
      <c r="B119" s="82" t="str">
        <f>IF(H119&gt;0,CONCATENATE(Tabel2204040[Object-ID],Tabel2204040[Nr.],".",[1]!Watergangen[[#This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1"/>
        <v/>
      </c>
      <c r="B120" s="82" t="str">
        <f>IF(H120&gt;0,CONCATENATE(Tabel2204040[Object-ID],Tabel2204040[Nr.],".",[1]!Watergangen[[#This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1"/>
        <v/>
      </c>
      <c r="B121" s="82" t="str">
        <f>IF(H121&gt;0,CONCATENATE(Tabel2204040[Object-ID],Tabel2204040[Nr.],".",[1]!Watergangen[[#This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1"/>
        <v/>
      </c>
      <c r="B122" s="82" t="str">
        <f>IF(H122&gt;0,CONCATENATE(Tabel2204040[Object-ID],Tabel2204040[Nr.],".",[1]!Watergangen[[#This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1"/>
        <v/>
      </c>
      <c r="B123" s="82" t="str">
        <f>IF(H123&gt;0,CONCATENATE(Tabel2204040[Object-ID],Tabel2204040[Nr.],".",[1]!Watergangen[[#This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1"/>
        <v/>
      </c>
      <c r="B124" s="82" t="str">
        <f>IF(H124&gt;0,CONCATENATE(Tabel2204040[Object-ID],Tabel2204040[Nr.],".",[1]!Watergangen[[#This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1"/>
        <v/>
      </c>
      <c r="B125" s="82" t="str">
        <f>IF(H125&gt;0,CONCATENATE(Tabel2204040[Object-ID],Tabel2204040[Nr.],".",[1]!Watergangen[[#This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1"/>
        <v/>
      </c>
      <c r="B126" s="82" t="str">
        <f>IF(H126&gt;0,CONCATENATE(Tabel2204040[Object-ID],Tabel2204040[Nr.],".",[1]!Watergangen[[#This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1"/>
        <v/>
      </c>
      <c r="B127" s="82" t="str">
        <f>IF(H127&gt;0,CONCATENATE(Tabel2204040[Object-ID],Tabel2204040[Nr.],".",[1]!Watergangen[[#This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1"/>
        <v/>
      </c>
      <c r="B128" s="82" t="str">
        <f>IF(H128&gt;0,CONCATENATE(Tabel2204040[Object-ID],Tabel2204040[Nr.],".",[1]!Watergangen[[#This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1"/>
        <v/>
      </c>
      <c r="B129" s="82" t="str">
        <f>IF(H129&gt;0,CONCATENATE(Tabel2204040[Object-ID],Tabel2204040[Nr.],".",[1]!Watergangen[[#This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1"/>
        <v/>
      </c>
      <c r="B130" s="82" t="str">
        <f>IF(H130&gt;0,CONCATENATE(Tabel2204040[Object-ID],Tabel2204040[Nr.],".",[1]!Watergangen[[#This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1"/>
        <v/>
      </c>
      <c r="B131" s="82" t="str">
        <f>IF(H131&gt;0,CONCATENATE(Tabel2204040[Object-ID],Tabel2204040[Nr.],".",[1]!Watergangen[[#This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1"/>
        <v/>
      </c>
      <c r="B132" s="82" t="str">
        <f>IF(H132&gt;0,CONCATENATE(Tabel2204040[Object-ID],Tabel2204040[Nr.],".",[1]!Watergangen[[#This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1"/>
        <v/>
      </c>
      <c r="B133" s="82" t="str">
        <f>IF(H133&gt;0,CONCATENATE(Tabel2204040[Object-ID],Tabel2204040[Nr.],".",[1]!Watergangen[[#This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1"/>
        <v/>
      </c>
      <c r="B134" s="82" t="str">
        <f>IF(H134&gt;0,CONCATENATE(Tabel2204040[Object-ID],Tabel2204040[Nr.],".",[1]!Watergangen[[#This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1"/>
        <v/>
      </c>
      <c r="B135" s="82" t="str">
        <f>IF(H135&gt;0,CONCATENATE(Tabel2204040[Object-ID],Tabel2204040[Nr.],".",[1]!Watergangen[[#This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1"/>
        <v/>
      </c>
      <c r="B136" s="82" t="str">
        <f>IF(H136&gt;0,CONCATENATE(Tabel2204040[Object-ID],Tabel2204040[Nr.],".",[1]!Watergangen[[#This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1"/>
        <v/>
      </c>
      <c r="B137" s="82" t="str">
        <f>IF(H137&gt;0,CONCATENATE(Tabel2204040[Object-ID],Tabel2204040[Nr.],".",[1]!Watergangen[[#This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1"/>
        <v/>
      </c>
      <c r="B138" s="82" t="str">
        <f>IF(H138&gt;0,CONCATENATE(Tabel2204040[Object-ID],Tabel2204040[Nr.],".",[1]!Watergangen[[#This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1"/>
        <v/>
      </c>
      <c r="B139" s="82" t="str">
        <f>IF(H139&gt;0,CONCATENATE(Tabel2204040[Object-ID],Tabel2204040[Nr.],".",[1]!Watergangen[[#This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si="1"/>
        <v/>
      </c>
      <c r="B140" s="82" t="str">
        <f>IF(H140&gt;0,CONCATENATE(Tabel2204040[Object-ID],Tabel2204040[Nr.],".",[1]!Watergangen[[#This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ref="A141:A204" si="2">IF(B141="","",ROW()-10)</f>
        <v/>
      </c>
      <c r="B141" s="82" t="str">
        <f>IF(H141&gt;0,CONCATENATE(Tabel2204040[Object-ID],Tabel2204040[Nr.],".",[1]!Watergangen[[#This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2"/>
        <v/>
      </c>
      <c r="B142" s="82" t="str">
        <f>IF(H142&gt;0,CONCATENATE(Tabel2204040[Object-ID],Tabel2204040[Nr.],".",[1]!Watergangen[[#This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si="2"/>
        <v/>
      </c>
      <c r="B143" s="82" t="str">
        <f>IF(H143&gt;0,CONCATENATE(Tabel2204040[Object-ID],Tabel2204040[Nr.],".",[1]!Watergangen[[#This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2"/>
        <v/>
      </c>
      <c r="B144" s="82" t="str">
        <f>IF(H144&gt;0,CONCATENATE(Tabel2204040[Object-ID],Tabel2204040[Nr.],".",[1]!Watergangen[[#This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2"/>
        <v/>
      </c>
      <c r="B145" s="82" t="str">
        <f>IF(H145&gt;0,CONCATENATE(Tabel2204040[Object-ID],Tabel2204040[Nr.],".",[1]!Watergangen[[#This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2"/>
        <v/>
      </c>
      <c r="B146" s="82" t="str">
        <f>IF(H146&gt;0,CONCATENATE(Tabel2204040[Object-ID],Tabel2204040[Nr.],".",[1]!Watergangen[[#This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2"/>
        <v/>
      </c>
      <c r="B147" s="82" t="str">
        <f>IF(H147&gt;0,CONCATENATE(Tabel2204040[Object-ID],Tabel2204040[Nr.],".",[1]!Watergangen[[#This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2"/>
        <v/>
      </c>
      <c r="B148" s="82" t="str">
        <f>IF(H148&gt;0,CONCATENATE(Tabel2204040[Object-ID],Tabel2204040[Nr.],".",[1]!Watergangen[[#This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2"/>
        <v/>
      </c>
      <c r="B149" s="82" t="str">
        <f>IF(H149&gt;0,CONCATENATE(Tabel2204040[Object-ID],Tabel2204040[Nr.],".",[1]!Watergangen[[#This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2"/>
        <v/>
      </c>
      <c r="B150" s="82" t="str">
        <f>IF(H150&gt;0,CONCATENATE(Tabel2204040[Object-ID],Tabel2204040[Nr.],".",[1]!Watergangen[[#This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2"/>
        <v/>
      </c>
      <c r="B151" s="82" t="str">
        <f>IF(H151&gt;0,CONCATENATE(Tabel2204040[Object-ID],Tabel2204040[Nr.],".",[1]!Watergangen[[#This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2"/>
        <v/>
      </c>
      <c r="B152" s="82" t="str">
        <f>IF(H152&gt;0,CONCATENATE(Tabel2204040[Object-ID],Tabel2204040[Nr.],".",[1]!Watergangen[[#This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2"/>
        <v/>
      </c>
      <c r="B153" s="82" t="str">
        <f>IF(H153&gt;0,CONCATENATE(Tabel2204040[Object-ID],Tabel2204040[Nr.],".",[1]!Watergangen[[#This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2"/>
        <v/>
      </c>
      <c r="B154" s="82" t="str">
        <f>IF(H154&gt;0,CONCATENATE(Tabel2204040[Object-ID],Tabel2204040[Nr.],".",[1]!Watergangen[[#This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2"/>
        <v/>
      </c>
      <c r="B155" s="82" t="str">
        <f>IF(H155&gt;0,CONCATENATE(Tabel2204040[Object-ID],Tabel2204040[Nr.],".",[1]!Watergangen[[#This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2"/>
        <v/>
      </c>
      <c r="B156" s="82" t="str">
        <f>IF(H156&gt;0,CONCATENATE(Tabel2204040[Object-ID],Tabel2204040[Nr.],".",[1]!Watergangen[[#This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2"/>
        <v/>
      </c>
      <c r="B157" s="82" t="str">
        <f>IF(H157&gt;0,CONCATENATE(Tabel2204040[Object-ID],Tabel2204040[Nr.],".",[1]!Watergangen[[#This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2"/>
        <v/>
      </c>
      <c r="B158" s="82" t="str">
        <f>IF(H158&gt;0,CONCATENATE(Tabel2204040[Object-ID],Tabel2204040[Nr.],".",[1]!Watergangen[[#This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2"/>
        <v/>
      </c>
      <c r="B159" s="82" t="str">
        <f>IF(H159&gt;0,CONCATENATE(Tabel2204040[Object-ID],Tabel2204040[Nr.],".",[1]!Watergangen[[#This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2"/>
        <v/>
      </c>
      <c r="B160" s="82" t="str">
        <f>IF(H160&gt;0,CONCATENATE(Tabel2204040[Object-ID],Tabel2204040[Nr.],".",[1]!Watergangen[[#This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2"/>
        <v/>
      </c>
      <c r="B161" s="82" t="str">
        <f>IF(H161&gt;0,CONCATENATE(Tabel2204040[Object-ID],Tabel2204040[Nr.],".",[1]!Watergangen[[#This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2"/>
        <v/>
      </c>
      <c r="B162" s="82" t="str">
        <f>IF(H162&gt;0,CONCATENATE(Tabel2204040[Object-ID],Tabel2204040[Nr.],".",[1]!Watergangen[[#This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2"/>
        <v/>
      </c>
      <c r="B163" s="82" t="str">
        <f>IF(H163&gt;0,CONCATENATE(Tabel2204040[Object-ID],Tabel2204040[Nr.],".",[1]!Watergangen[[#This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2"/>
        <v/>
      </c>
      <c r="B164" s="82" t="str">
        <f>IF(H164&gt;0,CONCATENATE(Tabel2204040[Object-ID],Tabel2204040[Nr.],".",[1]!Watergangen[[#This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2"/>
        <v/>
      </c>
      <c r="B165" s="82" t="str">
        <f>IF(H165&gt;0,CONCATENATE(Tabel2204040[Object-ID],Tabel2204040[Nr.],".",[1]!Watergangen[[#This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2"/>
        <v/>
      </c>
      <c r="B166" s="82" t="str">
        <f>IF(H166&gt;0,CONCATENATE(Tabel2204040[Object-ID],Tabel2204040[Nr.],".",[1]!Watergangen[[#This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2"/>
        <v/>
      </c>
      <c r="B167" s="82" t="str">
        <f>IF(H167&gt;0,CONCATENATE(Tabel2204040[Object-ID],Tabel2204040[Nr.],".",[1]!Watergangen[[#This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2"/>
        <v/>
      </c>
      <c r="B168" s="82" t="str">
        <f>IF(H168&gt;0,CONCATENATE(Tabel2204040[Object-ID],Tabel2204040[Nr.],".",[1]!Watergangen[[#This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2"/>
        <v/>
      </c>
      <c r="B169" s="82" t="str">
        <f>IF(H169&gt;0,CONCATENATE(Tabel2204040[Object-ID],Tabel2204040[Nr.],".",[1]!Watergangen[[#This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2"/>
        <v/>
      </c>
      <c r="B170" s="82" t="str">
        <f>IF(H170&gt;0,CONCATENATE(Tabel2204040[Object-ID],Tabel2204040[Nr.],".",[1]!Watergangen[[#This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2"/>
        <v/>
      </c>
      <c r="B171" s="82" t="str">
        <f>IF(H171&gt;0,CONCATENATE(Tabel2204040[Object-ID],Tabel2204040[Nr.],".",[1]!Watergangen[[#This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2"/>
        <v/>
      </c>
      <c r="B172" s="82" t="str">
        <f>IF(H172&gt;0,CONCATENATE(Tabel2204040[Object-ID],Tabel2204040[Nr.],".",[1]!Watergangen[[#This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2"/>
        <v/>
      </c>
      <c r="B173" s="82" t="str">
        <f>IF(H173&gt;0,CONCATENATE(Tabel2204040[Object-ID],Tabel2204040[Nr.],".",[1]!Watergangen[[#This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2"/>
        <v/>
      </c>
      <c r="B174" s="82" t="str">
        <f>IF(H174&gt;0,CONCATENATE(Tabel2204040[Object-ID],Tabel2204040[Nr.],".",[1]!Watergangen[[#This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2"/>
        <v/>
      </c>
      <c r="B175" s="82" t="str">
        <f>IF(H175&gt;0,CONCATENATE(Tabel2204040[Object-ID],Tabel2204040[Nr.],".",[1]!Watergangen[[#This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2"/>
        <v/>
      </c>
      <c r="B176" s="82" t="str">
        <f>IF(H176&gt;0,CONCATENATE(Tabel2204040[Object-ID],Tabel2204040[Nr.],".",[1]!Watergangen[[#This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2"/>
        <v/>
      </c>
      <c r="B177" s="82" t="str">
        <f>IF(H177&gt;0,CONCATENATE(Tabel2204040[Object-ID],Tabel2204040[Nr.],".",[1]!Watergangen[[#This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2"/>
        <v/>
      </c>
      <c r="B178" s="82" t="str">
        <f>IF(H178&gt;0,CONCATENATE(Tabel2204040[Object-ID],Tabel2204040[Nr.],".",[1]!Watergangen[[#This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2"/>
        <v/>
      </c>
      <c r="B179" s="82" t="str">
        <f>IF(H179&gt;0,CONCATENATE(Tabel2204040[Object-ID],Tabel2204040[Nr.],".",[1]!Watergangen[[#This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2"/>
        <v/>
      </c>
      <c r="B180" s="82" t="str">
        <f>IF(H180&gt;0,CONCATENATE(Tabel2204040[Object-ID],Tabel2204040[Nr.],".",[1]!Watergangen[[#This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2"/>
        <v/>
      </c>
      <c r="B181" s="82" t="str">
        <f>IF(H181&gt;0,CONCATENATE(Tabel2204040[Object-ID],Tabel2204040[Nr.],".",[1]!Watergangen[[#This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2"/>
        <v/>
      </c>
      <c r="B182" s="82" t="str">
        <f>IF(H182&gt;0,CONCATENATE(Tabel2204040[Object-ID],Tabel2204040[Nr.],".",[1]!Watergangen[[#This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2"/>
        <v/>
      </c>
      <c r="B183" s="82" t="str">
        <f>IF(H183&gt;0,CONCATENATE(Tabel2204040[Object-ID],Tabel2204040[Nr.],".",[1]!Watergangen[[#This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2"/>
        <v/>
      </c>
      <c r="B184" s="82" t="str">
        <f>IF(H184&gt;0,CONCATENATE(Tabel2204040[Object-ID],Tabel2204040[Nr.],".",[1]!Watergangen[[#This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2"/>
        <v/>
      </c>
      <c r="B185" s="82" t="str">
        <f>IF(H185&gt;0,CONCATENATE(Tabel2204040[Object-ID],Tabel2204040[Nr.],".",[1]!Watergangen[[#This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2"/>
        <v/>
      </c>
      <c r="B186" s="82" t="str">
        <f>IF(H186&gt;0,CONCATENATE(Tabel2204040[Object-ID],Tabel2204040[Nr.],".",[1]!Watergangen[[#This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2"/>
        <v/>
      </c>
      <c r="B187" s="82" t="str">
        <f>IF(H187&gt;0,CONCATENATE(Tabel2204040[Object-ID],Tabel2204040[Nr.],".",[1]!Watergangen[[#This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2"/>
        <v/>
      </c>
      <c r="B188" s="82" t="str">
        <f>IF(H188&gt;0,CONCATENATE(Tabel2204040[Object-ID],Tabel2204040[Nr.],".",[1]!Watergangen[[#This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2"/>
        <v/>
      </c>
      <c r="B189" s="82" t="str">
        <f>IF(H189&gt;0,CONCATENATE(Tabel2204040[Object-ID],Tabel2204040[Nr.],".",[1]!Watergangen[[#This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2"/>
        <v/>
      </c>
      <c r="B190" s="82" t="str">
        <f>IF(H190&gt;0,CONCATENATE(Tabel2204040[Object-ID],Tabel2204040[Nr.],".",[1]!Watergangen[[#This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2"/>
        <v/>
      </c>
      <c r="B191" s="82" t="str">
        <f>IF(H191&gt;0,CONCATENATE(Tabel2204040[Object-ID],Tabel2204040[Nr.],".",[1]!Watergangen[[#This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2"/>
        <v/>
      </c>
      <c r="B192" s="82" t="str">
        <f>IF(H192&gt;0,CONCATENATE(Tabel2204040[Object-ID],Tabel2204040[Nr.],".",[1]!Watergangen[[#This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2"/>
        <v/>
      </c>
      <c r="B193" s="82" t="str">
        <f>IF(H193&gt;0,CONCATENATE(Tabel2204040[Object-ID],Tabel2204040[Nr.],".",[1]!Watergangen[[#This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2"/>
        <v/>
      </c>
      <c r="B194" s="82" t="str">
        <f>IF(H194&gt;0,CONCATENATE(Tabel2204040[Object-ID],Tabel2204040[Nr.],".",[1]!Watergangen[[#This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2"/>
        <v/>
      </c>
      <c r="B195" s="82" t="str">
        <f>IF(H195&gt;0,CONCATENATE(Tabel2204040[Object-ID],Tabel2204040[Nr.],".",[1]!Watergangen[[#This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2"/>
        <v/>
      </c>
      <c r="B196" s="82" t="str">
        <f>IF(H196&gt;0,CONCATENATE(Tabel2204040[Object-ID],Tabel2204040[Nr.],".",[1]!Watergangen[[#This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2"/>
        <v/>
      </c>
      <c r="B197" s="82" t="str">
        <f>IF(H197&gt;0,CONCATENATE(Tabel2204040[Object-ID],Tabel2204040[Nr.],".",[1]!Watergangen[[#This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2"/>
        <v/>
      </c>
      <c r="B198" s="82" t="str">
        <f>IF(H198&gt;0,CONCATENATE(Tabel2204040[Object-ID],Tabel2204040[Nr.],".",[1]!Watergangen[[#This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2"/>
        <v/>
      </c>
      <c r="B199" s="82" t="str">
        <f>IF(H199&gt;0,CONCATENATE(Tabel2204040[Object-ID],Tabel2204040[Nr.],".",[1]!Watergangen[[#This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2"/>
        <v/>
      </c>
      <c r="B200" s="82" t="str">
        <f>IF(H200&gt;0,CONCATENATE(Tabel2204040[Object-ID],Tabel2204040[Nr.],".",[1]!Watergangen[[#This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2"/>
        <v/>
      </c>
      <c r="B201" s="82" t="str">
        <f>IF(H201&gt;0,CONCATENATE(Tabel2204040[Object-ID],Tabel2204040[Nr.],".",[1]!Watergangen[[#This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2"/>
        <v/>
      </c>
      <c r="B202" s="82" t="str">
        <f>IF(H202&gt;0,CONCATENATE(Tabel2204040[Object-ID],Tabel2204040[Nr.],".",[1]!Watergangen[[#This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2"/>
        <v/>
      </c>
      <c r="B203" s="82" t="str">
        <f>IF(H203&gt;0,CONCATENATE(Tabel2204040[Object-ID],Tabel2204040[Nr.],".",[1]!Watergangen[[#This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si="2"/>
        <v/>
      </c>
      <c r="B204" s="82" t="str">
        <f>IF(H204&gt;0,CONCATENATE(Tabel2204040[Object-ID],Tabel2204040[Nr.],".",[1]!Watergangen[[#This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ref="A205:A268" si="3">IF(B205="","",ROW()-10)</f>
        <v/>
      </c>
      <c r="B205" s="82" t="str">
        <f>IF(H205&gt;0,CONCATENATE(Tabel2204040[Object-ID],Tabel2204040[Nr.],".",[1]!Watergangen[[#This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3"/>
        <v/>
      </c>
      <c r="B206" s="82" t="str">
        <f>IF(H206&gt;0,CONCATENATE(Tabel2204040[Object-ID],Tabel2204040[Nr.],".",[1]!Watergangen[[#This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si="3"/>
        <v/>
      </c>
      <c r="B207" s="82" t="str">
        <f>IF(H207&gt;0,CONCATENATE(Tabel2204040[Object-ID],Tabel2204040[Nr.],".",[1]!Watergangen[[#This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3"/>
        <v/>
      </c>
      <c r="B208" s="82" t="str">
        <f>IF(H208&gt;0,CONCATENATE(Tabel2204040[Object-ID],Tabel2204040[Nr.],".",[1]!Watergangen[[#This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3"/>
        <v/>
      </c>
      <c r="B209" s="82" t="str">
        <f>IF(H209&gt;0,CONCATENATE(Tabel2204040[Object-ID],Tabel2204040[Nr.],".",[1]!Watergangen[[#This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3"/>
        <v/>
      </c>
      <c r="B210" s="82" t="str">
        <f>IF(H210&gt;0,CONCATENATE(Tabel2204040[Object-ID],Tabel2204040[Nr.],".",[1]!Watergangen[[#This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3"/>
        <v/>
      </c>
      <c r="B211" s="82" t="str">
        <f>IF(H211&gt;0,CONCATENATE(Tabel2204040[Object-ID],Tabel2204040[Nr.],".",[1]!Watergangen[[#This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3"/>
        <v/>
      </c>
      <c r="B212" s="82" t="str">
        <f>IF(H212&gt;0,CONCATENATE(Tabel2204040[Object-ID],Tabel2204040[Nr.],".",[1]!Watergangen[[#This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3"/>
        <v/>
      </c>
      <c r="B213" s="82" t="str">
        <f>IF(H213&gt;0,CONCATENATE(Tabel2204040[Object-ID],Tabel2204040[Nr.],".",[1]!Watergangen[[#This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3"/>
        <v/>
      </c>
      <c r="B214" s="82" t="str">
        <f>IF(H214&gt;0,CONCATENATE(Tabel2204040[Object-ID],Tabel2204040[Nr.],".",[1]!Watergangen[[#This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3"/>
        <v/>
      </c>
      <c r="B215" s="82" t="str">
        <f>IF(H215&gt;0,CONCATENATE(Tabel2204040[Object-ID],Tabel2204040[Nr.],".",[1]!Watergangen[[#This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3"/>
        <v/>
      </c>
      <c r="B216" s="82" t="str">
        <f>IF(H216&gt;0,CONCATENATE(Tabel2204040[Object-ID],Tabel2204040[Nr.],".",[1]!Watergangen[[#This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3"/>
        <v/>
      </c>
      <c r="B217" s="82" t="str">
        <f>IF(H217&gt;0,CONCATENATE(Tabel2204040[Object-ID],Tabel2204040[Nr.],".",[1]!Watergangen[[#This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3"/>
        <v/>
      </c>
      <c r="B218" s="82" t="str">
        <f>IF(H218&gt;0,CONCATENATE(Tabel2204040[Object-ID],Tabel2204040[Nr.],".",[1]!Watergangen[[#This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3"/>
        <v/>
      </c>
      <c r="B219" s="82" t="str">
        <f>IF(H219&gt;0,CONCATENATE(Tabel2204040[Object-ID],Tabel2204040[Nr.],".",[1]!Watergangen[[#This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3"/>
        <v/>
      </c>
      <c r="B220" s="82" t="str">
        <f>IF(H220&gt;0,CONCATENATE(Tabel2204040[Object-ID],Tabel2204040[Nr.],".",[1]!Watergangen[[#This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3"/>
        <v/>
      </c>
      <c r="B221" s="82" t="str">
        <f>IF(H221&gt;0,CONCATENATE(Tabel2204040[Object-ID],Tabel2204040[Nr.],".",[1]!Watergangen[[#This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3"/>
        <v/>
      </c>
      <c r="B222" s="82" t="str">
        <f>IF(H222&gt;0,CONCATENATE(Tabel2204040[Object-ID],Tabel2204040[Nr.],".",[1]!Watergangen[[#This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3"/>
        <v/>
      </c>
      <c r="B223" s="82" t="str">
        <f>IF(H223&gt;0,CONCATENATE(Tabel2204040[Object-ID],Tabel2204040[Nr.],".",[1]!Watergangen[[#This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3"/>
        <v/>
      </c>
      <c r="B224" s="82" t="str">
        <f>IF(H224&gt;0,CONCATENATE(Tabel2204040[Object-ID],Tabel2204040[Nr.],".",[1]!Watergangen[[#This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3"/>
        <v/>
      </c>
      <c r="B225" s="82" t="str">
        <f>IF(H225&gt;0,CONCATENATE(Tabel2204040[Object-ID],Tabel2204040[Nr.],".",[1]!Watergangen[[#This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3"/>
        <v/>
      </c>
      <c r="B226" s="82" t="str">
        <f>IF(H226&gt;0,CONCATENATE(Tabel2204040[Object-ID],Tabel2204040[Nr.],".",[1]!Watergangen[[#This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3"/>
        <v/>
      </c>
      <c r="B227" s="82" t="str">
        <f>IF(H227&gt;0,CONCATENATE(Tabel2204040[Object-ID],Tabel2204040[Nr.],".",[1]!Watergangen[[#This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3"/>
        <v/>
      </c>
      <c r="B228" s="82" t="str">
        <f>IF(H228&gt;0,CONCATENATE(Tabel2204040[Object-ID],Tabel2204040[Nr.],".",[1]!Watergangen[[#This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3"/>
        <v/>
      </c>
      <c r="B229" s="82" t="str">
        <f>IF(H229&gt;0,CONCATENATE(Tabel2204040[Object-ID],Tabel2204040[Nr.],".",[1]!Watergangen[[#This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3"/>
        <v/>
      </c>
      <c r="B230" s="82" t="str">
        <f>IF(H230&gt;0,CONCATENATE(Tabel2204040[Object-ID],Tabel2204040[Nr.],".",[1]!Watergangen[[#This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3"/>
        <v/>
      </c>
      <c r="B231" s="82" t="str">
        <f>IF(H231&gt;0,CONCATENATE(Tabel2204040[Object-ID],Tabel2204040[Nr.],".",[1]!Watergangen[[#This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3"/>
        <v/>
      </c>
      <c r="B232" s="82" t="str">
        <f>IF(H232&gt;0,CONCATENATE(Tabel2204040[Object-ID],Tabel2204040[Nr.],".",[1]!Watergangen[[#This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3"/>
        <v/>
      </c>
      <c r="B233" s="82" t="str">
        <f>IF(H233&gt;0,CONCATENATE(Tabel2204040[Object-ID],Tabel2204040[Nr.],".",[1]!Watergangen[[#This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3"/>
        <v/>
      </c>
      <c r="B234" s="82" t="str">
        <f>IF(H234&gt;0,CONCATENATE(Tabel2204040[Object-ID],Tabel2204040[Nr.],".",[1]!Watergangen[[#This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3"/>
        <v/>
      </c>
      <c r="B235" s="82" t="str">
        <f>IF(H235&gt;0,CONCATENATE(Tabel2204040[Object-ID],Tabel2204040[Nr.],".",[1]!Watergangen[[#This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3"/>
        <v/>
      </c>
      <c r="B236" s="82" t="str">
        <f>IF(H236&gt;0,CONCATENATE(Tabel2204040[Object-ID],Tabel2204040[Nr.],".",[1]!Watergangen[[#This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3"/>
        <v/>
      </c>
      <c r="B237" s="82" t="str">
        <f>IF(H237&gt;0,CONCATENATE(Tabel2204040[Object-ID],Tabel2204040[Nr.],".",[1]!Watergangen[[#This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3"/>
        <v/>
      </c>
      <c r="B238" s="82" t="str">
        <f>IF(H238&gt;0,CONCATENATE(Tabel2204040[Object-ID],Tabel2204040[Nr.],".",[1]!Watergangen[[#This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3"/>
        <v/>
      </c>
      <c r="B239" s="82" t="str">
        <f>IF(H239&gt;0,CONCATENATE(Tabel2204040[Object-ID],Tabel2204040[Nr.],".",[1]!Watergangen[[#This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3"/>
        <v/>
      </c>
      <c r="B240" s="82" t="str">
        <f>IF(H240&gt;0,CONCATENATE(Tabel2204040[Object-ID],Tabel2204040[Nr.],".",[1]!Watergangen[[#This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3"/>
        <v/>
      </c>
      <c r="B241" s="82" t="str">
        <f>IF(H241&gt;0,CONCATENATE(Tabel2204040[Object-ID],Tabel2204040[Nr.],".",[1]!Watergangen[[#This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3"/>
        <v/>
      </c>
      <c r="B242" s="82" t="str">
        <f>IF(H242&gt;0,CONCATENATE(Tabel2204040[Object-ID],Tabel2204040[Nr.],".",[1]!Watergangen[[#This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3"/>
        <v/>
      </c>
      <c r="B243" s="82" t="str">
        <f>IF(H243&gt;0,CONCATENATE(Tabel2204040[Object-ID],Tabel2204040[Nr.],".",[1]!Watergangen[[#This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3"/>
        <v/>
      </c>
      <c r="B244" s="82" t="str">
        <f>IF(H244&gt;0,CONCATENATE(Tabel2204040[Object-ID],Tabel2204040[Nr.],".",[1]!Watergangen[[#This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3"/>
        <v/>
      </c>
      <c r="B245" s="82" t="str">
        <f>IF(H245&gt;0,CONCATENATE(Tabel2204040[Object-ID],Tabel2204040[Nr.],".",[1]!Watergangen[[#This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3"/>
        <v/>
      </c>
      <c r="B246" s="82" t="str">
        <f>IF(H246&gt;0,CONCATENATE(Tabel2204040[Object-ID],Tabel2204040[Nr.],".",[1]!Watergangen[[#This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3"/>
        <v/>
      </c>
      <c r="B247" s="82" t="str">
        <f>IF(H247&gt;0,CONCATENATE(Tabel2204040[Object-ID],Tabel2204040[Nr.],".",[1]!Watergangen[[#This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3"/>
        <v/>
      </c>
      <c r="B248" s="82" t="str">
        <f>IF(H248&gt;0,CONCATENATE(Tabel2204040[Object-ID],Tabel2204040[Nr.],".",[1]!Watergangen[[#This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3"/>
        <v/>
      </c>
      <c r="B249" s="82" t="str">
        <f>IF(H249&gt;0,CONCATENATE(Tabel2204040[Object-ID],Tabel2204040[Nr.],".",[1]!Watergangen[[#This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3"/>
        <v/>
      </c>
      <c r="B250" s="82" t="str">
        <f>IF(H250&gt;0,CONCATENATE(Tabel2204040[Object-ID],Tabel2204040[Nr.],".",[1]!Watergangen[[#This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3"/>
        <v/>
      </c>
      <c r="B251" s="82" t="str">
        <f>IF(H251&gt;0,CONCATENATE(Tabel2204040[Object-ID],Tabel2204040[Nr.],".",[1]!Watergangen[[#This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3"/>
        <v/>
      </c>
      <c r="B252" s="82" t="str">
        <f>IF(H252&gt;0,CONCATENATE(Tabel2204040[Object-ID],Tabel2204040[Nr.],".",[1]!Watergangen[[#This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3"/>
        <v/>
      </c>
      <c r="B253" s="82" t="str">
        <f>IF(H253&gt;0,CONCATENATE(Tabel2204040[Object-ID],Tabel2204040[Nr.],".",[1]!Watergangen[[#This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3"/>
        <v/>
      </c>
      <c r="B254" s="82" t="str">
        <f>IF(H254&gt;0,CONCATENATE(Tabel2204040[Object-ID],Tabel2204040[Nr.],".",[1]!Watergangen[[#This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3"/>
        <v/>
      </c>
      <c r="B255" s="82" t="str">
        <f>IF(H255&gt;0,CONCATENATE(Tabel2204040[Object-ID],Tabel2204040[Nr.],".",[1]!Watergangen[[#This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3"/>
        <v/>
      </c>
      <c r="B256" s="82" t="str">
        <f>IF(H256&gt;0,CONCATENATE(Tabel2204040[Object-ID],Tabel2204040[Nr.],".",[1]!Watergangen[[#This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3"/>
        <v/>
      </c>
      <c r="B257" s="82" t="str">
        <f>IF(H257&gt;0,CONCATENATE(Tabel2204040[Object-ID],Tabel2204040[Nr.],".",[1]!Watergangen[[#This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3"/>
        <v/>
      </c>
      <c r="B258" s="82" t="str">
        <f>IF(H258&gt;0,CONCATENATE(Tabel2204040[Object-ID],Tabel2204040[Nr.],".",[1]!Watergangen[[#This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3"/>
        <v/>
      </c>
      <c r="B259" s="82" t="str">
        <f>IF(H259&gt;0,CONCATENATE(Tabel2204040[Object-ID],Tabel2204040[Nr.],".",[1]!Watergangen[[#This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3"/>
        <v/>
      </c>
      <c r="B260" s="82" t="str">
        <f>IF(H260&gt;0,CONCATENATE(Tabel2204040[Object-ID],Tabel2204040[Nr.],".",[1]!Watergangen[[#This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3"/>
        <v/>
      </c>
      <c r="B261" s="82" t="str">
        <f>IF(H261&gt;0,CONCATENATE(Tabel2204040[Object-ID],Tabel2204040[Nr.],".",[1]!Watergangen[[#This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3"/>
        <v/>
      </c>
      <c r="B262" s="82" t="str">
        <f>IF(H262&gt;0,CONCATENATE(Tabel2204040[Object-ID],Tabel2204040[Nr.],".",[1]!Watergangen[[#This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3"/>
        <v/>
      </c>
      <c r="B263" s="82" t="str">
        <f>IF(H263&gt;0,CONCATENATE(Tabel2204040[Object-ID],Tabel2204040[Nr.],".",[1]!Watergangen[[#This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3"/>
        <v/>
      </c>
      <c r="B264" s="82" t="str">
        <f>IF(H264&gt;0,CONCATENATE(Tabel2204040[Object-ID],Tabel2204040[Nr.],".",[1]!Watergangen[[#This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3"/>
        <v/>
      </c>
      <c r="B265" s="82" t="str">
        <f>IF(H265&gt;0,CONCATENATE(Tabel2204040[Object-ID],Tabel2204040[Nr.],".",[1]!Watergangen[[#This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3"/>
        <v/>
      </c>
      <c r="B266" s="82" t="str">
        <f>IF(H266&gt;0,CONCATENATE(Tabel2204040[Object-ID],Tabel2204040[Nr.],".",[1]!Watergangen[[#This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3"/>
        <v/>
      </c>
      <c r="B267" s="82" t="str">
        <f>IF(H267&gt;0,CONCATENATE(Tabel2204040[Object-ID],Tabel2204040[Nr.],".",[1]!Watergangen[[#This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si="3"/>
        <v/>
      </c>
      <c r="B268" s="82" t="str">
        <f>IF(H268&gt;0,CONCATENATE(Tabel2204040[Object-ID],Tabel2204040[Nr.],".",[1]!Watergangen[[#This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ref="A269:A332" si="4">IF(B269="","",ROW()-10)</f>
        <v/>
      </c>
      <c r="B269" s="82" t="str">
        <f>IF(H269&gt;0,CONCATENATE(Tabel2204040[Object-ID],Tabel2204040[Nr.],".",[1]!Watergangen[[#This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4"/>
        <v/>
      </c>
      <c r="B270" s="82" t="str">
        <f>IF(H270&gt;0,CONCATENATE(Tabel2204040[Object-ID],Tabel2204040[Nr.],".",[1]!Watergangen[[#This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si="4"/>
        <v/>
      </c>
      <c r="B271" s="82" t="str">
        <f>IF(H271&gt;0,CONCATENATE(Tabel2204040[Object-ID],Tabel2204040[Nr.],".",[1]!Watergangen[[#This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4"/>
        <v/>
      </c>
      <c r="B272" s="82" t="str">
        <f>IF(H272&gt;0,CONCATENATE(Tabel2204040[Object-ID],Tabel2204040[Nr.],".",[1]!Watergangen[[#This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4"/>
        <v/>
      </c>
      <c r="B273" s="82" t="str">
        <f>IF(H273&gt;0,CONCATENATE(Tabel2204040[Object-ID],Tabel2204040[Nr.],".",[1]!Watergangen[[#This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4"/>
        <v/>
      </c>
      <c r="B274" s="82" t="str">
        <f>IF(H274&gt;0,CONCATENATE(Tabel2204040[Object-ID],Tabel2204040[Nr.],".",[1]!Watergangen[[#This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4"/>
        <v/>
      </c>
      <c r="B275" s="82" t="str">
        <f>IF(H275&gt;0,CONCATENATE(Tabel2204040[Object-ID],Tabel2204040[Nr.],".",[1]!Watergangen[[#This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4"/>
        <v/>
      </c>
      <c r="B276" s="82" t="str">
        <f>IF(H276&gt;0,CONCATENATE(Tabel2204040[Object-ID],Tabel2204040[Nr.],".",[1]!Watergangen[[#This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4"/>
        <v/>
      </c>
      <c r="B277" s="82" t="str">
        <f>IF(H277&gt;0,CONCATENATE(Tabel2204040[Object-ID],Tabel2204040[Nr.],".",[1]!Watergangen[[#This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4"/>
        <v/>
      </c>
      <c r="B278" s="82" t="str">
        <f>IF(H278&gt;0,CONCATENATE(Tabel2204040[Object-ID],Tabel2204040[Nr.],".",[1]!Watergangen[[#This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4"/>
        <v/>
      </c>
      <c r="B279" s="82" t="str">
        <f>IF(H279&gt;0,CONCATENATE(Tabel2204040[Object-ID],Tabel2204040[Nr.],".",[1]!Watergangen[[#This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4"/>
        <v/>
      </c>
      <c r="B280" s="82" t="str">
        <f>IF(H280&gt;0,CONCATENATE(Tabel2204040[Object-ID],Tabel2204040[Nr.],".",[1]!Watergangen[[#This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4"/>
        <v/>
      </c>
      <c r="B281" s="82" t="str">
        <f>IF(H281&gt;0,CONCATENATE(Tabel2204040[Object-ID],Tabel2204040[Nr.],".",[1]!Watergangen[[#This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4"/>
        <v/>
      </c>
      <c r="B282" s="82" t="str">
        <f>IF(H282&gt;0,CONCATENATE(Tabel2204040[Object-ID],Tabel2204040[Nr.],".",[1]!Watergangen[[#This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4"/>
        <v/>
      </c>
      <c r="B283" s="82" t="str">
        <f>IF(H283&gt;0,CONCATENATE(Tabel2204040[Object-ID],Tabel2204040[Nr.],".",[1]!Watergangen[[#This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4"/>
        <v/>
      </c>
      <c r="B284" s="82" t="str">
        <f>IF(H284&gt;0,CONCATENATE(Tabel2204040[Object-ID],Tabel2204040[Nr.],".",[1]!Watergangen[[#This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4"/>
        <v/>
      </c>
      <c r="B285" s="82" t="str">
        <f>IF(H285&gt;0,CONCATENATE(Tabel2204040[Object-ID],Tabel2204040[Nr.],".",[1]!Watergangen[[#This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4"/>
        <v/>
      </c>
      <c r="B286" s="82" t="str">
        <f>IF(H286&gt;0,CONCATENATE(Tabel2204040[Object-ID],Tabel2204040[Nr.],".",[1]!Watergangen[[#This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4"/>
        <v/>
      </c>
      <c r="B287" s="82" t="str">
        <f>IF(H287&gt;0,CONCATENATE(Tabel2204040[Object-ID],Tabel2204040[Nr.],".",[1]!Watergangen[[#This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4"/>
        <v/>
      </c>
      <c r="B288" s="82" t="str">
        <f>IF(H288&gt;0,CONCATENATE(Tabel2204040[Object-ID],Tabel2204040[Nr.],".",[1]!Watergangen[[#This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4"/>
        <v/>
      </c>
      <c r="B289" s="82" t="str">
        <f>IF(H289&gt;0,CONCATENATE(Tabel2204040[Object-ID],Tabel2204040[Nr.],".",[1]!Watergangen[[#This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4"/>
        <v/>
      </c>
      <c r="B290" s="82" t="str">
        <f>IF(H290&gt;0,CONCATENATE(Tabel2204040[Object-ID],Tabel2204040[Nr.],".",[1]!Watergangen[[#This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4"/>
        <v/>
      </c>
      <c r="B291" s="82" t="str">
        <f>IF(H291&gt;0,CONCATENATE(Tabel2204040[Object-ID],Tabel2204040[Nr.],".",[1]!Watergangen[[#This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4"/>
        <v/>
      </c>
      <c r="B292" s="82" t="str">
        <f>IF(H292&gt;0,CONCATENATE(Tabel2204040[Object-ID],Tabel2204040[Nr.],".",[1]!Watergangen[[#This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4"/>
        <v/>
      </c>
      <c r="B293" s="82" t="str">
        <f>IF(H293&gt;0,CONCATENATE(Tabel2204040[Object-ID],Tabel2204040[Nr.],".",[1]!Watergangen[[#This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4"/>
        <v/>
      </c>
      <c r="B294" s="82" t="str">
        <f>IF(H294&gt;0,CONCATENATE(Tabel2204040[Object-ID],Tabel2204040[Nr.],".",[1]!Watergangen[[#This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4"/>
        <v/>
      </c>
      <c r="B295" s="82" t="str">
        <f>IF(H295&gt;0,CONCATENATE(Tabel2204040[Object-ID],Tabel2204040[Nr.],".",[1]!Watergangen[[#This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4"/>
        <v/>
      </c>
      <c r="B296" s="82" t="str">
        <f>IF(H296&gt;0,CONCATENATE(Tabel2204040[Object-ID],Tabel2204040[Nr.],".",[1]!Watergangen[[#This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4"/>
        <v/>
      </c>
      <c r="B297" s="82" t="str">
        <f>IF(H297&gt;0,CONCATENATE(Tabel2204040[Object-ID],Tabel2204040[Nr.],".",[1]!Watergangen[[#This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4"/>
        <v/>
      </c>
      <c r="B298" s="82" t="str">
        <f>IF(H298&gt;0,CONCATENATE(Tabel2204040[Object-ID],Tabel2204040[Nr.],".",[1]!Watergangen[[#This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4"/>
        <v/>
      </c>
      <c r="B299" s="82" t="str">
        <f>IF(H299&gt;0,CONCATENATE(Tabel2204040[Object-ID],Tabel2204040[Nr.],".",[1]!Watergangen[[#This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4"/>
        <v/>
      </c>
      <c r="B300" s="82" t="str">
        <f>IF(H300&gt;0,CONCATENATE(Tabel2204040[Object-ID],Tabel2204040[Nr.],".",[1]!Watergangen[[#This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4"/>
        <v/>
      </c>
      <c r="B301" s="82" t="str">
        <f>IF(H301&gt;0,CONCATENATE(Tabel2204040[Object-ID],Tabel2204040[Nr.],".",[1]!Watergangen[[#This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4"/>
        <v/>
      </c>
      <c r="B302" s="82" t="str">
        <f>IF(H302&gt;0,CONCATENATE(Tabel2204040[Object-ID],Tabel2204040[Nr.],".",[1]!Watergangen[[#This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4"/>
        <v/>
      </c>
      <c r="B303" s="82" t="str">
        <f>IF(H303&gt;0,CONCATENATE(Tabel2204040[Object-ID],Tabel2204040[Nr.],".",[1]!Watergangen[[#This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4"/>
        <v/>
      </c>
      <c r="B304" s="82" t="str">
        <f>IF(H304&gt;0,CONCATENATE(Tabel2204040[Object-ID],Tabel2204040[Nr.],".",[1]!Watergangen[[#This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4"/>
        <v/>
      </c>
      <c r="B305" s="82" t="str">
        <f>IF(H305&gt;0,CONCATENATE(Tabel2204040[Object-ID],Tabel2204040[Nr.],".",[1]!Watergangen[[#This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4"/>
        <v/>
      </c>
      <c r="B306" s="82" t="str">
        <f>IF(H306&gt;0,CONCATENATE(Tabel2204040[Object-ID],Tabel2204040[Nr.],".",[1]!Watergangen[[#This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4"/>
        <v/>
      </c>
      <c r="B307" s="82" t="str">
        <f>IF(H307&gt;0,CONCATENATE(Tabel2204040[Object-ID],Tabel2204040[Nr.],".",[1]!Watergangen[[#This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4"/>
        <v/>
      </c>
      <c r="B308" s="82" t="str">
        <f>IF(H308&gt;0,CONCATENATE(Tabel2204040[Object-ID],Tabel2204040[Nr.],".",[1]!Watergangen[[#This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4"/>
        <v/>
      </c>
      <c r="B309" s="82" t="str">
        <f>IF(H309&gt;0,CONCATENATE(Tabel2204040[Object-ID],Tabel2204040[Nr.],".",[1]!Watergangen[[#This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4"/>
        <v/>
      </c>
      <c r="B310" s="82" t="str">
        <f>IF(H310&gt;0,CONCATENATE(Tabel2204040[Object-ID],Tabel2204040[Nr.],".",[1]!Watergangen[[#This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4"/>
        <v/>
      </c>
      <c r="B311" s="82" t="str">
        <f>IF(H311&gt;0,CONCATENATE(Tabel2204040[Object-ID],Tabel2204040[Nr.],".",[1]!Watergangen[[#This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4"/>
        <v/>
      </c>
      <c r="B312" s="82" t="str">
        <f>IF(H312&gt;0,CONCATENATE(Tabel2204040[Object-ID],Tabel2204040[Nr.],".",[1]!Watergangen[[#This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4"/>
        <v/>
      </c>
      <c r="B313" s="82" t="str">
        <f>IF(H313&gt;0,CONCATENATE(Tabel2204040[Object-ID],Tabel2204040[Nr.],".",[1]!Watergangen[[#This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4"/>
        <v/>
      </c>
      <c r="B314" s="82" t="str">
        <f>IF(H314&gt;0,CONCATENATE(Tabel2204040[Object-ID],Tabel2204040[Nr.],".",[1]!Watergangen[[#This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4"/>
        <v/>
      </c>
      <c r="B315" s="82" t="str">
        <f>IF(H315&gt;0,CONCATENATE(Tabel2204040[Object-ID],Tabel2204040[Nr.],".",[1]!Watergangen[[#This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4"/>
        <v/>
      </c>
      <c r="B316" s="82" t="str">
        <f>IF(H316&gt;0,CONCATENATE(Tabel2204040[Object-ID],Tabel2204040[Nr.],".",[1]!Watergangen[[#This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4"/>
        <v/>
      </c>
      <c r="B317" s="82" t="str">
        <f>IF(H317&gt;0,CONCATENATE(Tabel2204040[Object-ID],Tabel2204040[Nr.],".",[1]!Watergangen[[#This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4"/>
        <v/>
      </c>
      <c r="B318" s="82" t="str">
        <f>IF(H318&gt;0,CONCATENATE(Tabel2204040[Object-ID],Tabel2204040[Nr.],".",[1]!Watergangen[[#This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4"/>
        <v/>
      </c>
      <c r="B319" s="82" t="str">
        <f>IF(H319&gt;0,CONCATENATE(Tabel2204040[Object-ID],Tabel2204040[Nr.],".",[1]!Watergangen[[#This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4"/>
        <v/>
      </c>
      <c r="B320" s="82" t="str">
        <f>IF(H320&gt;0,CONCATENATE(Tabel2204040[Object-ID],Tabel2204040[Nr.],".",[1]!Watergangen[[#This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4"/>
        <v/>
      </c>
      <c r="B321" s="82" t="str">
        <f>IF(H321&gt;0,CONCATENATE(Tabel2204040[Object-ID],Tabel2204040[Nr.],".",[1]!Watergangen[[#This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4"/>
        <v/>
      </c>
      <c r="B322" s="82" t="str">
        <f>IF(H322&gt;0,CONCATENATE(Tabel2204040[Object-ID],Tabel2204040[Nr.],".",[1]!Watergangen[[#This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4"/>
        <v/>
      </c>
      <c r="B323" s="82" t="str">
        <f>IF(H323&gt;0,CONCATENATE(Tabel2204040[Object-ID],Tabel2204040[Nr.],".",[1]!Watergangen[[#This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4"/>
        <v/>
      </c>
      <c r="B324" s="82" t="str">
        <f>IF(H324&gt;0,CONCATENATE(Tabel2204040[Object-ID],Tabel2204040[Nr.],".",[1]!Watergangen[[#This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4"/>
        <v/>
      </c>
      <c r="B325" s="82" t="str">
        <f>IF(H325&gt;0,CONCATENATE(Tabel2204040[Object-ID],Tabel2204040[Nr.],".",[1]!Watergangen[[#This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4"/>
        <v/>
      </c>
      <c r="B326" s="82" t="str">
        <f>IF(H326&gt;0,CONCATENATE(Tabel2204040[Object-ID],Tabel2204040[Nr.],".",[1]!Watergangen[[#This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4"/>
        <v/>
      </c>
      <c r="B327" s="82" t="str">
        <f>IF(H327&gt;0,CONCATENATE(Tabel2204040[Object-ID],Tabel2204040[Nr.],".",[1]!Watergangen[[#This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4"/>
        <v/>
      </c>
      <c r="B328" s="82" t="str">
        <f>IF(H328&gt;0,CONCATENATE(Tabel2204040[Object-ID],Tabel2204040[Nr.],".",[1]!Watergangen[[#This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4"/>
        <v/>
      </c>
      <c r="B329" s="82" t="str">
        <f>IF(H329&gt;0,CONCATENATE(Tabel2204040[Object-ID],Tabel2204040[Nr.],".",[1]!Watergangen[[#This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4"/>
        <v/>
      </c>
      <c r="B330" s="82" t="str">
        <f>IF(H330&gt;0,CONCATENATE(Tabel2204040[Object-ID],Tabel2204040[Nr.],".",[1]!Watergangen[[#This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4"/>
        <v/>
      </c>
      <c r="B331" s="82" t="str">
        <f>IF(H331&gt;0,CONCATENATE(Tabel2204040[Object-ID],Tabel2204040[Nr.],".",[1]!Watergangen[[#This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si="4"/>
        <v/>
      </c>
      <c r="B332" s="82" t="str">
        <f>IF(H332&gt;0,CONCATENATE(Tabel2204040[Object-ID],Tabel2204040[Nr.],".",[1]!Watergangen[[#This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ref="A333:A369" si="5">IF(B333="","",ROW()-10)</f>
        <v/>
      </c>
      <c r="B333" s="82" t="str">
        <f>IF(H333&gt;0,CONCATENATE(Tabel2204040[Object-ID],Tabel2204040[Nr.],".",[1]!Watergangen[[#This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5"/>
        <v/>
      </c>
      <c r="B334" s="82" t="str">
        <f>IF(H334&gt;0,CONCATENATE(Tabel2204040[Object-ID],Tabel2204040[Nr.],".",[1]!Watergangen[[#This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si="5"/>
        <v/>
      </c>
      <c r="B335" s="82" t="str">
        <f>IF(H335&gt;0,CONCATENATE(Tabel2204040[Object-ID],Tabel2204040[Nr.],".",[1]!Watergangen[[#This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5"/>
        <v/>
      </c>
      <c r="B336" s="82" t="str">
        <f>IF(H336&gt;0,CONCATENATE(Tabel2204040[Object-ID],Tabel2204040[Nr.],".",[1]!Watergangen[[#This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5"/>
        <v/>
      </c>
      <c r="B337" s="82" t="str">
        <f>IF(H337&gt;0,CONCATENATE(Tabel2204040[Object-ID],Tabel2204040[Nr.],".",[1]!Watergangen[[#This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5"/>
        <v/>
      </c>
      <c r="B338" s="82" t="str">
        <f>IF(H338&gt;0,CONCATENATE(Tabel2204040[Object-ID],Tabel2204040[Nr.],".",[1]!Watergangen[[#This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5"/>
        <v/>
      </c>
      <c r="B339" s="82" t="str">
        <f>IF(H339&gt;0,CONCATENATE(Tabel2204040[Object-ID],Tabel2204040[Nr.],".",[1]!Watergangen[[#This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5"/>
        <v/>
      </c>
      <c r="B340" s="82" t="str">
        <f>IF(H340&gt;0,CONCATENATE(Tabel2204040[Object-ID],Tabel2204040[Nr.],".",[1]!Watergangen[[#This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5"/>
        <v/>
      </c>
      <c r="B341" s="82" t="str">
        <f>IF(H341&gt;0,CONCATENATE(Tabel2204040[Object-ID],Tabel2204040[Nr.],".",[1]!Watergangen[[#This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5"/>
        <v/>
      </c>
      <c r="B342" s="82" t="str">
        <f>IF(H342&gt;0,CONCATENATE(Tabel2204040[Object-ID],Tabel2204040[Nr.],".",[1]!Watergangen[[#This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5"/>
        <v/>
      </c>
      <c r="B343" s="82" t="str">
        <f>IF(H343&gt;0,CONCATENATE(Tabel2204040[Object-ID],Tabel2204040[Nr.],".",[1]!Watergangen[[#This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5"/>
        <v/>
      </c>
      <c r="B344" s="82" t="str">
        <f>IF(H344&gt;0,CONCATENATE(Tabel2204040[Object-ID],Tabel2204040[Nr.],".",[1]!Watergangen[[#This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5"/>
        <v/>
      </c>
      <c r="B345" s="82" t="str">
        <f>IF(H345&gt;0,CONCATENATE(Tabel2204040[Object-ID],Tabel2204040[Nr.],".",[1]!Watergangen[[#This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5"/>
        <v/>
      </c>
      <c r="B346" s="82" t="str">
        <f>IF(H346&gt;0,CONCATENATE(Tabel2204040[Object-ID],Tabel2204040[Nr.],".",[1]!Watergangen[[#This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5"/>
        <v/>
      </c>
      <c r="B347" s="82" t="str">
        <f>IF(H347&gt;0,CONCATENATE(Tabel2204040[Object-ID],Tabel2204040[Nr.],".",[1]!Watergangen[[#This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5"/>
        <v/>
      </c>
      <c r="B348" s="82" t="str">
        <f>IF(H348&gt;0,CONCATENATE(Tabel2204040[Object-ID],Tabel2204040[Nr.],".",[1]!Watergangen[[#This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5"/>
        <v/>
      </c>
      <c r="B349" s="82" t="str">
        <f>IF(H349&gt;0,CONCATENATE(Tabel2204040[Object-ID],Tabel2204040[Nr.],".",[1]!Watergangen[[#This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5"/>
        <v/>
      </c>
      <c r="B350" s="82" t="str">
        <f>IF(H350&gt;0,CONCATENATE(Tabel2204040[Object-ID],Tabel2204040[Nr.],".",[1]!Watergangen[[#This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5"/>
        <v/>
      </c>
      <c r="B351" s="82" t="str">
        <f>IF(H351&gt;0,CONCATENATE(Tabel2204040[Object-ID],Tabel2204040[Nr.],".",[1]!Watergangen[[#This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5"/>
        <v/>
      </c>
      <c r="B352" s="82" t="str">
        <f>IF(H352&gt;0,CONCATENATE(Tabel2204040[Object-ID],Tabel2204040[Nr.],".",[1]!Watergangen[[#This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5"/>
        <v/>
      </c>
      <c r="B353" s="82" t="str">
        <f>IF(H353&gt;0,CONCATENATE(Tabel2204040[Object-ID],Tabel2204040[Nr.],".",[1]!Watergangen[[#This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5"/>
        <v/>
      </c>
      <c r="B354" s="82" t="str">
        <f>IF(H354&gt;0,CONCATENATE(Tabel2204040[Object-ID],Tabel2204040[Nr.],".",[1]!Watergangen[[#This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5"/>
        <v/>
      </c>
      <c r="B355" s="82" t="str">
        <f>IF(H355&gt;0,CONCATENATE(Tabel2204040[Object-ID],Tabel2204040[Nr.],".",[1]!Watergangen[[#This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5"/>
        <v/>
      </c>
      <c r="B356" s="82" t="str">
        <f>IF(H356&gt;0,CONCATENATE(Tabel2204040[Object-ID],Tabel2204040[Nr.],".",[1]!Watergangen[[#This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5"/>
        <v/>
      </c>
      <c r="B357" s="82" t="str">
        <f>IF(H357&gt;0,CONCATENATE(Tabel2204040[Object-ID],Tabel2204040[Nr.],".",[1]!Watergangen[[#This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5"/>
        <v/>
      </c>
      <c r="B358" s="82" t="str">
        <f>IF(H358&gt;0,CONCATENATE(Tabel2204040[Object-ID],Tabel2204040[Nr.],".",[1]!Watergangen[[#This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5"/>
        <v/>
      </c>
      <c r="B359" s="82" t="str">
        <f>IF(H359&gt;0,CONCATENATE(Tabel2204040[Object-ID],Tabel2204040[Nr.],".",[1]!Watergangen[[#This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5"/>
        <v/>
      </c>
      <c r="B360" s="82" t="str">
        <f>IF(H360&gt;0,CONCATENATE(Tabel2204040[Object-ID],Tabel2204040[Nr.],".",[1]!Watergangen[[#This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5"/>
        <v/>
      </c>
      <c r="B361" s="82" t="str">
        <f>IF(H361&gt;0,CONCATENATE(Tabel2204040[Object-ID],Tabel2204040[Nr.],".",[1]!Watergangen[[#This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5"/>
        <v/>
      </c>
      <c r="B362" s="82" t="str">
        <f>IF(H362&gt;0,CONCATENATE(Tabel2204040[Object-ID],Tabel2204040[Nr.],".",[1]!Watergangen[[#This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5"/>
        <v/>
      </c>
      <c r="B363" s="82" t="str">
        <f>IF(H363&gt;0,CONCATENATE(Tabel2204040[Object-ID],Tabel2204040[Nr.],".",[1]!Watergangen[[#This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5"/>
        <v/>
      </c>
      <c r="B364" s="82" t="str">
        <f>IF(H364&gt;0,CONCATENATE(Tabel2204040[Object-ID],Tabel2204040[Nr.],".",[1]!Watergangen[[#This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5"/>
        <v/>
      </c>
      <c r="B365" s="82" t="str">
        <f>IF(H365&gt;0,CONCATENATE(Tabel2204040[Object-ID],Tabel2204040[Nr.],".",[1]!Watergangen[[#This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5"/>
        <v/>
      </c>
      <c r="B366" s="82" t="str">
        <f>IF(H366&gt;0,CONCATENATE(Tabel2204040[Object-ID],Tabel2204040[Nr.],".",[1]!Watergangen[[#This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5"/>
        <v/>
      </c>
      <c r="B367" s="82" t="str">
        <f>IF(H367&gt;0,CONCATENATE(Tabel2204040[Object-ID],Tabel2204040[Nr.],".",[1]!Watergangen[[#This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5"/>
        <v/>
      </c>
      <c r="B368" s="82" t="str">
        <f>IF(H368&gt;0,CONCATENATE(Tabel2204040[Object-ID],Tabel2204040[Nr.],".",[1]!Watergangen[[#This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row r="369" spans="1:29" x14ac:dyDescent="0.2">
      <c r="A369" s="81" t="str">
        <f t="shared" si="5"/>
        <v/>
      </c>
      <c r="B369" s="82" t="str">
        <f>IF(H369&gt;0,CONCATENATE(Tabel2204040[Object-ID],Tabel2204040[Nr.],".",[1]!Watergangen[[#This Row],[Object code]],".",[1]!Watergangen[[#This Row],[Eis-volgnr.]]),"")</f>
        <v/>
      </c>
      <c r="C369" s="83"/>
      <c r="D369" s="83"/>
      <c r="E369" s="84"/>
      <c r="F369" s="83"/>
      <c r="G369" s="83"/>
      <c r="H369" s="84"/>
      <c r="I369" s="83"/>
      <c r="J369" s="86"/>
      <c r="K369" s="86"/>
      <c r="L369" s="86"/>
      <c r="M369" s="86"/>
      <c r="N369" s="86"/>
      <c r="O369" s="83"/>
      <c r="P369" s="111"/>
      <c r="Q369" s="111"/>
      <c r="R369" s="111"/>
      <c r="S369" s="113"/>
      <c r="T369" s="113"/>
      <c r="U369" s="113"/>
      <c r="V369" s="113"/>
      <c r="W369" s="113"/>
      <c r="X369" s="113"/>
      <c r="Y369" s="113"/>
      <c r="Z369" s="113"/>
      <c r="AA369" s="113"/>
      <c r="AB369" s="113"/>
      <c r="AC369" s="113"/>
    </row>
  </sheetData>
  <autoFilter ref="A11:AC369" xr:uid="{CE8DD12E-187D-430A-BD66-557F9D9B535B}"/>
  <conditionalFormatting sqref="B12:B15 B17:B369">
    <cfRule type="containsBlanks" priority="4" stopIfTrue="1">
      <formula>LEN(TRIM(B12))=0</formula>
    </cfRule>
    <cfRule type="duplicateValues" dxfId="64" priority="5"/>
  </conditionalFormatting>
  <conditionalFormatting sqref="B11">
    <cfRule type="expression" dxfId="63" priority="3">
      <formula>$AF$8&lt;&gt;0</formula>
    </cfRule>
  </conditionalFormatting>
  <conditionalFormatting sqref="B16">
    <cfRule type="containsBlanks" priority="1" stopIfTrue="1">
      <formula>LEN(TRIM(B16))=0</formula>
    </cfRule>
    <cfRule type="duplicateValues" dxfId="62" priority="2"/>
  </conditionalFormatting>
  <hyperlinks>
    <hyperlink ref="B11" location="Objectenboom!A1" display="Eis-ID" xr:uid="{F9D9D9AD-73E2-4C21-9723-2553A5E8012B}"/>
  </hyperlinks>
  <printOptions horizontalCentered="1"/>
  <pageMargins left="0.6692913385826772" right="0.6692913385826772" top="1.1417322834645669" bottom="0.74803149606299213" header="0.31496062992125984" footer="0.31496062992125984"/>
  <pageSetup paperSize="8" scale="81" fitToHeight="0" orientation="landscape"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A771991F-D1CB-46BF-B965-2A981BAA36BA}">
          <x14:formula1>
            <xm:f>'\\atlas\kvanderheijden\PMB\Vispassage\[19-01-2021 APvE_eenzijdige vispassage_concept ver 1.0.xlsm]Selectievelden'!#REF!</xm:f>
          </x14:formula1>
          <xm:sqref>O17:O369</xm:sqref>
        </x14:dataValidation>
        <x14:dataValidation type="list" allowBlank="1" showInputMessage="1" showErrorMessage="1" xr:uid="{660F3057-8E50-4CF7-B0AA-3FA7B747847D}">
          <x14:formula1>
            <xm:f>'\\atlas\kvanderheijden\PMB\Vispassage\[19-01-2021 APvE_eenzijdige vispassage_concept ver 1.0.xlsm]Selectievelden'!#REF!</xm:f>
          </x14:formula1>
          <xm:sqref>S17:S369 H32:H369 C32:C369 L17:M20 Y17:Y369</xm:sqref>
        </x14:dataValidation>
        <x14:dataValidation type="list" errorStyle="warning" allowBlank="1" showInputMessage="1" showErrorMessage="1" errorTitle="Verkeerde invoer" error="Deze waarde wijkt af van de lijst" xr:uid="{2A0E41AC-C022-427F-9617-259BCBF4655C}">
          <x14:formula1>
            <xm:f>'\\atlas\kvanderheijden\PMB\Vispassage\[19-01-2021 APvE_eenzijdige vispassage_concept ver 1.0.xlsm]Selectievelden'!#REF!</xm:f>
          </x14:formula1>
          <xm:sqref>E32:E369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01765-0933-483F-BB20-5FDF5EF0BEB0}">
  <sheetPr filterMode="1">
    <tabColor theme="8" tint="-0.499984740745262"/>
    <pageSetUpPr fitToPage="1"/>
  </sheetPr>
  <dimension ref="A7:AC368"/>
  <sheetViews>
    <sheetView zoomScaleNormal="100" workbookViewId="0">
      <selection activeCell="G43" sqref="G43"/>
    </sheetView>
  </sheetViews>
  <sheetFormatPr defaultRowHeight="12" x14ac:dyDescent="0.2"/>
  <cols>
    <col min="1" max="1" width="10.7109375" customWidth="1"/>
    <col min="2" max="2" width="13.85546875" customWidth="1"/>
    <col min="5" max="5" width="17.140625" customWidth="1"/>
    <col min="6" max="6" width="16.85546875" customWidth="1"/>
    <col min="10" max="11" width="50.5703125" customWidth="1"/>
    <col min="12" max="12" width="21" customWidth="1"/>
    <col min="13" max="15" width="12.7109375" customWidth="1"/>
    <col min="16" max="16" width="9.7109375" hidden="1" customWidth="1"/>
    <col min="17" max="17" width="9.5703125" hidden="1" customWidth="1"/>
    <col min="18" max="18" width="10.42578125" hidden="1" customWidth="1"/>
    <col min="19" max="19" width="10.85546875" customWidth="1"/>
    <col min="21" max="21" width="10.140625" customWidth="1"/>
    <col min="22" max="22" width="10" customWidth="1"/>
    <col min="23" max="23" width="10.140625" customWidth="1"/>
    <col min="24" max="24" width="9.42578125" customWidth="1"/>
    <col min="25" max="25" width="9.42578125" bestFit="1" customWidth="1"/>
  </cols>
  <sheetData>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36"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8" t="s">
        <v>164</v>
      </c>
      <c r="U10" s="116" t="s">
        <v>165</v>
      </c>
      <c r="V10" s="116" t="s">
        <v>166</v>
      </c>
      <c r="W10" s="116" t="s">
        <v>167</v>
      </c>
      <c r="X10" s="116" t="s">
        <v>168</v>
      </c>
      <c r="Y10" s="118" t="s">
        <v>169</v>
      </c>
      <c r="Z10" s="116" t="s">
        <v>170</v>
      </c>
      <c r="AA10" s="116" t="s">
        <v>171</v>
      </c>
      <c r="AB10" s="116" t="s">
        <v>172</v>
      </c>
      <c r="AC10" s="116" t="s">
        <v>173</v>
      </c>
    </row>
    <row r="11" spans="1:29" ht="15" hidden="1" customHeight="1" x14ac:dyDescent="0.2">
      <c r="A11" s="124">
        <f>IF(B11="","",ROW()-10)</f>
        <v>1</v>
      </c>
      <c r="B11" s="82" t="s">
        <v>524</v>
      </c>
      <c r="C11" s="153" t="s">
        <v>42</v>
      </c>
      <c r="D11" s="154" t="s">
        <v>298</v>
      </c>
      <c r="E11" s="153" t="s">
        <v>9</v>
      </c>
      <c r="F11" s="154"/>
      <c r="G11" s="154"/>
      <c r="H11" s="153" t="s">
        <v>258</v>
      </c>
      <c r="I11" s="85"/>
      <c r="J11" s="122" t="s">
        <v>304</v>
      </c>
      <c r="K11" s="122" t="s">
        <v>438</v>
      </c>
      <c r="L11" s="121"/>
      <c r="M11" s="121"/>
      <c r="N11" s="86"/>
      <c r="O11" s="153" t="s">
        <v>85</v>
      </c>
      <c r="P11" s="239">
        <v>44348</v>
      </c>
      <c r="Q11" s="111"/>
      <c r="R11" s="111"/>
      <c r="S11" s="263" t="s">
        <v>97</v>
      </c>
      <c r="T11" s="113"/>
      <c r="U11" s="113"/>
      <c r="V11" s="113"/>
      <c r="W11" s="113"/>
      <c r="X11" s="113"/>
      <c r="Y11" s="236" t="s">
        <v>900</v>
      </c>
      <c r="Z11" s="113"/>
      <c r="AA11" s="113"/>
      <c r="AB11" s="113"/>
      <c r="AC11" s="113"/>
    </row>
    <row r="12" spans="1:29" ht="15" hidden="1" customHeight="1" x14ac:dyDescent="0.2">
      <c r="A12" s="124">
        <f t="shared" ref="A12:A75" si="0">IF(B12="","",ROW()-10)</f>
        <v>2</v>
      </c>
      <c r="B12" s="82" t="s">
        <v>525</v>
      </c>
      <c r="C12" s="153" t="s">
        <v>42</v>
      </c>
      <c r="D12" s="154" t="s">
        <v>299</v>
      </c>
      <c r="E12" s="153" t="s">
        <v>9</v>
      </c>
      <c r="F12" s="154" t="s">
        <v>394</v>
      </c>
      <c r="G12" s="154"/>
      <c r="H12" s="153" t="s">
        <v>258</v>
      </c>
      <c r="I12" s="85"/>
      <c r="J12" s="122" t="s">
        <v>984</v>
      </c>
      <c r="K12" s="122" t="s">
        <v>395</v>
      </c>
      <c r="L12" s="121" t="s">
        <v>110</v>
      </c>
      <c r="M12" s="121" t="s">
        <v>121</v>
      </c>
      <c r="N12" s="86"/>
      <c r="O12" s="153" t="s">
        <v>85</v>
      </c>
      <c r="P12" s="239">
        <v>44348</v>
      </c>
      <c r="Q12" s="111"/>
      <c r="R12" s="111"/>
      <c r="S12" s="263" t="s">
        <v>97</v>
      </c>
      <c r="T12" s="113"/>
      <c r="U12" s="113"/>
      <c r="V12" s="113"/>
      <c r="W12" s="113"/>
      <c r="X12" s="113"/>
      <c r="Y12" s="236" t="s">
        <v>900</v>
      </c>
      <c r="Z12" s="113"/>
      <c r="AA12" s="113"/>
      <c r="AB12" s="113"/>
      <c r="AC12" s="113"/>
    </row>
    <row r="13" spans="1:29" ht="15" hidden="1" customHeight="1" x14ac:dyDescent="0.2">
      <c r="A13" s="124">
        <f t="shared" si="0"/>
        <v>3</v>
      </c>
      <c r="B13" s="82" t="s">
        <v>526</v>
      </c>
      <c r="C13" s="153" t="s">
        <v>42</v>
      </c>
      <c r="D13" s="154" t="s">
        <v>299</v>
      </c>
      <c r="E13" s="153" t="s">
        <v>9</v>
      </c>
      <c r="F13" s="154" t="s">
        <v>394</v>
      </c>
      <c r="G13" s="154"/>
      <c r="H13" s="153" t="s">
        <v>360</v>
      </c>
      <c r="I13" s="85"/>
      <c r="J13" s="122" t="s">
        <v>985</v>
      </c>
      <c r="K13" s="122" t="s">
        <v>395</v>
      </c>
      <c r="L13" s="121" t="s">
        <v>110</v>
      </c>
      <c r="M13" s="121" t="s">
        <v>121</v>
      </c>
      <c r="N13" s="86"/>
      <c r="O13" s="153" t="s">
        <v>85</v>
      </c>
      <c r="P13" s="239">
        <v>44348</v>
      </c>
      <c r="Q13" s="111"/>
      <c r="R13" s="111"/>
      <c r="S13" s="263" t="s">
        <v>97</v>
      </c>
      <c r="T13" s="113"/>
      <c r="U13" s="113"/>
      <c r="V13" s="113"/>
      <c r="W13" s="113"/>
      <c r="X13" s="113"/>
      <c r="Y13" s="236" t="s">
        <v>900</v>
      </c>
      <c r="Z13" s="113"/>
      <c r="AA13" s="113"/>
      <c r="AB13" s="113"/>
      <c r="AC13" s="113"/>
    </row>
    <row r="14" spans="1:29" ht="15" hidden="1" customHeight="1" x14ac:dyDescent="0.2">
      <c r="A14" s="124">
        <f t="shared" si="0"/>
        <v>4</v>
      </c>
      <c r="B14" s="82" t="s">
        <v>527</v>
      </c>
      <c r="C14" s="153" t="s">
        <v>42</v>
      </c>
      <c r="D14" s="154" t="s">
        <v>300</v>
      </c>
      <c r="E14" s="153" t="s">
        <v>9</v>
      </c>
      <c r="F14" s="154" t="s">
        <v>396</v>
      </c>
      <c r="G14" s="154"/>
      <c r="H14" s="153" t="s">
        <v>565</v>
      </c>
      <c r="I14" s="85"/>
      <c r="J14" s="122" t="s">
        <v>986</v>
      </c>
      <c r="K14" s="122" t="s">
        <v>395</v>
      </c>
      <c r="L14" s="121" t="s">
        <v>110</v>
      </c>
      <c r="M14" s="121" t="s">
        <v>121</v>
      </c>
      <c r="N14" s="86"/>
      <c r="O14" s="153" t="s">
        <v>85</v>
      </c>
      <c r="P14" s="239">
        <v>44348</v>
      </c>
      <c r="Q14" s="111"/>
      <c r="R14" s="111"/>
      <c r="S14" s="263" t="s">
        <v>97</v>
      </c>
      <c r="T14" s="113"/>
      <c r="U14" s="113"/>
      <c r="V14" s="113"/>
      <c r="W14" s="113"/>
      <c r="X14" s="113"/>
      <c r="Y14" s="236" t="s">
        <v>900</v>
      </c>
      <c r="Z14" s="113"/>
      <c r="AA14" s="113"/>
      <c r="AB14" s="113"/>
      <c r="AC14" s="113"/>
    </row>
    <row r="15" spans="1:29" ht="15" hidden="1" customHeight="1" x14ac:dyDescent="0.2">
      <c r="A15" s="124">
        <f t="shared" si="0"/>
        <v>5</v>
      </c>
      <c r="B15" s="82" t="s">
        <v>528</v>
      </c>
      <c r="C15" s="153" t="s">
        <v>42</v>
      </c>
      <c r="D15" s="154" t="s">
        <v>300</v>
      </c>
      <c r="E15" s="153" t="s">
        <v>9</v>
      </c>
      <c r="F15" s="154" t="s">
        <v>396</v>
      </c>
      <c r="G15" s="154"/>
      <c r="H15" s="153" t="s">
        <v>360</v>
      </c>
      <c r="I15" s="85"/>
      <c r="J15" s="122" t="s">
        <v>987</v>
      </c>
      <c r="K15" s="122" t="s">
        <v>395</v>
      </c>
      <c r="L15" s="121" t="s">
        <v>110</v>
      </c>
      <c r="M15" s="121" t="s">
        <v>121</v>
      </c>
      <c r="N15" s="86"/>
      <c r="O15" s="153" t="s">
        <v>85</v>
      </c>
      <c r="P15" s="239">
        <v>44348</v>
      </c>
      <c r="Q15" s="111"/>
      <c r="R15" s="111"/>
      <c r="S15" s="263" t="s">
        <v>97</v>
      </c>
      <c r="T15" s="113"/>
      <c r="U15" s="113"/>
      <c r="V15" s="113"/>
      <c r="W15" s="113"/>
      <c r="X15" s="113"/>
      <c r="Y15" s="236" t="s">
        <v>900</v>
      </c>
      <c r="Z15" s="113"/>
      <c r="AA15" s="113"/>
      <c r="AB15" s="113"/>
      <c r="AC15" s="113"/>
    </row>
    <row r="16" spans="1:29" ht="15" hidden="1" customHeight="1" x14ac:dyDescent="0.2">
      <c r="A16" s="124">
        <f t="shared" si="0"/>
        <v>6</v>
      </c>
      <c r="B16" s="82" t="s">
        <v>529</v>
      </c>
      <c r="C16" s="123" t="s">
        <v>42</v>
      </c>
      <c r="D16" s="154" t="s">
        <v>302</v>
      </c>
      <c r="E16" s="153" t="s">
        <v>9</v>
      </c>
      <c r="F16" s="154" t="s">
        <v>988</v>
      </c>
      <c r="G16" s="154"/>
      <c r="H16" s="153" t="s">
        <v>258</v>
      </c>
      <c r="I16" s="85"/>
      <c r="J16" s="122" t="s">
        <v>563</v>
      </c>
      <c r="K16" s="122" t="s">
        <v>395</v>
      </c>
      <c r="L16" s="121" t="s">
        <v>110</v>
      </c>
      <c r="M16" s="121" t="s">
        <v>121</v>
      </c>
      <c r="N16" s="86"/>
      <c r="O16" s="153" t="s">
        <v>85</v>
      </c>
      <c r="P16" s="239">
        <v>44348</v>
      </c>
      <c r="Q16" s="111"/>
      <c r="R16" s="111"/>
      <c r="S16" s="263" t="s">
        <v>97</v>
      </c>
      <c r="T16" s="113"/>
      <c r="U16" s="113"/>
      <c r="V16" s="113"/>
      <c r="W16" s="113"/>
      <c r="X16" s="113"/>
      <c r="Y16" s="236" t="s">
        <v>900</v>
      </c>
      <c r="Z16" s="113"/>
      <c r="AA16" s="113"/>
      <c r="AB16" s="113"/>
      <c r="AC16" s="113"/>
    </row>
    <row r="17" spans="1:29" ht="15" hidden="1" customHeight="1" x14ac:dyDescent="0.2">
      <c r="A17" s="81">
        <f t="shared" si="0"/>
        <v>7</v>
      </c>
      <c r="B17" s="82" t="s">
        <v>570</v>
      </c>
      <c r="C17" s="123" t="s">
        <v>42</v>
      </c>
      <c r="D17" s="154" t="s">
        <v>302</v>
      </c>
      <c r="E17" s="153" t="s">
        <v>9</v>
      </c>
      <c r="F17" s="154" t="s">
        <v>988</v>
      </c>
      <c r="G17" s="154"/>
      <c r="H17" s="153" t="s">
        <v>360</v>
      </c>
      <c r="I17" s="85"/>
      <c r="J17" s="122" t="s">
        <v>564</v>
      </c>
      <c r="K17" s="122" t="s">
        <v>395</v>
      </c>
      <c r="L17" s="121" t="s">
        <v>110</v>
      </c>
      <c r="M17" s="121" t="s">
        <v>121</v>
      </c>
      <c r="N17" s="86"/>
      <c r="O17" s="153" t="s">
        <v>85</v>
      </c>
      <c r="P17" s="239">
        <v>44348</v>
      </c>
      <c r="Q17" s="111"/>
      <c r="R17" s="111"/>
      <c r="S17" s="263" t="s">
        <v>97</v>
      </c>
      <c r="T17" s="113"/>
      <c r="U17" s="113"/>
      <c r="V17" s="113"/>
      <c r="W17" s="113"/>
      <c r="X17" s="113"/>
      <c r="Y17" s="236" t="s">
        <v>900</v>
      </c>
      <c r="Z17" s="113"/>
      <c r="AA17" s="113"/>
      <c r="AB17" s="113"/>
      <c r="AC17" s="113"/>
    </row>
    <row r="18" spans="1:29" ht="15" hidden="1" customHeight="1" x14ac:dyDescent="0.2">
      <c r="A18" s="81">
        <f t="shared" si="0"/>
        <v>8</v>
      </c>
      <c r="B18" s="82" t="s">
        <v>571</v>
      </c>
      <c r="C18" s="123" t="s">
        <v>42</v>
      </c>
      <c r="D18" s="154" t="s">
        <v>566</v>
      </c>
      <c r="E18" s="153" t="s">
        <v>9</v>
      </c>
      <c r="F18" s="154" t="s">
        <v>989</v>
      </c>
      <c r="G18" s="154"/>
      <c r="H18" s="153" t="s">
        <v>258</v>
      </c>
      <c r="I18" s="125"/>
      <c r="J18" s="122" t="s">
        <v>1018</v>
      </c>
      <c r="K18" s="122" t="s">
        <v>395</v>
      </c>
      <c r="L18" s="121" t="s">
        <v>110</v>
      </c>
      <c r="M18" s="121" t="s">
        <v>121</v>
      </c>
      <c r="N18" s="86"/>
      <c r="O18" s="153" t="s">
        <v>85</v>
      </c>
      <c r="P18" s="239">
        <v>44348</v>
      </c>
      <c r="Q18" s="111"/>
      <c r="R18" s="111"/>
      <c r="S18" s="263" t="s">
        <v>97</v>
      </c>
      <c r="T18" s="113"/>
      <c r="U18" s="113"/>
      <c r="V18" s="113"/>
      <c r="W18" s="113"/>
      <c r="X18" s="113"/>
      <c r="Y18" s="236" t="s">
        <v>900</v>
      </c>
      <c r="Z18" s="113"/>
      <c r="AA18" s="113"/>
      <c r="AB18" s="113"/>
      <c r="AC18" s="113"/>
    </row>
    <row r="19" spans="1:29" ht="15" hidden="1" customHeight="1" x14ac:dyDescent="0.2">
      <c r="A19" s="81">
        <f t="shared" si="0"/>
        <v>9</v>
      </c>
      <c r="B19" s="82" t="s">
        <v>717</v>
      </c>
      <c r="C19" s="123" t="s">
        <v>42</v>
      </c>
      <c r="D19" s="154" t="s">
        <v>566</v>
      </c>
      <c r="E19" s="153" t="s">
        <v>9</v>
      </c>
      <c r="F19" s="154" t="s">
        <v>567</v>
      </c>
      <c r="G19" s="154"/>
      <c r="H19" s="153" t="s">
        <v>360</v>
      </c>
      <c r="I19" s="125"/>
      <c r="J19" s="122" t="s">
        <v>716</v>
      </c>
      <c r="K19" s="122" t="s">
        <v>395</v>
      </c>
      <c r="L19" s="121" t="s">
        <v>110</v>
      </c>
      <c r="M19" s="121" t="s">
        <v>121</v>
      </c>
      <c r="N19" s="86"/>
      <c r="O19" s="153" t="s">
        <v>85</v>
      </c>
      <c r="P19" s="239">
        <v>44348</v>
      </c>
      <c r="Q19" s="111"/>
      <c r="R19" s="111"/>
      <c r="S19" s="263" t="s">
        <v>97</v>
      </c>
      <c r="T19" s="113"/>
      <c r="U19" s="113"/>
      <c r="V19" s="113"/>
      <c r="W19" s="113"/>
      <c r="X19" s="113"/>
      <c r="Y19" s="236" t="s">
        <v>900</v>
      </c>
      <c r="Z19" s="113"/>
      <c r="AA19" s="113"/>
      <c r="AB19" s="113"/>
      <c r="AC19" s="113"/>
    </row>
    <row r="20" spans="1:29" ht="24" hidden="1" x14ac:dyDescent="0.2">
      <c r="A20" s="124">
        <f t="shared" si="0"/>
        <v>10</v>
      </c>
      <c r="B20" s="82" t="s">
        <v>718</v>
      </c>
      <c r="C20" s="123" t="s">
        <v>42</v>
      </c>
      <c r="D20" s="154" t="s">
        <v>568</v>
      </c>
      <c r="E20" s="153" t="s">
        <v>9</v>
      </c>
      <c r="F20" s="152" t="s">
        <v>569</v>
      </c>
      <c r="G20" s="154"/>
      <c r="H20" s="153" t="s">
        <v>258</v>
      </c>
      <c r="I20" s="125"/>
      <c r="J20" s="122" t="s">
        <v>991</v>
      </c>
      <c r="K20" s="122" t="s">
        <v>395</v>
      </c>
      <c r="L20" s="123" t="s">
        <v>110</v>
      </c>
      <c r="M20" s="123" t="s">
        <v>121</v>
      </c>
      <c r="N20" s="86"/>
      <c r="O20" s="153" t="s">
        <v>85</v>
      </c>
      <c r="P20" s="239">
        <v>44348</v>
      </c>
      <c r="Q20" s="111"/>
      <c r="R20" s="111"/>
      <c r="S20" s="263" t="s">
        <v>97</v>
      </c>
      <c r="T20" s="113"/>
      <c r="U20" s="113"/>
      <c r="V20" s="113"/>
      <c r="W20" s="113"/>
      <c r="X20" s="113"/>
      <c r="Y20" s="236" t="s">
        <v>900</v>
      </c>
      <c r="Z20" s="113"/>
      <c r="AA20" s="113"/>
      <c r="AB20" s="113"/>
      <c r="AC20" s="113"/>
    </row>
    <row r="21" spans="1:29" ht="15" hidden="1" customHeight="1" x14ac:dyDescent="0.2">
      <c r="A21" s="81">
        <f t="shared" si="0"/>
        <v>11</v>
      </c>
      <c r="B21" s="82" t="s">
        <v>844</v>
      </c>
      <c r="C21" s="123" t="s">
        <v>42</v>
      </c>
      <c r="D21" s="154" t="s">
        <v>843</v>
      </c>
      <c r="E21" s="153" t="s">
        <v>9</v>
      </c>
      <c r="F21" s="154" t="s">
        <v>842</v>
      </c>
      <c r="G21" s="143"/>
      <c r="H21" s="153" t="s">
        <v>258</v>
      </c>
      <c r="I21" s="83"/>
      <c r="J21" s="152" t="s">
        <v>992</v>
      </c>
      <c r="K21" s="122" t="s">
        <v>395</v>
      </c>
      <c r="L21" s="121" t="s">
        <v>110</v>
      </c>
      <c r="M21" s="121" t="s">
        <v>121</v>
      </c>
      <c r="N21" s="86"/>
      <c r="O21" s="153" t="s">
        <v>85</v>
      </c>
      <c r="P21" s="239">
        <v>44348</v>
      </c>
      <c r="Q21" s="111"/>
      <c r="R21" s="111"/>
      <c r="S21" s="263" t="s">
        <v>97</v>
      </c>
      <c r="T21" s="113"/>
      <c r="U21" s="113"/>
      <c r="V21" s="113"/>
      <c r="W21" s="113"/>
      <c r="X21" s="113"/>
      <c r="Y21" s="236" t="s">
        <v>900</v>
      </c>
      <c r="Z21" s="113"/>
      <c r="AA21" s="113"/>
      <c r="AB21" s="113"/>
      <c r="AC21" s="113"/>
    </row>
    <row r="22" spans="1:29" x14ac:dyDescent="0.2">
      <c r="A22" s="81" t="str">
        <f t="shared" si="0"/>
        <v/>
      </c>
      <c r="B22" s="82" t="str">
        <f>IF(H22&gt;0,CONCATENATE(Tabel2204041[Object-ID],Tabel2204041[Nr.],".",[1]!Watergangen[[#This Row],[Object code]],".",[1]!Watergangen[[#This Row],[Eis-volgnr.]]),"")</f>
        <v/>
      </c>
      <c r="C22" s="121"/>
      <c r="D22" s="143"/>
      <c r="E22" s="121"/>
      <c r="F22" s="143"/>
      <c r="G22" s="143"/>
      <c r="H22" s="121"/>
      <c r="I22" s="83"/>
      <c r="J22" s="86"/>
      <c r="K22" s="86"/>
      <c r="L22" s="86"/>
      <c r="M22" s="86"/>
      <c r="N22" s="86"/>
      <c r="O22" s="83"/>
      <c r="P22" s="111"/>
      <c r="Q22" s="111"/>
      <c r="R22" s="111"/>
      <c r="S22" s="113"/>
      <c r="T22" s="113"/>
      <c r="U22" s="113"/>
      <c r="V22" s="113"/>
      <c r="W22" s="113"/>
      <c r="X22" s="113"/>
      <c r="Y22" s="113"/>
      <c r="Z22" s="113"/>
      <c r="AA22" s="113"/>
      <c r="AB22" s="113"/>
      <c r="AC22" s="113"/>
    </row>
    <row r="23" spans="1:29" x14ac:dyDescent="0.2">
      <c r="A23" s="81" t="str">
        <f t="shared" si="0"/>
        <v/>
      </c>
      <c r="B23" s="82" t="str">
        <f>IF(H23&gt;0,CONCATENATE(Tabel2204041[Object-ID],Tabel2204041[Nr.],".",[1]!Watergangen[[#This Row],[Object code]],".",[1]!Watergangen[[#This Row],[Eis-volgnr.]]),"")</f>
        <v/>
      </c>
      <c r="C23" s="121"/>
      <c r="D23" s="143"/>
      <c r="E23" s="121"/>
      <c r="F23" s="144"/>
      <c r="G23" s="144"/>
      <c r="H23" s="121"/>
      <c r="I23" s="83"/>
      <c r="J23" s="86"/>
      <c r="K23" s="86"/>
      <c r="L23" s="86"/>
      <c r="M23" s="86"/>
      <c r="N23" s="86"/>
      <c r="O23" s="83"/>
      <c r="P23" s="111"/>
      <c r="Q23" s="111"/>
      <c r="R23" s="111"/>
      <c r="S23" s="113"/>
      <c r="T23" s="113"/>
      <c r="U23" s="113"/>
      <c r="V23" s="113"/>
      <c r="W23" s="113"/>
      <c r="X23" s="113"/>
      <c r="Y23" s="113"/>
      <c r="Z23" s="113"/>
      <c r="AA23" s="113"/>
      <c r="AB23" s="113"/>
      <c r="AC23" s="113"/>
    </row>
    <row r="24" spans="1:29" x14ac:dyDescent="0.2">
      <c r="A24" s="81" t="str">
        <f t="shared" si="0"/>
        <v/>
      </c>
      <c r="B24" s="82" t="str">
        <f>IF(H24&gt;0,CONCATENATE(Tabel2204041[Object-ID],Tabel2204041[Nr.],".",[1]!Watergangen[[#This Row],[Object code]],".",[1]!Watergangen[[#This Row],[Eis-volgnr.]]),"")</f>
        <v/>
      </c>
      <c r="C24" s="83"/>
      <c r="D24" s="83"/>
      <c r="E24" s="84"/>
      <c r="F24" s="88"/>
      <c r="G24" s="88"/>
      <c r="H24" s="84"/>
      <c r="I24" s="83"/>
      <c r="J24" s="89"/>
      <c r="K24" s="86"/>
      <c r="L24" s="86"/>
      <c r="M24" s="86"/>
      <c r="N24" s="86"/>
      <c r="O24" s="83"/>
      <c r="P24" s="111"/>
      <c r="Q24" s="111"/>
      <c r="R24" s="111"/>
      <c r="S24" s="113"/>
      <c r="T24" s="113"/>
      <c r="U24" s="113"/>
      <c r="V24" s="113"/>
      <c r="W24" s="113"/>
      <c r="X24" s="113"/>
      <c r="Y24" s="113"/>
      <c r="Z24" s="113"/>
      <c r="AA24" s="113"/>
      <c r="AB24" s="113"/>
      <c r="AC24" s="113"/>
    </row>
    <row r="25" spans="1:29" x14ac:dyDescent="0.2">
      <c r="A25" s="81" t="str">
        <f t="shared" si="0"/>
        <v/>
      </c>
      <c r="B25" s="82" t="str">
        <f>IF(H25&gt;0,CONCATENATE(Tabel2204041[Object-ID],Tabel2204041[Nr.],".",[1]!Watergangen[[#This Row],[Object code]],".",[1]!Watergangen[[#This Row],[Eis-volgnr.]]),"")</f>
        <v/>
      </c>
      <c r="C25" s="83"/>
      <c r="D25" s="83"/>
      <c r="E25" s="84"/>
      <c r="F25" s="88"/>
      <c r="G25" s="88"/>
      <c r="H25" s="84"/>
      <c r="I25" s="83"/>
      <c r="J25" s="89"/>
      <c r="K25" s="86"/>
      <c r="L25" s="86"/>
      <c r="M25" s="86"/>
      <c r="N25" s="86"/>
      <c r="O25" s="83"/>
      <c r="P25" s="111"/>
      <c r="Q25" s="111"/>
      <c r="R25" s="111"/>
      <c r="S25" s="113"/>
      <c r="T25" s="113"/>
      <c r="U25" s="113"/>
      <c r="V25" s="113"/>
      <c r="W25" s="113"/>
      <c r="X25" s="113"/>
      <c r="Y25" s="113"/>
      <c r="Z25" s="113"/>
      <c r="AA25" s="113"/>
      <c r="AB25" s="113"/>
      <c r="AC25" s="113"/>
    </row>
    <row r="26" spans="1:29" x14ac:dyDescent="0.2">
      <c r="A26" s="81" t="str">
        <f t="shared" si="0"/>
        <v/>
      </c>
      <c r="B26" s="82" t="str">
        <f>IF(H26&gt;0,CONCATENATE(Tabel2204041[Object-ID],Tabel2204041[Nr.],".",[1]!Watergangen[[#This Row],[Object code]],".",[1]!Watergangen[[#This Row],[Eis-volgnr.]]),"")</f>
        <v/>
      </c>
      <c r="C26" s="83"/>
      <c r="D26" s="83"/>
      <c r="E26" s="84"/>
      <c r="F26" s="88"/>
      <c r="G26" s="88"/>
      <c r="H26" s="84"/>
      <c r="I26" s="83"/>
      <c r="J26" s="89"/>
      <c r="K26" s="86"/>
      <c r="L26" s="86"/>
      <c r="M26" s="86"/>
      <c r="N26" s="86"/>
      <c r="O26" s="83"/>
      <c r="P26" s="111"/>
      <c r="Q26" s="111"/>
      <c r="R26" s="111"/>
      <c r="S26" s="113"/>
      <c r="T26" s="113"/>
      <c r="U26" s="113"/>
      <c r="V26" s="113"/>
      <c r="W26" s="113"/>
      <c r="X26" s="113"/>
      <c r="Y26" s="113"/>
      <c r="Z26" s="113"/>
      <c r="AA26" s="113"/>
      <c r="AB26" s="113"/>
      <c r="AC26" s="113"/>
    </row>
    <row r="27" spans="1:29" x14ac:dyDescent="0.2">
      <c r="A27" s="81" t="str">
        <f t="shared" si="0"/>
        <v/>
      </c>
      <c r="B27" s="82" t="str">
        <f>IF(H27&gt;0,CONCATENATE(Tabel2204041[Object-ID],Tabel2204041[Nr.],".",[1]!Watergangen[[#This Row],[Object code]],".",[1]!Watergangen[[#This Row],[Eis-volgnr.]]),"")</f>
        <v/>
      </c>
      <c r="C27" s="83"/>
      <c r="D27" s="83"/>
      <c r="E27" s="84"/>
      <c r="F27" s="88"/>
      <c r="G27" s="88"/>
      <c r="H27" s="84"/>
      <c r="I27" s="83"/>
      <c r="J27" s="89"/>
      <c r="K27" s="86"/>
      <c r="L27" s="86"/>
      <c r="M27" s="86"/>
      <c r="N27" s="86"/>
      <c r="O27" s="83"/>
      <c r="P27" s="111"/>
      <c r="Q27" s="111"/>
      <c r="R27" s="111"/>
      <c r="S27" s="113"/>
      <c r="T27" s="113"/>
      <c r="U27" s="113"/>
      <c r="V27" s="113"/>
      <c r="W27" s="113"/>
      <c r="X27" s="113"/>
      <c r="Y27" s="113"/>
      <c r="Z27" s="113"/>
      <c r="AA27" s="113"/>
      <c r="AB27" s="113"/>
      <c r="AC27" s="113"/>
    </row>
    <row r="28" spans="1:29" x14ac:dyDescent="0.2">
      <c r="A28" s="81" t="str">
        <f t="shared" si="0"/>
        <v/>
      </c>
      <c r="B28" s="82" t="str">
        <f>IF(H28&gt;0,CONCATENATE(Tabel2204041[Object-ID],Tabel2204041[Nr.],".",[1]!Watergangen[[#This Row],[Object code]],".",[1]!Watergangen[[#This Row],[Eis-volgnr.]]),"")</f>
        <v/>
      </c>
      <c r="C28" s="83"/>
      <c r="D28" s="83"/>
      <c r="E28" s="84"/>
      <c r="F28" s="88"/>
      <c r="G28" s="88"/>
      <c r="H28" s="84"/>
      <c r="I28" s="83"/>
      <c r="J28" s="89"/>
      <c r="K28" s="86"/>
      <c r="L28" s="86"/>
      <c r="M28" s="86"/>
      <c r="N28" s="86"/>
      <c r="O28" s="83"/>
      <c r="P28" s="111"/>
      <c r="Q28" s="111"/>
      <c r="R28" s="111"/>
      <c r="S28" s="113"/>
      <c r="T28" s="113"/>
      <c r="U28" s="113"/>
      <c r="V28" s="113"/>
      <c r="W28" s="113"/>
      <c r="X28" s="113"/>
      <c r="Y28" s="113"/>
      <c r="Z28" s="113"/>
      <c r="AA28" s="113"/>
      <c r="AB28" s="113"/>
      <c r="AC28" s="113"/>
    </row>
    <row r="29" spans="1:29" x14ac:dyDescent="0.2">
      <c r="A29" s="81" t="str">
        <f t="shared" si="0"/>
        <v/>
      </c>
      <c r="B29" s="82" t="str">
        <f>IF(H29&gt;0,CONCATENATE(Tabel2204041[Object-ID],Tabel2204041[Nr.],".",[1]!Watergangen[[#This Row],[Object code]],".",[1]!Watergangen[[#This Row],[Eis-volgnr.]]),"")</f>
        <v/>
      </c>
      <c r="C29" s="83"/>
      <c r="D29" s="83"/>
      <c r="E29" s="84"/>
      <c r="F29" s="88"/>
      <c r="G29" s="88"/>
      <c r="H29" s="84"/>
      <c r="I29" s="83"/>
      <c r="J29" s="89"/>
      <c r="K29" s="86"/>
      <c r="L29" s="86"/>
      <c r="M29" s="86"/>
      <c r="N29" s="86"/>
      <c r="O29" s="83"/>
      <c r="P29" s="111"/>
      <c r="Q29" s="111"/>
      <c r="R29" s="111"/>
      <c r="S29" s="113"/>
      <c r="T29" s="113"/>
      <c r="U29" s="113"/>
      <c r="V29" s="113"/>
      <c r="W29" s="113"/>
      <c r="X29" s="113"/>
      <c r="Y29" s="113"/>
      <c r="Z29" s="113"/>
      <c r="AA29" s="113"/>
      <c r="AB29" s="113"/>
      <c r="AC29" s="113"/>
    </row>
    <row r="30" spans="1:29" x14ac:dyDescent="0.2">
      <c r="A30" s="81" t="str">
        <f t="shared" si="0"/>
        <v/>
      </c>
      <c r="B30" s="82" t="str">
        <f>IF(H30&gt;0,CONCATENATE(Tabel2204041[Object-ID],Tabel2204041[Nr.],".",[1]!Watergangen[[#This Row],[Object code]],".",[1]!Watergangen[[#This Row],[Eis-volgnr.]]),"")</f>
        <v/>
      </c>
      <c r="C30" s="83"/>
      <c r="D30" s="83"/>
      <c r="E30" s="84"/>
      <c r="F30" s="88"/>
      <c r="G30" s="88"/>
      <c r="H30" s="84"/>
      <c r="I30" s="83"/>
      <c r="J30" s="89"/>
      <c r="K30" s="86"/>
      <c r="L30" s="86"/>
      <c r="M30" s="86"/>
      <c r="N30" s="86"/>
      <c r="O30" s="83"/>
      <c r="P30" s="111"/>
      <c r="Q30" s="111"/>
      <c r="R30" s="111"/>
      <c r="S30" s="113"/>
      <c r="T30" s="113"/>
      <c r="U30" s="113"/>
      <c r="V30" s="113"/>
      <c r="W30" s="113"/>
      <c r="X30" s="113"/>
      <c r="Y30" s="113"/>
      <c r="Z30" s="113"/>
      <c r="AA30" s="113"/>
      <c r="AB30" s="113"/>
      <c r="AC30" s="113"/>
    </row>
    <row r="31" spans="1:29" x14ac:dyDescent="0.2">
      <c r="A31" s="81" t="str">
        <f t="shared" si="0"/>
        <v/>
      </c>
      <c r="B31" s="82" t="str">
        <f>IF(H31&gt;0,CONCATENATE(Tabel2204041[Object-ID],Tabel2204041[Nr.],".",[1]!Watergangen[[#This Row],[Object code]],".",[1]!Watergangen[[#This Row],[Eis-volgnr.]]),"")</f>
        <v/>
      </c>
      <c r="C31" s="83"/>
      <c r="D31" s="83"/>
      <c r="E31" s="84"/>
      <c r="F31" s="88"/>
      <c r="G31" s="88"/>
      <c r="H31" s="84"/>
      <c r="I31" s="83"/>
      <c r="J31" s="89"/>
      <c r="K31" s="86"/>
      <c r="L31" s="86"/>
      <c r="M31" s="86"/>
      <c r="N31" s="86"/>
      <c r="O31" s="83"/>
      <c r="P31" s="111"/>
      <c r="Q31" s="111"/>
      <c r="R31" s="111"/>
      <c r="S31" s="113"/>
      <c r="T31" s="113"/>
      <c r="U31" s="113"/>
      <c r="V31" s="113"/>
      <c r="W31" s="113"/>
      <c r="X31" s="113"/>
      <c r="Y31" s="113"/>
      <c r="Z31" s="113"/>
      <c r="AA31" s="113"/>
      <c r="AB31" s="113"/>
      <c r="AC31" s="113"/>
    </row>
    <row r="32" spans="1:29" x14ac:dyDescent="0.2">
      <c r="A32" s="81" t="str">
        <f t="shared" si="0"/>
        <v/>
      </c>
      <c r="B32" s="82" t="str">
        <f>IF(H32&gt;0,CONCATENATE(Tabel2204041[Object-ID],Tabel2204041[Nr.],".",[1]!Watergangen[[#This Row],[Object code]],".",[1]!Watergangen[[#This Row],[Eis-volgnr.]]),"")</f>
        <v/>
      </c>
      <c r="C32" s="83"/>
      <c r="D32" s="83"/>
      <c r="E32" s="84"/>
      <c r="F32" s="88"/>
      <c r="G32" s="88"/>
      <c r="H32" s="84"/>
      <c r="I32" s="83"/>
      <c r="J32" s="89"/>
      <c r="K32" s="86"/>
      <c r="L32" s="86"/>
      <c r="M32" s="86"/>
      <c r="N32" s="86"/>
      <c r="O32" s="83"/>
      <c r="P32" s="111"/>
      <c r="Q32" s="111"/>
      <c r="R32" s="111"/>
      <c r="S32" s="113"/>
      <c r="T32" s="113"/>
      <c r="U32" s="113"/>
      <c r="V32" s="113"/>
      <c r="W32" s="113"/>
      <c r="X32" s="113"/>
      <c r="Y32" s="113"/>
      <c r="Z32" s="113"/>
      <c r="AA32" s="113"/>
      <c r="AB32" s="113"/>
      <c r="AC32" s="113"/>
    </row>
    <row r="33" spans="1:29" x14ac:dyDescent="0.2">
      <c r="A33" s="81" t="str">
        <f t="shared" si="0"/>
        <v/>
      </c>
      <c r="B33" s="82" t="str">
        <f>IF(H33&gt;0,CONCATENATE(Tabel2204041[Object-ID],Tabel2204041[Nr.],".",[1]!Watergangen[[#This Row],[Object code]],".",[1]!Watergangen[[#This Row],[Eis-volgnr.]]),"")</f>
        <v/>
      </c>
      <c r="C33" s="83"/>
      <c r="D33" s="83"/>
      <c r="E33" s="84"/>
      <c r="F33" s="88"/>
      <c r="G33" s="88"/>
      <c r="H33" s="84"/>
      <c r="I33" s="83"/>
      <c r="J33" s="89"/>
      <c r="K33" s="86"/>
      <c r="L33" s="86"/>
      <c r="M33" s="86"/>
      <c r="N33" s="86"/>
      <c r="O33" s="83"/>
      <c r="P33" s="111"/>
      <c r="Q33" s="111"/>
      <c r="R33" s="111"/>
      <c r="S33" s="113"/>
      <c r="T33" s="113"/>
      <c r="U33" s="113"/>
      <c r="V33" s="113"/>
      <c r="W33" s="113"/>
      <c r="X33" s="113"/>
      <c r="Y33" s="113"/>
      <c r="Z33" s="113"/>
      <c r="AA33" s="113"/>
      <c r="AB33" s="113"/>
      <c r="AC33" s="113"/>
    </row>
    <row r="34" spans="1:29" x14ac:dyDescent="0.2">
      <c r="A34" s="81" t="str">
        <f t="shared" si="0"/>
        <v/>
      </c>
      <c r="B34" s="82" t="str">
        <f>IF(H34&gt;0,CONCATENATE(Tabel2204041[Object-ID],Tabel2204041[Nr.],".",[1]!Watergangen[[#This Row],[Object code]],".",[1]!Watergangen[[#This Row],[Eis-volgnr.]]),"")</f>
        <v/>
      </c>
      <c r="C34" s="83"/>
      <c r="D34" s="83"/>
      <c r="E34" s="84"/>
      <c r="F34" s="88"/>
      <c r="G34" s="88"/>
      <c r="H34" s="84"/>
      <c r="I34" s="83"/>
      <c r="J34" s="89"/>
      <c r="K34" s="86"/>
      <c r="L34" s="86"/>
      <c r="M34" s="86"/>
      <c r="N34" s="86"/>
      <c r="O34" s="83"/>
      <c r="P34" s="111"/>
      <c r="Q34" s="111"/>
      <c r="R34" s="111"/>
      <c r="S34" s="113"/>
      <c r="T34" s="113"/>
      <c r="U34" s="113"/>
      <c r="V34" s="113"/>
      <c r="W34" s="113"/>
      <c r="X34" s="113"/>
      <c r="Y34" s="113"/>
      <c r="Z34" s="113"/>
      <c r="AA34" s="113"/>
      <c r="AB34" s="113"/>
      <c r="AC34" s="113"/>
    </row>
    <row r="35" spans="1:29" x14ac:dyDescent="0.2">
      <c r="A35" s="81" t="str">
        <f t="shared" si="0"/>
        <v/>
      </c>
      <c r="B35" s="82" t="str">
        <f>IF(H35&gt;0,CONCATENATE(Tabel2204041[Object-ID],Tabel2204041[Nr.],".",[1]!Watergangen[[#This Row],[Object code]],".",[1]!Watergangen[[#This Row],[Eis-volgnr.]]),"")</f>
        <v/>
      </c>
      <c r="C35" s="83"/>
      <c r="D35" s="83"/>
      <c r="E35" s="84"/>
      <c r="F35" s="88"/>
      <c r="G35" s="88"/>
      <c r="H35" s="84"/>
      <c r="I35" s="83"/>
      <c r="J35" s="89"/>
      <c r="K35" s="86"/>
      <c r="L35" s="86"/>
      <c r="M35" s="86"/>
      <c r="N35" s="86"/>
      <c r="O35" s="83"/>
      <c r="P35" s="111"/>
      <c r="Q35" s="111"/>
      <c r="R35" s="111"/>
      <c r="S35" s="113"/>
      <c r="T35" s="113"/>
      <c r="U35" s="113"/>
      <c r="V35" s="113"/>
      <c r="W35" s="113"/>
      <c r="X35" s="113"/>
      <c r="Y35" s="113"/>
      <c r="Z35" s="113"/>
      <c r="AA35" s="113"/>
      <c r="AB35" s="113"/>
      <c r="AC35" s="113"/>
    </row>
    <row r="36" spans="1:29" x14ac:dyDescent="0.2">
      <c r="A36" s="81" t="str">
        <f t="shared" si="0"/>
        <v/>
      </c>
      <c r="B36" s="82" t="str">
        <f>IF(H36&gt;0,CONCATENATE(Tabel2204041[Object-ID],Tabel2204041[Nr.],".",[1]!Watergangen[[#This Row],[Object code]],".",[1]!Watergangen[[#This Row],[Eis-volgnr.]]),"")</f>
        <v/>
      </c>
      <c r="C36" s="83"/>
      <c r="D36" s="83"/>
      <c r="E36" s="84"/>
      <c r="F36" s="88"/>
      <c r="G36" s="88"/>
      <c r="H36" s="84"/>
      <c r="I36" s="83"/>
      <c r="J36" s="86"/>
      <c r="K36" s="86"/>
      <c r="L36" s="86"/>
      <c r="M36" s="86"/>
      <c r="N36" s="86"/>
      <c r="O36" s="83"/>
      <c r="P36" s="111"/>
      <c r="Q36" s="111"/>
      <c r="R36" s="111"/>
      <c r="S36" s="113"/>
      <c r="T36" s="113"/>
      <c r="U36" s="113"/>
      <c r="V36" s="113"/>
      <c r="W36" s="113"/>
      <c r="X36" s="113"/>
      <c r="Y36" s="113"/>
      <c r="Z36" s="113"/>
      <c r="AA36" s="113"/>
      <c r="AB36" s="113"/>
      <c r="AC36" s="113"/>
    </row>
    <row r="37" spans="1:29" x14ac:dyDescent="0.2">
      <c r="A37" s="81" t="str">
        <f t="shared" si="0"/>
        <v/>
      </c>
      <c r="B37" s="82" t="str">
        <f>IF(H37&gt;0,CONCATENATE(Tabel2204041[Object-ID],Tabel2204041[Nr.],".",[1]!Watergangen[[#This Row],[Object code]],".",[1]!Watergangen[[#This Row],[Eis-volgnr.]]),"")</f>
        <v/>
      </c>
      <c r="C37" s="83"/>
      <c r="D37" s="83"/>
      <c r="E37" s="84"/>
      <c r="F37" s="88"/>
      <c r="G37" s="88"/>
      <c r="H37" s="84"/>
      <c r="I37" s="83"/>
      <c r="J37" s="86"/>
      <c r="K37" s="86"/>
      <c r="L37" s="86"/>
      <c r="M37" s="86"/>
      <c r="N37" s="86"/>
      <c r="O37" s="83"/>
      <c r="P37" s="111"/>
      <c r="Q37" s="111"/>
      <c r="R37" s="111"/>
      <c r="S37" s="113"/>
      <c r="T37" s="113"/>
      <c r="U37" s="113"/>
      <c r="V37" s="113"/>
      <c r="W37" s="113"/>
      <c r="X37" s="113"/>
      <c r="Y37" s="113"/>
      <c r="Z37" s="113"/>
      <c r="AA37" s="113"/>
      <c r="AB37" s="113"/>
      <c r="AC37" s="113"/>
    </row>
    <row r="38" spans="1:29" x14ac:dyDescent="0.2">
      <c r="A38" s="81" t="str">
        <f t="shared" si="0"/>
        <v/>
      </c>
      <c r="B38" s="82" t="str">
        <f>IF(H38&gt;0,CONCATENATE(Tabel2204041[Object-ID],Tabel2204041[Nr.],".",[1]!Watergangen[[#This Row],[Object code]],".",[1]!Watergangen[[#This Row],[Eis-volgnr.]]),"")</f>
        <v/>
      </c>
      <c r="C38" s="83"/>
      <c r="D38" s="83"/>
      <c r="E38" s="84"/>
      <c r="F38" s="88"/>
      <c r="G38" s="88"/>
      <c r="H38" s="84"/>
      <c r="I38" s="83"/>
      <c r="J38" s="86"/>
      <c r="K38" s="86"/>
      <c r="L38" s="86"/>
      <c r="M38" s="86"/>
      <c r="N38" s="86"/>
      <c r="O38" s="83"/>
      <c r="P38" s="111"/>
      <c r="Q38" s="111"/>
      <c r="R38" s="111"/>
      <c r="S38" s="113"/>
      <c r="T38" s="113"/>
      <c r="U38" s="113"/>
      <c r="V38" s="113"/>
      <c r="W38" s="113"/>
      <c r="X38" s="113"/>
      <c r="Y38" s="113"/>
      <c r="Z38" s="113"/>
      <c r="AA38" s="113"/>
      <c r="AB38" s="113"/>
      <c r="AC38" s="113"/>
    </row>
    <row r="39" spans="1:29" x14ac:dyDescent="0.2">
      <c r="A39" s="81" t="str">
        <f t="shared" si="0"/>
        <v/>
      </c>
      <c r="B39" s="82" t="str">
        <f>IF(H39&gt;0,CONCATENATE(Tabel2204041[Object-ID],Tabel2204041[Nr.],".",[1]!Watergangen[[#This Row],[Object code]],".",[1]!Watergangen[[#This Row],[Eis-volgnr.]]),"")</f>
        <v/>
      </c>
      <c r="C39" s="83"/>
      <c r="D39" s="83"/>
      <c r="E39" s="84"/>
      <c r="F39" s="88"/>
      <c r="G39" s="88"/>
      <c r="H39" s="84"/>
      <c r="I39" s="83"/>
      <c r="J39" s="86"/>
      <c r="K39" s="86"/>
      <c r="L39" s="86"/>
      <c r="M39" s="86"/>
      <c r="N39" s="86"/>
      <c r="O39" s="83"/>
      <c r="P39" s="111"/>
      <c r="Q39" s="111"/>
      <c r="R39" s="111"/>
      <c r="S39" s="113"/>
      <c r="T39" s="113"/>
      <c r="U39" s="113"/>
      <c r="V39" s="113"/>
      <c r="W39" s="113"/>
      <c r="X39" s="113"/>
      <c r="Y39" s="113"/>
      <c r="Z39" s="113"/>
      <c r="AA39" s="113"/>
      <c r="AB39" s="113"/>
      <c r="AC39" s="113"/>
    </row>
    <row r="40" spans="1:29" x14ac:dyDescent="0.2">
      <c r="A40" s="81" t="str">
        <f t="shared" si="0"/>
        <v/>
      </c>
      <c r="B40" s="82" t="str">
        <f>IF(H40&gt;0,CONCATENATE(Tabel2204041[Object-ID],Tabel2204041[Nr.],".",[1]!Watergangen[[#This Row],[Object code]],".",[1]!Watergangen[[#This Row],[Eis-volgnr.]]),"")</f>
        <v/>
      </c>
      <c r="C40" s="83"/>
      <c r="D40" s="83"/>
      <c r="E40" s="84"/>
      <c r="F40" s="88"/>
      <c r="G40" s="88"/>
      <c r="H40" s="84"/>
      <c r="I40" s="83"/>
      <c r="J40" s="86"/>
      <c r="K40" s="86"/>
      <c r="L40" s="86"/>
      <c r="M40" s="86"/>
      <c r="N40" s="86"/>
      <c r="O40" s="83"/>
      <c r="P40" s="111"/>
      <c r="Q40" s="111"/>
      <c r="R40" s="111"/>
      <c r="S40" s="113"/>
      <c r="T40" s="113"/>
      <c r="U40" s="113"/>
      <c r="V40" s="113"/>
      <c r="W40" s="113"/>
      <c r="X40" s="113"/>
      <c r="Y40" s="113"/>
      <c r="Z40" s="113"/>
      <c r="AA40" s="113"/>
      <c r="AB40" s="113"/>
      <c r="AC40" s="113"/>
    </row>
    <row r="41" spans="1:29" x14ac:dyDescent="0.2">
      <c r="A41" s="81" t="str">
        <f t="shared" si="0"/>
        <v/>
      </c>
      <c r="B41" s="82" t="str">
        <f>IF(H41&gt;0,CONCATENATE(Tabel2204041[Object-ID],Tabel2204041[Nr.],".",[1]!Watergangen[[#This Row],[Object code]],".",[1]!Watergangen[[#This Row],[Eis-volgnr.]]),"")</f>
        <v/>
      </c>
      <c r="C41" s="83"/>
      <c r="D41" s="83"/>
      <c r="E41" s="84"/>
      <c r="F41" s="88"/>
      <c r="G41" s="88"/>
      <c r="H41" s="84"/>
      <c r="I41" s="83"/>
      <c r="J41" s="89"/>
      <c r="K41" s="86"/>
      <c r="L41" s="86"/>
      <c r="M41" s="86"/>
      <c r="N41" s="86"/>
      <c r="O41" s="83"/>
      <c r="P41" s="111"/>
      <c r="Q41" s="111"/>
      <c r="R41" s="111"/>
      <c r="S41" s="113"/>
      <c r="T41" s="113"/>
      <c r="U41" s="113"/>
      <c r="V41" s="113"/>
      <c r="W41" s="113"/>
      <c r="X41" s="113"/>
      <c r="Y41" s="113"/>
      <c r="Z41" s="113"/>
      <c r="AA41" s="113"/>
      <c r="AB41" s="113"/>
      <c r="AC41" s="113"/>
    </row>
    <row r="42" spans="1:29" x14ac:dyDescent="0.2">
      <c r="A42" s="81" t="str">
        <f t="shared" si="0"/>
        <v/>
      </c>
      <c r="B42" s="82" t="str">
        <f>IF(H42&gt;0,CONCATENATE(Tabel2204041[Object-ID],Tabel2204041[Nr.],".",[1]!Watergangen[[#This Row],[Object code]],".",[1]!Watergangen[[#This Row],[Eis-volgnr.]]),"")</f>
        <v/>
      </c>
      <c r="C42" s="83"/>
      <c r="D42" s="83"/>
      <c r="E42" s="84"/>
      <c r="F42" s="88"/>
      <c r="G42" s="88"/>
      <c r="H42" s="84"/>
      <c r="I42" s="83"/>
      <c r="J42" s="89"/>
      <c r="K42" s="86"/>
      <c r="L42" s="86"/>
      <c r="M42" s="86"/>
      <c r="N42" s="86"/>
      <c r="O42" s="83"/>
      <c r="P42" s="111"/>
      <c r="Q42" s="111"/>
      <c r="R42" s="111"/>
      <c r="S42" s="113"/>
      <c r="T42" s="113"/>
      <c r="U42" s="113"/>
      <c r="V42" s="113"/>
      <c r="W42" s="113"/>
      <c r="X42" s="113"/>
      <c r="Y42" s="113"/>
      <c r="Z42" s="113"/>
      <c r="AA42" s="113"/>
      <c r="AB42" s="113"/>
      <c r="AC42" s="113"/>
    </row>
    <row r="43" spans="1:29" x14ac:dyDescent="0.2">
      <c r="A43" s="81" t="str">
        <f t="shared" si="0"/>
        <v/>
      </c>
      <c r="B43" s="82" t="str">
        <f>IF(H43&gt;0,CONCATENATE(Tabel2204041[Object-ID],Tabel2204041[Nr.],".",[1]!Watergangen[[#This Row],[Object code]],".",[1]!Watergangen[[#This Row],[Eis-volgnr.]]),"")</f>
        <v/>
      </c>
      <c r="C43" s="83"/>
      <c r="D43" s="83"/>
      <c r="E43" s="84"/>
      <c r="F43" s="88"/>
      <c r="G43" s="88"/>
      <c r="H43" s="84"/>
      <c r="I43" s="83"/>
      <c r="J43" s="89"/>
      <c r="K43" s="86"/>
      <c r="L43" s="86"/>
      <c r="M43" s="86"/>
      <c r="N43" s="86"/>
      <c r="O43" s="83"/>
      <c r="P43" s="111"/>
      <c r="Q43" s="111"/>
      <c r="R43" s="111"/>
      <c r="S43" s="113"/>
      <c r="T43" s="113"/>
      <c r="U43" s="113"/>
      <c r="V43" s="113"/>
      <c r="W43" s="113"/>
      <c r="X43" s="113"/>
      <c r="Y43" s="113"/>
      <c r="Z43" s="113"/>
      <c r="AA43" s="113"/>
      <c r="AB43" s="113"/>
      <c r="AC43" s="113"/>
    </row>
    <row r="44" spans="1:29" x14ac:dyDescent="0.2">
      <c r="A44" s="81" t="str">
        <f t="shared" si="0"/>
        <v/>
      </c>
      <c r="B44" s="82" t="str">
        <f>IF(H44&gt;0,CONCATENATE(Tabel2204041[Object-ID],Tabel2204041[Nr.],".",[1]!Watergangen[[#This Row],[Object code]],".",[1]!Watergangen[[#This Row],[Eis-volgnr.]]),"")</f>
        <v/>
      </c>
      <c r="C44" s="83"/>
      <c r="D44" s="83"/>
      <c r="E44" s="84"/>
      <c r="F44" s="88"/>
      <c r="G44" s="88"/>
      <c r="H44" s="84"/>
      <c r="I44" s="83"/>
      <c r="J44" s="86"/>
      <c r="K44" s="86"/>
      <c r="L44" s="86"/>
      <c r="M44" s="86"/>
      <c r="N44" s="86"/>
      <c r="O44" s="83"/>
      <c r="P44" s="111"/>
      <c r="Q44" s="111"/>
      <c r="R44" s="111"/>
      <c r="S44" s="113"/>
      <c r="T44" s="113"/>
      <c r="U44" s="113"/>
      <c r="V44" s="113"/>
      <c r="W44" s="113"/>
      <c r="X44" s="113"/>
      <c r="Y44" s="113"/>
      <c r="Z44" s="113"/>
      <c r="AA44" s="113"/>
      <c r="AB44" s="113"/>
      <c r="AC44" s="113"/>
    </row>
    <row r="45" spans="1:29" x14ac:dyDescent="0.2">
      <c r="A45" s="81" t="str">
        <f t="shared" si="0"/>
        <v/>
      </c>
      <c r="B45" s="82" t="str">
        <f>IF(H45&gt;0,CONCATENATE(Tabel2204041[Object-ID],Tabel2204041[Nr.],".",[1]!Watergangen[[#This Row],[Object code]],".",[1]!Watergangen[[#This Row],[Eis-volgnr.]]),"")</f>
        <v/>
      </c>
      <c r="C45" s="83"/>
      <c r="D45" s="83"/>
      <c r="E45" s="84"/>
      <c r="F45" s="88"/>
      <c r="G45" s="88"/>
      <c r="H45" s="84"/>
      <c r="I45" s="83"/>
      <c r="J45" s="89"/>
      <c r="K45" s="86"/>
      <c r="L45" s="86"/>
      <c r="M45" s="86"/>
      <c r="N45" s="86"/>
      <c r="O45" s="83"/>
      <c r="P45" s="111"/>
      <c r="Q45" s="111"/>
      <c r="R45" s="111"/>
      <c r="S45" s="113"/>
      <c r="T45" s="113"/>
      <c r="U45" s="113"/>
      <c r="V45" s="113"/>
      <c r="W45" s="113"/>
      <c r="X45" s="113"/>
      <c r="Y45" s="113"/>
      <c r="Z45" s="113"/>
      <c r="AA45" s="113"/>
      <c r="AB45" s="113"/>
      <c r="AC45" s="113"/>
    </row>
    <row r="46" spans="1:29" x14ac:dyDescent="0.2">
      <c r="A46" s="81" t="str">
        <f t="shared" si="0"/>
        <v/>
      </c>
      <c r="B46" s="82" t="str">
        <f>IF(H46&gt;0,CONCATENATE(Tabel2204041[Object-ID],Tabel2204041[Nr.],".",[1]!Watergangen[[#This Row],[Object code]],".",[1]!Watergangen[[#This Row],[Eis-volgnr.]]),"")</f>
        <v/>
      </c>
      <c r="C46" s="83"/>
      <c r="D46" s="83"/>
      <c r="E46" s="84"/>
      <c r="F46" s="88"/>
      <c r="G46" s="88"/>
      <c r="H46" s="84"/>
      <c r="I46" s="83"/>
      <c r="J46" s="89"/>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0"/>
        <v/>
      </c>
      <c r="B47" s="82" t="str">
        <f>IF(H47&gt;0,CONCATENATE(Tabel2204041[Object-ID],Tabel2204041[Nr.],".",[1]!Watergangen[[#This Row],[Object code]],".",[1]!Watergangen[[#This Row],[Eis-volgnr.]]),"")</f>
        <v/>
      </c>
      <c r="C47" s="83"/>
      <c r="D47" s="83"/>
      <c r="E47" s="84"/>
      <c r="F47" s="88"/>
      <c r="G47" s="88"/>
      <c r="H47" s="84"/>
      <c r="I47" s="83"/>
      <c r="J47" s="89"/>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0"/>
        <v/>
      </c>
      <c r="B48" s="82" t="str">
        <f>IF(H48&gt;0,CONCATENATE(Tabel2204041[Object-ID],Tabel2204041[Nr.],".",[1]!Watergangen[[#This Row],[Object code]],".",[1]!Watergangen[[#This Row],[Eis-volgnr.]]),"")</f>
        <v/>
      </c>
      <c r="C48" s="83"/>
      <c r="D48" s="83"/>
      <c r="E48" s="84"/>
      <c r="F48" s="88"/>
      <c r="G48" s="88"/>
      <c r="H48" s="84"/>
      <c r="I48" s="83"/>
      <c r="J48" s="89"/>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0"/>
        <v/>
      </c>
      <c r="B49" s="82" t="str">
        <f>IF(H49&gt;0,CONCATENATE(Tabel2204041[Object-ID],Tabel2204041[Nr.],".",[1]!Watergangen[[#This Row],[Object code]],".",[1]!Watergangen[[#This Row],[Eis-volgnr.]]),"")</f>
        <v/>
      </c>
      <c r="C49" s="83"/>
      <c r="D49" s="83"/>
      <c r="E49" s="84"/>
      <c r="F49" s="88"/>
      <c r="G49" s="88"/>
      <c r="H49" s="84"/>
      <c r="I49" s="83"/>
      <c r="J49" s="89"/>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0"/>
        <v/>
      </c>
      <c r="B50" s="82" t="str">
        <f>IF(H50&gt;0,CONCATENATE(Tabel2204041[Object-ID],Tabel2204041[Nr.],".",[1]!Watergangen[[#This Row],[Object code]],".",[1]!Watergangen[[#This Row],[Eis-volgnr.]]),"")</f>
        <v/>
      </c>
      <c r="C50" s="83"/>
      <c r="D50" s="83"/>
      <c r="E50" s="84"/>
      <c r="F50" s="88"/>
      <c r="G50" s="88"/>
      <c r="H50" s="84"/>
      <c r="I50" s="83"/>
      <c r="J50" s="89"/>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0"/>
        <v/>
      </c>
      <c r="B51" s="82" t="str">
        <f>IF(H51&gt;0,CONCATENATE(Tabel2204041[Object-ID],Tabel2204041[Nr.],".",[1]!Watergangen[[#This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0"/>
        <v/>
      </c>
      <c r="B52" s="82" t="str">
        <f>IF(H52&gt;0,CONCATENATE(Tabel2204041[Object-ID],Tabel2204041[Nr.],".",[1]!Watergangen[[#This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0"/>
        <v/>
      </c>
      <c r="B53" s="82" t="str">
        <f>IF(H53&gt;0,CONCATENATE(Tabel2204041[Object-ID],Tabel2204041[Nr.],".",[1]!Watergangen[[#This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0"/>
        <v/>
      </c>
      <c r="B54" s="82" t="str">
        <f>IF(H54&gt;0,CONCATENATE(Tabel2204041[Object-ID],Tabel2204041[Nr.],".",[1]!Watergangen[[#This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0"/>
        <v/>
      </c>
      <c r="B55" s="82" t="str">
        <f>IF(H55&gt;0,CONCATENATE(Tabel2204041[Object-ID],Tabel2204041[Nr.],".",[1]!Watergangen[[#This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0"/>
        <v/>
      </c>
      <c r="B56" s="82" t="str">
        <f>IF(H56&gt;0,CONCATENATE(Tabel2204041[Object-ID],Tabel2204041[Nr.],".",[1]!Watergangen[[#This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0"/>
        <v/>
      </c>
      <c r="B57" s="82" t="str">
        <f>IF(H57&gt;0,CONCATENATE(Tabel2204041[Object-ID],Tabel2204041[Nr.],".",[1]!Watergangen[[#This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0"/>
        <v/>
      </c>
      <c r="B58" s="82" t="str">
        <f>IF(H58&gt;0,CONCATENATE(Tabel2204041[Object-ID],Tabel2204041[Nr.],".",[1]!Watergangen[[#This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0"/>
        <v/>
      </c>
      <c r="B59" s="82" t="str">
        <f>IF(H59&gt;0,CONCATENATE(Tabel2204041[Object-ID],Tabel2204041[Nr.],".",[1]!Watergangen[[#This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0"/>
        <v/>
      </c>
      <c r="B60" s="82" t="str">
        <f>IF(H60&gt;0,CONCATENATE(Tabel2204041[Object-ID],Tabel2204041[Nr.],".",[1]!Watergangen[[#This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0"/>
        <v/>
      </c>
      <c r="B61" s="82" t="str">
        <f>IF(H61&gt;0,CONCATENATE(Tabel2204041[Object-ID],Tabel2204041[Nr.],".",[1]!Watergangen[[#This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0"/>
        <v/>
      </c>
      <c r="B62" s="82" t="str">
        <f>IF(H62&gt;0,CONCATENATE(Tabel2204041[Object-ID],Tabel2204041[Nr.],".",[1]!Watergangen[[#This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0"/>
        <v/>
      </c>
      <c r="B63" s="82" t="str">
        <f>IF(H63&gt;0,CONCATENATE(Tabel2204041[Object-ID],Tabel2204041[Nr.],".",[1]!Watergangen[[#This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0"/>
        <v/>
      </c>
      <c r="B64" s="82" t="str">
        <f>IF(H64&gt;0,CONCATENATE(Tabel2204041[Object-ID],Tabel2204041[Nr.],".",[1]!Watergangen[[#This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0"/>
        <v/>
      </c>
      <c r="B65" s="82" t="str">
        <f>IF(H65&gt;0,CONCATENATE(Tabel2204041[Object-ID],Tabel2204041[Nr.],".",[1]!Watergangen[[#This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0"/>
        <v/>
      </c>
      <c r="B66" s="82" t="str">
        <f>IF(H66&gt;0,CONCATENATE(Tabel2204041[Object-ID],Tabel2204041[Nr.],".",[1]!Watergangen[[#This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0"/>
        <v/>
      </c>
      <c r="B67" s="82" t="str">
        <f>IF(H67&gt;0,CONCATENATE(Tabel2204041[Object-ID],Tabel2204041[Nr.],".",[1]!Watergangen[[#This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0"/>
        <v/>
      </c>
      <c r="B68" s="82" t="str">
        <f>IF(H68&gt;0,CONCATENATE(Tabel2204041[Object-ID],Tabel2204041[Nr.],".",[1]!Watergangen[[#This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0"/>
        <v/>
      </c>
      <c r="B69" s="82" t="str">
        <f>IF(H69&gt;0,CONCATENATE(Tabel2204041[Object-ID],Tabel2204041[Nr.],".",[1]!Watergangen[[#This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0"/>
        <v/>
      </c>
      <c r="B70" s="82" t="str">
        <f>IF(H70&gt;0,CONCATENATE(Tabel2204041[Object-ID],Tabel2204041[Nr.],".",[1]!Watergangen[[#This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0"/>
        <v/>
      </c>
      <c r="B71" s="82" t="str">
        <f>IF(H71&gt;0,CONCATENATE(Tabel2204041[Object-ID],Tabel2204041[Nr.],".",[1]!Watergangen[[#This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0"/>
        <v/>
      </c>
      <c r="B72" s="82" t="str">
        <f>IF(H72&gt;0,CONCATENATE(Tabel2204041[Object-ID],Tabel2204041[Nr.],".",[1]!Watergangen[[#This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0"/>
        <v/>
      </c>
      <c r="B73" s="82" t="str">
        <f>IF(H73&gt;0,CONCATENATE(Tabel2204041[Object-ID],Tabel2204041[Nr.],".",[1]!Watergangen[[#This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0"/>
        <v/>
      </c>
      <c r="B74" s="82" t="str">
        <f>IF(H74&gt;0,CONCATENATE(Tabel2204041[Object-ID],Tabel2204041[Nr.],".",[1]!Watergangen[[#This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0"/>
        <v/>
      </c>
      <c r="B75" s="82" t="str">
        <f>IF(H75&gt;0,CONCATENATE(Tabel2204041[Object-ID],Tabel2204041[Nr.],".",[1]!Watergangen[[#This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ref="A76:A139" si="1">IF(B76="","",ROW()-10)</f>
        <v/>
      </c>
      <c r="B76" s="82" t="str">
        <f>IF(H76&gt;0,CONCATENATE(Tabel2204041[Object-ID],Tabel2204041[Nr.],".",[1]!Watergangen[[#This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si="1"/>
        <v/>
      </c>
      <c r="B77" s="82" t="str">
        <f>IF(H77&gt;0,CONCATENATE(Tabel2204041[Object-ID],Tabel2204041[Nr.],".",[1]!Watergangen[[#This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1"/>
        <v/>
      </c>
      <c r="B78" s="82" t="str">
        <f>IF(H78&gt;0,CONCATENATE(Tabel2204041[Object-ID],Tabel2204041[Nr.],".",[1]!Watergangen[[#This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si="1"/>
        <v/>
      </c>
      <c r="B79" s="82" t="str">
        <f>IF(H79&gt;0,CONCATENATE(Tabel2204041[Object-ID],Tabel2204041[Nr.],".",[1]!Watergangen[[#This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1"/>
        <v/>
      </c>
      <c r="B80" s="82" t="str">
        <f>IF(H80&gt;0,CONCATENATE(Tabel2204041[Object-ID],Tabel2204041[Nr.],".",[1]!Watergangen[[#This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1"/>
        <v/>
      </c>
      <c r="B81" s="82" t="str">
        <f>IF(H81&gt;0,CONCATENATE(Tabel2204041[Object-ID],Tabel2204041[Nr.],".",[1]!Watergangen[[#This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1"/>
        <v/>
      </c>
      <c r="B82" s="82" t="str">
        <f>IF(H82&gt;0,CONCATENATE(Tabel2204041[Object-ID],Tabel2204041[Nr.],".",[1]!Watergangen[[#This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1"/>
        <v/>
      </c>
      <c r="B83" s="82" t="str">
        <f>IF(H83&gt;0,CONCATENATE(Tabel2204041[Object-ID],Tabel2204041[Nr.],".",[1]!Watergangen[[#This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1"/>
        <v/>
      </c>
      <c r="B84" s="82" t="str">
        <f>IF(H84&gt;0,CONCATENATE(Tabel2204041[Object-ID],Tabel2204041[Nr.],".",[1]!Watergangen[[#This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1"/>
        <v/>
      </c>
      <c r="B85" s="82" t="str">
        <f>IF(H85&gt;0,CONCATENATE(Tabel2204041[Object-ID],Tabel2204041[Nr.],".",[1]!Watergangen[[#This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1"/>
        <v/>
      </c>
      <c r="B86" s="82" t="str">
        <f>IF(H86&gt;0,CONCATENATE(Tabel2204041[Object-ID],Tabel2204041[Nr.],".",[1]!Watergangen[[#This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1"/>
        <v/>
      </c>
      <c r="B87" s="82" t="str">
        <f>IF(H87&gt;0,CONCATENATE(Tabel2204041[Object-ID],Tabel2204041[Nr.],".",[1]!Watergangen[[#This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1"/>
        <v/>
      </c>
      <c r="B88" s="82" t="str">
        <f>IF(H88&gt;0,CONCATENATE(Tabel2204041[Object-ID],Tabel2204041[Nr.],".",[1]!Watergangen[[#This Row],[Object code]],".",[1]!Watergangen[[#This Row],[Eis-volgnr.]]),"")</f>
        <v/>
      </c>
      <c r="C88" s="83"/>
      <c r="D88" s="83"/>
      <c r="E88" s="84"/>
      <c r="F88" s="83"/>
      <c r="G88" s="83"/>
      <c r="H88" s="84"/>
      <c r="I88" s="83"/>
      <c r="J88" s="86"/>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1"/>
        <v/>
      </c>
      <c r="B89" s="82" t="str">
        <f>IF(H89&gt;0,CONCATENATE(Tabel2204041[Object-ID],Tabel2204041[Nr.],".",[1]!Watergangen[[#This Row],[Object code]],".",[1]!Watergangen[[#This Row],[Eis-volgnr.]]),"")</f>
        <v/>
      </c>
      <c r="C89" s="83"/>
      <c r="D89" s="83"/>
      <c r="E89" s="84"/>
      <c r="F89" s="83"/>
      <c r="G89" s="83"/>
      <c r="H89" s="84"/>
      <c r="I89" s="83"/>
      <c r="J89" s="86"/>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1"/>
        <v/>
      </c>
      <c r="B90" s="82" t="str">
        <f>IF(H90&gt;0,CONCATENATE(Tabel2204041[Object-ID],Tabel2204041[Nr.],".",[1]!Watergangen[[#This Row],[Object code]],".",[1]!Watergangen[[#This Row],[Eis-volgnr.]]),"")</f>
        <v/>
      </c>
      <c r="C90" s="83"/>
      <c r="D90" s="83"/>
      <c r="E90" s="84"/>
      <c r="F90" s="83"/>
      <c r="G90" s="83"/>
      <c r="H90" s="84"/>
      <c r="I90" s="83"/>
      <c r="J90" s="86"/>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1"/>
        <v/>
      </c>
      <c r="B91" s="82" t="str">
        <f>IF(H91&gt;0,CONCATENATE(Tabel2204041[Object-ID],Tabel2204041[Nr.],".",[1]!Watergangen[[#This Row],[Object code]],".",[1]!Watergangen[[#This Row],[Eis-volgnr.]]),"")</f>
        <v/>
      </c>
      <c r="C91" s="83"/>
      <c r="D91" s="83"/>
      <c r="E91" s="84"/>
      <c r="F91" s="83"/>
      <c r="G91" s="83"/>
      <c r="H91" s="84"/>
      <c r="I91" s="83"/>
      <c r="J91" s="86"/>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1"/>
        <v/>
      </c>
      <c r="B92" s="82" t="str">
        <f>IF(H92&gt;0,CONCATENATE(Tabel2204041[Object-ID],Tabel2204041[Nr.],".",[1]!Watergangen[[#This Row],[Object code]],".",[1]!Watergangen[[#This Row],[Eis-volgnr.]]),"")</f>
        <v/>
      </c>
      <c r="C92" s="83"/>
      <c r="D92" s="83"/>
      <c r="E92" s="84"/>
      <c r="F92" s="83"/>
      <c r="G92" s="83"/>
      <c r="H92" s="84"/>
      <c r="I92" s="83"/>
      <c r="J92" s="86"/>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1"/>
        <v/>
      </c>
      <c r="B93" s="82" t="str">
        <f>IF(H93&gt;0,CONCATENATE(Tabel2204041[Object-ID],Tabel2204041[Nr.],".",[1]!Watergangen[[#This Row],[Object code]],".",[1]!Watergangen[[#This Row],[Eis-volgnr.]]),"")</f>
        <v/>
      </c>
      <c r="C93" s="83"/>
      <c r="D93" s="83"/>
      <c r="E93" s="84"/>
      <c r="F93" s="83"/>
      <c r="G93" s="83"/>
      <c r="H93" s="84"/>
      <c r="I93" s="83"/>
      <c r="J93" s="86"/>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1"/>
        <v/>
      </c>
      <c r="B94" s="82" t="str">
        <f>IF(H94&gt;0,CONCATENATE(Tabel2204041[Object-ID],Tabel2204041[Nr.],".",[1]!Watergangen[[#This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1"/>
        <v/>
      </c>
      <c r="B95" s="82" t="str">
        <f>IF(H95&gt;0,CONCATENATE(Tabel2204041[Object-ID],Tabel2204041[Nr.],".",[1]!Watergangen[[#This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1"/>
        <v/>
      </c>
      <c r="B96" s="82" t="str">
        <f>IF(H96&gt;0,CONCATENATE(Tabel2204041[Object-ID],Tabel2204041[Nr.],".",[1]!Watergangen[[#This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1"/>
        <v/>
      </c>
      <c r="B97" s="82" t="str">
        <f>IF(H97&gt;0,CONCATENATE(Tabel2204041[Object-ID],Tabel2204041[Nr.],".",[1]!Watergangen[[#This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1"/>
        <v/>
      </c>
      <c r="B98" s="82" t="str">
        <f>IF(H98&gt;0,CONCATENATE(Tabel2204041[Object-ID],Tabel2204041[Nr.],".",[1]!Watergangen[[#This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1"/>
        <v/>
      </c>
      <c r="B99" s="82" t="str">
        <f>IF(H99&gt;0,CONCATENATE(Tabel2204041[Object-ID],Tabel2204041[Nr.],".",[1]!Watergangen[[#This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1"/>
        <v/>
      </c>
      <c r="B100" s="82" t="str">
        <f>IF(H100&gt;0,CONCATENATE(Tabel2204041[Object-ID],Tabel2204041[Nr.],".",[1]!Watergangen[[#This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1"/>
        <v/>
      </c>
      <c r="B101" s="82" t="str">
        <f>IF(H101&gt;0,CONCATENATE(Tabel2204041[Object-ID],Tabel2204041[Nr.],".",[1]!Watergangen[[#This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1"/>
        <v/>
      </c>
      <c r="B102" s="82" t="str">
        <f>IF(H102&gt;0,CONCATENATE(Tabel2204041[Object-ID],Tabel2204041[Nr.],".",[1]!Watergangen[[#This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1"/>
        <v/>
      </c>
      <c r="B103" s="82" t="str">
        <f>IF(H103&gt;0,CONCATENATE(Tabel2204041[Object-ID],Tabel2204041[Nr.],".",[1]!Watergangen[[#This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1"/>
        <v/>
      </c>
      <c r="B104" s="82" t="str">
        <f>IF(H104&gt;0,CONCATENATE(Tabel2204041[Object-ID],Tabel2204041[Nr.],".",[1]!Watergangen[[#This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1"/>
        <v/>
      </c>
      <c r="B105" s="82" t="str">
        <f>IF(H105&gt;0,CONCATENATE(Tabel2204041[Object-ID],Tabel2204041[Nr.],".",[1]!Watergangen[[#This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1"/>
        <v/>
      </c>
      <c r="B106" s="82" t="str">
        <f>IF(H106&gt;0,CONCATENATE(Tabel2204041[Object-ID],Tabel2204041[Nr.],".",[1]!Watergangen[[#This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1"/>
        <v/>
      </c>
      <c r="B107" s="82" t="str">
        <f>IF(H107&gt;0,CONCATENATE(Tabel2204041[Object-ID],Tabel2204041[Nr.],".",[1]!Watergangen[[#This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1"/>
        <v/>
      </c>
      <c r="B108" s="82" t="str">
        <f>IF(H108&gt;0,CONCATENATE(Tabel2204041[Object-ID],Tabel2204041[Nr.],".",[1]!Watergangen[[#This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1"/>
        <v/>
      </c>
      <c r="B109" s="82" t="str">
        <f>IF(H109&gt;0,CONCATENATE(Tabel2204041[Object-ID],Tabel2204041[Nr.],".",[1]!Watergangen[[#This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1"/>
        <v/>
      </c>
      <c r="B110" s="82" t="str">
        <f>IF(H110&gt;0,CONCATENATE(Tabel2204041[Object-ID],Tabel2204041[Nr.],".",[1]!Watergangen[[#This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1"/>
        <v/>
      </c>
      <c r="B111" s="82" t="str">
        <f>IF(H111&gt;0,CONCATENATE(Tabel2204041[Object-ID],Tabel2204041[Nr.],".",[1]!Watergangen[[#This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1"/>
        <v/>
      </c>
      <c r="B112" s="82" t="str">
        <f>IF(H112&gt;0,CONCATENATE(Tabel2204041[Object-ID],Tabel2204041[Nr.],".",[1]!Watergangen[[#This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1"/>
        <v/>
      </c>
      <c r="B113" s="82" t="str">
        <f>IF(H113&gt;0,CONCATENATE(Tabel2204041[Object-ID],Tabel2204041[Nr.],".",[1]!Watergangen[[#This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1"/>
        <v/>
      </c>
      <c r="B114" s="82" t="str">
        <f>IF(H114&gt;0,CONCATENATE(Tabel2204041[Object-ID],Tabel2204041[Nr.],".",[1]!Watergangen[[#This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1"/>
        <v/>
      </c>
      <c r="B115" s="82" t="str">
        <f>IF(H115&gt;0,CONCATENATE(Tabel2204041[Object-ID],Tabel2204041[Nr.],".",[1]!Watergangen[[#This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1"/>
        <v/>
      </c>
      <c r="B116" s="82" t="str">
        <f>IF(H116&gt;0,CONCATENATE(Tabel2204041[Object-ID],Tabel2204041[Nr.],".",[1]!Watergangen[[#This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1"/>
        <v/>
      </c>
      <c r="B117" s="82" t="str">
        <f>IF(H117&gt;0,CONCATENATE(Tabel2204041[Object-ID],Tabel2204041[Nr.],".",[1]!Watergangen[[#This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1"/>
        <v/>
      </c>
      <c r="B118" s="82" t="str">
        <f>IF(H118&gt;0,CONCATENATE(Tabel2204041[Object-ID],Tabel2204041[Nr.],".",[1]!Watergangen[[#This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1"/>
        <v/>
      </c>
      <c r="B119" s="82" t="str">
        <f>IF(H119&gt;0,CONCATENATE(Tabel2204041[Object-ID],Tabel2204041[Nr.],".",[1]!Watergangen[[#This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1"/>
        <v/>
      </c>
      <c r="B120" s="82" t="str">
        <f>IF(H120&gt;0,CONCATENATE(Tabel2204041[Object-ID],Tabel2204041[Nr.],".",[1]!Watergangen[[#This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1"/>
        <v/>
      </c>
      <c r="B121" s="82" t="str">
        <f>IF(H121&gt;0,CONCATENATE(Tabel2204041[Object-ID],Tabel2204041[Nr.],".",[1]!Watergangen[[#This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1"/>
        <v/>
      </c>
      <c r="B122" s="82" t="str">
        <f>IF(H122&gt;0,CONCATENATE(Tabel2204041[Object-ID],Tabel2204041[Nr.],".",[1]!Watergangen[[#This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1"/>
        <v/>
      </c>
      <c r="B123" s="82" t="str">
        <f>IF(H123&gt;0,CONCATENATE(Tabel2204041[Object-ID],Tabel2204041[Nr.],".",[1]!Watergangen[[#This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1"/>
        <v/>
      </c>
      <c r="B124" s="82" t="str">
        <f>IF(H124&gt;0,CONCATENATE(Tabel2204041[Object-ID],Tabel2204041[Nr.],".",[1]!Watergangen[[#This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1"/>
        <v/>
      </c>
      <c r="B125" s="82" t="str">
        <f>IF(H125&gt;0,CONCATENATE(Tabel2204041[Object-ID],Tabel2204041[Nr.],".",[1]!Watergangen[[#This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1"/>
        <v/>
      </c>
      <c r="B126" s="82" t="str">
        <f>IF(H126&gt;0,CONCATENATE(Tabel2204041[Object-ID],Tabel2204041[Nr.],".",[1]!Watergangen[[#This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1"/>
        <v/>
      </c>
      <c r="B127" s="82" t="str">
        <f>IF(H127&gt;0,CONCATENATE(Tabel2204041[Object-ID],Tabel2204041[Nr.],".",[1]!Watergangen[[#This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1"/>
        <v/>
      </c>
      <c r="B128" s="82" t="str">
        <f>IF(H128&gt;0,CONCATENATE(Tabel2204041[Object-ID],Tabel2204041[Nr.],".",[1]!Watergangen[[#This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1"/>
        <v/>
      </c>
      <c r="B129" s="82" t="str">
        <f>IF(H129&gt;0,CONCATENATE(Tabel2204041[Object-ID],Tabel2204041[Nr.],".",[1]!Watergangen[[#This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1"/>
        <v/>
      </c>
      <c r="B130" s="82" t="str">
        <f>IF(H130&gt;0,CONCATENATE(Tabel2204041[Object-ID],Tabel2204041[Nr.],".",[1]!Watergangen[[#This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1"/>
        <v/>
      </c>
      <c r="B131" s="82" t="str">
        <f>IF(H131&gt;0,CONCATENATE(Tabel2204041[Object-ID],Tabel2204041[Nr.],".",[1]!Watergangen[[#This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1"/>
        <v/>
      </c>
      <c r="B132" s="82" t="str">
        <f>IF(H132&gt;0,CONCATENATE(Tabel2204041[Object-ID],Tabel2204041[Nr.],".",[1]!Watergangen[[#This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1"/>
        <v/>
      </c>
      <c r="B133" s="82" t="str">
        <f>IF(H133&gt;0,CONCATENATE(Tabel2204041[Object-ID],Tabel2204041[Nr.],".",[1]!Watergangen[[#This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1"/>
        <v/>
      </c>
      <c r="B134" s="82" t="str">
        <f>IF(H134&gt;0,CONCATENATE(Tabel2204041[Object-ID],Tabel2204041[Nr.],".",[1]!Watergangen[[#This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1"/>
        <v/>
      </c>
      <c r="B135" s="82" t="str">
        <f>IF(H135&gt;0,CONCATENATE(Tabel2204041[Object-ID],Tabel2204041[Nr.],".",[1]!Watergangen[[#This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1"/>
        <v/>
      </c>
      <c r="B136" s="82" t="str">
        <f>IF(H136&gt;0,CONCATENATE(Tabel2204041[Object-ID],Tabel2204041[Nr.],".",[1]!Watergangen[[#This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1"/>
        <v/>
      </c>
      <c r="B137" s="82" t="str">
        <f>IF(H137&gt;0,CONCATENATE(Tabel2204041[Object-ID],Tabel2204041[Nr.],".",[1]!Watergangen[[#This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1"/>
        <v/>
      </c>
      <c r="B138" s="82" t="str">
        <f>IF(H138&gt;0,CONCATENATE(Tabel2204041[Object-ID],Tabel2204041[Nr.],".",[1]!Watergangen[[#This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1"/>
        <v/>
      </c>
      <c r="B139" s="82" t="str">
        <f>IF(H139&gt;0,CONCATENATE(Tabel2204041[Object-ID],Tabel2204041[Nr.],".",[1]!Watergangen[[#This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ref="A140:A203" si="2">IF(B140="","",ROW()-10)</f>
        <v/>
      </c>
      <c r="B140" s="82" t="str">
        <f>IF(H140&gt;0,CONCATENATE(Tabel2204041[Object-ID],Tabel2204041[Nr.],".",[1]!Watergangen[[#This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si="2"/>
        <v/>
      </c>
      <c r="B141" s="82" t="str">
        <f>IF(H141&gt;0,CONCATENATE(Tabel2204041[Object-ID],Tabel2204041[Nr.],".",[1]!Watergangen[[#This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2"/>
        <v/>
      </c>
      <c r="B142" s="82" t="str">
        <f>IF(H142&gt;0,CONCATENATE(Tabel2204041[Object-ID],Tabel2204041[Nr.],".",[1]!Watergangen[[#This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si="2"/>
        <v/>
      </c>
      <c r="B143" s="82" t="str">
        <f>IF(H143&gt;0,CONCATENATE(Tabel2204041[Object-ID],Tabel2204041[Nr.],".",[1]!Watergangen[[#This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2"/>
        <v/>
      </c>
      <c r="B144" s="82" t="str">
        <f>IF(H144&gt;0,CONCATENATE(Tabel2204041[Object-ID],Tabel2204041[Nr.],".",[1]!Watergangen[[#This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2"/>
        <v/>
      </c>
      <c r="B145" s="82" t="str">
        <f>IF(H145&gt;0,CONCATENATE(Tabel2204041[Object-ID],Tabel2204041[Nr.],".",[1]!Watergangen[[#This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2"/>
        <v/>
      </c>
      <c r="B146" s="82" t="str">
        <f>IF(H146&gt;0,CONCATENATE(Tabel2204041[Object-ID],Tabel2204041[Nr.],".",[1]!Watergangen[[#This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2"/>
        <v/>
      </c>
      <c r="B147" s="82" t="str">
        <f>IF(H147&gt;0,CONCATENATE(Tabel2204041[Object-ID],Tabel2204041[Nr.],".",[1]!Watergangen[[#This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2"/>
        <v/>
      </c>
      <c r="B148" s="82" t="str">
        <f>IF(H148&gt;0,CONCATENATE(Tabel2204041[Object-ID],Tabel2204041[Nr.],".",[1]!Watergangen[[#This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2"/>
        <v/>
      </c>
      <c r="B149" s="82" t="str">
        <f>IF(H149&gt;0,CONCATENATE(Tabel2204041[Object-ID],Tabel2204041[Nr.],".",[1]!Watergangen[[#This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2"/>
        <v/>
      </c>
      <c r="B150" s="82" t="str">
        <f>IF(H150&gt;0,CONCATENATE(Tabel2204041[Object-ID],Tabel2204041[Nr.],".",[1]!Watergangen[[#This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2"/>
        <v/>
      </c>
      <c r="B151" s="82" t="str">
        <f>IF(H151&gt;0,CONCATENATE(Tabel2204041[Object-ID],Tabel2204041[Nr.],".",[1]!Watergangen[[#This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2"/>
        <v/>
      </c>
      <c r="B152" s="82" t="str">
        <f>IF(H152&gt;0,CONCATENATE(Tabel2204041[Object-ID],Tabel2204041[Nr.],".",[1]!Watergangen[[#This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2"/>
        <v/>
      </c>
      <c r="B153" s="82" t="str">
        <f>IF(H153&gt;0,CONCATENATE(Tabel2204041[Object-ID],Tabel2204041[Nr.],".",[1]!Watergangen[[#This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2"/>
        <v/>
      </c>
      <c r="B154" s="82" t="str">
        <f>IF(H154&gt;0,CONCATENATE(Tabel2204041[Object-ID],Tabel2204041[Nr.],".",[1]!Watergangen[[#This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2"/>
        <v/>
      </c>
      <c r="B155" s="82" t="str">
        <f>IF(H155&gt;0,CONCATENATE(Tabel2204041[Object-ID],Tabel2204041[Nr.],".",[1]!Watergangen[[#This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2"/>
        <v/>
      </c>
      <c r="B156" s="82" t="str">
        <f>IF(H156&gt;0,CONCATENATE(Tabel2204041[Object-ID],Tabel2204041[Nr.],".",[1]!Watergangen[[#This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2"/>
        <v/>
      </c>
      <c r="B157" s="82" t="str">
        <f>IF(H157&gt;0,CONCATENATE(Tabel2204041[Object-ID],Tabel2204041[Nr.],".",[1]!Watergangen[[#This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2"/>
        <v/>
      </c>
      <c r="B158" s="82" t="str">
        <f>IF(H158&gt;0,CONCATENATE(Tabel2204041[Object-ID],Tabel2204041[Nr.],".",[1]!Watergangen[[#This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2"/>
        <v/>
      </c>
      <c r="B159" s="82" t="str">
        <f>IF(H159&gt;0,CONCATENATE(Tabel2204041[Object-ID],Tabel2204041[Nr.],".",[1]!Watergangen[[#This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2"/>
        <v/>
      </c>
      <c r="B160" s="82" t="str">
        <f>IF(H160&gt;0,CONCATENATE(Tabel2204041[Object-ID],Tabel2204041[Nr.],".",[1]!Watergangen[[#This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2"/>
        <v/>
      </c>
      <c r="B161" s="82" t="str">
        <f>IF(H161&gt;0,CONCATENATE(Tabel2204041[Object-ID],Tabel2204041[Nr.],".",[1]!Watergangen[[#This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2"/>
        <v/>
      </c>
      <c r="B162" s="82" t="str">
        <f>IF(H162&gt;0,CONCATENATE(Tabel2204041[Object-ID],Tabel2204041[Nr.],".",[1]!Watergangen[[#This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2"/>
        <v/>
      </c>
      <c r="B163" s="82" t="str">
        <f>IF(H163&gt;0,CONCATENATE(Tabel2204041[Object-ID],Tabel2204041[Nr.],".",[1]!Watergangen[[#This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2"/>
        <v/>
      </c>
      <c r="B164" s="82" t="str">
        <f>IF(H164&gt;0,CONCATENATE(Tabel2204041[Object-ID],Tabel2204041[Nr.],".",[1]!Watergangen[[#This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2"/>
        <v/>
      </c>
      <c r="B165" s="82" t="str">
        <f>IF(H165&gt;0,CONCATENATE(Tabel2204041[Object-ID],Tabel2204041[Nr.],".",[1]!Watergangen[[#This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2"/>
        <v/>
      </c>
      <c r="B166" s="82" t="str">
        <f>IF(H166&gt;0,CONCATENATE(Tabel2204041[Object-ID],Tabel2204041[Nr.],".",[1]!Watergangen[[#This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2"/>
        <v/>
      </c>
      <c r="B167" s="82" t="str">
        <f>IF(H167&gt;0,CONCATENATE(Tabel2204041[Object-ID],Tabel2204041[Nr.],".",[1]!Watergangen[[#This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2"/>
        <v/>
      </c>
      <c r="B168" s="82" t="str">
        <f>IF(H168&gt;0,CONCATENATE(Tabel2204041[Object-ID],Tabel2204041[Nr.],".",[1]!Watergangen[[#This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2"/>
        <v/>
      </c>
      <c r="B169" s="82" t="str">
        <f>IF(H169&gt;0,CONCATENATE(Tabel2204041[Object-ID],Tabel2204041[Nr.],".",[1]!Watergangen[[#This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2"/>
        <v/>
      </c>
      <c r="B170" s="82" t="str">
        <f>IF(H170&gt;0,CONCATENATE(Tabel2204041[Object-ID],Tabel2204041[Nr.],".",[1]!Watergangen[[#This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2"/>
        <v/>
      </c>
      <c r="B171" s="82" t="str">
        <f>IF(H171&gt;0,CONCATENATE(Tabel2204041[Object-ID],Tabel2204041[Nr.],".",[1]!Watergangen[[#This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2"/>
        <v/>
      </c>
      <c r="B172" s="82" t="str">
        <f>IF(H172&gt;0,CONCATENATE(Tabel2204041[Object-ID],Tabel2204041[Nr.],".",[1]!Watergangen[[#This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2"/>
        <v/>
      </c>
      <c r="B173" s="82" t="str">
        <f>IF(H173&gt;0,CONCATENATE(Tabel2204041[Object-ID],Tabel2204041[Nr.],".",[1]!Watergangen[[#This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2"/>
        <v/>
      </c>
      <c r="B174" s="82" t="str">
        <f>IF(H174&gt;0,CONCATENATE(Tabel2204041[Object-ID],Tabel2204041[Nr.],".",[1]!Watergangen[[#This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2"/>
        <v/>
      </c>
      <c r="B175" s="82" t="str">
        <f>IF(H175&gt;0,CONCATENATE(Tabel2204041[Object-ID],Tabel2204041[Nr.],".",[1]!Watergangen[[#This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2"/>
        <v/>
      </c>
      <c r="B176" s="82" t="str">
        <f>IF(H176&gt;0,CONCATENATE(Tabel2204041[Object-ID],Tabel2204041[Nr.],".",[1]!Watergangen[[#This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2"/>
        <v/>
      </c>
      <c r="B177" s="82" t="str">
        <f>IF(H177&gt;0,CONCATENATE(Tabel2204041[Object-ID],Tabel2204041[Nr.],".",[1]!Watergangen[[#This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2"/>
        <v/>
      </c>
      <c r="B178" s="82" t="str">
        <f>IF(H178&gt;0,CONCATENATE(Tabel2204041[Object-ID],Tabel2204041[Nr.],".",[1]!Watergangen[[#This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2"/>
        <v/>
      </c>
      <c r="B179" s="82" t="str">
        <f>IF(H179&gt;0,CONCATENATE(Tabel2204041[Object-ID],Tabel2204041[Nr.],".",[1]!Watergangen[[#This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2"/>
        <v/>
      </c>
      <c r="B180" s="82" t="str">
        <f>IF(H180&gt;0,CONCATENATE(Tabel2204041[Object-ID],Tabel2204041[Nr.],".",[1]!Watergangen[[#This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2"/>
        <v/>
      </c>
      <c r="B181" s="82" t="str">
        <f>IF(H181&gt;0,CONCATENATE(Tabel2204041[Object-ID],Tabel2204041[Nr.],".",[1]!Watergangen[[#This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2"/>
        <v/>
      </c>
      <c r="B182" s="82" t="str">
        <f>IF(H182&gt;0,CONCATENATE(Tabel2204041[Object-ID],Tabel2204041[Nr.],".",[1]!Watergangen[[#This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2"/>
        <v/>
      </c>
      <c r="B183" s="82" t="str">
        <f>IF(H183&gt;0,CONCATENATE(Tabel2204041[Object-ID],Tabel2204041[Nr.],".",[1]!Watergangen[[#This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2"/>
        <v/>
      </c>
      <c r="B184" s="82" t="str">
        <f>IF(H184&gt;0,CONCATENATE(Tabel2204041[Object-ID],Tabel2204041[Nr.],".",[1]!Watergangen[[#This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2"/>
        <v/>
      </c>
      <c r="B185" s="82" t="str">
        <f>IF(H185&gt;0,CONCATENATE(Tabel2204041[Object-ID],Tabel2204041[Nr.],".",[1]!Watergangen[[#This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2"/>
        <v/>
      </c>
      <c r="B186" s="82" t="str">
        <f>IF(H186&gt;0,CONCATENATE(Tabel2204041[Object-ID],Tabel2204041[Nr.],".",[1]!Watergangen[[#This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2"/>
        <v/>
      </c>
      <c r="B187" s="82" t="str">
        <f>IF(H187&gt;0,CONCATENATE(Tabel2204041[Object-ID],Tabel2204041[Nr.],".",[1]!Watergangen[[#This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2"/>
        <v/>
      </c>
      <c r="B188" s="82" t="str">
        <f>IF(H188&gt;0,CONCATENATE(Tabel2204041[Object-ID],Tabel2204041[Nr.],".",[1]!Watergangen[[#This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2"/>
        <v/>
      </c>
      <c r="B189" s="82" t="str">
        <f>IF(H189&gt;0,CONCATENATE(Tabel2204041[Object-ID],Tabel2204041[Nr.],".",[1]!Watergangen[[#This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2"/>
        <v/>
      </c>
      <c r="B190" s="82" t="str">
        <f>IF(H190&gt;0,CONCATENATE(Tabel2204041[Object-ID],Tabel2204041[Nr.],".",[1]!Watergangen[[#This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2"/>
        <v/>
      </c>
      <c r="B191" s="82" t="str">
        <f>IF(H191&gt;0,CONCATENATE(Tabel2204041[Object-ID],Tabel2204041[Nr.],".",[1]!Watergangen[[#This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2"/>
        <v/>
      </c>
      <c r="B192" s="82" t="str">
        <f>IF(H192&gt;0,CONCATENATE(Tabel2204041[Object-ID],Tabel2204041[Nr.],".",[1]!Watergangen[[#This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2"/>
        <v/>
      </c>
      <c r="B193" s="82" t="str">
        <f>IF(H193&gt;0,CONCATENATE(Tabel2204041[Object-ID],Tabel2204041[Nr.],".",[1]!Watergangen[[#This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2"/>
        <v/>
      </c>
      <c r="B194" s="82" t="str">
        <f>IF(H194&gt;0,CONCATENATE(Tabel2204041[Object-ID],Tabel2204041[Nr.],".",[1]!Watergangen[[#This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2"/>
        <v/>
      </c>
      <c r="B195" s="82" t="str">
        <f>IF(H195&gt;0,CONCATENATE(Tabel2204041[Object-ID],Tabel2204041[Nr.],".",[1]!Watergangen[[#This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2"/>
        <v/>
      </c>
      <c r="B196" s="82" t="str">
        <f>IF(H196&gt;0,CONCATENATE(Tabel2204041[Object-ID],Tabel2204041[Nr.],".",[1]!Watergangen[[#This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2"/>
        <v/>
      </c>
      <c r="B197" s="82" t="str">
        <f>IF(H197&gt;0,CONCATENATE(Tabel2204041[Object-ID],Tabel2204041[Nr.],".",[1]!Watergangen[[#This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2"/>
        <v/>
      </c>
      <c r="B198" s="82" t="str">
        <f>IF(H198&gt;0,CONCATENATE(Tabel2204041[Object-ID],Tabel2204041[Nr.],".",[1]!Watergangen[[#This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2"/>
        <v/>
      </c>
      <c r="B199" s="82" t="str">
        <f>IF(H199&gt;0,CONCATENATE(Tabel2204041[Object-ID],Tabel2204041[Nr.],".",[1]!Watergangen[[#This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2"/>
        <v/>
      </c>
      <c r="B200" s="82" t="str">
        <f>IF(H200&gt;0,CONCATENATE(Tabel2204041[Object-ID],Tabel2204041[Nr.],".",[1]!Watergangen[[#This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2"/>
        <v/>
      </c>
      <c r="B201" s="82" t="str">
        <f>IF(H201&gt;0,CONCATENATE(Tabel2204041[Object-ID],Tabel2204041[Nr.],".",[1]!Watergangen[[#This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2"/>
        <v/>
      </c>
      <c r="B202" s="82" t="str">
        <f>IF(H202&gt;0,CONCATENATE(Tabel2204041[Object-ID],Tabel2204041[Nr.],".",[1]!Watergangen[[#This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2"/>
        <v/>
      </c>
      <c r="B203" s="82" t="str">
        <f>IF(H203&gt;0,CONCATENATE(Tabel2204041[Object-ID],Tabel2204041[Nr.],".",[1]!Watergangen[[#This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ref="A204:A267" si="3">IF(B204="","",ROW()-10)</f>
        <v/>
      </c>
      <c r="B204" s="82" t="str">
        <f>IF(H204&gt;0,CONCATENATE(Tabel2204041[Object-ID],Tabel2204041[Nr.],".",[1]!Watergangen[[#This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si="3"/>
        <v/>
      </c>
      <c r="B205" s="82" t="str">
        <f>IF(H205&gt;0,CONCATENATE(Tabel2204041[Object-ID],Tabel2204041[Nr.],".",[1]!Watergangen[[#This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3"/>
        <v/>
      </c>
      <c r="B206" s="82" t="str">
        <f>IF(H206&gt;0,CONCATENATE(Tabel2204041[Object-ID],Tabel2204041[Nr.],".",[1]!Watergangen[[#This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si="3"/>
        <v/>
      </c>
      <c r="B207" s="82" t="str">
        <f>IF(H207&gt;0,CONCATENATE(Tabel2204041[Object-ID],Tabel2204041[Nr.],".",[1]!Watergangen[[#This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3"/>
        <v/>
      </c>
      <c r="B208" s="82" t="str">
        <f>IF(H208&gt;0,CONCATENATE(Tabel2204041[Object-ID],Tabel2204041[Nr.],".",[1]!Watergangen[[#This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3"/>
        <v/>
      </c>
      <c r="B209" s="82" t="str">
        <f>IF(H209&gt;0,CONCATENATE(Tabel2204041[Object-ID],Tabel2204041[Nr.],".",[1]!Watergangen[[#This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3"/>
        <v/>
      </c>
      <c r="B210" s="82" t="str">
        <f>IF(H210&gt;0,CONCATENATE(Tabel2204041[Object-ID],Tabel2204041[Nr.],".",[1]!Watergangen[[#This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3"/>
        <v/>
      </c>
      <c r="B211" s="82" t="str">
        <f>IF(H211&gt;0,CONCATENATE(Tabel2204041[Object-ID],Tabel2204041[Nr.],".",[1]!Watergangen[[#This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3"/>
        <v/>
      </c>
      <c r="B212" s="82" t="str">
        <f>IF(H212&gt;0,CONCATENATE(Tabel2204041[Object-ID],Tabel2204041[Nr.],".",[1]!Watergangen[[#This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3"/>
        <v/>
      </c>
      <c r="B213" s="82" t="str">
        <f>IF(H213&gt;0,CONCATENATE(Tabel2204041[Object-ID],Tabel2204041[Nr.],".",[1]!Watergangen[[#This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3"/>
        <v/>
      </c>
      <c r="B214" s="82" t="str">
        <f>IF(H214&gt;0,CONCATENATE(Tabel2204041[Object-ID],Tabel2204041[Nr.],".",[1]!Watergangen[[#This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3"/>
        <v/>
      </c>
      <c r="B215" s="82" t="str">
        <f>IF(H215&gt;0,CONCATENATE(Tabel2204041[Object-ID],Tabel2204041[Nr.],".",[1]!Watergangen[[#This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3"/>
        <v/>
      </c>
      <c r="B216" s="82" t="str">
        <f>IF(H216&gt;0,CONCATENATE(Tabel2204041[Object-ID],Tabel2204041[Nr.],".",[1]!Watergangen[[#This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3"/>
        <v/>
      </c>
      <c r="B217" s="82" t="str">
        <f>IF(H217&gt;0,CONCATENATE(Tabel2204041[Object-ID],Tabel2204041[Nr.],".",[1]!Watergangen[[#This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3"/>
        <v/>
      </c>
      <c r="B218" s="82" t="str">
        <f>IF(H218&gt;0,CONCATENATE(Tabel2204041[Object-ID],Tabel2204041[Nr.],".",[1]!Watergangen[[#This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3"/>
        <v/>
      </c>
      <c r="B219" s="82" t="str">
        <f>IF(H219&gt;0,CONCATENATE(Tabel2204041[Object-ID],Tabel2204041[Nr.],".",[1]!Watergangen[[#This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3"/>
        <v/>
      </c>
      <c r="B220" s="82" t="str">
        <f>IF(H220&gt;0,CONCATENATE(Tabel2204041[Object-ID],Tabel2204041[Nr.],".",[1]!Watergangen[[#This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3"/>
        <v/>
      </c>
      <c r="B221" s="82" t="str">
        <f>IF(H221&gt;0,CONCATENATE(Tabel2204041[Object-ID],Tabel2204041[Nr.],".",[1]!Watergangen[[#This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3"/>
        <v/>
      </c>
      <c r="B222" s="82" t="str">
        <f>IF(H222&gt;0,CONCATENATE(Tabel2204041[Object-ID],Tabel2204041[Nr.],".",[1]!Watergangen[[#This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3"/>
        <v/>
      </c>
      <c r="B223" s="82" t="str">
        <f>IF(H223&gt;0,CONCATENATE(Tabel2204041[Object-ID],Tabel2204041[Nr.],".",[1]!Watergangen[[#This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3"/>
        <v/>
      </c>
      <c r="B224" s="82" t="str">
        <f>IF(H224&gt;0,CONCATENATE(Tabel2204041[Object-ID],Tabel2204041[Nr.],".",[1]!Watergangen[[#This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3"/>
        <v/>
      </c>
      <c r="B225" s="82" t="str">
        <f>IF(H225&gt;0,CONCATENATE(Tabel2204041[Object-ID],Tabel2204041[Nr.],".",[1]!Watergangen[[#This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3"/>
        <v/>
      </c>
      <c r="B226" s="82" t="str">
        <f>IF(H226&gt;0,CONCATENATE(Tabel2204041[Object-ID],Tabel2204041[Nr.],".",[1]!Watergangen[[#This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3"/>
        <v/>
      </c>
      <c r="B227" s="82" t="str">
        <f>IF(H227&gt;0,CONCATENATE(Tabel2204041[Object-ID],Tabel2204041[Nr.],".",[1]!Watergangen[[#This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3"/>
        <v/>
      </c>
      <c r="B228" s="82" t="str">
        <f>IF(H228&gt;0,CONCATENATE(Tabel2204041[Object-ID],Tabel2204041[Nr.],".",[1]!Watergangen[[#This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3"/>
        <v/>
      </c>
      <c r="B229" s="82" t="str">
        <f>IF(H229&gt;0,CONCATENATE(Tabel2204041[Object-ID],Tabel2204041[Nr.],".",[1]!Watergangen[[#This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3"/>
        <v/>
      </c>
      <c r="B230" s="82" t="str">
        <f>IF(H230&gt;0,CONCATENATE(Tabel2204041[Object-ID],Tabel2204041[Nr.],".",[1]!Watergangen[[#This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3"/>
        <v/>
      </c>
      <c r="B231" s="82" t="str">
        <f>IF(H231&gt;0,CONCATENATE(Tabel2204041[Object-ID],Tabel2204041[Nr.],".",[1]!Watergangen[[#This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3"/>
        <v/>
      </c>
      <c r="B232" s="82" t="str">
        <f>IF(H232&gt;0,CONCATENATE(Tabel2204041[Object-ID],Tabel2204041[Nr.],".",[1]!Watergangen[[#This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3"/>
        <v/>
      </c>
      <c r="B233" s="82" t="str">
        <f>IF(H233&gt;0,CONCATENATE(Tabel2204041[Object-ID],Tabel2204041[Nr.],".",[1]!Watergangen[[#This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3"/>
        <v/>
      </c>
      <c r="B234" s="82" t="str">
        <f>IF(H234&gt;0,CONCATENATE(Tabel2204041[Object-ID],Tabel2204041[Nr.],".",[1]!Watergangen[[#This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3"/>
        <v/>
      </c>
      <c r="B235" s="82" t="str">
        <f>IF(H235&gt;0,CONCATENATE(Tabel2204041[Object-ID],Tabel2204041[Nr.],".",[1]!Watergangen[[#This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3"/>
        <v/>
      </c>
      <c r="B236" s="82" t="str">
        <f>IF(H236&gt;0,CONCATENATE(Tabel2204041[Object-ID],Tabel2204041[Nr.],".",[1]!Watergangen[[#This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3"/>
        <v/>
      </c>
      <c r="B237" s="82" t="str">
        <f>IF(H237&gt;0,CONCATENATE(Tabel2204041[Object-ID],Tabel2204041[Nr.],".",[1]!Watergangen[[#This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3"/>
        <v/>
      </c>
      <c r="B238" s="82" t="str">
        <f>IF(H238&gt;0,CONCATENATE(Tabel2204041[Object-ID],Tabel2204041[Nr.],".",[1]!Watergangen[[#This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3"/>
        <v/>
      </c>
      <c r="B239" s="82" t="str">
        <f>IF(H239&gt;0,CONCATENATE(Tabel2204041[Object-ID],Tabel2204041[Nr.],".",[1]!Watergangen[[#This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3"/>
        <v/>
      </c>
      <c r="B240" s="82" t="str">
        <f>IF(H240&gt;0,CONCATENATE(Tabel2204041[Object-ID],Tabel2204041[Nr.],".",[1]!Watergangen[[#This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3"/>
        <v/>
      </c>
      <c r="B241" s="82" t="str">
        <f>IF(H241&gt;0,CONCATENATE(Tabel2204041[Object-ID],Tabel2204041[Nr.],".",[1]!Watergangen[[#This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3"/>
        <v/>
      </c>
      <c r="B242" s="82" t="str">
        <f>IF(H242&gt;0,CONCATENATE(Tabel2204041[Object-ID],Tabel2204041[Nr.],".",[1]!Watergangen[[#This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3"/>
        <v/>
      </c>
      <c r="B243" s="82" t="str">
        <f>IF(H243&gt;0,CONCATENATE(Tabel2204041[Object-ID],Tabel2204041[Nr.],".",[1]!Watergangen[[#This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3"/>
        <v/>
      </c>
      <c r="B244" s="82" t="str">
        <f>IF(H244&gt;0,CONCATENATE(Tabel2204041[Object-ID],Tabel2204041[Nr.],".",[1]!Watergangen[[#This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3"/>
        <v/>
      </c>
      <c r="B245" s="82" t="str">
        <f>IF(H245&gt;0,CONCATENATE(Tabel2204041[Object-ID],Tabel2204041[Nr.],".",[1]!Watergangen[[#This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3"/>
        <v/>
      </c>
      <c r="B246" s="82" t="str">
        <f>IF(H246&gt;0,CONCATENATE(Tabel2204041[Object-ID],Tabel2204041[Nr.],".",[1]!Watergangen[[#This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3"/>
        <v/>
      </c>
      <c r="B247" s="82" t="str">
        <f>IF(H247&gt;0,CONCATENATE(Tabel2204041[Object-ID],Tabel2204041[Nr.],".",[1]!Watergangen[[#This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3"/>
        <v/>
      </c>
      <c r="B248" s="82" t="str">
        <f>IF(H248&gt;0,CONCATENATE(Tabel2204041[Object-ID],Tabel2204041[Nr.],".",[1]!Watergangen[[#This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3"/>
        <v/>
      </c>
      <c r="B249" s="82" t="str">
        <f>IF(H249&gt;0,CONCATENATE(Tabel2204041[Object-ID],Tabel2204041[Nr.],".",[1]!Watergangen[[#This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3"/>
        <v/>
      </c>
      <c r="B250" s="82" t="str">
        <f>IF(H250&gt;0,CONCATENATE(Tabel2204041[Object-ID],Tabel2204041[Nr.],".",[1]!Watergangen[[#This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3"/>
        <v/>
      </c>
      <c r="B251" s="82" t="str">
        <f>IF(H251&gt;0,CONCATENATE(Tabel2204041[Object-ID],Tabel2204041[Nr.],".",[1]!Watergangen[[#This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3"/>
        <v/>
      </c>
      <c r="B252" s="82" t="str">
        <f>IF(H252&gt;0,CONCATENATE(Tabel2204041[Object-ID],Tabel2204041[Nr.],".",[1]!Watergangen[[#This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3"/>
        <v/>
      </c>
      <c r="B253" s="82" t="str">
        <f>IF(H253&gt;0,CONCATENATE(Tabel2204041[Object-ID],Tabel2204041[Nr.],".",[1]!Watergangen[[#This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3"/>
        <v/>
      </c>
      <c r="B254" s="82" t="str">
        <f>IF(H254&gt;0,CONCATENATE(Tabel2204041[Object-ID],Tabel2204041[Nr.],".",[1]!Watergangen[[#This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3"/>
        <v/>
      </c>
      <c r="B255" s="82" t="str">
        <f>IF(H255&gt;0,CONCATENATE(Tabel2204041[Object-ID],Tabel2204041[Nr.],".",[1]!Watergangen[[#This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3"/>
        <v/>
      </c>
      <c r="B256" s="82" t="str">
        <f>IF(H256&gt;0,CONCATENATE(Tabel2204041[Object-ID],Tabel2204041[Nr.],".",[1]!Watergangen[[#This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3"/>
        <v/>
      </c>
      <c r="B257" s="82" t="str">
        <f>IF(H257&gt;0,CONCATENATE(Tabel2204041[Object-ID],Tabel2204041[Nr.],".",[1]!Watergangen[[#This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3"/>
        <v/>
      </c>
      <c r="B258" s="82" t="str">
        <f>IF(H258&gt;0,CONCATENATE(Tabel2204041[Object-ID],Tabel2204041[Nr.],".",[1]!Watergangen[[#This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3"/>
        <v/>
      </c>
      <c r="B259" s="82" t="str">
        <f>IF(H259&gt;0,CONCATENATE(Tabel2204041[Object-ID],Tabel2204041[Nr.],".",[1]!Watergangen[[#This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3"/>
        <v/>
      </c>
      <c r="B260" s="82" t="str">
        <f>IF(H260&gt;0,CONCATENATE(Tabel2204041[Object-ID],Tabel2204041[Nr.],".",[1]!Watergangen[[#This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3"/>
        <v/>
      </c>
      <c r="B261" s="82" t="str">
        <f>IF(H261&gt;0,CONCATENATE(Tabel2204041[Object-ID],Tabel2204041[Nr.],".",[1]!Watergangen[[#This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3"/>
        <v/>
      </c>
      <c r="B262" s="82" t="str">
        <f>IF(H262&gt;0,CONCATENATE(Tabel2204041[Object-ID],Tabel2204041[Nr.],".",[1]!Watergangen[[#This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3"/>
        <v/>
      </c>
      <c r="B263" s="82" t="str">
        <f>IF(H263&gt;0,CONCATENATE(Tabel2204041[Object-ID],Tabel2204041[Nr.],".",[1]!Watergangen[[#This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3"/>
        <v/>
      </c>
      <c r="B264" s="82" t="str">
        <f>IF(H264&gt;0,CONCATENATE(Tabel2204041[Object-ID],Tabel2204041[Nr.],".",[1]!Watergangen[[#This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3"/>
        <v/>
      </c>
      <c r="B265" s="82" t="str">
        <f>IF(H265&gt;0,CONCATENATE(Tabel2204041[Object-ID],Tabel2204041[Nr.],".",[1]!Watergangen[[#This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3"/>
        <v/>
      </c>
      <c r="B266" s="82" t="str">
        <f>IF(H266&gt;0,CONCATENATE(Tabel2204041[Object-ID],Tabel2204041[Nr.],".",[1]!Watergangen[[#This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3"/>
        <v/>
      </c>
      <c r="B267" s="82" t="str">
        <f>IF(H267&gt;0,CONCATENATE(Tabel2204041[Object-ID],Tabel2204041[Nr.],".",[1]!Watergangen[[#This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ref="A268:A331" si="4">IF(B268="","",ROW()-10)</f>
        <v/>
      </c>
      <c r="B268" s="82" t="str">
        <f>IF(H268&gt;0,CONCATENATE(Tabel2204041[Object-ID],Tabel2204041[Nr.],".",[1]!Watergangen[[#This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si="4"/>
        <v/>
      </c>
      <c r="B269" s="82" t="str">
        <f>IF(H269&gt;0,CONCATENATE(Tabel2204041[Object-ID],Tabel2204041[Nr.],".",[1]!Watergangen[[#This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4"/>
        <v/>
      </c>
      <c r="B270" s="82" t="str">
        <f>IF(H270&gt;0,CONCATENATE(Tabel2204041[Object-ID],Tabel2204041[Nr.],".",[1]!Watergangen[[#This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si="4"/>
        <v/>
      </c>
      <c r="B271" s="82" t="str">
        <f>IF(H271&gt;0,CONCATENATE(Tabel2204041[Object-ID],Tabel2204041[Nr.],".",[1]!Watergangen[[#This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4"/>
        <v/>
      </c>
      <c r="B272" s="82" t="str">
        <f>IF(H272&gt;0,CONCATENATE(Tabel2204041[Object-ID],Tabel2204041[Nr.],".",[1]!Watergangen[[#This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4"/>
        <v/>
      </c>
      <c r="B273" s="82" t="str">
        <f>IF(H273&gt;0,CONCATENATE(Tabel2204041[Object-ID],Tabel2204041[Nr.],".",[1]!Watergangen[[#This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4"/>
        <v/>
      </c>
      <c r="B274" s="82" t="str">
        <f>IF(H274&gt;0,CONCATENATE(Tabel2204041[Object-ID],Tabel2204041[Nr.],".",[1]!Watergangen[[#This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4"/>
        <v/>
      </c>
      <c r="B275" s="82" t="str">
        <f>IF(H275&gt;0,CONCATENATE(Tabel2204041[Object-ID],Tabel2204041[Nr.],".",[1]!Watergangen[[#This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4"/>
        <v/>
      </c>
      <c r="B276" s="82" t="str">
        <f>IF(H276&gt;0,CONCATENATE(Tabel2204041[Object-ID],Tabel2204041[Nr.],".",[1]!Watergangen[[#This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4"/>
        <v/>
      </c>
      <c r="B277" s="82" t="str">
        <f>IF(H277&gt;0,CONCATENATE(Tabel2204041[Object-ID],Tabel2204041[Nr.],".",[1]!Watergangen[[#This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4"/>
        <v/>
      </c>
      <c r="B278" s="82" t="str">
        <f>IF(H278&gt;0,CONCATENATE(Tabel2204041[Object-ID],Tabel2204041[Nr.],".",[1]!Watergangen[[#This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4"/>
        <v/>
      </c>
      <c r="B279" s="82" t="str">
        <f>IF(H279&gt;0,CONCATENATE(Tabel2204041[Object-ID],Tabel2204041[Nr.],".",[1]!Watergangen[[#This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4"/>
        <v/>
      </c>
      <c r="B280" s="82" t="str">
        <f>IF(H280&gt;0,CONCATENATE(Tabel2204041[Object-ID],Tabel2204041[Nr.],".",[1]!Watergangen[[#This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4"/>
        <v/>
      </c>
      <c r="B281" s="82" t="str">
        <f>IF(H281&gt;0,CONCATENATE(Tabel2204041[Object-ID],Tabel2204041[Nr.],".",[1]!Watergangen[[#This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4"/>
        <v/>
      </c>
      <c r="B282" s="82" t="str">
        <f>IF(H282&gt;0,CONCATENATE(Tabel2204041[Object-ID],Tabel2204041[Nr.],".",[1]!Watergangen[[#This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4"/>
        <v/>
      </c>
      <c r="B283" s="82" t="str">
        <f>IF(H283&gt;0,CONCATENATE(Tabel2204041[Object-ID],Tabel2204041[Nr.],".",[1]!Watergangen[[#This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4"/>
        <v/>
      </c>
      <c r="B284" s="82" t="str">
        <f>IF(H284&gt;0,CONCATENATE(Tabel2204041[Object-ID],Tabel2204041[Nr.],".",[1]!Watergangen[[#This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4"/>
        <v/>
      </c>
      <c r="B285" s="82" t="str">
        <f>IF(H285&gt;0,CONCATENATE(Tabel2204041[Object-ID],Tabel2204041[Nr.],".",[1]!Watergangen[[#This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4"/>
        <v/>
      </c>
      <c r="B286" s="82" t="str">
        <f>IF(H286&gt;0,CONCATENATE(Tabel2204041[Object-ID],Tabel2204041[Nr.],".",[1]!Watergangen[[#This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4"/>
        <v/>
      </c>
      <c r="B287" s="82" t="str">
        <f>IF(H287&gt;0,CONCATENATE(Tabel2204041[Object-ID],Tabel2204041[Nr.],".",[1]!Watergangen[[#This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4"/>
        <v/>
      </c>
      <c r="B288" s="82" t="str">
        <f>IF(H288&gt;0,CONCATENATE(Tabel2204041[Object-ID],Tabel2204041[Nr.],".",[1]!Watergangen[[#This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4"/>
        <v/>
      </c>
      <c r="B289" s="82" t="str">
        <f>IF(H289&gt;0,CONCATENATE(Tabel2204041[Object-ID],Tabel2204041[Nr.],".",[1]!Watergangen[[#This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4"/>
        <v/>
      </c>
      <c r="B290" s="82" t="str">
        <f>IF(H290&gt;0,CONCATENATE(Tabel2204041[Object-ID],Tabel2204041[Nr.],".",[1]!Watergangen[[#This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4"/>
        <v/>
      </c>
      <c r="B291" s="82" t="str">
        <f>IF(H291&gt;0,CONCATENATE(Tabel2204041[Object-ID],Tabel2204041[Nr.],".",[1]!Watergangen[[#This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4"/>
        <v/>
      </c>
      <c r="B292" s="82" t="str">
        <f>IF(H292&gt;0,CONCATENATE(Tabel2204041[Object-ID],Tabel2204041[Nr.],".",[1]!Watergangen[[#This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4"/>
        <v/>
      </c>
      <c r="B293" s="82" t="str">
        <f>IF(H293&gt;0,CONCATENATE(Tabel2204041[Object-ID],Tabel2204041[Nr.],".",[1]!Watergangen[[#This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4"/>
        <v/>
      </c>
      <c r="B294" s="82" t="str">
        <f>IF(H294&gt;0,CONCATENATE(Tabel2204041[Object-ID],Tabel2204041[Nr.],".",[1]!Watergangen[[#This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4"/>
        <v/>
      </c>
      <c r="B295" s="82" t="str">
        <f>IF(H295&gt;0,CONCATENATE(Tabel2204041[Object-ID],Tabel2204041[Nr.],".",[1]!Watergangen[[#This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4"/>
        <v/>
      </c>
      <c r="B296" s="82" t="str">
        <f>IF(H296&gt;0,CONCATENATE(Tabel2204041[Object-ID],Tabel2204041[Nr.],".",[1]!Watergangen[[#This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4"/>
        <v/>
      </c>
      <c r="B297" s="82" t="str">
        <f>IF(H297&gt;0,CONCATENATE(Tabel2204041[Object-ID],Tabel2204041[Nr.],".",[1]!Watergangen[[#This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4"/>
        <v/>
      </c>
      <c r="B298" s="82" t="str">
        <f>IF(H298&gt;0,CONCATENATE(Tabel2204041[Object-ID],Tabel2204041[Nr.],".",[1]!Watergangen[[#This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4"/>
        <v/>
      </c>
      <c r="B299" s="82" t="str">
        <f>IF(H299&gt;0,CONCATENATE(Tabel2204041[Object-ID],Tabel2204041[Nr.],".",[1]!Watergangen[[#This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4"/>
        <v/>
      </c>
      <c r="B300" s="82" t="str">
        <f>IF(H300&gt;0,CONCATENATE(Tabel2204041[Object-ID],Tabel2204041[Nr.],".",[1]!Watergangen[[#This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4"/>
        <v/>
      </c>
      <c r="B301" s="82" t="str">
        <f>IF(H301&gt;0,CONCATENATE(Tabel2204041[Object-ID],Tabel2204041[Nr.],".",[1]!Watergangen[[#This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4"/>
        <v/>
      </c>
      <c r="B302" s="82" t="str">
        <f>IF(H302&gt;0,CONCATENATE(Tabel2204041[Object-ID],Tabel2204041[Nr.],".",[1]!Watergangen[[#This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4"/>
        <v/>
      </c>
      <c r="B303" s="82" t="str">
        <f>IF(H303&gt;0,CONCATENATE(Tabel2204041[Object-ID],Tabel2204041[Nr.],".",[1]!Watergangen[[#This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4"/>
        <v/>
      </c>
      <c r="B304" s="82" t="str">
        <f>IF(H304&gt;0,CONCATENATE(Tabel2204041[Object-ID],Tabel2204041[Nr.],".",[1]!Watergangen[[#This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4"/>
        <v/>
      </c>
      <c r="B305" s="82" t="str">
        <f>IF(H305&gt;0,CONCATENATE(Tabel2204041[Object-ID],Tabel2204041[Nr.],".",[1]!Watergangen[[#This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4"/>
        <v/>
      </c>
      <c r="B306" s="82" t="str">
        <f>IF(H306&gt;0,CONCATENATE(Tabel2204041[Object-ID],Tabel2204041[Nr.],".",[1]!Watergangen[[#This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4"/>
        <v/>
      </c>
      <c r="B307" s="82" t="str">
        <f>IF(H307&gt;0,CONCATENATE(Tabel2204041[Object-ID],Tabel2204041[Nr.],".",[1]!Watergangen[[#This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4"/>
        <v/>
      </c>
      <c r="B308" s="82" t="str">
        <f>IF(H308&gt;0,CONCATENATE(Tabel2204041[Object-ID],Tabel2204041[Nr.],".",[1]!Watergangen[[#This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4"/>
        <v/>
      </c>
      <c r="B309" s="82" t="str">
        <f>IF(H309&gt;0,CONCATENATE(Tabel2204041[Object-ID],Tabel2204041[Nr.],".",[1]!Watergangen[[#This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4"/>
        <v/>
      </c>
      <c r="B310" s="82" t="str">
        <f>IF(H310&gt;0,CONCATENATE(Tabel2204041[Object-ID],Tabel2204041[Nr.],".",[1]!Watergangen[[#This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4"/>
        <v/>
      </c>
      <c r="B311" s="82" t="str">
        <f>IF(H311&gt;0,CONCATENATE(Tabel2204041[Object-ID],Tabel2204041[Nr.],".",[1]!Watergangen[[#This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4"/>
        <v/>
      </c>
      <c r="B312" s="82" t="str">
        <f>IF(H312&gt;0,CONCATENATE(Tabel2204041[Object-ID],Tabel2204041[Nr.],".",[1]!Watergangen[[#This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4"/>
        <v/>
      </c>
      <c r="B313" s="82" t="str">
        <f>IF(H313&gt;0,CONCATENATE(Tabel2204041[Object-ID],Tabel2204041[Nr.],".",[1]!Watergangen[[#This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4"/>
        <v/>
      </c>
      <c r="B314" s="82" t="str">
        <f>IF(H314&gt;0,CONCATENATE(Tabel2204041[Object-ID],Tabel2204041[Nr.],".",[1]!Watergangen[[#This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4"/>
        <v/>
      </c>
      <c r="B315" s="82" t="str">
        <f>IF(H315&gt;0,CONCATENATE(Tabel2204041[Object-ID],Tabel2204041[Nr.],".",[1]!Watergangen[[#This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4"/>
        <v/>
      </c>
      <c r="B316" s="82" t="str">
        <f>IF(H316&gt;0,CONCATENATE(Tabel2204041[Object-ID],Tabel2204041[Nr.],".",[1]!Watergangen[[#This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4"/>
        <v/>
      </c>
      <c r="B317" s="82" t="str">
        <f>IF(H317&gt;0,CONCATENATE(Tabel2204041[Object-ID],Tabel2204041[Nr.],".",[1]!Watergangen[[#This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4"/>
        <v/>
      </c>
      <c r="B318" s="82" t="str">
        <f>IF(H318&gt;0,CONCATENATE(Tabel2204041[Object-ID],Tabel2204041[Nr.],".",[1]!Watergangen[[#This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4"/>
        <v/>
      </c>
      <c r="B319" s="82" t="str">
        <f>IF(H319&gt;0,CONCATENATE(Tabel2204041[Object-ID],Tabel2204041[Nr.],".",[1]!Watergangen[[#This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4"/>
        <v/>
      </c>
      <c r="B320" s="82" t="str">
        <f>IF(H320&gt;0,CONCATENATE(Tabel2204041[Object-ID],Tabel2204041[Nr.],".",[1]!Watergangen[[#This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4"/>
        <v/>
      </c>
      <c r="B321" s="82" t="str">
        <f>IF(H321&gt;0,CONCATENATE(Tabel2204041[Object-ID],Tabel2204041[Nr.],".",[1]!Watergangen[[#This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4"/>
        <v/>
      </c>
      <c r="B322" s="82" t="str">
        <f>IF(H322&gt;0,CONCATENATE(Tabel2204041[Object-ID],Tabel2204041[Nr.],".",[1]!Watergangen[[#This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4"/>
        <v/>
      </c>
      <c r="B323" s="82" t="str">
        <f>IF(H323&gt;0,CONCATENATE(Tabel2204041[Object-ID],Tabel2204041[Nr.],".",[1]!Watergangen[[#This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4"/>
        <v/>
      </c>
      <c r="B324" s="82" t="str">
        <f>IF(H324&gt;0,CONCATENATE(Tabel2204041[Object-ID],Tabel2204041[Nr.],".",[1]!Watergangen[[#This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4"/>
        <v/>
      </c>
      <c r="B325" s="82" t="str">
        <f>IF(H325&gt;0,CONCATENATE(Tabel2204041[Object-ID],Tabel2204041[Nr.],".",[1]!Watergangen[[#This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4"/>
        <v/>
      </c>
      <c r="B326" s="82" t="str">
        <f>IF(H326&gt;0,CONCATENATE(Tabel2204041[Object-ID],Tabel2204041[Nr.],".",[1]!Watergangen[[#This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4"/>
        <v/>
      </c>
      <c r="B327" s="82" t="str">
        <f>IF(H327&gt;0,CONCATENATE(Tabel2204041[Object-ID],Tabel2204041[Nr.],".",[1]!Watergangen[[#This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4"/>
        <v/>
      </c>
      <c r="B328" s="82" t="str">
        <f>IF(H328&gt;0,CONCATENATE(Tabel2204041[Object-ID],Tabel2204041[Nr.],".",[1]!Watergangen[[#This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4"/>
        <v/>
      </c>
      <c r="B329" s="82" t="str">
        <f>IF(H329&gt;0,CONCATENATE(Tabel2204041[Object-ID],Tabel2204041[Nr.],".",[1]!Watergangen[[#This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4"/>
        <v/>
      </c>
      <c r="B330" s="82" t="str">
        <f>IF(H330&gt;0,CONCATENATE(Tabel2204041[Object-ID],Tabel2204041[Nr.],".",[1]!Watergangen[[#This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4"/>
        <v/>
      </c>
      <c r="B331" s="82" t="str">
        <f>IF(H331&gt;0,CONCATENATE(Tabel2204041[Object-ID],Tabel2204041[Nr.],".",[1]!Watergangen[[#This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ref="A332:A368" si="5">IF(B332="","",ROW()-10)</f>
        <v/>
      </c>
      <c r="B332" s="82" t="str">
        <f>IF(H332&gt;0,CONCATENATE(Tabel2204041[Object-ID],Tabel2204041[Nr.],".",[1]!Watergangen[[#This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si="5"/>
        <v/>
      </c>
      <c r="B333" s="82" t="str">
        <f>IF(H333&gt;0,CONCATENATE(Tabel2204041[Object-ID],Tabel2204041[Nr.],".",[1]!Watergangen[[#This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5"/>
        <v/>
      </c>
      <c r="B334" s="82" t="str">
        <f>IF(H334&gt;0,CONCATENATE(Tabel2204041[Object-ID],Tabel2204041[Nr.],".",[1]!Watergangen[[#This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si="5"/>
        <v/>
      </c>
      <c r="B335" s="82" t="str">
        <f>IF(H335&gt;0,CONCATENATE(Tabel2204041[Object-ID],Tabel2204041[Nr.],".",[1]!Watergangen[[#This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5"/>
        <v/>
      </c>
      <c r="B336" s="82" t="str">
        <f>IF(H336&gt;0,CONCATENATE(Tabel2204041[Object-ID],Tabel2204041[Nr.],".",[1]!Watergangen[[#This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5"/>
        <v/>
      </c>
      <c r="B337" s="82" t="str">
        <f>IF(H337&gt;0,CONCATENATE(Tabel2204041[Object-ID],Tabel2204041[Nr.],".",[1]!Watergangen[[#This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5"/>
        <v/>
      </c>
      <c r="B338" s="82" t="str">
        <f>IF(H338&gt;0,CONCATENATE(Tabel2204041[Object-ID],Tabel2204041[Nr.],".",[1]!Watergangen[[#This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5"/>
        <v/>
      </c>
      <c r="B339" s="82" t="str">
        <f>IF(H339&gt;0,CONCATENATE(Tabel2204041[Object-ID],Tabel2204041[Nr.],".",[1]!Watergangen[[#This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5"/>
        <v/>
      </c>
      <c r="B340" s="82" t="str">
        <f>IF(H340&gt;0,CONCATENATE(Tabel2204041[Object-ID],Tabel2204041[Nr.],".",[1]!Watergangen[[#This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5"/>
        <v/>
      </c>
      <c r="B341" s="82" t="str">
        <f>IF(H341&gt;0,CONCATENATE(Tabel2204041[Object-ID],Tabel2204041[Nr.],".",[1]!Watergangen[[#This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5"/>
        <v/>
      </c>
      <c r="B342" s="82" t="str">
        <f>IF(H342&gt;0,CONCATENATE(Tabel2204041[Object-ID],Tabel2204041[Nr.],".",[1]!Watergangen[[#This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5"/>
        <v/>
      </c>
      <c r="B343" s="82" t="str">
        <f>IF(H343&gt;0,CONCATENATE(Tabel2204041[Object-ID],Tabel2204041[Nr.],".",[1]!Watergangen[[#This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5"/>
        <v/>
      </c>
      <c r="B344" s="82" t="str">
        <f>IF(H344&gt;0,CONCATENATE(Tabel2204041[Object-ID],Tabel2204041[Nr.],".",[1]!Watergangen[[#This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5"/>
        <v/>
      </c>
      <c r="B345" s="82" t="str">
        <f>IF(H345&gt;0,CONCATENATE(Tabel2204041[Object-ID],Tabel2204041[Nr.],".",[1]!Watergangen[[#This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5"/>
        <v/>
      </c>
      <c r="B346" s="82" t="str">
        <f>IF(H346&gt;0,CONCATENATE(Tabel2204041[Object-ID],Tabel2204041[Nr.],".",[1]!Watergangen[[#This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5"/>
        <v/>
      </c>
      <c r="B347" s="82" t="str">
        <f>IF(H347&gt;0,CONCATENATE(Tabel2204041[Object-ID],Tabel2204041[Nr.],".",[1]!Watergangen[[#This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5"/>
        <v/>
      </c>
      <c r="B348" s="82" t="str">
        <f>IF(H348&gt;0,CONCATENATE(Tabel2204041[Object-ID],Tabel2204041[Nr.],".",[1]!Watergangen[[#This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5"/>
        <v/>
      </c>
      <c r="B349" s="82" t="str">
        <f>IF(H349&gt;0,CONCATENATE(Tabel2204041[Object-ID],Tabel2204041[Nr.],".",[1]!Watergangen[[#This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5"/>
        <v/>
      </c>
      <c r="B350" s="82" t="str">
        <f>IF(H350&gt;0,CONCATENATE(Tabel2204041[Object-ID],Tabel2204041[Nr.],".",[1]!Watergangen[[#This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5"/>
        <v/>
      </c>
      <c r="B351" s="82" t="str">
        <f>IF(H351&gt;0,CONCATENATE(Tabel2204041[Object-ID],Tabel2204041[Nr.],".",[1]!Watergangen[[#This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5"/>
        <v/>
      </c>
      <c r="B352" s="82" t="str">
        <f>IF(H352&gt;0,CONCATENATE(Tabel2204041[Object-ID],Tabel2204041[Nr.],".",[1]!Watergangen[[#This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5"/>
        <v/>
      </c>
      <c r="B353" s="82" t="str">
        <f>IF(H353&gt;0,CONCATENATE(Tabel2204041[Object-ID],Tabel2204041[Nr.],".",[1]!Watergangen[[#This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5"/>
        <v/>
      </c>
      <c r="B354" s="82" t="str">
        <f>IF(H354&gt;0,CONCATENATE(Tabel2204041[Object-ID],Tabel2204041[Nr.],".",[1]!Watergangen[[#This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5"/>
        <v/>
      </c>
      <c r="B355" s="82" t="str">
        <f>IF(H355&gt;0,CONCATENATE(Tabel2204041[Object-ID],Tabel2204041[Nr.],".",[1]!Watergangen[[#This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5"/>
        <v/>
      </c>
      <c r="B356" s="82" t="str">
        <f>IF(H356&gt;0,CONCATENATE(Tabel2204041[Object-ID],Tabel2204041[Nr.],".",[1]!Watergangen[[#This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5"/>
        <v/>
      </c>
      <c r="B357" s="82" t="str">
        <f>IF(H357&gt;0,CONCATENATE(Tabel2204041[Object-ID],Tabel2204041[Nr.],".",[1]!Watergangen[[#This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5"/>
        <v/>
      </c>
      <c r="B358" s="82" t="str">
        <f>IF(H358&gt;0,CONCATENATE(Tabel2204041[Object-ID],Tabel2204041[Nr.],".",[1]!Watergangen[[#This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5"/>
        <v/>
      </c>
      <c r="B359" s="82" t="str">
        <f>IF(H359&gt;0,CONCATENATE(Tabel2204041[Object-ID],Tabel2204041[Nr.],".",[1]!Watergangen[[#This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5"/>
        <v/>
      </c>
      <c r="B360" s="82" t="str">
        <f>IF(H360&gt;0,CONCATENATE(Tabel2204041[Object-ID],Tabel2204041[Nr.],".",[1]!Watergangen[[#This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5"/>
        <v/>
      </c>
      <c r="B361" s="82" t="str">
        <f>IF(H361&gt;0,CONCATENATE(Tabel2204041[Object-ID],Tabel2204041[Nr.],".",[1]!Watergangen[[#This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5"/>
        <v/>
      </c>
      <c r="B362" s="82" t="str">
        <f>IF(H362&gt;0,CONCATENATE(Tabel2204041[Object-ID],Tabel2204041[Nr.],".",[1]!Watergangen[[#This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5"/>
        <v/>
      </c>
      <c r="B363" s="82" t="str">
        <f>IF(H363&gt;0,CONCATENATE(Tabel2204041[Object-ID],Tabel2204041[Nr.],".",[1]!Watergangen[[#This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5"/>
        <v/>
      </c>
      <c r="B364" s="82" t="str">
        <f>IF(H364&gt;0,CONCATENATE(Tabel2204041[Object-ID],Tabel2204041[Nr.],".",[1]!Watergangen[[#This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5"/>
        <v/>
      </c>
      <c r="B365" s="82" t="str">
        <f>IF(H365&gt;0,CONCATENATE(Tabel2204041[Object-ID],Tabel2204041[Nr.],".",[1]!Watergangen[[#This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5"/>
        <v/>
      </c>
      <c r="B366" s="82" t="str">
        <f>IF(H366&gt;0,CONCATENATE(Tabel2204041[Object-ID],Tabel2204041[Nr.],".",[1]!Watergangen[[#This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5"/>
        <v/>
      </c>
      <c r="B367" s="82" t="str">
        <f>IF(H367&gt;0,CONCATENATE(Tabel2204041[Object-ID],Tabel2204041[Nr.],".",[1]!Watergangen[[#This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5"/>
        <v/>
      </c>
      <c r="B368" s="82" t="str">
        <f>IF(H368&gt;0,CONCATENATE(Tabel2204041[Object-ID],Tabel2204041[Nr.],".",[1]!Watergangen[[#This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sheetData>
  <autoFilter ref="A10:AC368" xr:uid="{ED201765-0933-483F-BB20-5FDF5EF0BEB0}">
    <filterColumn colId="18">
      <filters blank="1"/>
    </filterColumn>
  </autoFilter>
  <conditionalFormatting sqref="B10">
    <cfRule type="expression" dxfId="47" priority="1">
      <formula>$AF$8&lt;&gt;0</formula>
    </cfRule>
  </conditionalFormatting>
  <conditionalFormatting sqref="B11:B368">
    <cfRule type="containsBlanks" priority="98" stopIfTrue="1">
      <formula>LEN(TRIM(B11))=0</formula>
    </cfRule>
    <cfRule type="duplicateValues" dxfId="46" priority="99"/>
  </conditionalFormatting>
  <hyperlinks>
    <hyperlink ref="B10" location="Objectenboom!A1" display="Eis-ID" xr:uid="{23F9ABA1-0790-40B9-8004-FFDE45FD71F7}"/>
  </hyperlinks>
  <printOptions horizontalCentered="1"/>
  <pageMargins left="0.6692913385826772" right="0.6692913385826772" top="1.1417322834645669" bottom="0.74803149606299213" header="0.31496062992125984" footer="0.31496062992125984"/>
  <pageSetup paperSize="8" scale="79" fitToHeight="0" orientation="landscape" verticalDpi="0"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AE331726-0E60-4FAD-B7D4-34144A4D654C}">
          <x14:formula1>
            <xm:f>'\\atlas\kvanderheijden\PMB\Vispassage\[19-01-2021 APvE_eenzijdige vispassage_concept ver 1.0.xlsm]Selectievelden'!#REF!</xm:f>
          </x14:formula1>
          <xm:sqref>H24:H368 C24:C368 Y22:Y368 S22:S368</xm:sqref>
        </x14:dataValidation>
        <x14:dataValidation type="list" errorStyle="warning" allowBlank="1" showInputMessage="1" showErrorMessage="1" errorTitle="Verkeerde invoer" error="Deze waarde wijkt af van de lijst" xr:uid="{74ED94D7-C8C7-4234-91AD-FA7D83FD9EFE}">
          <x14:formula1>
            <xm:f>'\\atlas\kvanderheijden\PMB\Vispassage\[19-01-2021 APvE_eenzijdige vispassage_concept ver 1.0.xlsm]Selectievelden'!#REF!</xm:f>
          </x14:formula1>
          <xm:sqref>E24:E368</xm:sqref>
        </x14:dataValidation>
        <x14:dataValidation type="list" allowBlank="1" showInputMessage="1" showErrorMessage="1" xr:uid="{8F19DDA6-368E-47E6-9887-FFB99CDB8847}">
          <x14:formula1>
            <xm:f>'\\atlas\kvanderheijden\PMB\Vispassage\[19-01-2021 APvE_eenzijdige vispassage_concept ver 1.0.xlsm]Selectievelden'!#REF!</xm:f>
          </x14:formula1>
          <xm:sqref>O22:O368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69218-860E-4E5D-89DD-F5BD1604E85C}">
  <sheetPr>
    <tabColor theme="8" tint="-0.499984740745262"/>
    <pageSetUpPr fitToPage="1"/>
  </sheetPr>
  <dimension ref="A7:AC368"/>
  <sheetViews>
    <sheetView zoomScale="80" zoomScaleNormal="80" workbookViewId="0">
      <selection activeCell="G43" sqref="G43"/>
    </sheetView>
  </sheetViews>
  <sheetFormatPr defaultRowHeight="12" x14ac:dyDescent="0.2"/>
  <cols>
    <col min="1" max="1" width="10.7109375" customWidth="1"/>
    <col min="2" max="2" width="14" bestFit="1" customWidth="1"/>
    <col min="5" max="5" width="26" customWidth="1"/>
    <col min="6" max="6" width="17.42578125" customWidth="1"/>
    <col min="7" max="7" width="16" customWidth="1"/>
    <col min="8" max="8" width="10" customWidth="1"/>
    <col min="10" max="11" width="50.5703125" customWidth="1"/>
    <col min="12" max="12" width="21.28515625" bestFit="1" customWidth="1"/>
    <col min="13" max="15" width="12.7109375" customWidth="1"/>
    <col min="16" max="17" width="9.5703125" hidden="1" customWidth="1"/>
    <col min="18" max="18" width="10.85546875" hidden="1" customWidth="1"/>
    <col min="19" max="19" width="10.85546875" customWidth="1"/>
    <col min="21" max="21" width="9.7109375" customWidth="1"/>
    <col min="22" max="22" width="9.42578125" bestFit="1" customWidth="1"/>
    <col min="23" max="23" width="10.42578125" customWidth="1"/>
    <col min="24" max="24" width="10" customWidth="1"/>
    <col min="25" max="25" width="9.42578125" bestFit="1" customWidth="1"/>
  </cols>
  <sheetData>
    <row r="7" spans="1:29"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29"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29"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row>
    <row r="10" spans="1:29" ht="36"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8" t="s">
        <v>164</v>
      </c>
      <c r="U10" s="116" t="s">
        <v>165</v>
      </c>
      <c r="V10" s="116" t="s">
        <v>166</v>
      </c>
      <c r="W10" s="116" t="s">
        <v>167</v>
      </c>
      <c r="X10" s="116" t="s">
        <v>168</v>
      </c>
      <c r="Y10" s="118" t="s">
        <v>169</v>
      </c>
      <c r="Z10" s="116" t="s">
        <v>170</v>
      </c>
      <c r="AA10" s="116" t="s">
        <v>171</v>
      </c>
      <c r="AB10" s="116" t="s">
        <v>172</v>
      </c>
      <c r="AC10" s="116" t="s">
        <v>173</v>
      </c>
    </row>
    <row r="11" spans="1:29" ht="24" x14ac:dyDescent="0.2">
      <c r="A11" s="124">
        <f>IF(B11="","",ROW()-10)</f>
        <v>1</v>
      </c>
      <c r="B11" s="82" t="s">
        <v>530</v>
      </c>
      <c r="C11" s="218" t="s">
        <v>42</v>
      </c>
      <c r="D11" s="152" t="s">
        <v>269</v>
      </c>
      <c r="E11" s="151" t="s">
        <v>579</v>
      </c>
      <c r="F11" s="152" t="s">
        <v>260</v>
      </c>
      <c r="G11" s="152"/>
      <c r="H11" s="151" t="s">
        <v>258</v>
      </c>
      <c r="I11" s="87"/>
      <c r="J11" s="122" t="s">
        <v>342</v>
      </c>
      <c r="K11" s="86"/>
      <c r="L11" s="123" t="s">
        <v>110</v>
      </c>
      <c r="M11" s="123"/>
      <c r="N11" s="86"/>
      <c r="O11" s="123" t="s">
        <v>85</v>
      </c>
      <c r="P11" s="239">
        <v>44348</v>
      </c>
      <c r="Q11" s="111"/>
      <c r="R11" s="111"/>
      <c r="S11" s="175" t="s">
        <v>993</v>
      </c>
      <c r="T11" s="113"/>
      <c r="U11" s="113"/>
      <c r="V11" s="113"/>
      <c r="W11" s="113"/>
      <c r="X11" s="113"/>
      <c r="Y11" s="236" t="s">
        <v>900</v>
      </c>
      <c r="Z11" s="113"/>
      <c r="AA11" s="113"/>
      <c r="AB11" s="113"/>
      <c r="AC11" s="113"/>
    </row>
    <row r="12" spans="1:29" ht="45.75" customHeight="1" x14ac:dyDescent="0.2">
      <c r="A12" s="124">
        <f t="shared" ref="A12:A75" si="0">IF(B12="","",ROW()-10)</f>
        <v>2</v>
      </c>
      <c r="B12" s="82" t="s">
        <v>531</v>
      </c>
      <c r="C12" s="218" t="s">
        <v>42</v>
      </c>
      <c r="D12" s="152" t="s">
        <v>269</v>
      </c>
      <c r="E12" s="151" t="s">
        <v>579</v>
      </c>
      <c r="F12" s="152" t="s">
        <v>260</v>
      </c>
      <c r="G12" s="154"/>
      <c r="H12" s="151" t="s">
        <v>360</v>
      </c>
      <c r="I12" s="85"/>
      <c r="J12" s="122" t="s">
        <v>719</v>
      </c>
      <c r="K12" s="122" t="s">
        <v>785</v>
      </c>
      <c r="L12" s="123" t="s">
        <v>110</v>
      </c>
      <c r="M12" s="123" t="s">
        <v>114</v>
      </c>
      <c r="N12" s="86"/>
      <c r="O12" s="123" t="s">
        <v>85</v>
      </c>
      <c r="P12" s="239">
        <v>44348</v>
      </c>
      <c r="Q12" s="111"/>
      <c r="R12" s="111"/>
      <c r="S12" s="175" t="s">
        <v>993</v>
      </c>
      <c r="T12" s="113"/>
      <c r="U12" s="113"/>
      <c r="V12" s="113"/>
      <c r="W12" s="113"/>
      <c r="X12" s="113"/>
      <c r="Y12" s="236" t="s">
        <v>900</v>
      </c>
      <c r="Z12" s="113"/>
      <c r="AA12" s="113"/>
      <c r="AB12" s="113"/>
      <c r="AC12" s="113"/>
    </row>
    <row r="13" spans="1:29" ht="35.25" customHeight="1" x14ac:dyDescent="0.2">
      <c r="A13" s="124">
        <f t="shared" si="0"/>
        <v>3</v>
      </c>
      <c r="B13" s="82" t="s">
        <v>532</v>
      </c>
      <c r="C13" s="166" t="s">
        <v>42</v>
      </c>
      <c r="D13" s="152" t="s">
        <v>269</v>
      </c>
      <c r="E13" s="151" t="s">
        <v>579</v>
      </c>
      <c r="F13" s="168" t="s">
        <v>260</v>
      </c>
      <c r="G13" s="170"/>
      <c r="H13" s="167" t="s">
        <v>361</v>
      </c>
      <c r="I13" s="168"/>
      <c r="J13" s="169" t="s">
        <v>398</v>
      </c>
      <c r="K13" s="159"/>
      <c r="L13" s="123" t="s">
        <v>110</v>
      </c>
      <c r="M13" s="123" t="s">
        <v>114</v>
      </c>
      <c r="N13" s="86"/>
      <c r="O13" s="123" t="s">
        <v>85</v>
      </c>
      <c r="P13" s="239">
        <v>44348</v>
      </c>
      <c r="Q13" s="111"/>
      <c r="R13" s="111"/>
      <c r="S13" s="175" t="s">
        <v>993</v>
      </c>
      <c r="T13" s="113"/>
      <c r="U13" s="113"/>
      <c r="V13" s="113"/>
      <c r="W13" s="113"/>
      <c r="X13" s="113"/>
      <c r="Y13" s="236" t="s">
        <v>900</v>
      </c>
      <c r="Z13" s="113"/>
      <c r="AA13" s="113"/>
      <c r="AB13" s="113"/>
      <c r="AC13" s="113"/>
    </row>
    <row r="14" spans="1:29" ht="63.75" customHeight="1" x14ac:dyDescent="0.2">
      <c r="A14" s="124">
        <f t="shared" si="0"/>
        <v>4</v>
      </c>
      <c r="B14" s="82" t="s">
        <v>533</v>
      </c>
      <c r="C14" s="166" t="s">
        <v>42</v>
      </c>
      <c r="D14" s="152" t="s">
        <v>269</v>
      </c>
      <c r="E14" s="151" t="s">
        <v>579</v>
      </c>
      <c r="F14" s="168" t="s">
        <v>260</v>
      </c>
      <c r="G14" s="170"/>
      <c r="H14" s="167" t="s">
        <v>362</v>
      </c>
      <c r="I14" s="168"/>
      <c r="J14" s="169" t="s">
        <v>400</v>
      </c>
      <c r="K14" s="86"/>
      <c r="L14" s="123" t="s">
        <v>110</v>
      </c>
      <c r="M14" s="123" t="s">
        <v>114</v>
      </c>
      <c r="N14" s="86"/>
      <c r="O14" s="123" t="s">
        <v>85</v>
      </c>
      <c r="P14" s="239">
        <v>44348</v>
      </c>
      <c r="Q14" s="111"/>
      <c r="R14" s="111"/>
      <c r="S14" s="175" t="s">
        <v>993</v>
      </c>
      <c r="T14" s="113"/>
      <c r="U14" s="113"/>
      <c r="V14" s="113"/>
      <c r="W14" s="113"/>
      <c r="X14" s="113"/>
      <c r="Y14" s="236" t="s">
        <v>900</v>
      </c>
      <c r="Z14" s="113"/>
      <c r="AA14" s="113"/>
      <c r="AB14" s="113"/>
      <c r="AC14" s="113"/>
    </row>
    <row r="15" spans="1:29" ht="48.75" customHeight="1" x14ac:dyDescent="0.2">
      <c r="A15" s="124">
        <f t="shared" si="0"/>
        <v>5</v>
      </c>
      <c r="B15" s="82" t="s">
        <v>534</v>
      </c>
      <c r="C15" s="166" t="s">
        <v>42</v>
      </c>
      <c r="D15" s="152" t="s">
        <v>269</v>
      </c>
      <c r="E15" s="151" t="s">
        <v>579</v>
      </c>
      <c r="F15" s="168" t="s">
        <v>260</v>
      </c>
      <c r="G15" s="170"/>
      <c r="H15" s="167" t="s">
        <v>425</v>
      </c>
      <c r="I15" s="168"/>
      <c r="J15" s="169" t="s">
        <v>401</v>
      </c>
      <c r="K15" s="86"/>
      <c r="L15" s="123" t="s">
        <v>110</v>
      </c>
      <c r="M15" s="123" t="s">
        <v>114</v>
      </c>
      <c r="N15" s="86"/>
      <c r="O15" s="123" t="s">
        <v>85</v>
      </c>
      <c r="P15" s="239">
        <v>44348</v>
      </c>
      <c r="Q15" s="111"/>
      <c r="R15" s="111"/>
      <c r="S15" s="175" t="s">
        <v>993</v>
      </c>
      <c r="T15" s="113"/>
      <c r="U15" s="113"/>
      <c r="V15" s="113"/>
      <c r="W15" s="113"/>
      <c r="X15" s="113"/>
      <c r="Y15" s="236" t="s">
        <v>900</v>
      </c>
      <c r="Z15" s="113"/>
      <c r="AA15" s="113"/>
      <c r="AB15" s="113"/>
      <c r="AC15" s="113"/>
    </row>
    <row r="16" spans="1:29" ht="42" customHeight="1" x14ac:dyDescent="0.2">
      <c r="A16" s="124">
        <f t="shared" si="0"/>
        <v>6</v>
      </c>
      <c r="B16" s="82" t="s">
        <v>535</v>
      </c>
      <c r="C16" s="166" t="s">
        <v>47</v>
      </c>
      <c r="D16" s="152" t="s">
        <v>269</v>
      </c>
      <c r="E16" s="151" t="s">
        <v>579</v>
      </c>
      <c r="F16" s="168" t="s">
        <v>260</v>
      </c>
      <c r="G16" s="170"/>
      <c r="H16" s="167" t="s">
        <v>403</v>
      </c>
      <c r="I16" s="168"/>
      <c r="J16" s="169" t="s">
        <v>402</v>
      </c>
      <c r="K16" s="86"/>
      <c r="L16" s="123" t="s">
        <v>110</v>
      </c>
      <c r="M16" s="123" t="s">
        <v>114</v>
      </c>
      <c r="N16" s="86"/>
      <c r="O16" s="123" t="s">
        <v>85</v>
      </c>
      <c r="P16" s="239">
        <v>44348</v>
      </c>
      <c r="Q16" s="111"/>
      <c r="R16" s="111"/>
      <c r="S16" s="175" t="s">
        <v>993</v>
      </c>
      <c r="T16" s="113"/>
      <c r="U16" s="113"/>
      <c r="V16" s="113"/>
      <c r="W16" s="113"/>
      <c r="X16" s="113"/>
      <c r="Y16" s="236" t="s">
        <v>900</v>
      </c>
      <c r="Z16" s="113"/>
      <c r="AA16" s="113"/>
      <c r="AB16" s="113"/>
      <c r="AC16" s="113"/>
    </row>
    <row r="17" spans="1:29" ht="35.25" customHeight="1" x14ac:dyDescent="0.2">
      <c r="A17" s="124">
        <f t="shared" si="0"/>
        <v>7</v>
      </c>
      <c r="B17" s="82" t="s">
        <v>536</v>
      </c>
      <c r="C17" s="166" t="s">
        <v>47</v>
      </c>
      <c r="D17" s="152" t="s">
        <v>269</v>
      </c>
      <c r="E17" s="151" t="s">
        <v>579</v>
      </c>
      <c r="F17" s="168" t="s">
        <v>260</v>
      </c>
      <c r="G17" s="170"/>
      <c r="H17" s="167" t="s">
        <v>412</v>
      </c>
      <c r="I17" s="168"/>
      <c r="J17" s="169" t="s">
        <v>404</v>
      </c>
      <c r="K17" s="86"/>
      <c r="L17" s="123" t="s">
        <v>110</v>
      </c>
      <c r="M17" s="123" t="s">
        <v>114</v>
      </c>
      <c r="N17" s="86"/>
      <c r="O17" s="123" t="s">
        <v>85</v>
      </c>
      <c r="P17" s="239">
        <v>44348</v>
      </c>
      <c r="Q17" s="111"/>
      <c r="R17" s="111"/>
      <c r="S17" s="175" t="s">
        <v>993</v>
      </c>
      <c r="T17" s="113"/>
      <c r="U17" s="113"/>
      <c r="V17" s="113"/>
      <c r="W17" s="113"/>
      <c r="X17" s="113"/>
      <c r="Y17" s="236" t="s">
        <v>900</v>
      </c>
      <c r="Z17" s="113"/>
      <c r="AA17" s="113"/>
      <c r="AB17" s="113"/>
      <c r="AC17" s="113"/>
    </row>
    <row r="18" spans="1:29" ht="67.5" customHeight="1" x14ac:dyDescent="0.2">
      <c r="A18" s="124">
        <f t="shared" si="0"/>
        <v>8</v>
      </c>
      <c r="B18" s="82" t="s">
        <v>537</v>
      </c>
      <c r="C18" s="166" t="s">
        <v>42</v>
      </c>
      <c r="D18" s="152" t="s">
        <v>269</v>
      </c>
      <c r="E18" s="151" t="s">
        <v>579</v>
      </c>
      <c r="F18" s="168" t="s">
        <v>260</v>
      </c>
      <c r="G18" s="170"/>
      <c r="H18" s="167" t="s">
        <v>430</v>
      </c>
      <c r="I18" s="168"/>
      <c r="J18" s="169" t="s">
        <v>406</v>
      </c>
      <c r="K18" s="86"/>
      <c r="L18" s="123" t="s">
        <v>110</v>
      </c>
      <c r="M18" s="123" t="s">
        <v>114</v>
      </c>
      <c r="N18" s="86"/>
      <c r="O18" s="123" t="s">
        <v>85</v>
      </c>
      <c r="P18" s="239">
        <v>44348</v>
      </c>
      <c r="Q18" s="111"/>
      <c r="R18" s="111"/>
      <c r="S18" s="175" t="s">
        <v>993</v>
      </c>
      <c r="T18" s="113"/>
      <c r="U18" s="113"/>
      <c r="V18" s="113"/>
      <c r="W18" s="113"/>
      <c r="X18" s="113"/>
      <c r="Y18" s="236" t="s">
        <v>900</v>
      </c>
      <c r="Z18" s="113"/>
      <c r="AA18" s="113"/>
      <c r="AB18" s="113"/>
      <c r="AC18" s="113"/>
    </row>
    <row r="19" spans="1:29" ht="53.25" customHeight="1" x14ac:dyDescent="0.2">
      <c r="A19" s="124">
        <f t="shared" si="0"/>
        <v>9</v>
      </c>
      <c r="B19" s="82" t="s">
        <v>538</v>
      </c>
      <c r="C19" s="166" t="s">
        <v>47</v>
      </c>
      <c r="D19" s="152" t="s">
        <v>269</v>
      </c>
      <c r="E19" s="151" t="s">
        <v>579</v>
      </c>
      <c r="F19" s="168" t="s">
        <v>260</v>
      </c>
      <c r="G19" s="170"/>
      <c r="H19" s="167" t="s">
        <v>405</v>
      </c>
      <c r="I19" s="168"/>
      <c r="J19" s="169" t="s">
        <v>407</v>
      </c>
      <c r="K19" s="86"/>
      <c r="L19" s="123" t="s">
        <v>110</v>
      </c>
      <c r="M19" s="123" t="s">
        <v>114</v>
      </c>
      <c r="N19" s="86"/>
      <c r="O19" s="123" t="s">
        <v>85</v>
      </c>
      <c r="P19" s="239">
        <v>44348</v>
      </c>
      <c r="Q19" s="111"/>
      <c r="R19" s="111"/>
      <c r="S19" s="175" t="s">
        <v>993</v>
      </c>
      <c r="T19" s="113"/>
      <c r="U19" s="113"/>
      <c r="V19" s="113"/>
      <c r="W19" s="113"/>
      <c r="X19" s="113"/>
      <c r="Y19" s="236" t="s">
        <v>900</v>
      </c>
      <c r="Z19" s="113"/>
      <c r="AA19" s="113"/>
      <c r="AB19" s="113"/>
      <c r="AC19" s="113"/>
    </row>
    <row r="20" spans="1:29" ht="90" customHeight="1" x14ac:dyDescent="0.2">
      <c r="A20" s="124">
        <f t="shared" si="0"/>
        <v>10</v>
      </c>
      <c r="B20" s="82" t="s">
        <v>539</v>
      </c>
      <c r="C20" s="166" t="s">
        <v>42</v>
      </c>
      <c r="D20" s="152" t="s">
        <v>269</v>
      </c>
      <c r="E20" s="151" t="s">
        <v>579</v>
      </c>
      <c r="F20" s="168" t="s">
        <v>260</v>
      </c>
      <c r="G20" s="170"/>
      <c r="H20" s="167" t="s">
        <v>377</v>
      </c>
      <c r="I20" s="168"/>
      <c r="J20" s="169" t="s">
        <v>408</v>
      </c>
      <c r="K20" s="86"/>
      <c r="L20" s="123" t="s">
        <v>110</v>
      </c>
      <c r="M20" s="123" t="s">
        <v>114</v>
      </c>
      <c r="N20" s="86"/>
      <c r="O20" s="123" t="s">
        <v>85</v>
      </c>
      <c r="P20" s="239">
        <v>44348</v>
      </c>
      <c r="Q20" s="111"/>
      <c r="R20" s="111"/>
      <c r="S20" s="175" t="s">
        <v>993</v>
      </c>
      <c r="T20" s="113"/>
      <c r="U20" s="113"/>
      <c r="V20" s="113"/>
      <c r="W20" s="113"/>
      <c r="X20" s="113"/>
      <c r="Y20" s="236" t="s">
        <v>900</v>
      </c>
      <c r="Z20" s="113"/>
      <c r="AA20" s="113"/>
      <c r="AB20" s="113"/>
      <c r="AC20" s="113"/>
    </row>
    <row r="21" spans="1:29" ht="101.25" customHeight="1" x14ac:dyDescent="0.2">
      <c r="A21" s="124">
        <f t="shared" si="0"/>
        <v>11</v>
      </c>
      <c r="B21" s="82" t="s">
        <v>540</v>
      </c>
      <c r="C21" s="123" t="s">
        <v>42</v>
      </c>
      <c r="D21" s="152" t="s">
        <v>269</v>
      </c>
      <c r="E21" s="151" t="s">
        <v>579</v>
      </c>
      <c r="F21" s="168" t="s">
        <v>260</v>
      </c>
      <c r="G21" s="170"/>
      <c r="H21" s="167" t="s">
        <v>378</v>
      </c>
      <c r="I21" s="168"/>
      <c r="J21" s="169" t="s">
        <v>409</v>
      </c>
      <c r="K21" s="122" t="s">
        <v>775</v>
      </c>
      <c r="L21" s="123" t="s">
        <v>110</v>
      </c>
      <c r="M21" s="123" t="s">
        <v>114</v>
      </c>
      <c r="N21" s="86"/>
      <c r="O21" s="123" t="s">
        <v>85</v>
      </c>
      <c r="P21" s="239">
        <v>44348</v>
      </c>
      <c r="Q21" s="111"/>
      <c r="R21" s="111"/>
      <c r="S21" s="175" t="s">
        <v>993</v>
      </c>
      <c r="T21" s="113"/>
      <c r="U21" s="113"/>
      <c r="V21" s="113"/>
      <c r="W21" s="113"/>
      <c r="X21" s="113"/>
      <c r="Y21" s="236" t="s">
        <v>900</v>
      </c>
      <c r="Z21" s="113"/>
      <c r="AA21" s="113"/>
      <c r="AB21" s="113"/>
      <c r="AC21" s="113"/>
    </row>
    <row r="22" spans="1:29" ht="38.25" customHeight="1" x14ac:dyDescent="0.2">
      <c r="A22" s="124">
        <f t="shared" si="0"/>
        <v>12</v>
      </c>
      <c r="B22" s="82" t="s">
        <v>541</v>
      </c>
      <c r="C22" s="123" t="s">
        <v>42</v>
      </c>
      <c r="D22" s="152" t="s">
        <v>269</v>
      </c>
      <c r="E22" s="151" t="s">
        <v>579</v>
      </c>
      <c r="F22" s="168" t="s">
        <v>260</v>
      </c>
      <c r="G22" s="168"/>
      <c r="H22" s="167" t="s">
        <v>379</v>
      </c>
      <c r="I22" s="168"/>
      <c r="J22" s="169" t="s">
        <v>410</v>
      </c>
      <c r="K22" s="86"/>
      <c r="L22" s="123" t="s">
        <v>110</v>
      </c>
      <c r="M22" s="123" t="s">
        <v>114</v>
      </c>
      <c r="N22" s="86"/>
      <c r="O22" s="123" t="s">
        <v>85</v>
      </c>
      <c r="P22" s="239">
        <v>44348</v>
      </c>
      <c r="Q22" s="111"/>
      <c r="R22" s="111"/>
      <c r="S22" s="175" t="s">
        <v>993</v>
      </c>
      <c r="T22" s="113"/>
      <c r="U22" s="113"/>
      <c r="V22" s="113"/>
      <c r="W22" s="113"/>
      <c r="X22" s="113"/>
      <c r="Y22" s="236" t="s">
        <v>900</v>
      </c>
      <c r="Z22" s="113"/>
      <c r="AA22" s="113"/>
      <c r="AB22" s="113"/>
      <c r="AC22" s="113"/>
    </row>
    <row r="23" spans="1:29" ht="37.5" customHeight="1" x14ac:dyDescent="0.2">
      <c r="A23" s="124">
        <f t="shared" si="0"/>
        <v>13</v>
      </c>
      <c r="B23" s="82" t="s">
        <v>542</v>
      </c>
      <c r="C23" s="123" t="s">
        <v>47</v>
      </c>
      <c r="D23" s="152" t="s">
        <v>269</v>
      </c>
      <c r="E23" s="151" t="s">
        <v>579</v>
      </c>
      <c r="F23" s="168" t="s">
        <v>260</v>
      </c>
      <c r="G23" s="168" t="s">
        <v>433</v>
      </c>
      <c r="H23" s="167" t="s">
        <v>258</v>
      </c>
      <c r="I23" s="168"/>
      <c r="J23" s="169" t="s">
        <v>398</v>
      </c>
      <c r="K23" s="86"/>
      <c r="L23" s="123" t="s">
        <v>110</v>
      </c>
      <c r="M23" s="123" t="s">
        <v>114</v>
      </c>
      <c r="N23" s="86"/>
      <c r="O23" s="123" t="s">
        <v>85</v>
      </c>
      <c r="P23" s="239">
        <v>44348</v>
      </c>
      <c r="Q23" s="111"/>
      <c r="R23" s="111"/>
      <c r="S23" s="175" t="s">
        <v>993</v>
      </c>
      <c r="T23" s="113"/>
      <c r="U23" s="113"/>
      <c r="V23" s="113"/>
      <c r="W23" s="113"/>
      <c r="X23" s="113"/>
      <c r="Y23" s="236" t="s">
        <v>900</v>
      </c>
      <c r="Z23" s="113"/>
      <c r="AA23" s="113"/>
      <c r="AB23" s="113"/>
      <c r="AC23" s="113"/>
    </row>
    <row r="24" spans="1:29" ht="36" customHeight="1" x14ac:dyDescent="0.2">
      <c r="A24" s="124">
        <f t="shared" si="0"/>
        <v>14</v>
      </c>
      <c r="B24" s="82" t="s">
        <v>543</v>
      </c>
      <c r="C24" s="218" t="s">
        <v>42</v>
      </c>
      <c r="D24" s="152" t="s">
        <v>272</v>
      </c>
      <c r="E24" s="151" t="s">
        <v>579</v>
      </c>
      <c r="F24" s="152" t="s">
        <v>431</v>
      </c>
      <c r="G24" s="152"/>
      <c r="H24" s="151" t="s">
        <v>258</v>
      </c>
      <c r="I24" s="87"/>
      <c r="J24" s="122" t="s">
        <v>343</v>
      </c>
      <c r="K24" s="86"/>
      <c r="L24" s="123" t="s">
        <v>110</v>
      </c>
      <c r="M24" s="123" t="s">
        <v>114</v>
      </c>
      <c r="N24" s="86"/>
      <c r="O24" s="123" t="s">
        <v>85</v>
      </c>
      <c r="P24" s="239">
        <v>44348</v>
      </c>
      <c r="Q24" s="111"/>
      <c r="R24" s="111"/>
      <c r="S24" s="175" t="s">
        <v>993</v>
      </c>
      <c r="T24" s="113"/>
      <c r="U24" s="113"/>
      <c r="V24" s="113"/>
      <c r="W24" s="113"/>
      <c r="X24" s="113"/>
      <c r="Y24" s="236" t="s">
        <v>900</v>
      </c>
      <c r="Z24" s="113"/>
      <c r="AA24" s="113"/>
      <c r="AB24" s="113"/>
      <c r="AC24" s="113"/>
    </row>
    <row r="25" spans="1:29" ht="76.5" customHeight="1" x14ac:dyDescent="0.2">
      <c r="A25" s="124">
        <f t="shared" si="0"/>
        <v>15</v>
      </c>
      <c r="B25" s="82" t="s">
        <v>544</v>
      </c>
      <c r="C25" s="180" t="s">
        <v>47</v>
      </c>
      <c r="D25" s="152" t="s">
        <v>272</v>
      </c>
      <c r="E25" s="151" t="s">
        <v>579</v>
      </c>
      <c r="F25" s="168" t="s">
        <v>432</v>
      </c>
      <c r="G25" s="165"/>
      <c r="H25" s="151" t="s">
        <v>360</v>
      </c>
      <c r="I25" s="165"/>
      <c r="J25" s="169" t="s">
        <v>415</v>
      </c>
      <c r="K25" s="86"/>
      <c r="L25" s="123" t="s">
        <v>110</v>
      </c>
      <c r="M25" s="123" t="s">
        <v>114</v>
      </c>
      <c r="N25" s="86"/>
      <c r="O25" s="123" t="s">
        <v>85</v>
      </c>
      <c r="P25" s="239">
        <v>44348</v>
      </c>
      <c r="Q25" s="111"/>
      <c r="R25" s="111"/>
      <c r="S25" s="175" t="s">
        <v>993</v>
      </c>
      <c r="T25" s="113"/>
      <c r="U25" s="113"/>
      <c r="V25" s="113"/>
      <c r="W25" s="113"/>
      <c r="X25" s="113"/>
      <c r="Y25" s="236" t="s">
        <v>900</v>
      </c>
      <c r="Z25" s="113"/>
      <c r="AA25" s="113"/>
      <c r="AB25" s="113"/>
      <c r="AC25" s="113"/>
    </row>
    <row r="26" spans="1:29" ht="74.25" customHeight="1" x14ac:dyDescent="0.2">
      <c r="A26" s="124">
        <f t="shared" si="0"/>
        <v>16</v>
      </c>
      <c r="B26" s="82" t="s">
        <v>545</v>
      </c>
      <c r="C26" s="180" t="s">
        <v>47</v>
      </c>
      <c r="D26" s="152" t="s">
        <v>272</v>
      </c>
      <c r="E26" s="151" t="s">
        <v>579</v>
      </c>
      <c r="F26" s="168" t="s">
        <v>432</v>
      </c>
      <c r="G26" s="165"/>
      <c r="H26" s="151" t="s">
        <v>361</v>
      </c>
      <c r="I26" s="165"/>
      <c r="J26" s="169" t="s">
        <v>416</v>
      </c>
      <c r="K26" s="86"/>
      <c r="L26" s="123" t="s">
        <v>110</v>
      </c>
      <c r="M26" s="123" t="s">
        <v>114</v>
      </c>
      <c r="N26" s="86"/>
      <c r="O26" s="123" t="s">
        <v>85</v>
      </c>
      <c r="P26" s="239">
        <v>44348</v>
      </c>
      <c r="Q26" s="111"/>
      <c r="R26" s="111"/>
      <c r="S26" s="175" t="s">
        <v>993</v>
      </c>
      <c r="T26" s="113"/>
      <c r="U26" s="113"/>
      <c r="V26" s="113"/>
      <c r="W26" s="113"/>
      <c r="X26" s="113"/>
      <c r="Y26" s="236" t="s">
        <v>900</v>
      </c>
      <c r="Z26" s="113"/>
      <c r="AA26" s="113"/>
      <c r="AB26" s="113"/>
      <c r="AC26" s="113"/>
    </row>
    <row r="27" spans="1:29" ht="59.45" customHeight="1" x14ac:dyDescent="0.2">
      <c r="A27" s="124">
        <f>IF(B27="","",ROW()-10)</f>
        <v>17</v>
      </c>
      <c r="B27" s="82" t="s">
        <v>906</v>
      </c>
      <c r="C27" s="180" t="s">
        <v>802</v>
      </c>
      <c r="D27" s="125" t="s">
        <v>272</v>
      </c>
      <c r="E27" s="151" t="s">
        <v>579</v>
      </c>
      <c r="F27" s="168" t="s">
        <v>432</v>
      </c>
      <c r="G27" s="169" t="s">
        <v>1047</v>
      </c>
      <c r="H27" s="167" t="s">
        <v>258</v>
      </c>
      <c r="I27" s="168"/>
      <c r="J27" s="169" t="s">
        <v>417</v>
      </c>
      <c r="K27" s="86"/>
      <c r="L27" s="123" t="s">
        <v>110</v>
      </c>
      <c r="M27" s="123" t="s">
        <v>114</v>
      </c>
      <c r="N27" s="86"/>
      <c r="O27" s="123" t="s">
        <v>85</v>
      </c>
      <c r="P27" s="239">
        <v>44348</v>
      </c>
      <c r="Q27" s="111"/>
      <c r="R27" s="111"/>
      <c r="S27" s="175" t="s">
        <v>993</v>
      </c>
      <c r="T27" s="113"/>
      <c r="U27" s="113"/>
      <c r="V27" s="113"/>
      <c r="W27" s="113"/>
      <c r="X27" s="113"/>
      <c r="Y27" s="236" t="s">
        <v>900</v>
      </c>
      <c r="Z27" s="113"/>
      <c r="AA27" s="113"/>
      <c r="AB27" s="113"/>
      <c r="AC27" s="113"/>
    </row>
    <row r="28" spans="1:29" ht="39" customHeight="1" x14ac:dyDescent="0.2">
      <c r="A28" s="124">
        <f t="shared" si="0"/>
        <v>18</v>
      </c>
      <c r="B28" s="82" t="s">
        <v>546</v>
      </c>
      <c r="C28" s="180" t="s">
        <v>42</v>
      </c>
      <c r="D28" s="125" t="s">
        <v>282</v>
      </c>
      <c r="E28" s="151" t="s">
        <v>579</v>
      </c>
      <c r="F28" s="168" t="s">
        <v>411</v>
      </c>
      <c r="G28" s="168"/>
      <c r="H28" s="167" t="s">
        <v>258</v>
      </c>
      <c r="I28" s="168"/>
      <c r="J28" s="169" t="s">
        <v>413</v>
      </c>
      <c r="K28" s="86"/>
      <c r="L28" s="123" t="s">
        <v>110</v>
      </c>
      <c r="M28" s="123" t="s">
        <v>114</v>
      </c>
      <c r="N28" s="86"/>
      <c r="O28" s="123" t="s">
        <v>85</v>
      </c>
      <c r="P28" s="239">
        <v>44348</v>
      </c>
      <c r="Q28" s="111"/>
      <c r="R28" s="111"/>
      <c r="S28" s="175" t="s">
        <v>993</v>
      </c>
      <c r="T28" s="113"/>
      <c r="U28" s="113"/>
      <c r="V28" s="113"/>
      <c r="W28" s="113"/>
      <c r="X28" s="113"/>
      <c r="Y28" s="236" t="s">
        <v>900</v>
      </c>
      <c r="Z28" s="113"/>
      <c r="AA28" s="113"/>
      <c r="AB28" s="113"/>
      <c r="AC28" s="113"/>
    </row>
    <row r="29" spans="1:29" ht="37.5" customHeight="1" x14ac:dyDescent="0.2">
      <c r="A29" s="124">
        <f t="shared" si="0"/>
        <v>19</v>
      </c>
      <c r="B29" s="82" t="s">
        <v>547</v>
      </c>
      <c r="C29" s="180" t="s">
        <v>42</v>
      </c>
      <c r="D29" s="125" t="s">
        <v>282</v>
      </c>
      <c r="E29" s="151" t="s">
        <v>579</v>
      </c>
      <c r="F29" s="168" t="s">
        <v>411</v>
      </c>
      <c r="G29" s="168"/>
      <c r="H29" s="167" t="s">
        <v>360</v>
      </c>
      <c r="I29" s="168"/>
      <c r="J29" s="169" t="s">
        <v>414</v>
      </c>
      <c r="K29" s="86"/>
      <c r="L29" s="123" t="s">
        <v>110</v>
      </c>
      <c r="M29" s="123" t="s">
        <v>114</v>
      </c>
      <c r="N29" s="86"/>
      <c r="O29" s="123" t="s">
        <v>85</v>
      </c>
      <c r="P29" s="239">
        <v>44348</v>
      </c>
      <c r="Q29" s="111"/>
      <c r="R29" s="111"/>
      <c r="S29" s="175" t="s">
        <v>993</v>
      </c>
      <c r="T29" s="113"/>
      <c r="U29" s="113"/>
      <c r="V29" s="113"/>
      <c r="W29" s="113"/>
      <c r="X29" s="113"/>
      <c r="Y29" s="236" t="s">
        <v>900</v>
      </c>
      <c r="Z29" s="113"/>
      <c r="AA29" s="113"/>
      <c r="AB29" s="113"/>
      <c r="AC29" s="113"/>
    </row>
    <row r="30" spans="1:29" ht="34.15" customHeight="1" x14ac:dyDescent="0.2">
      <c r="A30" s="124">
        <f t="shared" si="0"/>
        <v>20</v>
      </c>
      <c r="B30" s="82" t="s">
        <v>548</v>
      </c>
      <c r="C30" s="180" t="s">
        <v>47</v>
      </c>
      <c r="D30" s="152" t="s">
        <v>283</v>
      </c>
      <c r="E30" s="151" t="s">
        <v>579</v>
      </c>
      <c r="F30" s="154" t="s">
        <v>434</v>
      </c>
      <c r="G30" s="154"/>
      <c r="H30" s="151" t="s">
        <v>258</v>
      </c>
      <c r="I30" s="85"/>
      <c r="J30" s="122" t="s">
        <v>437</v>
      </c>
      <c r="K30" s="122"/>
      <c r="L30" s="123" t="s">
        <v>110</v>
      </c>
      <c r="M30" s="123" t="s">
        <v>114</v>
      </c>
      <c r="N30" s="86"/>
      <c r="O30" s="123" t="s">
        <v>85</v>
      </c>
      <c r="P30" s="239">
        <v>44348</v>
      </c>
      <c r="Q30" s="111"/>
      <c r="R30" s="111"/>
      <c r="S30" s="175" t="s">
        <v>993</v>
      </c>
      <c r="T30" s="113"/>
      <c r="U30" s="113"/>
      <c r="V30" s="113"/>
      <c r="W30" s="113"/>
      <c r="X30" s="113"/>
      <c r="Y30" s="236" t="s">
        <v>900</v>
      </c>
      <c r="Z30" s="113"/>
      <c r="AA30" s="113"/>
      <c r="AB30" s="113"/>
      <c r="AC30" s="113"/>
    </row>
    <row r="31" spans="1:29" ht="51" customHeight="1" x14ac:dyDescent="0.2">
      <c r="A31" s="124">
        <f t="shared" si="0"/>
        <v>21</v>
      </c>
      <c r="B31" s="82" t="s">
        <v>549</v>
      </c>
      <c r="C31" s="180" t="s">
        <v>47</v>
      </c>
      <c r="D31" s="125" t="s">
        <v>397</v>
      </c>
      <c r="E31" s="151" t="s">
        <v>579</v>
      </c>
      <c r="F31" s="168" t="s">
        <v>660</v>
      </c>
      <c r="G31" s="168"/>
      <c r="H31" s="167" t="s">
        <v>258</v>
      </c>
      <c r="I31" s="168"/>
      <c r="J31" s="169" t="s">
        <v>418</v>
      </c>
      <c r="K31" s="86"/>
      <c r="L31" s="123" t="s">
        <v>110</v>
      </c>
      <c r="M31" s="123" t="s">
        <v>114</v>
      </c>
      <c r="N31" s="86"/>
      <c r="O31" s="123" t="s">
        <v>85</v>
      </c>
      <c r="P31" s="239">
        <v>44348</v>
      </c>
      <c r="Q31" s="111"/>
      <c r="R31" s="111"/>
      <c r="S31" s="175" t="s">
        <v>993</v>
      </c>
      <c r="T31" s="113"/>
      <c r="U31" s="113"/>
      <c r="V31" s="113"/>
      <c r="W31" s="113"/>
      <c r="X31" s="113"/>
      <c r="Y31" s="236" t="s">
        <v>900</v>
      </c>
      <c r="Z31" s="113"/>
      <c r="AA31" s="113"/>
      <c r="AB31" s="113"/>
      <c r="AC31" s="113"/>
    </row>
    <row r="32" spans="1:29" ht="49.5" customHeight="1" x14ac:dyDescent="0.2">
      <c r="A32" s="124">
        <f t="shared" si="0"/>
        <v>22</v>
      </c>
      <c r="B32" s="82" t="s">
        <v>597</v>
      </c>
      <c r="C32" s="180" t="s">
        <v>37</v>
      </c>
      <c r="D32" s="125" t="s">
        <v>397</v>
      </c>
      <c r="E32" s="151" t="s">
        <v>579</v>
      </c>
      <c r="F32" s="168" t="s">
        <v>660</v>
      </c>
      <c r="G32" s="168"/>
      <c r="H32" s="167" t="s">
        <v>360</v>
      </c>
      <c r="I32" s="168"/>
      <c r="J32" s="169" t="s">
        <v>419</v>
      </c>
      <c r="K32" s="86"/>
      <c r="L32" s="123" t="s">
        <v>110</v>
      </c>
      <c r="M32" s="123" t="s">
        <v>114</v>
      </c>
      <c r="N32" s="86"/>
      <c r="O32" s="123" t="s">
        <v>85</v>
      </c>
      <c r="P32" s="239">
        <v>44348</v>
      </c>
      <c r="Q32" s="111"/>
      <c r="R32" s="111"/>
      <c r="S32" s="175" t="s">
        <v>993</v>
      </c>
      <c r="T32" s="113"/>
      <c r="U32" s="113"/>
      <c r="V32" s="113"/>
      <c r="W32" s="113"/>
      <c r="X32" s="113"/>
      <c r="Y32" s="236" t="s">
        <v>900</v>
      </c>
      <c r="Z32" s="113"/>
      <c r="AA32" s="113"/>
      <c r="AB32" s="113"/>
      <c r="AC32" s="113"/>
    </row>
    <row r="33" spans="1:29" ht="45.75" customHeight="1" x14ac:dyDescent="0.2">
      <c r="A33" s="124">
        <f t="shared" si="0"/>
        <v>23</v>
      </c>
      <c r="B33" s="82" t="s">
        <v>598</v>
      </c>
      <c r="C33" s="180" t="s">
        <v>42</v>
      </c>
      <c r="D33" s="125" t="s">
        <v>397</v>
      </c>
      <c r="E33" s="151" t="s">
        <v>579</v>
      </c>
      <c r="F33" s="168" t="s">
        <v>660</v>
      </c>
      <c r="G33" s="168"/>
      <c r="H33" s="167" t="s">
        <v>361</v>
      </c>
      <c r="I33" s="168"/>
      <c r="J33" s="169" t="s">
        <v>420</v>
      </c>
      <c r="K33" s="86"/>
      <c r="L33" s="123" t="s">
        <v>110</v>
      </c>
      <c r="M33" s="123" t="s">
        <v>114</v>
      </c>
      <c r="N33" s="86"/>
      <c r="O33" s="123" t="s">
        <v>85</v>
      </c>
      <c r="P33" s="239">
        <v>44348</v>
      </c>
      <c r="Q33" s="111"/>
      <c r="R33" s="111"/>
      <c r="S33" s="175" t="s">
        <v>993</v>
      </c>
      <c r="T33" s="113"/>
      <c r="U33" s="113"/>
      <c r="V33" s="113"/>
      <c r="W33" s="113"/>
      <c r="X33" s="113"/>
      <c r="Y33" s="236" t="s">
        <v>900</v>
      </c>
      <c r="Z33" s="113"/>
      <c r="AA33" s="113"/>
      <c r="AB33" s="113"/>
      <c r="AC33" s="113"/>
    </row>
    <row r="34" spans="1:29" ht="41.25" customHeight="1" x14ac:dyDescent="0.2">
      <c r="A34" s="124">
        <f t="shared" si="0"/>
        <v>24</v>
      </c>
      <c r="B34" s="82" t="s">
        <v>599</v>
      </c>
      <c r="C34" s="180" t="s">
        <v>52</v>
      </c>
      <c r="D34" s="125" t="s">
        <v>397</v>
      </c>
      <c r="E34" s="151" t="s">
        <v>579</v>
      </c>
      <c r="F34" s="168" t="s">
        <v>660</v>
      </c>
      <c r="G34" s="168"/>
      <c r="H34" s="167" t="s">
        <v>362</v>
      </c>
      <c r="I34" s="168"/>
      <c r="J34" s="169" t="s">
        <v>421</v>
      </c>
      <c r="K34" s="86"/>
      <c r="L34" s="123" t="s">
        <v>110</v>
      </c>
      <c r="M34" s="123" t="s">
        <v>114</v>
      </c>
      <c r="N34" s="86"/>
      <c r="O34" s="123" t="s">
        <v>85</v>
      </c>
      <c r="P34" s="239">
        <v>44348</v>
      </c>
      <c r="Q34" s="111"/>
      <c r="R34" s="111"/>
      <c r="S34" s="175" t="s">
        <v>993</v>
      </c>
      <c r="T34" s="113"/>
      <c r="U34" s="113"/>
      <c r="V34" s="113"/>
      <c r="W34" s="113"/>
      <c r="X34" s="113"/>
      <c r="Y34" s="236" t="s">
        <v>900</v>
      </c>
      <c r="Z34" s="113"/>
      <c r="AA34" s="113"/>
      <c r="AB34" s="113"/>
      <c r="AC34" s="113"/>
    </row>
    <row r="35" spans="1:29" ht="186.75" customHeight="1" x14ac:dyDescent="0.2">
      <c r="A35" s="124">
        <f t="shared" si="0"/>
        <v>25</v>
      </c>
      <c r="B35" s="82" t="s">
        <v>550</v>
      </c>
      <c r="C35" s="180" t="s">
        <v>42</v>
      </c>
      <c r="D35" s="125" t="s">
        <v>399</v>
      </c>
      <c r="E35" s="151" t="s">
        <v>579</v>
      </c>
      <c r="F35" s="168" t="s">
        <v>661</v>
      </c>
      <c r="G35" s="168"/>
      <c r="H35" s="167" t="s">
        <v>258</v>
      </c>
      <c r="I35" s="168"/>
      <c r="J35" s="169" t="s">
        <v>1048</v>
      </c>
      <c r="K35" s="86"/>
      <c r="L35" s="123" t="s">
        <v>110</v>
      </c>
      <c r="M35" s="123" t="s">
        <v>114</v>
      </c>
      <c r="N35" s="86"/>
      <c r="O35" s="123" t="s">
        <v>85</v>
      </c>
      <c r="P35" s="239">
        <v>44348</v>
      </c>
      <c r="Q35" s="111"/>
      <c r="R35" s="111"/>
      <c r="S35" s="175" t="s">
        <v>993</v>
      </c>
      <c r="T35" s="113"/>
      <c r="U35" s="113"/>
      <c r="V35" s="113"/>
      <c r="W35" s="113"/>
      <c r="X35" s="113"/>
      <c r="Y35" s="236" t="s">
        <v>900</v>
      </c>
      <c r="Z35" s="113"/>
      <c r="AA35" s="113"/>
      <c r="AB35" s="113"/>
      <c r="AC35" s="113"/>
    </row>
    <row r="36" spans="1:29" ht="38.25" customHeight="1" x14ac:dyDescent="0.2">
      <c r="A36" s="124">
        <f t="shared" si="0"/>
        <v>26</v>
      </c>
      <c r="B36" s="82" t="s">
        <v>551</v>
      </c>
      <c r="C36" s="180" t="s">
        <v>42</v>
      </c>
      <c r="D36" s="125" t="s">
        <v>399</v>
      </c>
      <c r="E36" s="151" t="s">
        <v>579</v>
      </c>
      <c r="F36" s="168" t="s">
        <v>661</v>
      </c>
      <c r="G36" s="168"/>
      <c r="H36" s="167" t="s">
        <v>360</v>
      </c>
      <c r="I36" s="168"/>
      <c r="J36" s="169" t="s">
        <v>422</v>
      </c>
      <c r="K36" s="86"/>
      <c r="L36" s="123" t="s">
        <v>110</v>
      </c>
      <c r="M36" s="123" t="s">
        <v>114</v>
      </c>
      <c r="N36" s="86"/>
      <c r="O36" s="123" t="s">
        <v>85</v>
      </c>
      <c r="P36" s="239">
        <v>44348</v>
      </c>
      <c r="Q36" s="111"/>
      <c r="R36" s="111"/>
      <c r="S36" s="175" t="s">
        <v>993</v>
      </c>
      <c r="T36" s="113"/>
      <c r="U36" s="113"/>
      <c r="V36" s="113"/>
      <c r="W36" s="113"/>
      <c r="X36" s="113"/>
      <c r="Y36" s="236" t="s">
        <v>900</v>
      </c>
      <c r="Z36" s="113"/>
      <c r="AA36" s="113"/>
      <c r="AB36" s="113"/>
      <c r="AC36" s="113"/>
    </row>
    <row r="37" spans="1:29" ht="101.25" customHeight="1" x14ac:dyDescent="0.2">
      <c r="A37" s="124">
        <f t="shared" si="0"/>
        <v>27</v>
      </c>
      <c r="B37" s="82" t="s">
        <v>552</v>
      </c>
      <c r="C37" s="180" t="s">
        <v>42</v>
      </c>
      <c r="D37" s="125" t="s">
        <v>399</v>
      </c>
      <c r="E37" s="151" t="s">
        <v>579</v>
      </c>
      <c r="F37" s="168" t="s">
        <v>661</v>
      </c>
      <c r="G37" s="168"/>
      <c r="H37" s="167" t="s">
        <v>361</v>
      </c>
      <c r="I37" s="168"/>
      <c r="J37" s="169" t="s">
        <v>423</v>
      </c>
      <c r="K37" s="86"/>
      <c r="L37" s="123" t="s">
        <v>110</v>
      </c>
      <c r="M37" s="123" t="s">
        <v>114</v>
      </c>
      <c r="N37" s="86"/>
      <c r="O37" s="123" t="s">
        <v>85</v>
      </c>
      <c r="P37" s="239">
        <v>44348</v>
      </c>
      <c r="Q37" s="111"/>
      <c r="R37" s="111"/>
      <c r="S37" s="175" t="s">
        <v>993</v>
      </c>
      <c r="T37" s="113"/>
      <c r="U37" s="113"/>
      <c r="V37" s="113"/>
      <c r="W37" s="113"/>
      <c r="X37" s="113"/>
      <c r="Y37" s="236" t="s">
        <v>900</v>
      </c>
      <c r="Z37" s="113"/>
      <c r="AA37" s="113"/>
      <c r="AB37" s="113"/>
      <c r="AC37" s="113"/>
    </row>
    <row r="38" spans="1:29" ht="35.450000000000003" customHeight="1" x14ac:dyDescent="0.2">
      <c r="A38" s="124">
        <f t="shared" si="0"/>
        <v>28</v>
      </c>
      <c r="B38" s="82" t="s">
        <v>553</v>
      </c>
      <c r="C38" s="180" t="s">
        <v>42</v>
      </c>
      <c r="D38" s="125" t="s">
        <v>399</v>
      </c>
      <c r="E38" s="151" t="s">
        <v>579</v>
      </c>
      <c r="F38" s="168" t="s">
        <v>661</v>
      </c>
      <c r="G38" s="168"/>
      <c r="H38" s="167" t="s">
        <v>362</v>
      </c>
      <c r="I38" s="168"/>
      <c r="J38" s="169" t="s">
        <v>424</v>
      </c>
      <c r="K38" s="86"/>
      <c r="L38" s="123" t="s">
        <v>110</v>
      </c>
      <c r="M38" s="123" t="s">
        <v>114</v>
      </c>
      <c r="N38" s="86"/>
      <c r="O38" s="123" t="s">
        <v>85</v>
      </c>
      <c r="P38" s="239">
        <v>44348</v>
      </c>
      <c r="Q38" s="111"/>
      <c r="R38" s="111"/>
      <c r="S38" s="175" t="s">
        <v>993</v>
      </c>
      <c r="T38" s="113"/>
      <c r="U38" s="113"/>
      <c r="V38" s="113"/>
      <c r="W38" s="113"/>
      <c r="X38" s="113"/>
      <c r="Y38" s="236" t="s">
        <v>900</v>
      </c>
      <c r="Z38" s="113"/>
      <c r="AA38" s="113"/>
      <c r="AB38" s="113"/>
      <c r="AC38" s="113"/>
    </row>
    <row r="39" spans="1:29" ht="69.75" customHeight="1" x14ac:dyDescent="0.2">
      <c r="A39" s="124">
        <f t="shared" si="0"/>
        <v>29</v>
      </c>
      <c r="B39" s="82" t="s">
        <v>662</v>
      </c>
      <c r="C39" s="180" t="s">
        <v>47</v>
      </c>
      <c r="D39" s="125" t="s">
        <v>399</v>
      </c>
      <c r="E39" s="151" t="s">
        <v>579</v>
      </c>
      <c r="F39" s="168" t="s">
        <v>661</v>
      </c>
      <c r="G39" s="168"/>
      <c r="H39" s="167" t="s">
        <v>425</v>
      </c>
      <c r="I39" s="168"/>
      <c r="J39" s="169" t="s">
        <v>426</v>
      </c>
      <c r="K39" s="86"/>
      <c r="L39" s="123" t="s">
        <v>110</v>
      </c>
      <c r="M39" s="123" t="s">
        <v>114</v>
      </c>
      <c r="N39" s="86"/>
      <c r="O39" s="123" t="s">
        <v>85</v>
      </c>
      <c r="P39" s="239">
        <v>44348</v>
      </c>
      <c r="Q39" s="111"/>
      <c r="R39" s="111"/>
      <c r="S39" s="175" t="s">
        <v>993</v>
      </c>
      <c r="T39" s="113"/>
      <c r="U39" s="113"/>
      <c r="V39" s="113"/>
      <c r="W39" s="113"/>
      <c r="X39" s="113"/>
      <c r="Y39" s="236" t="s">
        <v>900</v>
      </c>
      <c r="Z39" s="113"/>
      <c r="AA39" s="113"/>
      <c r="AB39" s="113"/>
      <c r="AC39" s="113"/>
    </row>
    <row r="40" spans="1:29" ht="57.75" customHeight="1" x14ac:dyDescent="0.2">
      <c r="A40" s="124">
        <f t="shared" si="0"/>
        <v>30</v>
      </c>
      <c r="B40" s="82" t="s">
        <v>663</v>
      </c>
      <c r="C40" s="180" t="s">
        <v>42</v>
      </c>
      <c r="D40" s="125" t="s">
        <v>399</v>
      </c>
      <c r="E40" s="151" t="s">
        <v>579</v>
      </c>
      <c r="F40" s="168" t="s">
        <v>661</v>
      </c>
      <c r="G40" s="168"/>
      <c r="H40" s="167" t="s">
        <v>403</v>
      </c>
      <c r="I40" s="168"/>
      <c r="J40" s="169" t="s">
        <v>427</v>
      </c>
      <c r="K40" s="86"/>
      <c r="L40" s="123" t="s">
        <v>110</v>
      </c>
      <c r="M40" s="123" t="s">
        <v>114</v>
      </c>
      <c r="N40" s="86"/>
      <c r="O40" s="123" t="s">
        <v>85</v>
      </c>
      <c r="P40" s="239">
        <v>44348</v>
      </c>
      <c r="Q40" s="111"/>
      <c r="R40" s="111"/>
      <c r="S40" s="175" t="s">
        <v>993</v>
      </c>
      <c r="T40" s="113"/>
      <c r="U40" s="113"/>
      <c r="V40" s="113"/>
      <c r="W40" s="113"/>
      <c r="X40" s="113"/>
      <c r="Y40" s="236" t="s">
        <v>900</v>
      </c>
      <c r="Z40" s="113"/>
      <c r="AA40" s="113"/>
      <c r="AB40" s="113"/>
      <c r="AC40" s="113"/>
    </row>
    <row r="41" spans="1:29" ht="43.5" customHeight="1" x14ac:dyDescent="0.2">
      <c r="A41" s="124">
        <f t="shared" si="0"/>
        <v>31</v>
      </c>
      <c r="B41" s="82" t="s">
        <v>664</v>
      </c>
      <c r="C41" s="180" t="s">
        <v>42</v>
      </c>
      <c r="D41" s="125" t="s">
        <v>399</v>
      </c>
      <c r="E41" s="151" t="s">
        <v>579</v>
      </c>
      <c r="F41" s="168" t="s">
        <v>661</v>
      </c>
      <c r="G41" s="168"/>
      <c r="H41" s="167" t="s">
        <v>412</v>
      </c>
      <c r="I41" s="168"/>
      <c r="J41" s="169" t="s">
        <v>428</v>
      </c>
      <c r="K41" s="86"/>
      <c r="L41" s="123" t="s">
        <v>110</v>
      </c>
      <c r="M41" s="123" t="s">
        <v>114</v>
      </c>
      <c r="N41" s="86"/>
      <c r="O41" s="123" t="s">
        <v>85</v>
      </c>
      <c r="P41" s="239">
        <v>44348</v>
      </c>
      <c r="Q41" s="111"/>
      <c r="R41" s="111"/>
      <c r="S41" s="175" t="s">
        <v>993</v>
      </c>
      <c r="T41" s="113"/>
      <c r="U41" s="113"/>
      <c r="V41" s="113"/>
      <c r="W41" s="113"/>
      <c r="X41" s="113"/>
      <c r="Y41" s="236" t="s">
        <v>900</v>
      </c>
      <c r="Z41" s="113"/>
      <c r="AA41" s="113"/>
      <c r="AB41" s="113"/>
      <c r="AC41" s="113"/>
    </row>
    <row r="42" spans="1:29" ht="12" customHeight="1" x14ac:dyDescent="0.2">
      <c r="A42" s="81"/>
      <c r="B42" s="82"/>
      <c r="C42" s="83"/>
      <c r="D42" s="83"/>
      <c r="E42" s="121"/>
      <c r="F42" s="121"/>
      <c r="G42" s="121"/>
      <c r="H42" s="121"/>
      <c r="I42" s="121"/>
      <c r="J42" s="121"/>
      <c r="K42" s="86"/>
      <c r="L42" s="86"/>
      <c r="M42" s="86"/>
      <c r="N42" s="86"/>
      <c r="O42" s="83"/>
      <c r="P42" s="111"/>
      <c r="Q42" s="111"/>
      <c r="R42" s="111"/>
      <c r="S42" s="113"/>
      <c r="T42" s="113"/>
      <c r="U42" s="113"/>
      <c r="V42" s="113"/>
      <c r="W42" s="113"/>
      <c r="X42" s="113"/>
      <c r="Y42" s="113"/>
      <c r="Z42" s="113"/>
      <c r="AA42" s="113"/>
      <c r="AB42" s="113"/>
      <c r="AC42" s="113"/>
    </row>
    <row r="43" spans="1:29" x14ac:dyDescent="0.2">
      <c r="A43" s="81" t="str">
        <f t="shared" si="0"/>
        <v/>
      </c>
      <c r="B43" s="82" t="str">
        <f>IF(H43&gt;0,CONCATENATE(Tabel2204042[Object-ID],Tabel2204042[Nr.],".",[1]!Watergangen[[#This Row],[Object code]],".",[1]!Watergangen[[#This Row],[Eis-volgnr.]]),"")</f>
        <v/>
      </c>
      <c r="C43" s="83"/>
      <c r="D43" s="83"/>
      <c r="E43" s="171"/>
      <c r="F43" s="144"/>
      <c r="G43" s="144"/>
      <c r="H43" s="171"/>
      <c r="I43" s="143"/>
      <c r="J43" s="172"/>
      <c r="K43" s="86"/>
      <c r="L43" s="86"/>
      <c r="M43" s="86"/>
      <c r="N43" s="86"/>
      <c r="O43" s="83"/>
      <c r="P43" s="111"/>
      <c r="Q43" s="111"/>
      <c r="R43" s="111"/>
      <c r="S43" s="113"/>
      <c r="T43" s="113"/>
      <c r="U43" s="113"/>
      <c r="V43" s="113"/>
      <c r="W43" s="113"/>
      <c r="X43" s="113"/>
      <c r="Y43" s="113"/>
      <c r="Z43" s="113"/>
      <c r="AA43" s="113"/>
      <c r="AB43" s="113"/>
      <c r="AC43" s="113"/>
    </row>
    <row r="44" spans="1:29" x14ac:dyDescent="0.2">
      <c r="A44" s="81"/>
      <c r="B44" s="82"/>
      <c r="C44" s="121"/>
      <c r="D44" s="121"/>
      <c r="E44" s="121"/>
      <c r="F44" s="121"/>
      <c r="G44" s="121"/>
      <c r="H44" s="121"/>
      <c r="I44" s="121"/>
      <c r="J44" s="121"/>
      <c r="K44" s="86"/>
      <c r="L44" s="86"/>
      <c r="M44" s="86"/>
      <c r="N44" s="86"/>
      <c r="O44" s="83"/>
      <c r="P44" s="111"/>
      <c r="Q44" s="111"/>
      <c r="R44" s="111"/>
      <c r="S44" s="113"/>
      <c r="T44" s="113"/>
      <c r="U44" s="113"/>
      <c r="V44" s="113"/>
      <c r="W44" s="113"/>
      <c r="X44" s="113"/>
      <c r="Y44" s="113"/>
      <c r="Z44" s="113"/>
      <c r="AA44" s="113"/>
      <c r="AB44" s="113"/>
      <c r="AC44" s="113"/>
    </row>
    <row r="45" spans="1:29" x14ac:dyDescent="0.2">
      <c r="A45" s="81"/>
      <c r="B45" s="82"/>
      <c r="C45" s="121"/>
      <c r="D45" s="121"/>
      <c r="E45" s="121"/>
      <c r="F45" s="121"/>
      <c r="G45" s="121"/>
      <c r="H45" s="121"/>
      <c r="I45" s="121"/>
      <c r="J45" s="121"/>
      <c r="K45" s="86"/>
      <c r="L45" s="86"/>
      <c r="M45" s="86"/>
      <c r="N45" s="86"/>
      <c r="O45" s="83"/>
      <c r="P45" s="111"/>
      <c r="Q45" s="111"/>
      <c r="R45" s="111"/>
      <c r="S45" s="113"/>
      <c r="T45" s="113"/>
      <c r="U45" s="113"/>
      <c r="V45" s="113"/>
      <c r="W45" s="113"/>
      <c r="X45" s="113"/>
      <c r="Y45" s="113"/>
      <c r="Z45" s="113"/>
      <c r="AA45" s="113"/>
      <c r="AB45" s="113"/>
      <c r="AC45" s="113"/>
    </row>
    <row r="46" spans="1:29" x14ac:dyDescent="0.2">
      <c r="A46" s="81"/>
      <c r="B46" s="82"/>
      <c r="C46" s="83"/>
      <c r="D46" s="83"/>
      <c r="E46" s="84"/>
      <c r="F46" s="88"/>
      <c r="G46" s="88"/>
      <c r="H46" s="84"/>
      <c r="I46" s="83"/>
      <c r="J46" s="89"/>
      <c r="K46" s="86"/>
      <c r="L46" s="86"/>
      <c r="M46" s="86"/>
      <c r="N46" s="86"/>
      <c r="O46" s="83"/>
      <c r="P46" s="111"/>
      <c r="Q46" s="111"/>
      <c r="R46" s="111"/>
      <c r="S46" s="113"/>
      <c r="T46" s="113"/>
      <c r="U46" s="113"/>
      <c r="V46" s="113"/>
      <c r="W46" s="113"/>
      <c r="X46" s="113"/>
      <c r="Y46" s="113"/>
      <c r="Z46" s="113"/>
      <c r="AA46" s="113"/>
      <c r="AB46" s="113"/>
      <c r="AC46" s="113"/>
    </row>
    <row r="47" spans="1:29" x14ac:dyDescent="0.2">
      <c r="A47" s="81" t="str">
        <f t="shared" si="0"/>
        <v/>
      </c>
      <c r="B47" s="82" t="str">
        <f>IF(H47&gt;0,CONCATENATE(Tabel2204042[Object-ID],Tabel2204042[Nr.],".",[1]!Watergangen[[#This Row],[Object code]],".",[1]!Watergangen[[#This Row],[Eis-volgnr.]]),"")</f>
        <v/>
      </c>
      <c r="C47" s="83"/>
      <c r="D47" s="83"/>
      <c r="E47" s="84"/>
      <c r="F47" s="88"/>
      <c r="G47" s="88"/>
      <c r="H47" s="84"/>
      <c r="I47" s="83"/>
      <c r="J47" s="89"/>
      <c r="K47" s="86"/>
      <c r="L47" s="86"/>
      <c r="M47" s="86"/>
      <c r="N47" s="86"/>
      <c r="O47" s="83"/>
      <c r="P47" s="111"/>
      <c r="Q47" s="111"/>
      <c r="R47" s="111"/>
      <c r="S47" s="113"/>
      <c r="T47" s="113"/>
      <c r="U47" s="113"/>
      <c r="V47" s="113"/>
      <c r="W47" s="113"/>
      <c r="X47" s="113"/>
      <c r="Y47" s="113"/>
      <c r="Z47" s="113"/>
      <c r="AA47" s="113"/>
      <c r="AB47" s="113"/>
      <c r="AC47" s="113"/>
    </row>
    <row r="48" spans="1:29" x14ac:dyDescent="0.2">
      <c r="A48" s="81" t="str">
        <f t="shared" si="0"/>
        <v/>
      </c>
      <c r="B48" s="82" t="str">
        <f>IF(H48&gt;0,CONCATENATE(Tabel2204042[Object-ID],Tabel2204042[Nr.],".",[1]!Watergangen[[#This Row],[Object code]],".",[1]!Watergangen[[#This Row],[Eis-volgnr.]]),"")</f>
        <v/>
      </c>
      <c r="C48" s="83"/>
      <c r="D48" s="83"/>
      <c r="E48" s="84"/>
      <c r="F48" s="88"/>
      <c r="G48" s="88"/>
      <c r="H48" s="84"/>
      <c r="I48" s="83"/>
      <c r="J48" s="89"/>
      <c r="K48" s="86"/>
      <c r="L48" s="86"/>
      <c r="M48" s="86"/>
      <c r="N48" s="86"/>
      <c r="O48" s="83"/>
      <c r="P48" s="111"/>
      <c r="Q48" s="111"/>
      <c r="R48" s="111"/>
      <c r="S48" s="113"/>
      <c r="T48" s="113"/>
      <c r="U48" s="113"/>
      <c r="V48" s="113"/>
      <c r="W48" s="113"/>
      <c r="X48" s="113"/>
      <c r="Y48" s="113"/>
      <c r="Z48" s="113"/>
      <c r="AA48" s="113"/>
      <c r="AB48" s="113"/>
      <c r="AC48" s="113"/>
    </row>
    <row r="49" spans="1:29" x14ac:dyDescent="0.2">
      <c r="A49" s="81" t="str">
        <f t="shared" si="0"/>
        <v/>
      </c>
      <c r="B49" s="82" t="str">
        <f>IF(H49&gt;0,CONCATENATE(Tabel2204042[Object-ID],Tabel2204042[Nr.],".",[1]!Watergangen[[#This Row],[Object code]],".",[1]!Watergangen[[#This Row],[Eis-volgnr.]]),"")</f>
        <v/>
      </c>
      <c r="C49" s="83"/>
      <c r="D49" s="83"/>
      <c r="E49" s="84"/>
      <c r="F49" s="88"/>
      <c r="G49" s="88"/>
      <c r="H49" s="84"/>
      <c r="I49" s="83"/>
      <c r="J49" s="89"/>
      <c r="K49" s="86"/>
      <c r="L49" s="86"/>
      <c r="M49" s="86"/>
      <c r="N49" s="86"/>
      <c r="O49" s="83"/>
      <c r="P49" s="111"/>
      <c r="Q49" s="111"/>
      <c r="R49" s="111"/>
      <c r="S49" s="113"/>
      <c r="T49" s="113"/>
      <c r="U49" s="113"/>
      <c r="V49" s="113"/>
      <c r="W49" s="113"/>
      <c r="X49" s="113"/>
      <c r="Y49" s="113"/>
      <c r="Z49" s="113"/>
      <c r="AA49" s="113"/>
      <c r="AB49" s="113"/>
      <c r="AC49" s="113"/>
    </row>
    <row r="50" spans="1:29" x14ac:dyDescent="0.2">
      <c r="A50" s="81" t="str">
        <f t="shared" si="0"/>
        <v/>
      </c>
      <c r="B50" s="82" t="str">
        <f>IF(H50&gt;0,CONCATENATE(Tabel2204042[Object-ID],Tabel2204042[Nr.],".",[1]!Watergangen[[#This Row],[Object code]],".",[1]!Watergangen[[#This Row],[Eis-volgnr.]]),"")</f>
        <v/>
      </c>
      <c r="C50" s="83"/>
      <c r="D50" s="83"/>
      <c r="E50" s="84"/>
      <c r="F50" s="88"/>
      <c r="G50" s="88"/>
      <c r="H50" s="84"/>
      <c r="I50" s="83"/>
      <c r="J50" s="89"/>
      <c r="K50" s="86"/>
      <c r="L50" s="86"/>
      <c r="M50" s="86"/>
      <c r="N50" s="86"/>
      <c r="O50" s="83"/>
      <c r="P50" s="111"/>
      <c r="Q50" s="111"/>
      <c r="R50" s="111"/>
      <c r="S50" s="113"/>
      <c r="T50" s="113"/>
      <c r="U50" s="113"/>
      <c r="V50" s="113"/>
      <c r="W50" s="113"/>
      <c r="X50" s="113"/>
      <c r="Y50" s="113"/>
      <c r="Z50" s="113"/>
      <c r="AA50" s="113"/>
      <c r="AB50" s="113"/>
      <c r="AC50" s="113"/>
    </row>
    <row r="51" spans="1:29" x14ac:dyDescent="0.2">
      <c r="A51" s="81" t="str">
        <f t="shared" si="0"/>
        <v/>
      </c>
      <c r="B51" s="82" t="str">
        <f>IF(H51&gt;0,CONCATENATE(Tabel2204042[Object-ID],Tabel2204042[Nr.],".",[1]!Watergangen[[#This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C51" s="113"/>
    </row>
    <row r="52" spans="1:29" x14ac:dyDescent="0.2">
      <c r="A52" s="81" t="str">
        <f t="shared" si="0"/>
        <v/>
      </c>
      <c r="B52" s="82" t="str">
        <f>IF(H52&gt;0,CONCATENATE(Tabel2204042[Object-ID],Tabel2204042[Nr.],".",[1]!Watergangen[[#This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C52" s="113"/>
    </row>
    <row r="53" spans="1:29" x14ac:dyDescent="0.2">
      <c r="A53" s="81" t="str">
        <f t="shared" si="0"/>
        <v/>
      </c>
      <c r="B53" s="82" t="str">
        <f>IF(H53&gt;0,CONCATENATE(Tabel2204042[Object-ID],Tabel2204042[Nr.],".",[1]!Watergangen[[#This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C53" s="113"/>
    </row>
    <row r="54" spans="1:29" x14ac:dyDescent="0.2">
      <c r="A54" s="81" t="str">
        <f t="shared" si="0"/>
        <v/>
      </c>
      <c r="B54" s="82" t="str">
        <f>IF(H54&gt;0,CONCATENATE(Tabel2204042[Object-ID],Tabel2204042[Nr.],".",[1]!Watergangen[[#This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C54" s="113"/>
    </row>
    <row r="55" spans="1:29" x14ac:dyDescent="0.2">
      <c r="A55" s="81" t="str">
        <f t="shared" si="0"/>
        <v/>
      </c>
      <c r="B55" s="82" t="str">
        <f>IF(H55&gt;0,CONCATENATE(Tabel2204042[Object-ID],Tabel2204042[Nr.],".",[1]!Watergangen[[#This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C55" s="113"/>
    </row>
    <row r="56" spans="1:29" x14ac:dyDescent="0.2">
      <c r="A56" s="81" t="str">
        <f t="shared" si="0"/>
        <v/>
      </c>
      <c r="B56" s="82" t="str">
        <f>IF(H56&gt;0,CONCATENATE(Tabel2204042[Object-ID],Tabel2204042[Nr.],".",[1]!Watergangen[[#This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C56" s="113"/>
    </row>
    <row r="57" spans="1:29" x14ac:dyDescent="0.2">
      <c r="A57" s="81" t="str">
        <f t="shared" si="0"/>
        <v/>
      </c>
      <c r="B57" s="82" t="str">
        <f>IF(H57&gt;0,CONCATENATE(Tabel2204042[Object-ID],Tabel2204042[Nr.],".",[1]!Watergangen[[#This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C57" s="113"/>
    </row>
    <row r="58" spans="1:29" x14ac:dyDescent="0.2">
      <c r="A58" s="81" t="str">
        <f t="shared" si="0"/>
        <v/>
      </c>
      <c r="B58" s="82" t="str">
        <f>IF(H58&gt;0,CONCATENATE(Tabel2204042[Object-ID],Tabel2204042[Nr.],".",[1]!Watergangen[[#This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C58" s="113"/>
    </row>
    <row r="59" spans="1:29" x14ac:dyDescent="0.2">
      <c r="A59" s="81" t="str">
        <f t="shared" si="0"/>
        <v/>
      </c>
      <c r="B59" s="82" t="str">
        <f>IF(H59&gt;0,CONCATENATE(Tabel2204042[Object-ID],Tabel2204042[Nr.],".",[1]!Watergangen[[#This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C59" s="113"/>
    </row>
    <row r="60" spans="1:29" x14ac:dyDescent="0.2">
      <c r="A60" s="81" t="str">
        <f t="shared" si="0"/>
        <v/>
      </c>
      <c r="B60" s="82" t="str">
        <f>IF(H60&gt;0,CONCATENATE(Tabel2204042[Object-ID],Tabel2204042[Nr.],".",[1]!Watergangen[[#This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C60" s="113"/>
    </row>
    <row r="61" spans="1:29" x14ac:dyDescent="0.2">
      <c r="A61" s="81" t="str">
        <f t="shared" si="0"/>
        <v/>
      </c>
      <c r="B61" s="82" t="str">
        <f>IF(H61&gt;0,CONCATENATE(Tabel2204042[Object-ID],Tabel2204042[Nr.],".",[1]!Watergangen[[#This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C61" s="113"/>
    </row>
    <row r="62" spans="1:29" x14ac:dyDescent="0.2">
      <c r="A62" s="81" t="str">
        <f t="shared" si="0"/>
        <v/>
      </c>
      <c r="B62" s="82" t="str">
        <f>IF(H62&gt;0,CONCATENATE(Tabel2204042[Object-ID],Tabel2204042[Nr.],".",[1]!Watergangen[[#This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C62" s="113"/>
    </row>
    <row r="63" spans="1:29" x14ac:dyDescent="0.2">
      <c r="A63" s="81" t="str">
        <f t="shared" si="0"/>
        <v/>
      </c>
      <c r="B63" s="82" t="str">
        <f>IF(H63&gt;0,CONCATENATE(Tabel2204042[Object-ID],Tabel2204042[Nr.],".",[1]!Watergangen[[#This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C63" s="113"/>
    </row>
    <row r="64" spans="1:29" x14ac:dyDescent="0.2">
      <c r="A64" s="81" t="str">
        <f t="shared" si="0"/>
        <v/>
      </c>
      <c r="B64" s="82" t="str">
        <f>IF(H64&gt;0,CONCATENATE(Tabel2204042[Object-ID],Tabel2204042[Nr.],".",[1]!Watergangen[[#This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C64" s="113"/>
    </row>
    <row r="65" spans="1:29" x14ac:dyDescent="0.2">
      <c r="A65" s="81" t="str">
        <f t="shared" si="0"/>
        <v/>
      </c>
      <c r="B65" s="82" t="str">
        <f>IF(H65&gt;0,CONCATENATE(Tabel2204042[Object-ID],Tabel2204042[Nr.],".",[1]!Watergangen[[#This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C65" s="113"/>
    </row>
    <row r="66" spans="1:29" x14ac:dyDescent="0.2">
      <c r="A66" s="81" t="str">
        <f t="shared" si="0"/>
        <v/>
      </c>
      <c r="B66" s="82" t="str">
        <f>IF(H66&gt;0,CONCATENATE(Tabel2204042[Object-ID],Tabel2204042[Nr.],".",[1]!Watergangen[[#This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C66" s="113"/>
    </row>
    <row r="67" spans="1:29" x14ac:dyDescent="0.2">
      <c r="A67" s="81" t="str">
        <f t="shared" si="0"/>
        <v/>
      </c>
      <c r="B67" s="82" t="str">
        <f>IF(H67&gt;0,CONCATENATE(Tabel2204042[Object-ID],Tabel2204042[Nr.],".",[1]!Watergangen[[#This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C67" s="113"/>
    </row>
    <row r="68" spans="1:29" x14ac:dyDescent="0.2">
      <c r="A68" s="81" t="str">
        <f t="shared" si="0"/>
        <v/>
      </c>
      <c r="B68" s="82" t="str">
        <f>IF(H68&gt;0,CONCATENATE(Tabel2204042[Object-ID],Tabel2204042[Nr.],".",[1]!Watergangen[[#This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C68" s="113"/>
    </row>
    <row r="69" spans="1:29" x14ac:dyDescent="0.2">
      <c r="A69" s="81" t="str">
        <f t="shared" si="0"/>
        <v/>
      </c>
      <c r="B69" s="82" t="str">
        <f>IF(H69&gt;0,CONCATENATE(Tabel2204042[Object-ID],Tabel2204042[Nr.],".",[1]!Watergangen[[#This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C69" s="113"/>
    </row>
    <row r="70" spans="1:29" x14ac:dyDescent="0.2">
      <c r="A70" s="81" t="str">
        <f t="shared" si="0"/>
        <v/>
      </c>
      <c r="B70" s="82" t="str">
        <f>IF(H70&gt;0,CONCATENATE(Tabel2204042[Object-ID],Tabel2204042[Nr.],".",[1]!Watergangen[[#This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C70" s="113"/>
    </row>
    <row r="71" spans="1:29" x14ac:dyDescent="0.2">
      <c r="A71" s="81" t="str">
        <f t="shared" si="0"/>
        <v/>
      </c>
      <c r="B71" s="82" t="str">
        <f>IF(H71&gt;0,CONCATENATE(Tabel2204042[Object-ID],Tabel2204042[Nr.],".",[1]!Watergangen[[#This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C71" s="113"/>
    </row>
    <row r="72" spans="1:29" x14ac:dyDescent="0.2">
      <c r="A72" s="81" t="str">
        <f t="shared" si="0"/>
        <v/>
      </c>
      <c r="B72" s="82" t="str">
        <f>IF(H72&gt;0,CONCATENATE(Tabel2204042[Object-ID],Tabel2204042[Nr.],".",[1]!Watergangen[[#This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C72" s="113"/>
    </row>
    <row r="73" spans="1:29" x14ac:dyDescent="0.2">
      <c r="A73" s="81" t="str">
        <f t="shared" si="0"/>
        <v/>
      </c>
      <c r="B73" s="82" t="str">
        <f>IF(H73&gt;0,CONCATENATE(Tabel2204042[Object-ID],Tabel2204042[Nr.],".",[1]!Watergangen[[#This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C73" s="113"/>
    </row>
    <row r="74" spans="1:29" x14ac:dyDescent="0.2">
      <c r="A74" s="81" t="str">
        <f t="shared" si="0"/>
        <v/>
      </c>
      <c r="B74" s="82" t="str">
        <f>IF(H74&gt;0,CONCATENATE(Tabel2204042[Object-ID],Tabel2204042[Nr.],".",[1]!Watergangen[[#This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C74" s="113"/>
    </row>
    <row r="75" spans="1:29" x14ac:dyDescent="0.2">
      <c r="A75" s="81" t="str">
        <f t="shared" si="0"/>
        <v/>
      </c>
      <c r="B75" s="82" t="str">
        <f>IF(H75&gt;0,CONCATENATE(Tabel2204042[Object-ID],Tabel2204042[Nr.],".",[1]!Watergangen[[#This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C75" s="113"/>
    </row>
    <row r="76" spans="1:29" x14ac:dyDescent="0.2">
      <c r="A76" s="81" t="str">
        <f t="shared" ref="A76:A139" si="1">IF(B76="","",ROW()-10)</f>
        <v/>
      </c>
      <c r="B76" s="82" t="str">
        <f>IF(H76&gt;0,CONCATENATE(Tabel2204042[Object-ID],Tabel2204042[Nr.],".",[1]!Watergangen[[#This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C76" s="113"/>
    </row>
    <row r="77" spans="1:29" x14ac:dyDescent="0.2">
      <c r="A77" s="81" t="str">
        <f t="shared" si="1"/>
        <v/>
      </c>
      <c r="B77" s="82" t="str">
        <f>IF(H77&gt;0,CONCATENATE(Tabel2204042[Object-ID],Tabel2204042[Nr.],".",[1]!Watergangen[[#This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C77" s="113"/>
    </row>
    <row r="78" spans="1:29" x14ac:dyDescent="0.2">
      <c r="A78" s="81" t="str">
        <f t="shared" si="1"/>
        <v/>
      </c>
      <c r="B78" s="82" t="str">
        <f>IF(H78&gt;0,CONCATENATE(Tabel2204042[Object-ID],Tabel2204042[Nr.],".",[1]!Watergangen[[#This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C78" s="113"/>
    </row>
    <row r="79" spans="1:29" x14ac:dyDescent="0.2">
      <c r="A79" s="81" t="str">
        <f t="shared" si="1"/>
        <v/>
      </c>
      <c r="B79" s="82" t="str">
        <f>IF(H79&gt;0,CONCATENATE(Tabel2204042[Object-ID],Tabel2204042[Nr.],".",[1]!Watergangen[[#This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C79" s="113"/>
    </row>
    <row r="80" spans="1:29" x14ac:dyDescent="0.2">
      <c r="A80" s="81" t="str">
        <f t="shared" si="1"/>
        <v/>
      </c>
      <c r="B80" s="82" t="str">
        <f>IF(H80&gt;0,CONCATENATE(Tabel2204042[Object-ID],Tabel2204042[Nr.],".",[1]!Watergangen[[#This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C80" s="113"/>
    </row>
    <row r="81" spans="1:29" x14ac:dyDescent="0.2">
      <c r="A81" s="81" t="str">
        <f t="shared" si="1"/>
        <v/>
      </c>
      <c r="B81" s="82" t="str">
        <f>IF(H81&gt;0,CONCATENATE(Tabel2204042[Object-ID],Tabel2204042[Nr.],".",[1]!Watergangen[[#This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C81" s="113"/>
    </row>
    <row r="82" spans="1:29" x14ac:dyDescent="0.2">
      <c r="A82" s="81" t="str">
        <f t="shared" si="1"/>
        <v/>
      </c>
      <c r="B82" s="82" t="str">
        <f>IF(H82&gt;0,CONCATENATE(Tabel2204042[Object-ID],Tabel2204042[Nr.],".",[1]!Watergangen[[#This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C82" s="113"/>
    </row>
    <row r="83" spans="1:29" x14ac:dyDescent="0.2">
      <c r="A83" s="81" t="str">
        <f t="shared" si="1"/>
        <v/>
      </c>
      <c r="B83" s="82" t="str">
        <f>IF(H83&gt;0,CONCATENATE(Tabel2204042[Object-ID],Tabel2204042[Nr.],".",[1]!Watergangen[[#This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C83" s="113"/>
    </row>
    <row r="84" spans="1:29" x14ac:dyDescent="0.2">
      <c r="A84" s="81" t="str">
        <f t="shared" si="1"/>
        <v/>
      </c>
      <c r="B84" s="82" t="str">
        <f>IF(H84&gt;0,CONCATENATE(Tabel2204042[Object-ID],Tabel2204042[Nr.],".",[1]!Watergangen[[#This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C84" s="113"/>
    </row>
    <row r="85" spans="1:29" x14ac:dyDescent="0.2">
      <c r="A85" s="81" t="str">
        <f t="shared" si="1"/>
        <v/>
      </c>
      <c r="B85" s="82" t="str">
        <f>IF(H85&gt;0,CONCATENATE(Tabel2204042[Object-ID],Tabel2204042[Nr.],".",[1]!Watergangen[[#This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C85" s="113"/>
    </row>
    <row r="86" spans="1:29" x14ac:dyDescent="0.2">
      <c r="A86" s="81" t="str">
        <f t="shared" si="1"/>
        <v/>
      </c>
      <c r="B86" s="82" t="str">
        <f>IF(H86&gt;0,CONCATENATE(Tabel2204042[Object-ID],Tabel2204042[Nr.],".",[1]!Watergangen[[#This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C86" s="113"/>
    </row>
    <row r="87" spans="1:29" x14ac:dyDescent="0.2">
      <c r="A87" s="81" t="str">
        <f t="shared" si="1"/>
        <v/>
      </c>
      <c r="B87" s="82" t="str">
        <f>IF(H87&gt;0,CONCATENATE(Tabel2204042[Object-ID],Tabel2204042[Nr.],".",[1]!Watergangen[[#This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C87" s="113"/>
    </row>
    <row r="88" spans="1:29" x14ac:dyDescent="0.2">
      <c r="A88" s="81" t="str">
        <f t="shared" si="1"/>
        <v/>
      </c>
      <c r="B88" s="82" t="str">
        <f>IF(H88&gt;0,CONCATENATE(Tabel2204042[Object-ID],Tabel2204042[Nr.],".",[1]!Watergangen[[#This Row],[Object code]],".",[1]!Watergangen[[#This Row],[Eis-volgnr.]]),"")</f>
        <v/>
      </c>
      <c r="C88" s="83"/>
      <c r="D88" s="83"/>
      <c r="E88" s="84"/>
      <c r="F88" s="83"/>
      <c r="G88" s="83"/>
      <c r="H88" s="84"/>
      <c r="I88" s="83"/>
      <c r="J88" s="86"/>
      <c r="K88" s="86"/>
      <c r="L88" s="86"/>
      <c r="M88" s="86"/>
      <c r="N88" s="86"/>
      <c r="O88" s="83"/>
      <c r="P88" s="111"/>
      <c r="Q88" s="111"/>
      <c r="R88" s="111"/>
      <c r="S88" s="113"/>
      <c r="T88" s="113"/>
      <c r="U88" s="113"/>
      <c r="V88" s="113"/>
      <c r="W88" s="113"/>
      <c r="X88" s="113"/>
      <c r="Y88" s="113"/>
      <c r="Z88" s="113"/>
      <c r="AA88" s="113"/>
      <c r="AB88" s="113"/>
      <c r="AC88" s="113"/>
    </row>
    <row r="89" spans="1:29" x14ac:dyDescent="0.2">
      <c r="A89" s="81" t="str">
        <f t="shared" si="1"/>
        <v/>
      </c>
      <c r="B89" s="82" t="str">
        <f>IF(H89&gt;0,CONCATENATE(Tabel2204042[Object-ID],Tabel2204042[Nr.],".",[1]!Watergangen[[#This Row],[Object code]],".",[1]!Watergangen[[#This Row],[Eis-volgnr.]]),"")</f>
        <v/>
      </c>
      <c r="C89" s="83"/>
      <c r="D89" s="83"/>
      <c r="E89" s="84"/>
      <c r="F89" s="83"/>
      <c r="G89" s="83"/>
      <c r="H89" s="84"/>
      <c r="I89" s="83"/>
      <c r="J89" s="86"/>
      <c r="K89" s="86"/>
      <c r="L89" s="86"/>
      <c r="M89" s="86"/>
      <c r="N89" s="86"/>
      <c r="O89" s="83"/>
      <c r="P89" s="111"/>
      <c r="Q89" s="111"/>
      <c r="R89" s="111"/>
      <c r="S89" s="113"/>
      <c r="T89" s="113"/>
      <c r="U89" s="113"/>
      <c r="V89" s="113"/>
      <c r="W89" s="113"/>
      <c r="X89" s="113"/>
      <c r="Y89" s="113"/>
      <c r="Z89" s="113"/>
      <c r="AA89" s="113"/>
      <c r="AB89" s="113"/>
      <c r="AC89" s="113"/>
    </row>
    <row r="90" spans="1:29" x14ac:dyDescent="0.2">
      <c r="A90" s="81" t="str">
        <f t="shared" si="1"/>
        <v/>
      </c>
      <c r="B90" s="82" t="str">
        <f>IF(H90&gt;0,CONCATENATE(Tabel2204042[Object-ID],Tabel2204042[Nr.],".",[1]!Watergangen[[#This Row],[Object code]],".",[1]!Watergangen[[#This Row],[Eis-volgnr.]]),"")</f>
        <v/>
      </c>
      <c r="C90" s="83"/>
      <c r="D90" s="83"/>
      <c r="E90" s="84"/>
      <c r="F90" s="83"/>
      <c r="G90" s="83"/>
      <c r="H90" s="84"/>
      <c r="I90" s="83"/>
      <c r="J90" s="86"/>
      <c r="K90" s="86"/>
      <c r="L90" s="86"/>
      <c r="M90" s="86"/>
      <c r="N90" s="86"/>
      <c r="O90" s="83"/>
      <c r="P90" s="111"/>
      <c r="Q90" s="111"/>
      <c r="R90" s="111"/>
      <c r="S90" s="113"/>
      <c r="T90" s="113"/>
      <c r="U90" s="113"/>
      <c r="V90" s="113"/>
      <c r="W90" s="113"/>
      <c r="X90" s="113"/>
      <c r="Y90" s="113"/>
      <c r="Z90" s="113"/>
      <c r="AA90" s="113"/>
      <c r="AB90" s="113"/>
      <c r="AC90" s="113"/>
    </row>
    <row r="91" spans="1:29" x14ac:dyDescent="0.2">
      <c r="A91" s="81" t="str">
        <f t="shared" si="1"/>
        <v/>
      </c>
      <c r="B91" s="82" t="str">
        <f>IF(H91&gt;0,CONCATENATE(Tabel2204042[Object-ID],Tabel2204042[Nr.],".",[1]!Watergangen[[#This Row],[Object code]],".",[1]!Watergangen[[#This Row],[Eis-volgnr.]]),"")</f>
        <v/>
      </c>
      <c r="C91" s="83"/>
      <c r="D91" s="83"/>
      <c r="E91" s="84"/>
      <c r="F91" s="83"/>
      <c r="G91" s="83"/>
      <c r="H91" s="84"/>
      <c r="I91" s="83"/>
      <c r="J91" s="86"/>
      <c r="K91" s="86"/>
      <c r="L91" s="86"/>
      <c r="M91" s="86"/>
      <c r="N91" s="86"/>
      <c r="O91" s="83"/>
      <c r="P91" s="111"/>
      <c r="Q91" s="111"/>
      <c r="R91" s="111"/>
      <c r="S91" s="113"/>
      <c r="T91" s="113"/>
      <c r="U91" s="113"/>
      <c r="V91" s="113"/>
      <c r="W91" s="113"/>
      <c r="X91" s="113"/>
      <c r="Y91" s="113"/>
      <c r="Z91" s="113"/>
      <c r="AA91" s="113"/>
      <c r="AB91" s="113"/>
      <c r="AC91" s="113"/>
    </row>
    <row r="92" spans="1:29" x14ac:dyDescent="0.2">
      <c r="A92" s="81" t="str">
        <f t="shared" si="1"/>
        <v/>
      </c>
      <c r="B92" s="82" t="str">
        <f>IF(H92&gt;0,CONCATENATE(Tabel2204042[Object-ID],Tabel2204042[Nr.],".",[1]!Watergangen[[#This Row],[Object code]],".",[1]!Watergangen[[#This Row],[Eis-volgnr.]]),"")</f>
        <v/>
      </c>
      <c r="C92" s="83"/>
      <c r="D92" s="83"/>
      <c r="E92" s="84"/>
      <c r="F92" s="83"/>
      <c r="G92" s="83"/>
      <c r="H92" s="84"/>
      <c r="I92" s="83"/>
      <c r="J92" s="86"/>
      <c r="K92" s="86"/>
      <c r="L92" s="86"/>
      <c r="M92" s="86"/>
      <c r="N92" s="86"/>
      <c r="O92" s="83"/>
      <c r="P92" s="111"/>
      <c r="Q92" s="111"/>
      <c r="R92" s="111"/>
      <c r="S92" s="113"/>
      <c r="T92" s="113"/>
      <c r="U92" s="113"/>
      <c r="V92" s="113"/>
      <c r="W92" s="113"/>
      <c r="X92" s="113"/>
      <c r="Y92" s="113"/>
      <c r="Z92" s="113"/>
      <c r="AA92" s="113"/>
      <c r="AB92" s="113"/>
      <c r="AC92" s="113"/>
    </row>
    <row r="93" spans="1:29" x14ac:dyDescent="0.2">
      <c r="A93" s="81" t="str">
        <f t="shared" si="1"/>
        <v/>
      </c>
      <c r="B93" s="82" t="str">
        <f>IF(H93&gt;0,CONCATENATE(Tabel2204042[Object-ID],Tabel2204042[Nr.],".",[1]!Watergangen[[#This Row],[Object code]],".",[1]!Watergangen[[#This Row],[Eis-volgnr.]]),"")</f>
        <v/>
      </c>
      <c r="C93" s="83"/>
      <c r="D93" s="83"/>
      <c r="E93" s="84"/>
      <c r="F93" s="83"/>
      <c r="G93" s="83"/>
      <c r="H93" s="84"/>
      <c r="I93" s="83"/>
      <c r="J93" s="86"/>
      <c r="K93" s="86"/>
      <c r="L93" s="86"/>
      <c r="M93" s="86"/>
      <c r="N93" s="86"/>
      <c r="O93" s="83"/>
      <c r="P93" s="111"/>
      <c r="Q93" s="111"/>
      <c r="R93" s="111"/>
      <c r="S93" s="113"/>
      <c r="T93" s="113"/>
      <c r="U93" s="113"/>
      <c r="V93" s="113"/>
      <c r="W93" s="113"/>
      <c r="X93" s="113"/>
      <c r="Y93" s="113"/>
      <c r="Z93" s="113"/>
      <c r="AA93" s="113"/>
      <c r="AB93" s="113"/>
      <c r="AC93" s="113"/>
    </row>
    <row r="94" spans="1:29" x14ac:dyDescent="0.2">
      <c r="A94" s="81" t="str">
        <f t="shared" si="1"/>
        <v/>
      </c>
      <c r="B94" s="82" t="str">
        <f>IF(H94&gt;0,CONCATENATE(Tabel2204042[Object-ID],Tabel2204042[Nr.],".",[1]!Watergangen[[#This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C94" s="113"/>
    </row>
    <row r="95" spans="1:29" x14ac:dyDescent="0.2">
      <c r="A95" s="81" t="str">
        <f t="shared" si="1"/>
        <v/>
      </c>
      <c r="B95" s="82" t="str">
        <f>IF(H95&gt;0,CONCATENATE(Tabel2204042[Object-ID],Tabel2204042[Nr.],".",[1]!Watergangen[[#This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C95" s="113"/>
    </row>
    <row r="96" spans="1:29" x14ac:dyDescent="0.2">
      <c r="A96" s="81" t="str">
        <f t="shared" si="1"/>
        <v/>
      </c>
      <c r="B96" s="82" t="str">
        <f>IF(H96&gt;0,CONCATENATE(Tabel2204042[Object-ID],Tabel2204042[Nr.],".",[1]!Watergangen[[#This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C96" s="113"/>
    </row>
    <row r="97" spans="1:29" x14ac:dyDescent="0.2">
      <c r="A97" s="81" t="str">
        <f t="shared" si="1"/>
        <v/>
      </c>
      <c r="B97" s="82" t="str">
        <f>IF(H97&gt;0,CONCATENATE(Tabel2204042[Object-ID],Tabel2204042[Nr.],".",[1]!Watergangen[[#This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C97" s="113"/>
    </row>
    <row r="98" spans="1:29" x14ac:dyDescent="0.2">
      <c r="A98" s="81" t="str">
        <f t="shared" si="1"/>
        <v/>
      </c>
      <c r="B98" s="82" t="str">
        <f>IF(H98&gt;0,CONCATENATE(Tabel2204042[Object-ID],Tabel2204042[Nr.],".",[1]!Watergangen[[#This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C98" s="113"/>
    </row>
    <row r="99" spans="1:29" x14ac:dyDescent="0.2">
      <c r="A99" s="81" t="str">
        <f t="shared" si="1"/>
        <v/>
      </c>
      <c r="B99" s="82" t="str">
        <f>IF(H99&gt;0,CONCATENATE(Tabel2204042[Object-ID],Tabel2204042[Nr.],".",[1]!Watergangen[[#This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C99" s="113"/>
    </row>
    <row r="100" spans="1:29" x14ac:dyDescent="0.2">
      <c r="A100" s="81" t="str">
        <f t="shared" si="1"/>
        <v/>
      </c>
      <c r="B100" s="82" t="str">
        <f>IF(H100&gt;0,CONCATENATE(Tabel2204042[Object-ID],Tabel2204042[Nr.],".",[1]!Watergangen[[#This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C100" s="113"/>
    </row>
    <row r="101" spans="1:29" x14ac:dyDescent="0.2">
      <c r="A101" s="81" t="str">
        <f t="shared" si="1"/>
        <v/>
      </c>
      <c r="B101" s="82" t="str">
        <f>IF(H101&gt;0,CONCATENATE(Tabel2204042[Object-ID],Tabel2204042[Nr.],".",[1]!Watergangen[[#This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C101" s="113"/>
    </row>
    <row r="102" spans="1:29" x14ac:dyDescent="0.2">
      <c r="A102" s="81" t="str">
        <f t="shared" si="1"/>
        <v/>
      </c>
      <c r="B102" s="82" t="str">
        <f>IF(H102&gt;0,CONCATENATE(Tabel2204042[Object-ID],Tabel2204042[Nr.],".",[1]!Watergangen[[#This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C102" s="113"/>
    </row>
    <row r="103" spans="1:29" x14ac:dyDescent="0.2">
      <c r="A103" s="81" t="str">
        <f t="shared" si="1"/>
        <v/>
      </c>
      <c r="B103" s="82" t="str">
        <f>IF(H103&gt;0,CONCATENATE(Tabel2204042[Object-ID],Tabel2204042[Nr.],".",[1]!Watergangen[[#This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C103" s="113"/>
    </row>
    <row r="104" spans="1:29" x14ac:dyDescent="0.2">
      <c r="A104" s="81" t="str">
        <f t="shared" si="1"/>
        <v/>
      </c>
      <c r="B104" s="82" t="str">
        <f>IF(H104&gt;0,CONCATENATE(Tabel2204042[Object-ID],Tabel2204042[Nr.],".",[1]!Watergangen[[#This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C104" s="113"/>
    </row>
    <row r="105" spans="1:29" x14ac:dyDescent="0.2">
      <c r="A105" s="81" t="str">
        <f t="shared" si="1"/>
        <v/>
      </c>
      <c r="B105" s="82" t="str">
        <f>IF(H105&gt;0,CONCATENATE(Tabel2204042[Object-ID],Tabel2204042[Nr.],".",[1]!Watergangen[[#This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C105" s="113"/>
    </row>
    <row r="106" spans="1:29" x14ac:dyDescent="0.2">
      <c r="A106" s="81" t="str">
        <f t="shared" si="1"/>
        <v/>
      </c>
      <c r="B106" s="82" t="str">
        <f>IF(H106&gt;0,CONCATENATE(Tabel2204042[Object-ID],Tabel2204042[Nr.],".",[1]!Watergangen[[#This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C106" s="113"/>
    </row>
    <row r="107" spans="1:29" x14ac:dyDescent="0.2">
      <c r="A107" s="81" t="str">
        <f t="shared" si="1"/>
        <v/>
      </c>
      <c r="B107" s="82" t="str">
        <f>IF(H107&gt;0,CONCATENATE(Tabel2204042[Object-ID],Tabel2204042[Nr.],".",[1]!Watergangen[[#This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C107" s="113"/>
    </row>
    <row r="108" spans="1:29" x14ac:dyDescent="0.2">
      <c r="A108" s="81" t="str">
        <f t="shared" si="1"/>
        <v/>
      </c>
      <c r="B108" s="82" t="str">
        <f>IF(H108&gt;0,CONCATENATE(Tabel2204042[Object-ID],Tabel2204042[Nr.],".",[1]!Watergangen[[#This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C108" s="113"/>
    </row>
    <row r="109" spans="1:29" x14ac:dyDescent="0.2">
      <c r="A109" s="81" t="str">
        <f t="shared" si="1"/>
        <v/>
      </c>
      <c r="B109" s="82" t="str">
        <f>IF(H109&gt;0,CONCATENATE(Tabel2204042[Object-ID],Tabel2204042[Nr.],".",[1]!Watergangen[[#This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C109" s="113"/>
    </row>
    <row r="110" spans="1:29" x14ac:dyDescent="0.2">
      <c r="A110" s="81" t="str">
        <f t="shared" si="1"/>
        <v/>
      </c>
      <c r="B110" s="82" t="str">
        <f>IF(H110&gt;0,CONCATENATE(Tabel2204042[Object-ID],Tabel2204042[Nr.],".",[1]!Watergangen[[#This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C110" s="113"/>
    </row>
    <row r="111" spans="1:29" x14ac:dyDescent="0.2">
      <c r="A111" s="81" t="str">
        <f t="shared" si="1"/>
        <v/>
      </c>
      <c r="B111" s="82" t="str">
        <f>IF(H111&gt;0,CONCATENATE(Tabel2204042[Object-ID],Tabel2204042[Nr.],".",[1]!Watergangen[[#This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C111" s="113"/>
    </row>
    <row r="112" spans="1:29" x14ac:dyDescent="0.2">
      <c r="A112" s="81" t="str">
        <f t="shared" si="1"/>
        <v/>
      </c>
      <c r="B112" s="82" t="str">
        <f>IF(H112&gt;0,CONCATENATE(Tabel2204042[Object-ID],Tabel2204042[Nr.],".",[1]!Watergangen[[#This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C112" s="113"/>
    </row>
    <row r="113" spans="1:29" x14ac:dyDescent="0.2">
      <c r="A113" s="81" t="str">
        <f t="shared" si="1"/>
        <v/>
      </c>
      <c r="B113" s="82" t="str">
        <f>IF(H113&gt;0,CONCATENATE(Tabel2204042[Object-ID],Tabel2204042[Nr.],".",[1]!Watergangen[[#This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C113" s="113"/>
    </row>
    <row r="114" spans="1:29" x14ac:dyDescent="0.2">
      <c r="A114" s="81" t="str">
        <f t="shared" si="1"/>
        <v/>
      </c>
      <c r="B114" s="82" t="str">
        <f>IF(H114&gt;0,CONCATENATE(Tabel2204042[Object-ID],Tabel2204042[Nr.],".",[1]!Watergangen[[#This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C114" s="113"/>
    </row>
    <row r="115" spans="1:29" x14ac:dyDescent="0.2">
      <c r="A115" s="81" t="str">
        <f t="shared" si="1"/>
        <v/>
      </c>
      <c r="B115" s="82" t="str">
        <f>IF(H115&gt;0,CONCATENATE(Tabel2204042[Object-ID],Tabel2204042[Nr.],".",[1]!Watergangen[[#This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C115" s="113"/>
    </row>
    <row r="116" spans="1:29" x14ac:dyDescent="0.2">
      <c r="A116" s="81" t="str">
        <f t="shared" si="1"/>
        <v/>
      </c>
      <c r="B116" s="82" t="str">
        <f>IF(H116&gt;0,CONCATENATE(Tabel2204042[Object-ID],Tabel2204042[Nr.],".",[1]!Watergangen[[#This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C116" s="113"/>
    </row>
    <row r="117" spans="1:29" x14ac:dyDescent="0.2">
      <c r="A117" s="81" t="str">
        <f t="shared" si="1"/>
        <v/>
      </c>
      <c r="B117" s="82" t="str">
        <f>IF(H117&gt;0,CONCATENATE(Tabel2204042[Object-ID],Tabel2204042[Nr.],".",[1]!Watergangen[[#This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C117" s="113"/>
    </row>
    <row r="118" spans="1:29" x14ac:dyDescent="0.2">
      <c r="A118" s="81" t="str">
        <f t="shared" si="1"/>
        <v/>
      </c>
      <c r="B118" s="82" t="str">
        <f>IF(H118&gt;0,CONCATENATE(Tabel2204042[Object-ID],Tabel2204042[Nr.],".",[1]!Watergangen[[#This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C118" s="113"/>
    </row>
    <row r="119" spans="1:29" x14ac:dyDescent="0.2">
      <c r="A119" s="81" t="str">
        <f t="shared" si="1"/>
        <v/>
      </c>
      <c r="B119" s="82" t="str">
        <f>IF(H119&gt;0,CONCATENATE(Tabel2204042[Object-ID],Tabel2204042[Nr.],".",[1]!Watergangen[[#This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C119" s="113"/>
    </row>
    <row r="120" spans="1:29" x14ac:dyDescent="0.2">
      <c r="A120" s="81" t="str">
        <f t="shared" si="1"/>
        <v/>
      </c>
      <c r="B120" s="82" t="str">
        <f>IF(H120&gt;0,CONCATENATE(Tabel2204042[Object-ID],Tabel2204042[Nr.],".",[1]!Watergangen[[#This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C120" s="113"/>
    </row>
    <row r="121" spans="1:29" x14ac:dyDescent="0.2">
      <c r="A121" s="81" t="str">
        <f t="shared" si="1"/>
        <v/>
      </c>
      <c r="B121" s="82" t="str">
        <f>IF(H121&gt;0,CONCATENATE(Tabel2204042[Object-ID],Tabel2204042[Nr.],".",[1]!Watergangen[[#This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C121" s="113"/>
    </row>
    <row r="122" spans="1:29" x14ac:dyDescent="0.2">
      <c r="A122" s="81" t="str">
        <f t="shared" si="1"/>
        <v/>
      </c>
      <c r="B122" s="82" t="str">
        <f>IF(H122&gt;0,CONCATENATE(Tabel2204042[Object-ID],Tabel2204042[Nr.],".",[1]!Watergangen[[#This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C122" s="113"/>
    </row>
    <row r="123" spans="1:29" x14ac:dyDescent="0.2">
      <c r="A123" s="81" t="str">
        <f t="shared" si="1"/>
        <v/>
      </c>
      <c r="B123" s="82" t="str">
        <f>IF(H123&gt;0,CONCATENATE(Tabel2204042[Object-ID],Tabel2204042[Nr.],".",[1]!Watergangen[[#This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C123" s="113"/>
    </row>
    <row r="124" spans="1:29" x14ac:dyDescent="0.2">
      <c r="A124" s="81" t="str">
        <f t="shared" si="1"/>
        <v/>
      </c>
      <c r="B124" s="82" t="str">
        <f>IF(H124&gt;0,CONCATENATE(Tabel2204042[Object-ID],Tabel2204042[Nr.],".",[1]!Watergangen[[#This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C124" s="113"/>
    </row>
    <row r="125" spans="1:29" x14ac:dyDescent="0.2">
      <c r="A125" s="81" t="str">
        <f t="shared" si="1"/>
        <v/>
      </c>
      <c r="B125" s="82" t="str">
        <f>IF(H125&gt;0,CONCATENATE(Tabel2204042[Object-ID],Tabel2204042[Nr.],".",[1]!Watergangen[[#This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C125" s="113"/>
    </row>
    <row r="126" spans="1:29" x14ac:dyDescent="0.2">
      <c r="A126" s="81" t="str">
        <f t="shared" si="1"/>
        <v/>
      </c>
      <c r="B126" s="82" t="str">
        <f>IF(H126&gt;0,CONCATENATE(Tabel2204042[Object-ID],Tabel2204042[Nr.],".",[1]!Watergangen[[#This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C126" s="113"/>
    </row>
    <row r="127" spans="1:29" x14ac:dyDescent="0.2">
      <c r="A127" s="81" t="str">
        <f t="shared" si="1"/>
        <v/>
      </c>
      <c r="B127" s="82" t="str">
        <f>IF(H127&gt;0,CONCATENATE(Tabel2204042[Object-ID],Tabel2204042[Nr.],".",[1]!Watergangen[[#This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C127" s="113"/>
    </row>
    <row r="128" spans="1:29" x14ac:dyDescent="0.2">
      <c r="A128" s="81" t="str">
        <f t="shared" si="1"/>
        <v/>
      </c>
      <c r="B128" s="82" t="str">
        <f>IF(H128&gt;0,CONCATENATE(Tabel2204042[Object-ID],Tabel2204042[Nr.],".",[1]!Watergangen[[#This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C128" s="113"/>
    </row>
    <row r="129" spans="1:29" x14ac:dyDescent="0.2">
      <c r="A129" s="81" t="str">
        <f t="shared" si="1"/>
        <v/>
      </c>
      <c r="B129" s="82" t="str">
        <f>IF(H129&gt;0,CONCATENATE(Tabel2204042[Object-ID],Tabel2204042[Nr.],".",[1]!Watergangen[[#This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C129" s="113"/>
    </row>
    <row r="130" spans="1:29" x14ac:dyDescent="0.2">
      <c r="A130" s="81" t="str">
        <f t="shared" si="1"/>
        <v/>
      </c>
      <c r="B130" s="82" t="str">
        <f>IF(H130&gt;0,CONCATENATE(Tabel2204042[Object-ID],Tabel2204042[Nr.],".",[1]!Watergangen[[#This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C130" s="113"/>
    </row>
    <row r="131" spans="1:29" x14ac:dyDescent="0.2">
      <c r="A131" s="81" t="str">
        <f t="shared" si="1"/>
        <v/>
      </c>
      <c r="B131" s="82" t="str">
        <f>IF(H131&gt;0,CONCATENATE(Tabel2204042[Object-ID],Tabel2204042[Nr.],".",[1]!Watergangen[[#This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C131" s="113"/>
    </row>
    <row r="132" spans="1:29" x14ac:dyDescent="0.2">
      <c r="A132" s="81" t="str">
        <f t="shared" si="1"/>
        <v/>
      </c>
      <c r="B132" s="82" t="str">
        <f>IF(H132&gt;0,CONCATENATE(Tabel2204042[Object-ID],Tabel2204042[Nr.],".",[1]!Watergangen[[#This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C132" s="113"/>
    </row>
    <row r="133" spans="1:29" x14ac:dyDescent="0.2">
      <c r="A133" s="81" t="str">
        <f t="shared" si="1"/>
        <v/>
      </c>
      <c r="B133" s="82" t="str">
        <f>IF(H133&gt;0,CONCATENATE(Tabel2204042[Object-ID],Tabel2204042[Nr.],".",[1]!Watergangen[[#This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C133" s="113"/>
    </row>
    <row r="134" spans="1:29" x14ac:dyDescent="0.2">
      <c r="A134" s="81" t="str">
        <f t="shared" si="1"/>
        <v/>
      </c>
      <c r="B134" s="82" t="str">
        <f>IF(H134&gt;0,CONCATENATE(Tabel2204042[Object-ID],Tabel2204042[Nr.],".",[1]!Watergangen[[#This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C134" s="113"/>
    </row>
    <row r="135" spans="1:29" x14ac:dyDescent="0.2">
      <c r="A135" s="81" t="str">
        <f t="shared" si="1"/>
        <v/>
      </c>
      <c r="B135" s="82" t="str">
        <f>IF(H135&gt;0,CONCATENATE(Tabel2204042[Object-ID],Tabel2204042[Nr.],".",[1]!Watergangen[[#This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C135" s="113"/>
    </row>
    <row r="136" spans="1:29" x14ac:dyDescent="0.2">
      <c r="A136" s="81" t="str">
        <f t="shared" si="1"/>
        <v/>
      </c>
      <c r="B136" s="82" t="str">
        <f>IF(H136&gt;0,CONCATENATE(Tabel2204042[Object-ID],Tabel2204042[Nr.],".",[1]!Watergangen[[#This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C136" s="113"/>
    </row>
    <row r="137" spans="1:29" x14ac:dyDescent="0.2">
      <c r="A137" s="81" t="str">
        <f t="shared" si="1"/>
        <v/>
      </c>
      <c r="B137" s="82" t="str">
        <f>IF(H137&gt;0,CONCATENATE(Tabel2204042[Object-ID],Tabel2204042[Nr.],".",[1]!Watergangen[[#This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C137" s="113"/>
    </row>
    <row r="138" spans="1:29" x14ac:dyDescent="0.2">
      <c r="A138" s="81" t="str">
        <f t="shared" si="1"/>
        <v/>
      </c>
      <c r="B138" s="82" t="str">
        <f>IF(H138&gt;0,CONCATENATE(Tabel2204042[Object-ID],Tabel2204042[Nr.],".",[1]!Watergangen[[#This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C138" s="113"/>
    </row>
    <row r="139" spans="1:29" x14ac:dyDescent="0.2">
      <c r="A139" s="81" t="str">
        <f t="shared" si="1"/>
        <v/>
      </c>
      <c r="B139" s="82" t="str">
        <f>IF(H139&gt;0,CONCATENATE(Tabel2204042[Object-ID],Tabel2204042[Nr.],".",[1]!Watergangen[[#This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C139" s="113"/>
    </row>
    <row r="140" spans="1:29" x14ac:dyDescent="0.2">
      <c r="A140" s="81" t="str">
        <f t="shared" ref="A140:A203" si="2">IF(B140="","",ROW()-10)</f>
        <v/>
      </c>
      <c r="B140" s="82" t="str">
        <f>IF(H140&gt;0,CONCATENATE(Tabel2204042[Object-ID],Tabel2204042[Nr.],".",[1]!Watergangen[[#This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C140" s="113"/>
    </row>
    <row r="141" spans="1:29" x14ac:dyDescent="0.2">
      <c r="A141" s="81" t="str">
        <f t="shared" si="2"/>
        <v/>
      </c>
      <c r="B141" s="82" t="str">
        <f>IF(H141&gt;0,CONCATENATE(Tabel2204042[Object-ID],Tabel2204042[Nr.],".",[1]!Watergangen[[#This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C141" s="113"/>
    </row>
    <row r="142" spans="1:29" x14ac:dyDescent="0.2">
      <c r="A142" s="81" t="str">
        <f t="shared" si="2"/>
        <v/>
      </c>
      <c r="B142" s="82" t="str">
        <f>IF(H142&gt;0,CONCATENATE(Tabel2204042[Object-ID],Tabel2204042[Nr.],".",[1]!Watergangen[[#This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C142" s="113"/>
    </row>
    <row r="143" spans="1:29" x14ac:dyDescent="0.2">
      <c r="A143" s="81" t="str">
        <f t="shared" si="2"/>
        <v/>
      </c>
      <c r="B143" s="82" t="str">
        <f>IF(H143&gt;0,CONCATENATE(Tabel2204042[Object-ID],Tabel2204042[Nr.],".",[1]!Watergangen[[#This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C143" s="113"/>
    </row>
    <row r="144" spans="1:29" x14ac:dyDescent="0.2">
      <c r="A144" s="81" t="str">
        <f t="shared" si="2"/>
        <v/>
      </c>
      <c r="B144" s="82" t="str">
        <f>IF(H144&gt;0,CONCATENATE(Tabel2204042[Object-ID],Tabel2204042[Nr.],".",[1]!Watergangen[[#This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C144" s="113"/>
    </row>
    <row r="145" spans="1:29" x14ac:dyDescent="0.2">
      <c r="A145" s="81" t="str">
        <f t="shared" si="2"/>
        <v/>
      </c>
      <c r="B145" s="82" t="str">
        <f>IF(H145&gt;0,CONCATENATE(Tabel2204042[Object-ID],Tabel2204042[Nr.],".",[1]!Watergangen[[#This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C145" s="113"/>
    </row>
    <row r="146" spans="1:29" x14ac:dyDescent="0.2">
      <c r="A146" s="81" t="str">
        <f t="shared" si="2"/>
        <v/>
      </c>
      <c r="B146" s="82" t="str">
        <f>IF(H146&gt;0,CONCATENATE(Tabel2204042[Object-ID],Tabel2204042[Nr.],".",[1]!Watergangen[[#This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C146" s="113"/>
    </row>
    <row r="147" spans="1:29" x14ac:dyDescent="0.2">
      <c r="A147" s="81" t="str">
        <f t="shared" si="2"/>
        <v/>
      </c>
      <c r="B147" s="82" t="str">
        <f>IF(H147&gt;0,CONCATENATE(Tabel2204042[Object-ID],Tabel2204042[Nr.],".",[1]!Watergangen[[#This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C147" s="113"/>
    </row>
    <row r="148" spans="1:29" x14ac:dyDescent="0.2">
      <c r="A148" s="81" t="str">
        <f t="shared" si="2"/>
        <v/>
      </c>
      <c r="B148" s="82" t="str">
        <f>IF(H148&gt;0,CONCATENATE(Tabel2204042[Object-ID],Tabel2204042[Nr.],".",[1]!Watergangen[[#This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C148" s="113"/>
    </row>
    <row r="149" spans="1:29" x14ac:dyDescent="0.2">
      <c r="A149" s="81" t="str">
        <f t="shared" si="2"/>
        <v/>
      </c>
      <c r="B149" s="82" t="str">
        <f>IF(H149&gt;0,CONCATENATE(Tabel2204042[Object-ID],Tabel2204042[Nr.],".",[1]!Watergangen[[#This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C149" s="113"/>
    </row>
    <row r="150" spans="1:29" x14ac:dyDescent="0.2">
      <c r="A150" s="81" t="str">
        <f t="shared" si="2"/>
        <v/>
      </c>
      <c r="B150" s="82" t="str">
        <f>IF(H150&gt;0,CONCATENATE(Tabel2204042[Object-ID],Tabel2204042[Nr.],".",[1]!Watergangen[[#This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C150" s="113"/>
    </row>
    <row r="151" spans="1:29" x14ac:dyDescent="0.2">
      <c r="A151" s="81" t="str">
        <f t="shared" si="2"/>
        <v/>
      </c>
      <c r="B151" s="82" t="str">
        <f>IF(H151&gt;0,CONCATENATE(Tabel2204042[Object-ID],Tabel2204042[Nr.],".",[1]!Watergangen[[#This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C151" s="113"/>
    </row>
    <row r="152" spans="1:29" x14ac:dyDescent="0.2">
      <c r="A152" s="81" t="str">
        <f t="shared" si="2"/>
        <v/>
      </c>
      <c r="B152" s="82" t="str">
        <f>IF(H152&gt;0,CONCATENATE(Tabel2204042[Object-ID],Tabel2204042[Nr.],".",[1]!Watergangen[[#This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C152" s="113"/>
    </row>
    <row r="153" spans="1:29" x14ac:dyDescent="0.2">
      <c r="A153" s="81" t="str">
        <f t="shared" si="2"/>
        <v/>
      </c>
      <c r="B153" s="82" t="str">
        <f>IF(H153&gt;0,CONCATENATE(Tabel2204042[Object-ID],Tabel2204042[Nr.],".",[1]!Watergangen[[#This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C153" s="113"/>
    </row>
    <row r="154" spans="1:29" x14ac:dyDescent="0.2">
      <c r="A154" s="81" t="str">
        <f t="shared" si="2"/>
        <v/>
      </c>
      <c r="B154" s="82" t="str">
        <f>IF(H154&gt;0,CONCATENATE(Tabel2204042[Object-ID],Tabel2204042[Nr.],".",[1]!Watergangen[[#This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C154" s="113"/>
    </row>
    <row r="155" spans="1:29" x14ac:dyDescent="0.2">
      <c r="A155" s="81" t="str">
        <f t="shared" si="2"/>
        <v/>
      </c>
      <c r="B155" s="82" t="str">
        <f>IF(H155&gt;0,CONCATENATE(Tabel2204042[Object-ID],Tabel2204042[Nr.],".",[1]!Watergangen[[#This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C155" s="113"/>
    </row>
    <row r="156" spans="1:29" x14ac:dyDescent="0.2">
      <c r="A156" s="81" t="str">
        <f t="shared" si="2"/>
        <v/>
      </c>
      <c r="B156" s="82" t="str">
        <f>IF(H156&gt;0,CONCATENATE(Tabel2204042[Object-ID],Tabel2204042[Nr.],".",[1]!Watergangen[[#This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C156" s="113"/>
    </row>
    <row r="157" spans="1:29" x14ac:dyDescent="0.2">
      <c r="A157" s="81" t="str">
        <f t="shared" si="2"/>
        <v/>
      </c>
      <c r="B157" s="82" t="str">
        <f>IF(H157&gt;0,CONCATENATE(Tabel2204042[Object-ID],Tabel2204042[Nr.],".",[1]!Watergangen[[#This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C157" s="113"/>
    </row>
    <row r="158" spans="1:29" x14ac:dyDescent="0.2">
      <c r="A158" s="81" t="str">
        <f t="shared" si="2"/>
        <v/>
      </c>
      <c r="B158" s="82" t="str">
        <f>IF(H158&gt;0,CONCATENATE(Tabel2204042[Object-ID],Tabel2204042[Nr.],".",[1]!Watergangen[[#This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C158" s="113"/>
    </row>
    <row r="159" spans="1:29" x14ac:dyDescent="0.2">
      <c r="A159" s="81" t="str">
        <f t="shared" si="2"/>
        <v/>
      </c>
      <c r="B159" s="82" t="str">
        <f>IF(H159&gt;0,CONCATENATE(Tabel2204042[Object-ID],Tabel2204042[Nr.],".",[1]!Watergangen[[#This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C159" s="113"/>
    </row>
    <row r="160" spans="1:29" x14ac:dyDescent="0.2">
      <c r="A160" s="81" t="str">
        <f t="shared" si="2"/>
        <v/>
      </c>
      <c r="B160" s="82" t="str">
        <f>IF(H160&gt;0,CONCATENATE(Tabel2204042[Object-ID],Tabel2204042[Nr.],".",[1]!Watergangen[[#This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C160" s="113"/>
    </row>
    <row r="161" spans="1:29" x14ac:dyDescent="0.2">
      <c r="A161" s="81" t="str">
        <f t="shared" si="2"/>
        <v/>
      </c>
      <c r="B161" s="82" t="str">
        <f>IF(H161&gt;0,CONCATENATE(Tabel2204042[Object-ID],Tabel2204042[Nr.],".",[1]!Watergangen[[#This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C161" s="113"/>
    </row>
    <row r="162" spans="1:29" x14ac:dyDescent="0.2">
      <c r="A162" s="81" t="str">
        <f t="shared" si="2"/>
        <v/>
      </c>
      <c r="B162" s="82" t="str">
        <f>IF(H162&gt;0,CONCATENATE(Tabel2204042[Object-ID],Tabel2204042[Nr.],".",[1]!Watergangen[[#This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C162" s="113"/>
    </row>
    <row r="163" spans="1:29" x14ac:dyDescent="0.2">
      <c r="A163" s="81" t="str">
        <f t="shared" si="2"/>
        <v/>
      </c>
      <c r="B163" s="82" t="str">
        <f>IF(H163&gt;0,CONCATENATE(Tabel2204042[Object-ID],Tabel2204042[Nr.],".",[1]!Watergangen[[#This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C163" s="113"/>
    </row>
    <row r="164" spans="1:29" x14ac:dyDescent="0.2">
      <c r="A164" s="81" t="str">
        <f t="shared" si="2"/>
        <v/>
      </c>
      <c r="B164" s="82" t="str">
        <f>IF(H164&gt;0,CONCATENATE(Tabel2204042[Object-ID],Tabel2204042[Nr.],".",[1]!Watergangen[[#This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C164" s="113"/>
    </row>
    <row r="165" spans="1:29" x14ac:dyDescent="0.2">
      <c r="A165" s="81" t="str">
        <f t="shared" si="2"/>
        <v/>
      </c>
      <c r="B165" s="82" t="str">
        <f>IF(H165&gt;0,CONCATENATE(Tabel2204042[Object-ID],Tabel2204042[Nr.],".",[1]!Watergangen[[#This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C165" s="113"/>
    </row>
    <row r="166" spans="1:29" x14ac:dyDescent="0.2">
      <c r="A166" s="81" t="str">
        <f t="shared" si="2"/>
        <v/>
      </c>
      <c r="B166" s="82" t="str">
        <f>IF(H166&gt;0,CONCATENATE(Tabel2204042[Object-ID],Tabel2204042[Nr.],".",[1]!Watergangen[[#This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C166" s="113"/>
    </row>
    <row r="167" spans="1:29" x14ac:dyDescent="0.2">
      <c r="A167" s="81" t="str">
        <f t="shared" si="2"/>
        <v/>
      </c>
      <c r="B167" s="82" t="str">
        <f>IF(H167&gt;0,CONCATENATE(Tabel2204042[Object-ID],Tabel2204042[Nr.],".",[1]!Watergangen[[#This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C167" s="113"/>
    </row>
    <row r="168" spans="1:29" x14ac:dyDescent="0.2">
      <c r="A168" s="81" t="str">
        <f t="shared" si="2"/>
        <v/>
      </c>
      <c r="B168" s="82" t="str">
        <f>IF(H168&gt;0,CONCATENATE(Tabel2204042[Object-ID],Tabel2204042[Nr.],".",[1]!Watergangen[[#This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C168" s="113"/>
    </row>
    <row r="169" spans="1:29" x14ac:dyDescent="0.2">
      <c r="A169" s="81" t="str">
        <f t="shared" si="2"/>
        <v/>
      </c>
      <c r="B169" s="82" t="str">
        <f>IF(H169&gt;0,CONCATENATE(Tabel2204042[Object-ID],Tabel2204042[Nr.],".",[1]!Watergangen[[#This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C169" s="113"/>
    </row>
    <row r="170" spans="1:29" x14ac:dyDescent="0.2">
      <c r="A170" s="81" t="str">
        <f t="shared" si="2"/>
        <v/>
      </c>
      <c r="B170" s="82" t="str">
        <f>IF(H170&gt;0,CONCATENATE(Tabel2204042[Object-ID],Tabel2204042[Nr.],".",[1]!Watergangen[[#This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C170" s="113"/>
    </row>
    <row r="171" spans="1:29" x14ac:dyDescent="0.2">
      <c r="A171" s="81" t="str">
        <f t="shared" si="2"/>
        <v/>
      </c>
      <c r="B171" s="82" t="str">
        <f>IF(H171&gt;0,CONCATENATE(Tabel2204042[Object-ID],Tabel2204042[Nr.],".",[1]!Watergangen[[#This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C171" s="113"/>
    </row>
    <row r="172" spans="1:29" x14ac:dyDescent="0.2">
      <c r="A172" s="81" t="str">
        <f t="shared" si="2"/>
        <v/>
      </c>
      <c r="B172" s="82" t="str">
        <f>IF(H172&gt;0,CONCATENATE(Tabel2204042[Object-ID],Tabel2204042[Nr.],".",[1]!Watergangen[[#This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C172" s="113"/>
    </row>
    <row r="173" spans="1:29" x14ac:dyDescent="0.2">
      <c r="A173" s="81" t="str">
        <f t="shared" si="2"/>
        <v/>
      </c>
      <c r="B173" s="82" t="str">
        <f>IF(H173&gt;0,CONCATENATE(Tabel2204042[Object-ID],Tabel2204042[Nr.],".",[1]!Watergangen[[#This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C173" s="113"/>
    </row>
    <row r="174" spans="1:29" x14ac:dyDescent="0.2">
      <c r="A174" s="81" t="str">
        <f t="shared" si="2"/>
        <v/>
      </c>
      <c r="B174" s="82" t="str">
        <f>IF(H174&gt;0,CONCATENATE(Tabel2204042[Object-ID],Tabel2204042[Nr.],".",[1]!Watergangen[[#This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C174" s="113"/>
    </row>
    <row r="175" spans="1:29" x14ac:dyDescent="0.2">
      <c r="A175" s="81" t="str">
        <f t="shared" si="2"/>
        <v/>
      </c>
      <c r="B175" s="82" t="str">
        <f>IF(H175&gt;0,CONCATENATE(Tabel2204042[Object-ID],Tabel2204042[Nr.],".",[1]!Watergangen[[#This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C175" s="113"/>
    </row>
    <row r="176" spans="1:29" x14ac:dyDescent="0.2">
      <c r="A176" s="81" t="str">
        <f t="shared" si="2"/>
        <v/>
      </c>
      <c r="B176" s="82" t="str">
        <f>IF(H176&gt;0,CONCATENATE(Tabel2204042[Object-ID],Tabel2204042[Nr.],".",[1]!Watergangen[[#This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C176" s="113"/>
    </row>
    <row r="177" spans="1:29" x14ac:dyDescent="0.2">
      <c r="A177" s="81" t="str">
        <f t="shared" si="2"/>
        <v/>
      </c>
      <c r="B177" s="82" t="str">
        <f>IF(H177&gt;0,CONCATENATE(Tabel2204042[Object-ID],Tabel2204042[Nr.],".",[1]!Watergangen[[#This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C177" s="113"/>
    </row>
    <row r="178" spans="1:29" x14ac:dyDescent="0.2">
      <c r="A178" s="81" t="str">
        <f t="shared" si="2"/>
        <v/>
      </c>
      <c r="B178" s="82" t="str">
        <f>IF(H178&gt;0,CONCATENATE(Tabel2204042[Object-ID],Tabel2204042[Nr.],".",[1]!Watergangen[[#This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C178" s="113"/>
    </row>
    <row r="179" spans="1:29" x14ac:dyDescent="0.2">
      <c r="A179" s="81" t="str">
        <f t="shared" si="2"/>
        <v/>
      </c>
      <c r="B179" s="82" t="str">
        <f>IF(H179&gt;0,CONCATENATE(Tabel2204042[Object-ID],Tabel2204042[Nr.],".",[1]!Watergangen[[#This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C179" s="113"/>
    </row>
    <row r="180" spans="1:29" x14ac:dyDescent="0.2">
      <c r="A180" s="81" t="str">
        <f t="shared" si="2"/>
        <v/>
      </c>
      <c r="B180" s="82" t="str">
        <f>IF(H180&gt;0,CONCATENATE(Tabel2204042[Object-ID],Tabel2204042[Nr.],".",[1]!Watergangen[[#This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C180" s="113"/>
    </row>
    <row r="181" spans="1:29" x14ac:dyDescent="0.2">
      <c r="A181" s="81" t="str">
        <f t="shared" si="2"/>
        <v/>
      </c>
      <c r="B181" s="82" t="str">
        <f>IF(H181&gt;0,CONCATENATE(Tabel2204042[Object-ID],Tabel2204042[Nr.],".",[1]!Watergangen[[#This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C181" s="113"/>
    </row>
    <row r="182" spans="1:29" x14ac:dyDescent="0.2">
      <c r="A182" s="81" t="str">
        <f t="shared" si="2"/>
        <v/>
      </c>
      <c r="B182" s="82" t="str">
        <f>IF(H182&gt;0,CONCATENATE(Tabel2204042[Object-ID],Tabel2204042[Nr.],".",[1]!Watergangen[[#This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C182" s="113"/>
    </row>
    <row r="183" spans="1:29" x14ac:dyDescent="0.2">
      <c r="A183" s="81" t="str">
        <f t="shared" si="2"/>
        <v/>
      </c>
      <c r="B183" s="82" t="str">
        <f>IF(H183&gt;0,CONCATENATE(Tabel2204042[Object-ID],Tabel2204042[Nr.],".",[1]!Watergangen[[#This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C183" s="113"/>
    </row>
    <row r="184" spans="1:29" x14ac:dyDescent="0.2">
      <c r="A184" s="81" t="str">
        <f t="shared" si="2"/>
        <v/>
      </c>
      <c r="B184" s="82" t="str">
        <f>IF(H184&gt;0,CONCATENATE(Tabel2204042[Object-ID],Tabel2204042[Nr.],".",[1]!Watergangen[[#This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C184" s="113"/>
    </row>
    <row r="185" spans="1:29" x14ac:dyDescent="0.2">
      <c r="A185" s="81" t="str">
        <f t="shared" si="2"/>
        <v/>
      </c>
      <c r="B185" s="82" t="str">
        <f>IF(H185&gt;0,CONCATENATE(Tabel2204042[Object-ID],Tabel2204042[Nr.],".",[1]!Watergangen[[#This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C185" s="113"/>
    </row>
    <row r="186" spans="1:29" x14ac:dyDescent="0.2">
      <c r="A186" s="81" t="str">
        <f t="shared" si="2"/>
        <v/>
      </c>
      <c r="B186" s="82" t="str">
        <f>IF(H186&gt;0,CONCATENATE(Tabel2204042[Object-ID],Tabel2204042[Nr.],".",[1]!Watergangen[[#This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C186" s="113"/>
    </row>
    <row r="187" spans="1:29" x14ac:dyDescent="0.2">
      <c r="A187" s="81" t="str">
        <f t="shared" si="2"/>
        <v/>
      </c>
      <c r="B187" s="82" t="str">
        <f>IF(H187&gt;0,CONCATENATE(Tabel2204042[Object-ID],Tabel2204042[Nr.],".",[1]!Watergangen[[#This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C187" s="113"/>
    </row>
    <row r="188" spans="1:29" x14ac:dyDescent="0.2">
      <c r="A188" s="81" t="str">
        <f t="shared" si="2"/>
        <v/>
      </c>
      <c r="B188" s="82" t="str">
        <f>IF(H188&gt;0,CONCATENATE(Tabel2204042[Object-ID],Tabel2204042[Nr.],".",[1]!Watergangen[[#This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C188" s="113"/>
    </row>
    <row r="189" spans="1:29" x14ac:dyDescent="0.2">
      <c r="A189" s="81" t="str">
        <f t="shared" si="2"/>
        <v/>
      </c>
      <c r="B189" s="82" t="str">
        <f>IF(H189&gt;0,CONCATENATE(Tabel2204042[Object-ID],Tabel2204042[Nr.],".",[1]!Watergangen[[#This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C189" s="113"/>
    </row>
    <row r="190" spans="1:29" x14ac:dyDescent="0.2">
      <c r="A190" s="81" t="str">
        <f t="shared" si="2"/>
        <v/>
      </c>
      <c r="B190" s="82" t="str">
        <f>IF(H190&gt;0,CONCATENATE(Tabel2204042[Object-ID],Tabel2204042[Nr.],".",[1]!Watergangen[[#This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C190" s="113"/>
    </row>
    <row r="191" spans="1:29" x14ac:dyDescent="0.2">
      <c r="A191" s="81" t="str">
        <f t="shared" si="2"/>
        <v/>
      </c>
      <c r="B191" s="82" t="str">
        <f>IF(H191&gt;0,CONCATENATE(Tabel2204042[Object-ID],Tabel2204042[Nr.],".",[1]!Watergangen[[#This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C191" s="113"/>
    </row>
    <row r="192" spans="1:29" x14ac:dyDescent="0.2">
      <c r="A192" s="81" t="str">
        <f t="shared" si="2"/>
        <v/>
      </c>
      <c r="B192" s="82" t="str">
        <f>IF(H192&gt;0,CONCATENATE(Tabel2204042[Object-ID],Tabel2204042[Nr.],".",[1]!Watergangen[[#This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C192" s="113"/>
    </row>
    <row r="193" spans="1:29" x14ac:dyDescent="0.2">
      <c r="A193" s="81" t="str">
        <f t="shared" si="2"/>
        <v/>
      </c>
      <c r="B193" s="82" t="str">
        <f>IF(H193&gt;0,CONCATENATE(Tabel2204042[Object-ID],Tabel2204042[Nr.],".",[1]!Watergangen[[#This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C193" s="113"/>
    </row>
    <row r="194" spans="1:29" x14ac:dyDescent="0.2">
      <c r="A194" s="81" t="str">
        <f t="shared" si="2"/>
        <v/>
      </c>
      <c r="B194" s="82" t="str">
        <f>IF(H194&gt;0,CONCATENATE(Tabel2204042[Object-ID],Tabel2204042[Nr.],".",[1]!Watergangen[[#This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C194" s="113"/>
    </row>
    <row r="195" spans="1:29" x14ac:dyDescent="0.2">
      <c r="A195" s="81" t="str">
        <f t="shared" si="2"/>
        <v/>
      </c>
      <c r="B195" s="82" t="str">
        <f>IF(H195&gt;0,CONCATENATE(Tabel2204042[Object-ID],Tabel2204042[Nr.],".",[1]!Watergangen[[#This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C195" s="113"/>
    </row>
    <row r="196" spans="1:29" x14ac:dyDescent="0.2">
      <c r="A196" s="81" t="str">
        <f t="shared" si="2"/>
        <v/>
      </c>
      <c r="B196" s="82" t="str">
        <f>IF(H196&gt;0,CONCATENATE(Tabel2204042[Object-ID],Tabel2204042[Nr.],".",[1]!Watergangen[[#This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C196" s="113"/>
    </row>
    <row r="197" spans="1:29" x14ac:dyDescent="0.2">
      <c r="A197" s="81" t="str">
        <f t="shared" si="2"/>
        <v/>
      </c>
      <c r="B197" s="82" t="str">
        <f>IF(H197&gt;0,CONCATENATE(Tabel2204042[Object-ID],Tabel2204042[Nr.],".",[1]!Watergangen[[#This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C197" s="113"/>
    </row>
    <row r="198" spans="1:29" x14ac:dyDescent="0.2">
      <c r="A198" s="81" t="str">
        <f t="shared" si="2"/>
        <v/>
      </c>
      <c r="B198" s="82" t="str">
        <f>IF(H198&gt;0,CONCATENATE(Tabel2204042[Object-ID],Tabel2204042[Nr.],".",[1]!Watergangen[[#This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C198" s="113"/>
    </row>
    <row r="199" spans="1:29" x14ac:dyDescent="0.2">
      <c r="A199" s="81" t="str">
        <f t="shared" si="2"/>
        <v/>
      </c>
      <c r="B199" s="82" t="str">
        <f>IF(H199&gt;0,CONCATENATE(Tabel2204042[Object-ID],Tabel2204042[Nr.],".",[1]!Watergangen[[#This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C199" s="113"/>
    </row>
    <row r="200" spans="1:29" x14ac:dyDescent="0.2">
      <c r="A200" s="81" t="str">
        <f t="shared" si="2"/>
        <v/>
      </c>
      <c r="B200" s="82" t="str">
        <f>IF(H200&gt;0,CONCATENATE(Tabel2204042[Object-ID],Tabel2204042[Nr.],".",[1]!Watergangen[[#This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C200" s="113"/>
    </row>
    <row r="201" spans="1:29" x14ac:dyDescent="0.2">
      <c r="A201" s="81" t="str">
        <f t="shared" si="2"/>
        <v/>
      </c>
      <c r="B201" s="82" t="str">
        <f>IF(H201&gt;0,CONCATENATE(Tabel2204042[Object-ID],Tabel2204042[Nr.],".",[1]!Watergangen[[#This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C201" s="113"/>
    </row>
    <row r="202" spans="1:29" x14ac:dyDescent="0.2">
      <c r="A202" s="81" t="str">
        <f t="shared" si="2"/>
        <v/>
      </c>
      <c r="B202" s="82" t="str">
        <f>IF(H202&gt;0,CONCATENATE(Tabel2204042[Object-ID],Tabel2204042[Nr.],".",[1]!Watergangen[[#This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C202" s="113"/>
    </row>
    <row r="203" spans="1:29" x14ac:dyDescent="0.2">
      <c r="A203" s="81" t="str">
        <f t="shared" si="2"/>
        <v/>
      </c>
      <c r="B203" s="82" t="str">
        <f>IF(H203&gt;0,CONCATENATE(Tabel2204042[Object-ID],Tabel2204042[Nr.],".",[1]!Watergangen[[#This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C203" s="113"/>
    </row>
    <row r="204" spans="1:29" x14ac:dyDescent="0.2">
      <c r="A204" s="81" t="str">
        <f t="shared" ref="A204:A267" si="3">IF(B204="","",ROW()-10)</f>
        <v/>
      </c>
      <c r="B204" s="82" t="str">
        <f>IF(H204&gt;0,CONCATENATE(Tabel2204042[Object-ID],Tabel2204042[Nr.],".",[1]!Watergangen[[#This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C204" s="113"/>
    </row>
    <row r="205" spans="1:29" x14ac:dyDescent="0.2">
      <c r="A205" s="81" t="str">
        <f t="shared" si="3"/>
        <v/>
      </c>
      <c r="B205" s="82" t="str">
        <f>IF(H205&gt;0,CONCATENATE(Tabel2204042[Object-ID],Tabel2204042[Nr.],".",[1]!Watergangen[[#This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C205" s="113"/>
    </row>
    <row r="206" spans="1:29" x14ac:dyDescent="0.2">
      <c r="A206" s="81" t="str">
        <f t="shared" si="3"/>
        <v/>
      </c>
      <c r="B206" s="82" t="str">
        <f>IF(H206&gt;0,CONCATENATE(Tabel2204042[Object-ID],Tabel2204042[Nr.],".",[1]!Watergangen[[#This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C206" s="113"/>
    </row>
    <row r="207" spans="1:29" x14ac:dyDescent="0.2">
      <c r="A207" s="81" t="str">
        <f t="shared" si="3"/>
        <v/>
      </c>
      <c r="B207" s="82" t="str">
        <f>IF(H207&gt;0,CONCATENATE(Tabel2204042[Object-ID],Tabel2204042[Nr.],".",[1]!Watergangen[[#This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C207" s="113"/>
    </row>
    <row r="208" spans="1:29" x14ac:dyDescent="0.2">
      <c r="A208" s="81" t="str">
        <f t="shared" si="3"/>
        <v/>
      </c>
      <c r="B208" s="82" t="str">
        <f>IF(H208&gt;0,CONCATENATE(Tabel2204042[Object-ID],Tabel2204042[Nr.],".",[1]!Watergangen[[#This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C208" s="113"/>
    </row>
    <row r="209" spans="1:29" x14ac:dyDescent="0.2">
      <c r="A209" s="81" t="str">
        <f t="shared" si="3"/>
        <v/>
      </c>
      <c r="B209" s="82" t="str">
        <f>IF(H209&gt;0,CONCATENATE(Tabel2204042[Object-ID],Tabel2204042[Nr.],".",[1]!Watergangen[[#This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C209" s="113"/>
    </row>
    <row r="210" spans="1:29" x14ac:dyDescent="0.2">
      <c r="A210" s="81" t="str">
        <f t="shared" si="3"/>
        <v/>
      </c>
      <c r="B210" s="82" t="str">
        <f>IF(H210&gt;0,CONCATENATE(Tabel2204042[Object-ID],Tabel2204042[Nr.],".",[1]!Watergangen[[#This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C210" s="113"/>
    </row>
    <row r="211" spans="1:29" x14ac:dyDescent="0.2">
      <c r="A211" s="81" t="str">
        <f t="shared" si="3"/>
        <v/>
      </c>
      <c r="B211" s="82" t="str">
        <f>IF(H211&gt;0,CONCATENATE(Tabel2204042[Object-ID],Tabel2204042[Nr.],".",[1]!Watergangen[[#This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C211" s="113"/>
    </row>
    <row r="212" spans="1:29" x14ac:dyDescent="0.2">
      <c r="A212" s="81" t="str">
        <f t="shared" si="3"/>
        <v/>
      </c>
      <c r="B212" s="82" t="str">
        <f>IF(H212&gt;0,CONCATENATE(Tabel2204042[Object-ID],Tabel2204042[Nr.],".",[1]!Watergangen[[#This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C212" s="113"/>
    </row>
    <row r="213" spans="1:29" x14ac:dyDescent="0.2">
      <c r="A213" s="81" t="str">
        <f t="shared" si="3"/>
        <v/>
      </c>
      <c r="B213" s="82" t="str">
        <f>IF(H213&gt;0,CONCATENATE(Tabel2204042[Object-ID],Tabel2204042[Nr.],".",[1]!Watergangen[[#This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C213" s="113"/>
    </row>
    <row r="214" spans="1:29" x14ac:dyDescent="0.2">
      <c r="A214" s="81" t="str">
        <f t="shared" si="3"/>
        <v/>
      </c>
      <c r="B214" s="82" t="str">
        <f>IF(H214&gt;0,CONCATENATE(Tabel2204042[Object-ID],Tabel2204042[Nr.],".",[1]!Watergangen[[#This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C214" s="113"/>
    </row>
    <row r="215" spans="1:29" x14ac:dyDescent="0.2">
      <c r="A215" s="81" t="str">
        <f t="shared" si="3"/>
        <v/>
      </c>
      <c r="B215" s="82" t="str">
        <f>IF(H215&gt;0,CONCATENATE(Tabel2204042[Object-ID],Tabel2204042[Nr.],".",[1]!Watergangen[[#This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C215" s="113"/>
    </row>
    <row r="216" spans="1:29" x14ac:dyDescent="0.2">
      <c r="A216" s="81" t="str">
        <f t="shared" si="3"/>
        <v/>
      </c>
      <c r="B216" s="82" t="str">
        <f>IF(H216&gt;0,CONCATENATE(Tabel2204042[Object-ID],Tabel2204042[Nr.],".",[1]!Watergangen[[#This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C216" s="113"/>
    </row>
    <row r="217" spans="1:29" x14ac:dyDescent="0.2">
      <c r="A217" s="81" t="str">
        <f t="shared" si="3"/>
        <v/>
      </c>
      <c r="B217" s="82" t="str">
        <f>IF(H217&gt;0,CONCATENATE(Tabel2204042[Object-ID],Tabel2204042[Nr.],".",[1]!Watergangen[[#This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C217" s="113"/>
    </row>
    <row r="218" spans="1:29" x14ac:dyDescent="0.2">
      <c r="A218" s="81" t="str">
        <f t="shared" si="3"/>
        <v/>
      </c>
      <c r="B218" s="82" t="str">
        <f>IF(H218&gt;0,CONCATENATE(Tabel2204042[Object-ID],Tabel2204042[Nr.],".",[1]!Watergangen[[#This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C218" s="113"/>
    </row>
    <row r="219" spans="1:29" x14ac:dyDescent="0.2">
      <c r="A219" s="81" t="str">
        <f t="shared" si="3"/>
        <v/>
      </c>
      <c r="B219" s="82" t="str">
        <f>IF(H219&gt;0,CONCATENATE(Tabel2204042[Object-ID],Tabel2204042[Nr.],".",[1]!Watergangen[[#This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C219" s="113"/>
    </row>
    <row r="220" spans="1:29" x14ac:dyDescent="0.2">
      <c r="A220" s="81" t="str">
        <f t="shared" si="3"/>
        <v/>
      </c>
      <c r="B220" s="82" t="str">
        <f>IF(H220&gt;0,CONCATENATE(Tabel2204042[Object-ID],Tabel2204042[Nr.],".",[1]!Watergangen[[#This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C220" s="113"/>
    </row>
    <row r="221" spans="1:29" x14ac:dyDescent="0.2">
      <c r="A221" s="81" t="str">
        <f t="shared" si="3"/>
        <v/>
      </c>
      <c r="B221" s="82" t="str">
        <f>IF(H221&gt;0,CONCATENATE(Tabel2204042[Object-ID],Tabel2204042[Nr.],".",[1]!Watergangen[[#This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C221" s="113"/>
    </row>
    <row r="222" spans="1:29" x14ac:dyDescent="0.2">
      <c r="A222" s="81" t="str">
        <f t="shared" si="3"/>
        <v/>
      </c>
      <c r="B222" s="82" t="str">
        <f>IF(H222&gt;0,CONCATENATE(Tabel2204042[Object-ID],Tabel2204042[Nr.],".",[1]!Watergangen[[#This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C222" s="113"/>
    </row>
    <row r="223" spans="1:29" x14ac:dyDescent="0.2">
      <c r="A223" s="81" t="str">
        <f t="shared" si="3"/>
        <v/>
      </c>
      <c r="B223" s="82" t="str">
        <f>IF(H223&gt;0,CONCATENATE(Tabel2204042[Object-ID],Tabel2204042[Nr.],".",[1]!Watergangen[[#This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C223" s="113"/>
    </row>
    <row r="224" spans="1:29" x14ac:dyDescent="0.2">
      <c r="A224" s="81" t="str">
        <f t="shared" si="3"/>
        <v/>
      </c>
      <c r="B224" s="82" t="str">
        <f>IF(H224&gt;0,CONCATENATE(Tabel2204042[Object-ID],Tabel2204042[Nr.],".",[1]!Watergangen[[#This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C224" s="113"/>
    </row>
    <row r="225" spans="1:29" x14ac:dyDescent="0.2">
      <c r="A225" s="81" t="str">
        <f t="shared" si="3"/>
        <v/>
      </c>
      <c r="B225" s="82" t="str">
        <f>IF(H225&gt;0,CONCATENATE(Tabel2204042[Object-ID],Tabel2204042[Nr.],".",[1]!Watergangen[[#This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C225" s="113"/>
    </row>
    <row r="226" spans="1:29" x14ac:dyDescent="0.2">
      <c r="A226" s="81" t="str">
        <f t="shared" si="3"/>
        <v/>
      </c>
      <c r="B226" s="82" t="str">
        <f>IF(H226&gt;0,CONCATENATE(Tabel2204042[Object-ID],Tabel2204042[Nr.],".",[1]!Watergangen[[#This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C226" s="113"/>
    </row>
    <row r="227" spans="1:29" x14ac:dyDescent="0.2">
      <c r="A227" s="81" t="str">
        <f t="shared" si="3"/>
        <v/>
      </c>
      <c r="B227" s="82" t="str">
        <f>IF(H227&gt;0,CONCATENATE(Tabel2204042[Object-ID],Tabel2204042[Nr.],".",[1]!Watergangen[[#This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C227" s="113"/>
    </row>
    <row r="228" spans="1:29" x14ac:dyDescent="0.2">
      <c r="A228" s="81" t="str">
        <f t="shared" si="3"/>
        <v/>
      </c>
      <c r="B228" s="82" t="str">
        <f>IF(H228&gt;0,CONCATENATE(Tabel2204042[Object-ID],Tabel2204042[Nr.],".",[1]!Watergangen[[#This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C228" s="113"/>
    </row>
    <row r="229" spans="1:29" x14ac:dyDescent="0.2">
      <c r="A229" s="81" t="str">
        <f t="shared" si="3"/>
        <v/>
      </c>
      <c r="B229" s="82" t="str">
        <f>IF(H229&gt;0,CONCATENATE(Tabel2204042[Object-ID],Tabel2204042[Nr.],".",[1]!Watergangen[[#This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C229" s="113"/>
    </row>
    <row r="230" spans="1:29" x14ac:dyDescent="0.2">
      <c r="A230" s="81" t="str">
        <f t="shared" si="3"/>
        <v/>
      </c>
      <c r="B230" s="82" t="str">
        <f>IF(H230&gt;0,CONCATENATE(Tabel2204042[Object-ID],Tabel2204042[Nr.],".",[1]!Watergangen[[#This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C230" s="113"/>
    </row>
    <row r="231" spans="1:29" x14ac:dyDescent="0.2">
      <c r="A231" s="81" t="str">
        <f t="shared" si="3"/>
        <v/>
      </c>
      <c r="B231" s="82" t="str">
        <f>IF(H231&gt;0,CONCATENATE(Tabel2204042[Object-ID],Tabel2204042[Nr.],".",[1]!Watergangen[[#This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C231" s="113"/>
    </row>
    <row r="232" spans="1:29" x14ac:dyDescent="0.2">
      <c r="A232" s="81" t="str">
        <f t="shared" si="3"/>
        <v/>
      </c>
      <c r="B232" s="82" t="str">
        <f>IF(H232&gt;0,CONCATENATE(Tabel2204042[Object-ID],Tabel2204042[Nr.],".",[1]!Watergangen[[#This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C232" s="113"/>
    </row>
    <row r="233" spans="1:29" x14ac:dyDescent="0.2">
      <c r="A233" s="81" t="str">
        <f t="shared" si="3"/>
        <v/>
      </c>
      <c r="B233" s="82" t="str">
        <f>IF(H233&gt;0,CONCATENATE(Tabel2204042[Object-ID],Tabel2204042[Nr.],".",[1]!Watergangen[[#This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C233" s="113"/>
    </row>
    <row r="234" spans="1:29" x14ac:dyDescent="0.2">
      <c r="A234" s="81" t="str">
        <f t="shared" si="3"/>
        <v/>
      </c>
      <c r="B234" s="82" t="str">
        <f>IF(H234&gt;0,CONCATENATE(Tabel2204042[Object-ID],Tabel2204042[Nr.],".",[1]!Watergangen[[#This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C234" s="113"/>
    </row>
    <row r="235" spans="1:29" x14ac:dyDescent="0.2">
      <c r="A235" s="81" t="str">
        <f t="shared" si="3"/>
        <v/>
      </c>
      <c r="B235" s="82" t="str">
        <f>IF(H235&gt;0,CONCATENATE(Tabel2204042[Object-ID],Tabel2204042[Nr.],".",[1]!Watergangen[[#This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C235" s="113"/>
    </row>
    <row r="236" spans="1:29" x14ac:dyDescent="0.2">
      <c r="A236" s="81" t="str">
        <f t="shared" si="3"/>
        <v/>
      </c>
      <c r="B236" s="82" t="str">
        <f>IF(H236&gt;0,CONCATENATE(Tabel2204042[Object-ID],Tabel2204042[Nr.],".",[1]!Watergangen[[#This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C236" s="113"/>
    </row>
    <row r="237" spans="1:29" x14ac:dyDescent="0.2">
      <c r="A237" s="81" t="str">
        <f t="shared" si="3"/>
        <v/>
      </c>
      <c r="B237" s="82" t="str">
        <f>IF(H237&gt;0,CONCATENATE(Tabel2204042[Object-ID],Tabel2204042[Nr.],".",[1]!Watergangen[[#This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C237" s="113"/>
    </row>
    <row r="238" spans="1:29" x14ac:dyDescent="0.2">
      <c r="A238" s="81" t="str">
        <f t="shared" si="3"/>
        <v/>
      </c>
      <c r="B238" s="82" t="str">
        <f>IF(H238&gt;0,CONCATENATE(Tabel2204042[Object-ID],Tabel2204042[Nr.],".",[1]!Watergangen[[#This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C238" s="113"/>
    </row>
    <row r="239" spans="1:29" x14ac:dyDescent="0.2">
      <c r="A239" s="81" t="str">
        <f t="shared" si="3"/>
        <v/>
      </c>
      <c r="B239" s="82" t="str">
        <f>IF(H239&gt;0,CONCATENATE(Tabel2204042[Object-ID],Tabel2204042[Nr.],".",[1]!Watergangen[[#This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C239" s="113"/>
    </row>
    <row r="240" spans="1:29" x14ac:dyDescent="0.2">
      <c r="A240" s="81" t="str">
        <f t="shared" si="3"/>
        <v/>
      </c>
      <c r="B240" s="82" t="str">
        <f>IF(H240&gt;0,CONCATENATE(Tabel2204042[Object-ID],Tabel2204042[Nr.],".",[1]!Watergangen[[#This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C240" s="113"/>
    </row>
    <row r="241" spans="1:29" x14ac:dyDescent="0.2">
      <c r="A241" s="81" t="str">
        <f t="shared" si="3"/>
        <v/>
      </c>
      <c r="B241" s="82" t="str">
        <f>IF(H241&gt;0,CONCATENATE(Tabel2204042[Object-ID],Tabel2204042[Nr.],".",[1]!Watergangen[[#This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C241" s="113"/>
    </row>
    <row r="242" spans="1:29" x14ac:dyDescent="0.2">
      <c r="A242" s="81" t="str">
        <f t="shared" si="3"/>
        <v/>
      </c>
      <c r="B242" s="82" t="str">
        <f>IF(H242&gt;0,CONCATENATE(Tabel2204042[Object-ID],Tabel2204042[Nr.],".",[1]!Watergangen[[#This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C242" s="113"/>
    </row>
    <row r="243" spans="1:29" x14ac:dyDescent="0.2">
      <c r="A243" s="81" t="str">
        <f t="shared" si="3"/>
        <v/>
      </c>
      <c r="B243" s="82" t="str">
        <f>IF(H243&gt;0,CONCATENATE(Tabel2204042[Object-ID],Tabel2204042[Nr.],".",[1]!Watergangen[[#This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C243" s="113"/>
    </row>
    <row r="244" spans="1:29" x14ac:dyDescent="0.2">
      <c r="A244" s="81" t="str">
        <f t="shared" si="3"/>
        <v/>
      </c>
      <c r="B244" s="82" t="str">
        <f>IF(H244&gt;0,CONCATENATE(Tabel2204042[Object-ID],Tabel2204042[Nr.],".",[1]!Watergangen[[#This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C244" s="113"/>
    </row>
    <row r="245" spans="1:29" x14ac:dyDescent="0.2">
      <c r="A245" s="81" t="str">
        <f t="shared" si="3"/>
        <v/>
      </c>
      <c r="B245" s="82" t="str">
        <f>IF(H245&gt;0,CONCATENATE(Tabel2204042[Object-ID],Tabel2204042[Nr.],".",[1]!Watergangen[[#This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C245" s="113"/>
    </row>
    <row r="246" spans="1:29" x14ac:dyDescent="0.2">
      <c r="A246" s="81" t="str">
        <f t="shared" si="3"/>
        <v/>
      </c>
      <c r="B246" s="82" t="str">
        <f>IF(H246&gt;0,CONCATENATE(Tabel2204042[Object-ID],Tabel2204042[Nr.],".",[1]!Watergangen[[#This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C246" s="113"/>
    </row>
    <row r="247" spans="1:29" x14ac:dyDescent="0.2">
      <c r="A247" s="81" t="str">
        <f t="shared" si="3"/>
        <v/>
      </c>
      <c r="B247" s="82" t="str">
        <f>IF(H247&gt;0,CONCATENATE(Tabel2204042[Object-ID],Tabel2204042[Nr.],".",[1]!Watergangen[[#This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C247" s="113"/>
    </row>
    <row r="248" spans="1:29" x14ac:dyDescent="0.2">
      <c r="A248" s="81" t="str">
        <f t="shared" si="3"/>
        <v/>
      </c>
      <c r="B248" s="82" t="str">
        <f>IF(H248&gt;0,CONCATENATE(Tabel2204042[Object-ID],Tabel2204042[Nr.],".",[1]!Watergangen[[#This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C248" s="113"/>
    </row>
    <row r="249" spans="1:29" x14ac:dyDescent="0.2">
      <c r="A249" s="81" t="str">
        <f t="shared" si="3"/>
        <v/>
      </c>
      <c r="B249" s="82" t="str">
        <f>IF(H249&gt;0,CONCATENATE(Tabel2204042[Object-ID],Tabel2204042[Nr.],".",[1]!Watergangen[[#This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C249" s="113"/>
    </row>
    <row r="250" spans="1:29" x14ac:dyDescent="0.2">
      <c r="A250" s="81" t="str">
        <f t="shared" si="3"/>
        <v/>
      </c>
      <c r="B250" s="82" t="str">
        <f>IF(H250&gt;0,CONCATENATE(Tabel2204042[Object-ID],Tabel2204042[Nr.],".",[1]!Watergangen[[#This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C250" s="113"/>
    </row>
    <row r="251" spans="1:29" x14ac:dyDescent="0.2">
      <c r="A251" s="81" t="str">
        <f t="shared" si="3"/>
        <v/>
      </c>
      <c r="B251" s="82" t="str">
        <f>IF(H251&gt;0,CONCATENATE(Tabel2204042[Object-ID],Tabel2204042[Nr.],".",[1]!Watergangen[[#This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C251" s="113"/>
    </row>
    <row r="252" spans="1:29" x14ac:dyDescent="0.2">
      <c r="A252" s="81" t="str">
        <f t="shared" si="3"/>
        <v/>
      </c>
      <c r="B252" s="82" t="str">
        <f>IF(H252&gt;0,CONCATENATE(Tabel2204042[Object-ID],Tabel2204042[Nr.],".",[1]!Watergangen[[#This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C252" s="113"/>
    </row>
    <row r="253" spans="1:29" x14ac:dyDescent="0.2">
      <c r="A253" s="81" t="str">
        <f t="shared" si="3"/>
        <v/>
      </c>
      <c r="B253" s="82" t="str">
        <f>IF(H253&gt;0,CONCATENATE(Tabel2204042[Object-ID],Tabel2204042[Nr.],".",[1]!Watergangen[[#This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C253" s="113"/>
    </row>
    <row r="254" spans="1:29" x14ac:dyDescent="0.2">
      <c r="A254" s="81" t="str">
        <f t="shared" si="3"/>
        <v/>
      </c>
      <c r="B254" s="82" t="str">
        <f>IF(H254&gt;0,CONCATENATE(Tabel2204042[Object-ID],Tabel2204042[Nr.],".",[1]!Watergangen[[#This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C254" s="113"/>
    </row>
    <row r="255" spans="1:29" x14ac:dyDescent="0.2">
      <c r="A255" s="81" t="str">
        <f t="shared" si="3"/>
        <v/>
      </c>
      <c r="B255" s="82" t="str">
        <f>IF(H255&gt;0,CONCATENATE(Tabel2204042[Object-ID],Tabel2204042[Nr.],".",[1]!Watergangen[[#This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C255" s="113"/>
    </row>
    <row r="256" spans="1:29" x14ac:dyDescent="0.2">
      <c r="A256" s="81" t="str">
        <f t="shared" si="3"/>
        <v/>
      </c>
      <c r="B256" s="82" t="str">
        <f>IF(H256&gt;0,CONCATENATE(Tabel2204042[Object-ID],Tabel2204042[Nr.],".",[1]!Watergangen[[#This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C256" s="113"/>
    </row>
    <row r="257" spans="1:29" x14ac:dyDescent="0.2">
      <c r="A257" s="81" t="str">
        <f t="shared" si="3"/>
        <v/>
      </c>
      <c r="B257" s="82" t="str">
        <f>IF(H257&gt;0,CONCATENATE(Tabel2204042[Object-ID],Tabel2204042[Nr.],".",[1]!Watergangen[[#This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C257" s="113"/>
    </row>
    <row r="258" spans="1:29" x14ac:dyDescent="0.2">
      <c r="A258" s="81" t="str">
        <f t="shared" si="3"/>
        <v/>
      </c>
      <c r="B258" s="82" t="str">
        <f>IF(H258&gt;0,CONCATENATE(Tabel2204042[Object-ID],Tabel2204042[Nr.],".",[1]!Watergangen[[#This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C258" s="113"/>
    </row>
    <row r="259" spans="1:29" x14ac:dyDescent="0.2">
      <c r="A259" s="81" t="str">
        <f t="shared" si="3"/>
        <v/>
      </c>
      <c r="B259" s="82" t="str">
        <f>IF(H259&gt;0,CONCATENATE(Tabel2204042[Object-ID],Tabel2204042[Nr.],".",[1]!Watergangen[[#This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C259" s="113"/>
    </row>
    <row r="260" spans="1:29" x14ac:dyDescent="0.2">
      <c r="A260" s="81" t="str">
        <f t="shared" si="3"/>
        <v/>
      </c>
      <c r="B260" s="82" t="str">
        <f>IF(H260&gt;0,CONCATENATE(Tabel2204042[Object-ID],Tabel2204042[Nr.],".",[1]!Watergangen[[#This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C260" s="113"/>
    </row>
    <row r="261" spans="1:29" x14ac:dyDescent="0.2">
      <c r="A261" s="81" t="str">
        <f t="shared" si="3"/>
        <v/>
      </c>
      <c r="B261" s="82" t="str">
        <f>IF(H261&gt;0,CONCATENATE(Tabel2204042[Object-ID],Tabel2204042[Nr.],".",[1]!Watergangen[[#This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C261" s="113"/>
    </row>
    <row r="262" spans="1:29" x14ac:dyDescent="0.2">
      <c r="A262" s="81" t="str">
        <f t="shared" si="3"/>
        <v/>
      </c>
      <c r="B262" s="82" t="str">
        <f>IF(H262&gt;0,CONCATENATE(Tabel2204042[Object-ID],Tabel2204042[Nr.],".",[1]!Watergangen[[#This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C262" s="113"/>
    </row>
    <row r="263" spans="1:29" x14ac:dyDescent="0.2">
      <c r="A263" s="81" t="str">
        <f t="shared" si="3"/>
        <v/>
      </c>
      <c r="B263" s="82" t="str">
        <f>IF(H263&gt;0,CONCATENATE(Tabel2204042[Object-ID],Tabel2204042[Nr.],".",[1]!Watergangen[[#This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C263" s="113"/>
    </row>
    <row r="264" spans="1:29" x14ac:dyDescent="0.2">
      <c r="A264" s="81" t="str">
        <f t="shared" si="3"/>
        <v/>
      </c>
      <c r="B264" s="82" t="str">
        <f>IF(H264&gt;0,CONCATENATE(Tabel2204042[Object-ID],Tabel2204042[Nr.],".",[1]!Watergangen[[#This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C264" s="113"/>
    </row>
    <row r="265" spans="1:29" x14ac:dyDescent="0.2">
      <c r="A265" s="81" t="str">
        <f t="shared" si="3"/>
        <v/>
      </c>
      <c r="B265" s="82" t="str">
        <f>IF(H265&gt;0,CONCATENATE(Tabel2204042[Object-ID],Tabel2204042[Nr.],".",[1]!Watergangen[[#This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C265" s="113"/>
    </row>
    <row r="266" spans="1:29" x14ac:dyDescent="0.2">
      <c r="A266" s="81" t="str">
        <f t="shared" si="3"/>
        <v/>
      </c>
      <c r="B266" s="82" t="str">
        <f>IF(H266&gt;0,CONCATENATE(Tabel2204042[Object-ID],Tabel2204042[Nr.],".",[1]!Watergangen[[#This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C266" s="113"/>
    </row>
    <row r="267" spans="1:29" x14ac:dyDescent="0.2">
      <c r="A267" s="81" t="str">
        <f t="shared" si="3"/>
        <v/>
      </c>
      <c r="B267" s="82" t="str">
        <f>IF(H267&gt;0,CONCATENATE(Tabel2204042[Object-ID],Tabel2204042[Nr.],".",[1]!Watergangen[[#This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C267" s="113"/>
    </row>
    <row r="268" spans="1:29" x14ac:dyDescent="0.2">
      <c r="A268" s="81" t="str">
        <f t="shared" ref="A268:A331" si="4">IF(B268="","",ROW()-10)</f>
        <v/>
      </c>
      <c r="B268" s="82" t="str">
        <f>IF(H268&gt;0,CONCATENATE(Tabel2204042[Object-ID],Tabel2204042[Nr.],".",[1]!Watergangen[[#This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C268" s="113"/>
    </row>
    <row r="269" spans="1:29" x14ac:dyDescent="0.2">
      <c r="A269" s="81" t="str">
        <f t="shared" si="4"/>
        <v/>
      </c>
      <c r="B269" s="82" t="str">
        <f>IF(H269&gt;0,CONCATENATE(Tabel2204042[Object-ID],Tabel2204042[Nr.],".",[1]!Watergangen[[#This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C269" s="113"/>
    </row>
    <row r="270" spans="1:29" x14ac:dyDescent="0.2">
      <c r="A270" s="81" t="str">
        <f t="shared" si="4"/>
        <v/>
      </c>
      <c r="B270" s="82" t="str">
        <f>IF(H270&gt;0,CONCATENATE(Tabel2204042[Object-ID],Tabel2204042[Nr.],".",[1]!Watergangen[[#This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C270" s="113"/>
    </row>
    <row r="271" spans="1:29" x14ac:dyDescent="0.2">
      <c r="A271" s="81" t="str">
        <f t="shared" si="4"/>
        <v/>
      </c>
      <c r="B271" s="82" t="str">
        <f>IF(H271&gt;0,CONCATENATE(Tabel2204042[Object-ID],Tabel2204042[Nr.],".",[1]!Watergangen[[#This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C271" s="113"/>
    </row>
    <row r="272" spans="1:29" x14ac:dyDescent="0.2">
      <c r="A272" s="81" t="str">
        <f t="shared" si="4"/>
        <v/>
      </c>
      <c r="B272" s="82" t="str">
        <f>IF(H272&gt;0,CONCATENATE(Tabel2204042[Object-ID],Tabel2204042[Nr.],".",[1]!Watergangen[[#This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C272" s="113"/>
    </row>
    <row r="273" spans="1:29" x14ac:dyDescent="0.2">
      <c r="A273" s="81" t="str">
        <f t="shared" si="4"/>
        <v/>
      </c>
      <c r="B273" s="82" t="str">
        <f>IF(H273&gt;0,CONCATENATE(Tabel2204042[Object-ID],Tabel2204042[Nr.],".",[1]!Watergangen[[#This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C273" s="113"/>
    </row>
    <row r="274" spans="1:29" x14ac:dyDescent="0.2">
      <c r="A274" s="81" t="str">
        <f t="shared" si="4"/>
        <v/>
      </c>
      <c r="B274" s="82" t="str">
        <f>IF(H274&gt;0,CONCATENATE(Tabel2204042[Object-ID],Tabel2204042[Nr.],".",[1]!Watergangen[[#This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C274" s="113"/>
    </row>
    <row r="275" spans="1:29" x14ac:dyDescent="0.2">
      <c r="A275" s="81" t="str">
        <f t="shared" si="4"/>
        <v/>
      </c>
      <c r="B275" s="82" t="str">
        <f>IF(H275&gt;0,CONCATENATE(Tabel2204042[Object-ID],Tabel2204042[Nr.],".",[1]!Watergangen[[#This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C275" s="113"/>
    </row>
    <row r="276" spans="1:29" x14ac:dyDescent="0.2">
      <c r="A276" s="81" t="str">
        <f t="shared" si="4"/>
        <v/>
      </c>
      <c r="B276" s="82" t="str">
        <f>IF(H276&gt;0,CONCATENATE(Tabel2204042[Object-ID],Tabel2204042[Nr.],".",[1]!Watergangen[[#This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C276" s="113"/>
    </row>
    <row r="277" spans="1:29" x14ac:dyDescent="0.2">
      <c r="A277" s="81" t="str">
        <f t="shared" si="4"/>
        <v/>
      </c>
      <c r="B277" s="82" t="str">
        <f>IF(H277&gt;0,CONCATENATE(Tabel2204042[Object-ID],Tabel2204042[Nr.],".",[1]!Watergangen[[#This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C277" s="113"/>
    </row>
    <row r="278" spans="1:29" x14ac:dyDescent="0.2">
      <c r="A278" s="81" t="str">
        <f t="shared" si="4"/>
        <v/>
      </c>
      <c r="B278" s="82" t="str">
        <f>IF(H278&gt;0,CONCATENATE(Tabel2204042[Object-ID],Tabel2204042[Nr.],".",[1]!Watergangen[[#This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C278" s="113"/>
    </row>
    <row r="279" spans="1:29" x14ac:dyDescent="0.2">
      <c r="A279" s="81" t="str">
        <f t="shared" si="4"/>
        <v/>
      </c>
      <c r="B279" s="82" t="str">
        <f>IF(H279&gt;0,CONCATENATE(Tabel2204042[Object-ID],Tabel2204042[Nr.],".",[1]!Watergangen[[#This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C279" s="113"/>
    </row>
    <row r="280" spans="1:29" x14ac:dyDescent="0.2">
      <c r="A280" s="81" t="str">
        <f t="shared" si="4"/>
        <v/>
      </c>
      <c r="B280" s="82" t="str">
        <f>IF(H280&gt;0,CONCATENATE(Tabel2204042[Object-ID],Tabel2204042[Nr.],".",[1]!Watergangen[[#This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C280" s="113"/>
    </row>
    <row r="281" spans="1:29" x14ac:dyDescent="0.2">
      <c r="A281" s="81" t="str">
        <f t="shared" si="4"/>
        <v/>
      </c>
      <c r="B281" s="82" t="str">
        <f>IF(H281&gt;0,CONCATENATE(Tabel2204042[Object-ID],Tabel2204042[Nr.],".",[1]!Watergangen[[#This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C281" s="113"/>
    </row>
    <row r="282" spans="1:29" x14ac:dyDescent="0.2">
      <c r="A282" s="81" t="str">
        <f t="shared" si="4"/>
        <v/>
      </c>
      <c r="B282" s="82" t="str">
        <f>IF(H282&gt;0,CONCATENATE(Tabel2204042[Object-ID],Tabel2204042[Nr.],".",[1]!Watergangen[[#This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C282" s="113"/>
    </row>
    <row r="283" spans="1:29" x14ac:dyDescent="0.2">
      <c r="A283" s="81" t="str">
        <f t="shared" si="4"/>
        <v/>
      </c>
      <c r="B283" s="82" t="str">
        <f>IF(H283&gt;0,CONCATENATE(Tabel2204042[Object-ID],Tabel2204042[Nr.],".",[1]!Watergangen[[#This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C283" s="113"/>
    </row>
    <row r="284" spans="1:29" x14ac:dyDescent="0.2">
      <c r="A284" s="81" t="str">
        <f t="shared" si="4"/>
        <v/>
      </c>
      <c r="B284" s="82" t="str">
        <f>IF(H284&gt;0,CONCATENATE(Tabel2204042[Object-ID],Tabel2204042[Nr.],".",[1]!Watergangen[[#This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C284" s="113"/>
    </row>
    <row r="285" spans="1:29" x14ac:dyDescent="0.2">
      <c r="A285" s="81" t="str">
        <f t="shared" si="4"/>
        <v/>
      </c>
      <c r="B285" s="82" t="str">
        <f>IF(H285&gt;0,CONCATENATE(Tabel2204042[Object-ID],Tabel2204042[Nr.],".",[1]!Watergangen[[#This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C285" s="113"/>
    </row>
    <row r="286" spans="1:29" x14ac:dyDescent="0.2">
      <c r="A286" s="81" t="str">
        <f t="shared" si="4"/>
        <v/>
      </c>
      <c r="B286" s="82" t="str">
        <f>IF(H286&gt;0,CONCATENATE(Tabel2204042[Object-ID],Tabel2204042[Nr.],".",[1]!Watergangen[[#This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C286" s="113"/>
    </row>
    <row r="287" spans="1:29" x14ac:dyDescent="0.2">
      <c r="A287" s="81" t="str">
        <f t="shared" si="4"/>
        <v/>
      </c>
      <c r="B287" s="82" t="str">
        <f>IF(H287&gt;0,CONCATENATE(Tabel2204042[Object-ID],Tabel2204042[Nr.],".",[1]!Watergangen[[#This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C287" s="113"/>
    </row>
    <row r="288" spans="1:29" x14ac:dyDescent="0.2">
      <c r="A288" s="81" t="str">
        <f t="shared" si="4"/>
        <v/>
      </c>
      <c r="B288" s="82" t="str">
        <f>IF(H288&gt;0,CONCATENATE(Tabel2204042[Object-ID],Tabel2204042[Nr.],".",[1]!Watergangen[[#This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C288" s="113"/>
    </row>
    <row r="289" spans="1:29" x14ac:dyDescent="0.2">
      <c r="A289" s="81" t="str">
        <f t="shared" si="4"/>
        <v/>
      </c>
      <c r="B289" s="82" t="str">
        <f>IF(H289&gt;0,CONCATENATE(Tabel2204042[Object-ID],Tabel2204042[Nr.],".",[1]!Watergangen[[#This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C289" s="113"/>
    </row>
    <row r="290" spans="1:29" x14ac:dyDescent="0.2">
      <c r="A290" s="81" t="str">
        <f t="shared" si="4"/>
        <v/>
      </c>
      <c r="B290" s="82" t="str">
        <f>IF(H290&gt;0,CONCATENATE(Tabel2204042[Object-ID],Tabel2204042[Nr.],".",[1]!Watergangen[[#This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C290" s="113"/>
    </row>
    <row r="291" spans="1:29" x14ac:dyDescent="0.2">
      <c r="A291" s="81" t="str">
        <f t="shared" si="4"/>
        <v/>
      </c>
      <c r="B291" s="82" t="str">
        <f>IF(H291&gt;0,CONCATENATE(Tabel2204042[Object-ID],Tabel2204042[Nr.],".",[1]!Watergangen[[#This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C291" s="113"/>
    </row>
    <row r="292" spans="1:29" x14ac:dyDescent="0.2">
      <c r="A292" s="81" t="str">
        <f t="shared" si="4"/>
        <v/>
      </c>
      <c r="B292" s="82" t="str">
        <f>IF(H292&gt;0,CONCATENATE(Tabel2204042[Object-ID],Tabel2204042[Nr.],".",[1]!Watergangen[[#This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C292" s="113"/>
    </row>
    <row r="293" spans="1:29" x14ac:dyDescent="0.2">
      <c r="A293" s="81" t="str">
        <f t="shared" si="4"/>
        <v/>
      </c>
      <c r="B293" s="82" t="str">
        <f>IF(H293&gt;0,CONCATENATE(Tabel2204042[Object-ID],Tabel2204042[Nr.],".",[1]!Watergangen[[#This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C293" s="113"/>
    </row>
    <row r="294" spans="1:29" x14ac:dyDescent="0.2">
      <c r="A294" s="81" t="str">
        <f t="shared" si="4"/>
        <v/>
      </c>
      <c r="B294" s="82" t="str">
        <f>IF(H294&gt;0,CONCATENATE(Tabel2204042[Object-ID],Tabel2204042[Nr.],".",[1]!Watergangen[[#This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C294" s="113"/>
    </row>
    <row r="295" spans="1:29" x14ac:dyDescent="0.2">
      <c r="A295" s="81" t="str">
        <f t="shared" si="4"/>
        <v/>
      </c>
      <c r="B295" s="82" t="str">
        <f>IF(H295&gt;0,CONCATENATE(Tabel2204042[Object-ID],Tabel2204042[Nr.],".",[1]!Watergangen[[#This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C295" s="113"/>
    </row>
    <row r="296" spans="1:29" x14ac:dyDescent="0.2">
      <c r="A296" s="81" t="str">
        <f t="shared" si="4"/>
        <v/>
      </c>
      <c r="B296" s="82" t="str">
        <f>IF(H296&gt;0,CONCATENATE(Tabel2204042[Object-ID],Tabel2204042[Nr.],".",[1]!Watergangen[[#This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C296" s="113"/>
    </row>
    <row r="297" spans="1:29" x14ac:dyDescent="0.2">
      <c r="A297" s="81" t="str">
        <f t="shared" si="4"/>
        <v/>
      </c>
      <c r="B297" s="82" t="str">
        <f>IF(H297&gt;0,CONCATENATE(Tabel2204042[Object-ID],Tabel2204042[Nr.],".",[1]!Watergangen[[#This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C297" s="113"/>
    </row>
    <row r="298" spans="1:29" x14ac:dyDescent="0.2">
      <c r="A298" s="81" t="str">
        <f t="shared" si="4"/>
        <v/>
      </c>
      <c r="B298" s="82" t="str">
        <f>IF(H298&gt;0,CONCATENATE(Tabel2204042[Object-ID],Tabel2204042[Nr.],".",[1]!Watergangen[[#This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C298" s="113"/>
    </row>
    <row r="299" spans="1:29" x14ac:dyDescent="0.2">
      <c r="A299" s="81" t="str">
        <f t="shared" si="4"/>
        <v/>
      </c>
      <c r="B299" s="82" t="str">
        <f>IF(H299&gt;0,CONCATENATE(Tabel2204042[Object-ID],Tabel2204042[Nr.],".",[1]!Watergangen[[#This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C299" s="113"/>
    </row>
    <row r="300" spans="1:29" x14ac:dyDescent="0.2">
      <c r="A300" s="81" t="str">
        <f t="shared" si="4"/>
        <v/>
      </c>
      <c r="B300" s="82" t="str">
        <f>IF(H300&gt;0,CONCATENATE(Tabel2204042[Object-ID],Tabel2204042[Nr.],".",[1]!Watergangen[[#This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C300" s="113"/>
    </row>
    <row r="301" spans="1:29" x14ac:dyDescent="0.2">
      <c r="A301" s="81" t="str">
        <f t="shared" si="4"/>
        <v/>
      </c>
      <c r="B301" s="82" t="str">
        <f>IF(H301&gt;0,CONCATENATE(Tabel2204042[Object-ID],Tabel2204042[Nr.],".",[1]!Watergangen[[#This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C301" s="113"/>
    </row>
    <row r="302" spans="1:29" x14ac:dyDescent="0.2">
      <c r="A302" s="81" t="str">
        <f t="shared" si="4"/>
        <v/>
      </c>
      <c r="B302" s="82" t="str">
        <f>IF(H302&gt;0,CONCATENATE(Tabel2204042[Object-ID],Tabel2204042[Nr.],".",[1]!Watergangen[[#This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C302" s="113"/>
    </row>
    <row r="303" spans="1:29" x14ac:dyDescent="0.2">
      <c r="A303" s="81" t="str">
        <f t="shared" si="4"/>
        <v/>
      </c>
      <c r="B303" s="82" t="str">
        <f>IF(H303&gt;0,CONCATENATE(Tabel2204042[Object-ID],Tabel2204042[Nr.],".",[1]!Watergangen[[#This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C303" s="113"/>
    </row>
    <row r="304" spans="1:29" x14ac:dyDescent="0.2">
      <c r="A304" s="81" t="str">
        <f t="shared" si="4"/>
        <v/>
      </c>
      <c r="B304" s="82" t="str">
        <f>IF(H304&gt;0,CONCATENATE(Tabel2204042[Object-ID],Tabel2204042[Nr.],".",[1]!Watergangen[[#This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C304" s="113"/>
    </row>
    <row r="305" spans="1:29" x14ac:dyDescent="0.2">
      <c r="A305" s="81" t="str">
        <f t="shared" si="4"/>
        <v/>
      </c>
      <c r="B305" s="82" t="str">
        <f>IF(H305&gt;0,CONCATENATE(Tabel2204042[Object-ID],Tabel2204042[Nr.],".",[1]!Watergangen[[#This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C305" s="113"/>
    </row>
    <row r="306" spans="1:29" x14ac:dyDescent="0.2">
      <c r="A306" s="81" t="str">
        <f t="shared" si="4"/>
        <v/>
      </c>
      <c r="B306" s="82" t="str">
        <f>IF(H306&gt;0,CONCATENATE(Tabel2204042[Object-ID],Tabel2204042[Nr.],".",[1]!Watergangen[[#This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C306" s="113"/>
    </row>
    <row r="307" spans="1:29" x14ac:dyDescent="0.2">
      <c r="A307" s="81" t="str">
        <f t="shared" si="4"/>
        <v/>
      </c>
      <c r="B307" s="82" t="str">
        <f>IF(H307&gt;0,CONCATENATE(Tabel2204042[Object-ID],Tabel2204042[Nr.],".",[1]!Watergangen[[#This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C307" s="113"/>
    </row>
    <row r="308" spans="1:29" x14ac:dyDescent="0.2">
      <c r="A308" s="81" t="str">
        <f t="shared" si="4"/>
        <v/>
      </c>
      <c r="B308" s="82" t="str">
        <f>IF(H308&gt;0,CONCATENATE(Tabel2204042[Object-ID],Tabel2204042[Nr.],".",[1]!Watergangen[[#This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C308" s="113"/>
    </row>
    <row r="309" spans="1:29" x14ac:dyDescent="0.2">
      <c r="A309" s="81" t="str">
        <f t="shared" si="4"/>
        <v/>
      </c>
      <c r="B309" s="82" t="str">
        <f>IF(H309&gt;0,CONCATENATE(Tabel2204042[Object-ID],Tabel2204042[Nr.],".",[1]!Watergangen[[#This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C309" s="113"/>
    </row>
    <row r="310" spans="1:29" x14ac:dyDescent="0.2">
      <c r="A310" s="81" t="str">
        <f t="shared" si="4"/>
        <v/>
      </c>
      <c r="B310" s="82" t="str">
        <f>IF(H310&gt;0,CONCATENATE(Tabel2204042[Object-ID],Tabel2204042[Nr.],".",[1]!Watergangen[[#This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C310" s="113"/>
    </row>
    <row r="311" spans="1:29" x14ac:dyDescent="0.2">
      <c r="A311" s="81" t="str">
        <f t="shared" si="4"/>
        <v/>
      </c>
      <c r="B311" s="82" t="str">
        <f>IF(H311&gt;0,CONCATENATE(Tabel2204042[Object-ID],Tabel2204042[Nr.],".",[1]!Watergangen[[#This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C311" s="113"/>
    </row>
    <row r="312" spans="1:29" x14ac:dyDescent="0.2">
      <c r="A312" s="81" t="str">
        <f t="shared" si="4"/>
        <v/>
      </c>
      <c r="B312" s="82" t="str">
        <f>IF(H312&gt;0,CONCATENATE(Tabel2204042[Object-ID],Tabel2204042[Nr.],".",[1]!Watergangen[[#This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C312" s="113"/>
    </row>
    <row r="313" spans="1:29" x14ac:dyDescent="0.2">
      <c r="A313" s="81" t="str">
        <f t="shared" si="4"/>
        <v/>
      </c>
      <c r="B313" s="82" t="str">
        <f>IF(H313&gt;0,CONCATENATE(Tabel2204042[Object-ID],Tabel2204042[Nr.],".",[1]!Watergangen[[#This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C313" s="113"/>
    </row>
    <row r="314" spans="1:29" x14ac:dyDescent="0.2">
      <c r="A314" s="81" t="str">
        <f t="shared" si="4"/>
        <v/>
      </c>
      <c r="B314" s="82" t="str">
        <f>IF(H314&gt;0,CONCATENATE(Tabel2204042[Object-ID],Tabel2204042[Nr.],".",[1]!Watergangen[[#This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C314" s="113"/>
    </row>
    <row r="315" spans="1:29" x14ac:dyDescent="0.2">
      <c r="A315" s="81" t="str">
        <f t="shared" si="4"/>
        <v/>
      </c>
      <c r="B315" s="82" t="str">
        <f>IF(H315&gt;0,CONCATENATE(Tabel2204042[Object-ID],Tabel2204042[Nr.],".",[1]!Watergangen[[#This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C315" s="113"/>
    </row>
    <row r="316" spans="1:29" x14ac:dyDescent="0.2">
      <c r="A316" s="81" t="str">
        <f t="shared" si="4"/>
        <v/>
      </c>
      <c r="B316" s="82" t="str">
        <f>IF(H316&gt;0,CONCATENATE(Tabel2204042[Object-ID],Tabel2204042[Nr.],".",[1]!Watergangen[[#This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C316" s="113"/>
    </row>
    <row r="317" spans="1:29" x14ac:dyDescent="0.2">
      <c r="A317" s="81" t="str">
        <f t="shared" si="4"/>
        <v/>
      </c>
      <c r="B317" s="82" t="str">
        <f>IF(H317&gt;0,CONCATENATE(Tabel2204042[Object-ID],Tabel2204042[Nr.],".",[1]!Watergangen[[#This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C317" s="113"/>
    </row>
    <row r="318" spans="1:29" x14ac:dyDescent="0.2">
      <c r="A318" s="81" t="str">
        <f t="shared" si="4"/>
        <v/>
      </c>
      <c r="B318" s="82" t="str">
        <f>IF(H318&gt;0,CONCATENATE(Tabel2204042[Object-ID],Tabel2204042[Nr.],".",[1]!Watergangen[[#This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C318" s="113"/>
    </row>
    <row r="319" spans="1:29" x14ac:dyDescent="0.2">
      <c r="A319" s="81" t="str">
        <f t="shared" si="4"/>
        <v/>
      </c>
      <c r="B319" s="82" t="str">
        <f>IF(H319&gt;0,CONCATENATE(Tabel2204042[Object-ID],Tabel2204042[Nr.],".",[1]!Watergangen[[#This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C319" s="113"/>
    </row>
    <row r="320" spans="1:29" x14ac:dyDescent="0.2">
      <c r="A320" s="81" t="str">
        <f t="shared" si="4"/>
        <v/>
      </c>
      <c r="B320" s="82" t="str">
        <f>IF(H320&gt;0,CONCATENATE(Tabel2204042[Object-ID],Tabel2204042[Nr.],".",[1]!Watergangen[[#This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C320" s="113"/>
    </row>
    <row r="321" spans="1:29" x14ac:dyDescent="0.2">
      <c r="A321" s="81" t="str">
        <f t="shared" si="4"/>
        <v/>
      </c>
      <c r="B321" s="82" t="str">
        <f>IF(H321&gt;0,CONCATENATE(Tabel2204042[Object-ID],Tabel2204042[Nr.],".",[1]!Watergangen[[#This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C321" s="113"/>
    </row>
    <row r="322" spans="1:29" x14ac:dyDescent="0.2">
      <c r="A322" s="81" t="str">
        <f t="shared" si="4"/>
        <v/>
      </c>
      <c r="B322" s="82" t="str">
        <f>IF(H322&gt;0,CONCATENATE(Tabel2204042[Object-ID],Tabel2204042[Nr.],".",[1]!Watergangen[[#This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C322" s="113"/>
    </row>
    <row r="323" spans="1:29" x14ac:dyDescent="0.2">
      <c r="A323" s="81" t="str">
        <f t="shared" si="4"/>
        <v/>
      </c>
      <c r="B323" s="82" t="str">
        <f>IF(H323&gt;0,CONCATENATE(Tabel2204042[Object-ID],Tabel2204042[Nr.],".",[1]!Watergangen[[#This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C323" s="113"/>
    </row>
    <row r="324" spans="1:29" x14ac:dyDescent="0.2">
      <c r="A324" s="81" t="str">
        <f t="shared" si="4"/>
        <v/>
      </c>
      <c r="B324" s="82" t="str">
        <f>IF(H324&gt;0,CONCATENATE(Tabel2204042[Object-ID],Tabel2204042[Nr.],".",[1]!Watergangen[[#This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C324" s="113"/>
    </row>
    <row r="325" spans="1:29" x14ac:dyDescent="0.2">
      <c r="A325" s="81" t="str">
        <f t="shared" si="4"/>
        <v/>
      </c>
      <c r="B325" s="82" t="str">
        <f>IF(H325&gt;0,CONCATENATE(Tabel2204042[Object-ID],Tabel2204042[Nr.],".",[1]!Watergangen[[#This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C325" s="113"/>
    </row>
    <row r="326" spans="1:29" x14ac:dyDescent="0.2">
      <c r="A326" s="81" t="str">
        <f t="shared" si="4"/>
        <v/>
      </c>
      <c r="B326" s="82" t="str">
        <f>IF(H326&gt;0,CONCATENATE(Tabel2204042[Object-ID],Tabel2204042[Nr.],".",[1]!Watergangen[[#This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C326" s="113"/>
    </row>
    <row r="327" spans="1:29" x14ac:dyDescent="0.2">
      <c r="A327" s="81" t="str">
        <f t="shared" si="4"/>
        <v/>
      </c>
      <c r="B327" s="82" t="str">
        <f>IF(H327&gt;0,CONCATENATE(Tabel2204042[Object-ID],Tabel2204042[Nr.],".",[1]!Watergangen[[#This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C327" s="113"/>
    </row>
    <row r="328" spans="1:29" x14ac:dyDescent="0.2">
      <c r="A328" s="81" t="str">
        <f t="shared" si="4"/>
        <v/>
      </c>
      <c r="B328" s="82" t="str">
        <f>IF(H328&gt;0,CONCATENATE(Tabel2204042[Object-ID],Tabel2204042[Nr.],".",[1]!Watergangen[[#This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C328" s="113"/>
    </row>
    <row r="329" spans="1:29" x14ac:dyDescent="0.2">
      <c r="A329" s="81" t="str">
        <f t="shared" si="4"/>
        <v/>
      </c>
      <c r="B329" s="82" t="str">
        <f>IF(H329&gt;0,CONCATENATE(Tabel2204042[Object-ID],Tabel2204042[Nr.],".",[1]!Watergangen[[#This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C329" s="113"/>
    </row>
    <row r="330" spans="1:29" x14ac:dyDescent="0.2">
      <c r="A330" s="81" t="str">
        <f t="shared" si="4"/>
        <v/>
      </c>
      <c r="B330" s="82" t="str">
        <f>IF(H330&gt;0,CONCATENATE(Tabel2204042[Object-ID],Tabel2204042[Nr.],".",[1]!Watergangen[[#This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C330" s="113"/>
    </row>
    <row r="331" spans="1:29" x14ac:dyDescent="0.2">
      <c r="A331" s="81" t="str">
        <f t="shared" si="4"/>
        <v/>
      </c>
      <c r="B331" s="82" t="str">
        <f>IF(H331&gt;0,CONCATENATE(Tabel2204042[Object-ID],Tabel2204042[Nr.],".",[1]!Watergangen[[#This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C331" s="113"/>
    </row>
    <row r="332" spans="1:29" x14ac:dyDescent="0.2">
      <c r="A332" s="81" t="str">
        <f t="shared" ref="A332:A368" si="5">IF(B332="","",ROW()-10)</f>
        <v/>
      </c>
      <c r="B332" s="82" t="str">
        <f>IF(H332&gt;0,CONCATENATE(Tabel2204042[Object-ID],Tabel2204042[Nr.],".",[1]!Watergangen[[#This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C332" s="113"/>
    </row>
    <row r="333" spans="1:29" x14ac:dyDescent="0.2">
      <c r="A333" s="81" t="str">
        <f t="shared" si="5"/>
        <v/>
      </c>
      <c r="B333" s="82" t="str">
        <f>IF(H333&gt;0,CONCATENATE(Tabel2204042[Object-ID],Tabel2204042[Nr.],".",[1]!Watergangen[[#This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C333" s="113"/>
    </row>
    <row r="334" spans="1:29" x14ac:dyDescent="0.2">
      <c r="A334" s="81" t="str">
        <f t="shared" si="5"/>
        <v/>
      </c>
      <c r="B334" s="82" t="str">
        <f>IF(H334&gt;0,CONCATENATE(Tabel2204042[Object-ID],Tabel2204042[Nr.],".",[1]!Watergangen[[#This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C334" s="113"/>
    </row>
    <row r="335" spans="1:29" x14ac:dyDescent="0.2">
      <c r="A335" s="81" t="str">
        <f t="shared" si="5"/>
        <v/>
      </c>
      <c r="B335" s="82" t="str">
        <f>IF(H335&gt;0,CONCATENATE(Tabel2204042[Object-ID],Tabel2204042[Nr.],".",[1]!Watergangen[[#This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C335" s="113"/>
    </row>
    <row r="336" spans="1:29" x14ac:dyDescent="0.2">
      <c r="A336" s="81" t="str">
        <f t="shared" si="5"/>
        <v/>
      </c>
      <c r="B336" s="82" t="str">
        <f>IF(H336&gt;0,CONCATENATE(Tabel2204042[Object-ID],Tabel2204042[Nr.],".",[1]!Watergangen[[#This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C336" s="113"/>
    </row>
    <row r="337" spans="1:29" x14ac:dyDescent="0.2">
      <c r="A337" s="81" t="str">
        <f t="shared" si="5"/>
        <v/>
      </c>
      <c r="B337" s="82" t="str">
        <f>IF(H337&gt;0,CONCATENATE(Tabel2204042[Object-ID],Tabel2204042[Nr.],".",[1]!Watergangen[[#This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C337" s="113"/>
    </row>
    <row r="338" spans="1:29" x14ac:dyDescent="0.2">
      <c r="A338" s="81" t="str">
        <f t="shared" si="5"/>
        <v/>
      </c>
      <c r="B338" s="82" t="str">
        <f>IF(H338&gt;0,CONCATENATE(Tabel2204042[Object-ID],Tabel2204042[Nr.],".",[1]!Watergangen[[#This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C338" s="113"/>
    </row>
    <row r="339" spans="1:29" x14ac:dyDescent="0.2">
      <c r="A339" s="81" t="str">
        <f t="shared" si="5"/>
        <v/>
      </c>
      <c r="B339" s="82" t="str">
        <f>IF(H339&gt;0,CONCATENATE(Tabel2204042[Object-ID],Tabel2204042[Nr.],".",[1]!Watergangen[[#This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C339" s="113"/>
    </row>
    <row r="340" spans="1:29" x14ac:dyDescent="0.2">
      <c r="A340" s="81" t="str">
        <f t="shared" si="5"/>
        <v/>
      </c>
      <c r="B340" s="82" t="str">
        <f>IF(H340&gt;0,CONCATENATE(Tabel2204042[Object-ID],Tabel2204042[Nr.],".",[1]!Watergangen[[#This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C340" s="113"/>
    </row>
    <row r="341" spans="1:29" x14ac:dyDescent="0.2">
      <c r="A341" s="81" t="str">
        <f t="shared" si="5"/>
        <v/>
      </c>
      <c r="B341" s="82" t="str">
        <f>IF(H341&gt;0,CONCATENATE(Tabel2204042[Object-ID],Tabel2204042[Nr.],".",[1]!Watergangen[[#This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C341" s="113"/>
    </row>
    <row r="342" spans="1:29" x14ac:dyDescent="0.2">
      <c r="A342" s="81" t="str">
        <f t="shared" si="5"/>
        <v/>
      </c>
      <c r="B342" s="82" t="str">
        <f>IF(H342&gt;0,CONCATENATE(Tabel2204042[Object-ID],Tabel2204042[Nr.],".",[1]!Watergangen[[#This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C342" s="113"/>
    </row>
    <row r="343" spans="1:29" x14ac:dyDescent="0.2">
      <c r="A343" s="81" t="str">
        <f t="shared" si="5"/>
        <v/>
      </c>
      <c r="B343" s="82" t="str">
        <f>IF(H343&gt;0,CONCATENATE(Tabel2204042[Object-ID],Tabel2204042[Nr.],".",[1]!Watergangen[[#This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C343" s="113"/>
    </row>
    <row r="344" spans="1:29" x14ac:dyDescent="0.2">
      <c r="A344" s="81" t="str">
        <f t="shared" si="5"/>
        <v/>
      </c>
      <c r="B344" s="82" t="str">
        <f>IF(H344&gt;0,CONCATENATE(Tabel2204042[Object-ID],Tabel2204042[Nr.],".",[1]!Watergangen[[#This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C344" s="113"/>
    </row>
    <row r="345" spans="1:29" x14ac:dyDescent="0.2">
      <c r="A345" s="81" t="str">
        <f t="shared" si="5"/>
        <v/>
      </c>
      <c r="B345" s="82" t="str">
        <f>IF(H345&gt;0,CONCATENATE(Tabel2204042[Object-ID],Tabel2204042[Nr.],".",[1]!Watergangen[[#This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C345" s="113"/>
    </row>
    <row r="346" spans="1:29" x14ac:dyDescent="0.2">
      <c r="A346" s="81" t="str">
        <f t="shared" si="5"/>
        <v/>
      </c>
      <c r="B346" s="82" t="str">
        <f>IF(H346&gt;0,CONCATENATE(Tabel2204042[Object-ID],Tabel2204042[Nr.],".",[1]!Watergangen[[#This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C346" s="113"/>
    </row>
    <row r="347" spans="1:29" x14ac:dyDescent="0.2">
      <c r="A347" s="81" t="str">
        <f t="shared" si="5"/>
        <v/>
      </c>
      <c r="B347" s="82" t="str">
        <f>IF(H347&gt;0,CONCATENATE(Tabel2204042[Object-ID],Tabel2204042[Nr.],".",[1]!Watergangen[[#This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C347" s="113"/>
    </row>
    <row r="348" spans="1:29" x14ac:dyDescent="0.2">
      <c r="A348" s="81" t="str">
        <f t="shared" si="5"/>
        <v/>
      </c>
      <c r="B348" s="82" t="str">
        <f>IF(H348&gt;0,CONCATENATE(Tabel2204042[Object-ID],Tabel2204042[Nr.],".",[1]!Watergangen[[#This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C348" s="113"/>
    </row>
    <row r="349" spans="1:29" x14ac:dyDescent="0.2">
      <c r="A349" s="81" t="str">
        <f t="shared" si="5"/>
        <v/>
      </c>
      <c r="B349" s="82" t="str">
        <f>IF(H349&gt;0,CONCATENATE(Tabel2204042[Object-ID],Tabel2204042[Nr.],".",[1]!Watergangen[[#This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C349" s="113"/>
    </row>
    <row r="350" spans="1:29" x14ac:dyDescent="0.2">
      <c r="A350" s="81" t="str">
        <f t="shared" si="5"/>
        <v/>
      </c>
      <c r="B350" s="82" t="str">
        <f>IF(H350&gt;0,CONCATENATE(Tabel2204042[Object-ID],Tabel2204042[Nr.],".",[1]!Watergangen[[#This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C350" s="113"/>
    </row>
    <row r="351" spans="1:29" x14ac:dyDescent="0.2">
      <c r="A351" s="81" t="str">
        <f t="shared" si="5"/>
        <v/>
      </c>
      <c r="B351" s="82" t="str">
        <f>IF(H351&gt;0,CONCATENATE(Tabel2204042[Object-ID],Tabel2204042[Nr.],".",[1]!Watergangen[[#This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C351" s="113"/>
    </row>
    <row r="352" spans="1:29" x14ac:dyDescent="0.2">
      <c r="A352" s="81" t="str">
        <f t="shared" si="5"/>
        <v/>
      </c>
      <c r="B352" s="82" t="str">
        <f>IF(H352&gt;0,CONCATENATE(Tabel2204042[Object-ID],Tabel2204042[Nr.],".",[1]!Watergangen[[#This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C352" s="113"/>
    </row>
    <row r="353" spans="1:29" x14ac:dyDescent="0.2">
      <c r="A353" s="81" t="str">
        <f t="shared" si="5"/>
        <v/>
      </c>
      <c r="B353" s="82" t="str">
        <f>IF(H353&gt;0,CONCATENATE(Tabel2204042[Object-ID],Tabel2204042[Nr.],".",[1]!Watergangen[[#This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C353" s="113"/>
    </row>
    <row r="354" spans="1:29" x14ac:dyDescent="0.2">
      <c r="A354" s="81" t="str">
        <f t="shared" si="5"/>
        <v/>
      </c>
      <c r="B354" s="82" t="str">
        <f>IF(H354&gt;0,CONCATENATE(Tabel2204042[Object-ID],Tabel2204042[Nr.],".",[1]!Watergangen[[#This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C354" s="113"/>
    </row>
    <row r="355" spans="1:29" x14ac:dyDescent="0.2">
      <c r="A355" s="81" t="str">
        <f t="shared" si="5"/>
        <v/>
      </c>
      <c r="B355" s="82" t="str">
        <f>IF(H355&gt;0,CONCATENATE(Tabel2204042[Object-ID],Tabel2204042[Nr.],".",[1]!Watergangen[[#This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C355" s="113"/>
    </row>
    <row r="356" spans="1:29" x14ac:dyDescent="0.2">
      <c r="A356" s="81" t="str">
        <f t="shared" si="5"/>
        <v/>
      </c>
      <c r="B356" s="82" t="str">
        <f>IF(H356&gt;0,CONCATENATE(Tabel2204042[Object-ID],Tabel2204042[Nr.],".",[1]!Watergangen[[#This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C356" s="113"/>
    </row>
    <row r="357" spans="1:29" x14ac:dyDescent="0.2">
      <c r="A357" s="81" t="str">
        <f t="shared" si="5"/>
        <v/>
      </c>
      <c r="B357" s="82" t="str">
        <f>IF(H357&gt;0,CONCATENATE(Tabel2204042[Object-ID],Tabel2204042[Nr.],".",[1]!Watergangen[[#This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C357" s="113"/>
    </row>
    <row r="358" spans="1:29" x14ac:dyDescent="0.2">
      <c r="A358" s="81" t="str">
        <f t="shared" si="5"/>
        <v/>
      </c>
      <c r="B358" s="82" t="str">
        <f>IF(H358&gt;0,CONCATENATE(Tabel2204042[Object-ID],Tabel2204042[Nr.],".",[1]!Watergangen[[#This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C358" s="113"/>
    </row>
    <row r="359" spans="1:29" x14ac:dyDescent="0.2">
      <c r="A359" s="81" t="str">
        <f t="shared" si="5"/>
        <v/>
      </c>
      <c r="B359" s="82" t="str">
        <f>IF(H359&gt;0,CONCATENATE(Tabel2204042[Object-ID],Tabel2204042[Nr.],".",[1]!Watergangen[[#This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C359" s="113"/>
    </row>
    <row r="360" spans="1:29" x14ac:dyDescent="0.2">
      <c r="A360" s="81" t="str">
        <f t="shared" si="5"/>
        <v/>
      </c>
      <c r="B360" s="82" t="str">
        <f>IF(H360&gt;0,CONCATENATE(Tabel2204042[Object-ID],Tabel2204042[Nr.],".",[1]!Watergangen[[#This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C360" s="113"/>
    </row>
    <row r="361" spans="1:29" x14ac:dyDescent="0.2">
      <c r="A361" s="81" t="str">
        <f t="shared" si="5"/>
        <v/>
      </c>
      <c r="B361" s="82" t="str">
        <f>IF(H361&gt;0,CONCATENATE(Tabel2204042[Object-ID],Tabel2204042[Nr.],".",[1]!Watergangen[[#This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C361" s="113"/>
    </row>
    <row r="362" spans="1:29" x14ac:dyDescent="0.2">
      <c r="A362" s="81" t="str">
        <f t="shared" si="5"/>
        <v/>
      </c>
      <c r="B362" s="82" t="str">
        <f>IF(H362&gt;0,CONCATENATE(Tabel2204042[Object-ID],Tabel2204042[Nr.],".",[1]!Watergangen[[#This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C362" s="113"/>
    </row>
    <row r="363" spans="1:29" x14ac:dyDescent="0.2">
      <c r="A363" s="81" t="str">
        <f t="shared" si="5"/>
        <v/>
      </c>
      <c r="B363" s="82" t="str">
        <f>IF(H363&gt;0,CONCATENATE(Tabel2204042[Object-ID],Tabel2204042[Nr.],".",[1]!Watergangen[[#This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C363" s="113"/>
    </row>
    <row r="364" spans="1:29" x14ac:dyDescent="0.2">
      <c r="A364" s="81" t="str">
        <f t="shared" si="5"/>
        <v/>
      </c>
      <c r="B364" s="82" t="str">
        <f>IF(H364&gt;0,CONCATENATE(Tabel2204042[Object-ID],Tabel2204042[Nr.],".",[1]!Watergangen[[#This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C364" s="113"/>
    </row>
    <row r="365" spans="1:29" x14ac:dyDescent="0.2">
      <c r="A365" s="81" t="str">
        <f t="shared" si="5"/>
        <v/>
      </c>
      <c r="B365" s="82" t="str">
        <f>IF(H365&gt;0,CONCATENATE(Tabel2204042[Object-ID],Tabel2204042[Nr.],".",[1]!Watergangen[[#This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C365" s="113"/>
    </row>
    <row r="366" spans="1:29" x14ac:dyDescent="0.2">
      <c r="A366" s="81" t="str">
        <f t="shared" si="5"/>
        <v/>
      </c>
      <c r="B366" s="82" t="str">
        <f>IF(H366&gt;0,CONCATENATE(Tabel2204042[Object-ID],Tabel2204042[Nr.],".",[1]!Watergangen[[#This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C366" s="113"/>
    </row>
    <row r="367" spans="1:29" x14ac:dyDescent="0.2">
      <c r="A367" s="81" t="str">
        <f t="shared" si="5"/>
        <v/>
      </c>
      <c r="B367" s="82" t="str">
        <f>IF(H367&gt;0,CONCATENATE(Tabel2204042[Object-ID],Tabel2204042[Nr.],".",[1]!Watergangen[[#This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C367" s="113"/>
    </row>
    <row r="368" spans="1:29" x14ac:dyDescent="0.2">
      <c r="A368" s="81" t="str">
        <f t="shared" si="5"/>
        <v/>
      </c>
      <c r="B368" s="82" t="str">
        <f>IF(H368&gt;0,CONCATENATE(Tabel2204042[Object-ID],Tabel2204042[Nr.],".",[1]!Watergangen[[#This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C368" s="113"/>
    </row>
  </sheetData>
  <autoFilter ref="A10:AC41" xr:uid="{90869218-860E-4E5D-89DD-F5BD1604E85C}"/>
  <conditionalFormatting sqref="B10">
    <cfRule type="expression" dxfId="31" priority="1">
      <formula>$AF$8&lt;&gt;0</formula>
    </cfRule>
  </conditionalFormatting>
  <conditionalFormatting sqref="B11:B368">
    <cfRule type="containsBlanks" priority="78" stopIfTrue="1">
      <formula>LEN(TRIM(B11))=0</formula>
    </cfRule>
    <cfRule type="duplicateValues" dxfId="30" priority="79"/>
  </conditionalFormatting>
  <hyperlinks>
    <hyperlink ref="B10" location="Objectenboom!A1" display="Eis-ID" xr:uid="{FB0985D3-339E-4085-B302-19485ECED57D}"/>
  </hyperlinks>
  <printOptions horizontalCentered="1"/>
  <pageMargins left="0.6692913385826772" right="0.6692913385826772" top="1.1417322834645669" bottom="0.74803149606299213" header="0.31496062992125984" footer="0.31496062992125984"/>
  <pageSetup paperSize="8" scale="74" fitToHeight="0" orientation="landscape"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99079CDA-FBB7-4694-B027-FB3D5D72FAC3}">
          <x14:formula1>
            <xm:f>'\\atlas\kvanderheijden\PMB\Vispassage\[19-01-2021 APvE_eenzijdige vispassage_concept ver 1.0.xlsm]Selectievelden'!#REF!</xm:f>
          </x14:formula1>
          <xm:sqref>H46:H368 S42:S368 H43 C46:C368 C42:C43 Y42:Y368</xm:sqref>
        </x14:dataValidation>
        <x14:dataValidation type="list" errorStyle="warning" allowBlank="1" showInputMessage="1" showErrorMessage="1" errorTitle="Verkeerde invoer" error="Deze waarde wijkt af van de lijst" xr:uid="{1028938F-AAF4-4DB2-A9D7-96762776D5E1}">
          <x14:formula1>
            <xm:f>'\\atlas\kvanderheijden\PMB\Vispassage\[19-01-2021 APvE_eenzijdige vispassage_concept ver 1.0.xlsm]Selectievelden'!#REF!</xm:f>
          </x14:formula1>
          <xm:sqref>E43 E46:E368</xm:sqref>
        </x14:dataValidation>
        <x14:dataValidation type="list" allowBlank="1" showInputMessage="1" showErrorMessage="1" xr:uid="{28027581-99E2-426D-ACB4-D89F7A699190}">
          <x14:formula1>
            <xm:f>'\\atlas\kvanderheijden\PMB\Vispassage\[19-01-2021 APvE_eenzijdige vispassage_concept ver 1.0.xlsm]Selectievelden'!#REF!</xm:f>
          </x14:formula1>
          <xm:sqref>O42:O368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F5367-6D56-4BC8-A9C2-33E35C0808CD}">
  <sheetPr>
    <tabColor theme="8" tint="-0.499984740745262"/>
    <pageSetUpPr fitToPage="1"/>
  </sheetPr>
  <dimension ref="A7:AD368"/>
  <sheetViews>
    <sheetView topLeftCell="I1" zoomScaleNormal="100" workbookViewId="0">
      <selection activeCell="G43" sqref="G43"/>
    </sheetView>
  </sheetViews>
  <sheetFormatPr defaultRowHeight="12" x14ac:dyDescent="0.2"/>
  <cols>
    <col min="1" max="1" width="10.7109375" customWidth="1"/>
    <col min="2" max="2" width="13" customWidth="1"/>
    <col min="5" max="5" width="37.85546875" bestFit="1" customWidth="1"/>
    <col min="6" max="6" width="22.85546875" customWidth="1"/>
    <col min="8" max="8" width="10.28515625" customWidth="1"/>
    <col min="10" max="11" width="50.5703125" customWidth="1"/>
    <col min="12" max="12" width="22.42578125" customWidth="1"/>
    <col min="13" max="15" width="12.7109375" customWidth="1"/>
    <col min="16" max="17" width="9.5703125" hidden="1" customWidth="1"/>
    <col min="18" max="18" width="10.5703125" hidden="1" customWidth="1"/>
    <col min="19" max="19" width="10.7109375" customWidth="1"/>
    <col min="21" max="21" width="10" customWidth="1"/>
    <col min="22" max="22" width="9.7109375" customWidth="1"/>
    <col min="23" max="23" width="10.85546875" customWidth="1"/>
    <col min="24" max="24" width="10.140625" customWidth="1"/>
    <col min="25" max="25" width="9.42578125" bestFit="1" customWidth="1"/>
  </cols>
  <sheetData>
    <row r="7" spans="1:30" x14ac:dyDescent="0.2">
      <c r="B7" s="20" t="s">
        <v>134</v>
      </c>
      <c r="C7" s="72" t="s">
        <v>135</v>
      </c>
      <c r="D7" s="72" t="s">
        <v>136</v>
      </c>
      <c r="E7" s="73" t="s">
        <v>32</v>
      </c>
      <c r="F7" s="72" t="s">
        <v>137</v>
      </c>
      <c r="G7" s="74" t="s">
        <v>132</v>
      </c>
      <c r="H7" s="75" t="s">
        <v>33</v>
      </c>
      <c r="I7" s="73" t="s">
        <v>34</v>
      </c>
      <c r="J7" s="21" t="s">
        <v>138</v>
      </c>
      <c r="K7" s="76" t="s">
        <v>133</v>
      </c>
      <c r="L7" s="78"/>
      <c r="M7" s="78"/>
      <c r="N7" s="78"/>
      <c r="O7" s="107"/>
      <c r="P7" s="108"/>
      <c r="Q7" s="108"/>
      <c r="R7" s="108"/>
    </row>
    <row r="8" spans="1:30" ht="20.25" x14ac:dyDescent="0.2">
      <c r="B8" s="77" t="s">
        <v>184</v>
      </c>
      <c r="C8" s="77">
        <v>1</v>
      </c>
      <c r="D8" s="77" t="s">
        <v>174</v>
      </c>
      <c r="E8" s="77"/>
      <c r="F8" s="77"/>
      <c r="G8" s="77"/>
      <c r="H8" s="77"/>
      <c r="I8" s="77"/>
      <c r="J8" s="77" t="s">
        <v>185</v>
      </c>
      <c r="K8" s="78"/>
      <c r="L8" s="78"/>
      <c r="M8" s="78"/>
      <c r="N8" s="78"/>
      <c r="O8" s="107"/>
      <c r="P8" s="108"/>
      <c r="Q8" s="109"/>
      <c r="R8" s="109"/>
      <c r="S8" s="110"/>
      <c r="T8" s="110"/>
      <c r="U8" s="110"/>
      <c r="V8" s="110"/>
      <c r="W8" s="110"/>
      <c r="X8" s="110"/>
      <c r="Y8" s="110"/>
      <c r="Z8" s="110"/>
    </row>
    <row r="9" spans="1:30" ht="12.75" thickBot="1" x14ac:dyDescent="0.25">
      <c r="B9" s="79"/>
      <c r="C9" s="79"/>
      <c r="D9" s="79"/>
      <c r="E9" s="79"/>
      <c r="F9" s="79"/>
      <c r="G9" s="79"/>
      <c r="H9" s="79"/>
      <c r="I9" s="79"/>
      <c r="J9" s="79"/>
      <c r="K9" s="79"/>
      <c r="L9" s="79"/>
      <c r="M9" s="79"/>
      <c r="N9" s="79"/>
      <c r="O9" s="79"/>
      <c r="P9" s="79"/>
      <c r="Q9" s="79"/>
      <c r="R9" s="79"/>
      <c r="S9" s="79"/>
      <c r="T9" s="79"/>
      <c r="U9" s="79"/>
      <c r="V9" s="79"/>
      <c r="W9" s="79"/>
      <c r="X9" s="79"/>
      <c r="Y9" s="79"/>
      <c r="Z9" s="79"/>
      <c r="AA9" s="79"/>
      <c r="AB9" s="79"/>
      <c r="AD9" s="79"/>
    </row>
    <row r="10" spans="1:30" ht="36" x14ac:dyDescent="0.2">
      <c r="A10" s="80" t="s">
        <v>139</v>
      </c>
      <c r="B10" s="114" t="s">
        <v>140</v>
      </c>
      <c r="C10" s="115" t="s">
        <v>28</v>
      </c>
      <c r="D10" s="116" t="s">
        <v>141</v>
      </c>
      <c r="E10" s="115" t="s">
        <v>142</v>
      </c>
      <c r="F10" s="115" t="s">
        <v>143</v>
      </c>
      <c r="G10" s="115" t="s">
        <v>144</v>
      </c>
      <c r="H10" s="115" t="s">
        <v>145</v>
      </c>
      <c r="I10" s="116" t="s">
        <v>146</v>
      </c>
      <c r="J10" s="117" t="s">
        <v>147</v>
      </c>
      <c r="K10" s="117" t="s">
        <v>148</v>
      </c>
      <c r="L10" s="116" t="s">
        <v>156</v>
      </c>
      <c r="M10" s="116" t="s">
        <v>157</v>
      </c>
      <c r="N10" s="116" t="s">
        <v>158</v>
      </c>
      <c r="O10" s="116" t="s">
        <v>159</v>
      </c>
      <c r="P10" s="116" t="s">
        <v>160</v>
      </c>
      <c r="Q10" s="116" t="s">
        <v>161</v>
      </c>
      <c r="R10" s="116" t="s">
        <v>162</v>
      </c>
      <c r="S10" s="116" t="s">
        <v>163</v>
      </c>
      <c r="T10" s="118" t="s">
        <v>164</v>
      </c>
      <c r="U10" s="116" t="s">
        <v>165</v>
      </c>
      <c r="V10" s="116" t="s">
        <v>166</v>
      </c>
      <c r="W10" s="116" t="s">
        <v>167</v>
      </c>
      <c r="X10" s="116" t="s">
        <v>168</v>
      </c>
      <c r="Y10" s="118" t="s">
        <v>169</v>
      </c>
      <c r="Z10" s="116" t="s">
        <v>170</v>
      </c>
      <c r="AA10" s="116" t="s">
        <v>171</v>
      </c>
      <c r="AB10" s="116" t="s">
        <v>172</v>
      </c>
      <c r="AD10" s="116" t="s">
        <v>173</v>
      </c>
    </row>
    <row r="11" spans="1:30" ht="27" customHeight="1" x14ac:dyDescent="0.2">
      <c r="A11" s="124">
        <f>IF(B11="","",ROW()-10)</f>
        <v>1</v>
      </c>
      <c r="B11" s="82" t="s">
        <v>554</v>
      </c>
      <c r="C11" s="153" t="s">
        <v>52</v>
      </c>
      <c r="D11" s="154" t="s">
        <v>284</v>
      </c>
      <c r="E11" s="167" t="s">
        <v>580</v>
      </c>
      <c r="F11" s="154" t="s">
        <v>260</v>
      </c>
      <c r="G11" s="154"/>
      <c r="H11" s="153" t="s">
        <v>258</v>
      </c>
      <c r="I11" s="85"/>
      <c r="J11" s="122" t="s">
        <v>344</v>
      </c>
      <c r="K11" s="86"/>
      <c r="L11" s="122" t="s">
        <v>574</v>
      </c>
      <c r="M11" s="122" t="s">
        <v>114</v>
      </c>
      <c r="N11" s="86"/>
      <c r="O11" s="123" t="s">
        <v>85</v>
      </c>
      <c r="P11" s="239">
        <v>44348</v>
      </c>
      <c r="Q11" s="111"/>
      <c r="R11" s="111"/>
      <c r="S11" s="175" t="s">
        <v>993</v>
      </c>
      <c r="T11" s="113"/>
      <c r="U11" s="113"/>
      <c r="V11" s="113"/>
      <c r="W11" s="113"/>
      <c r="X11" s="113"/>
      <c r="Y11" s="243" t="s">
        <v>900</v>
      </c>
      <c r="Z11" s="113"/>
      <c r="AA11" s="113"/>
      <c r="AB11" s="113"/>
      <c r="AD11" s="113"/>
    </row>
    <row r="12" spans="1:30" ht="36" customHeight="1" x14ac:dyDescent="0.2">
      <c r="A12" s="124">
        <f t="shared" ref="A12:A75" si="0">IF(B12="","",ROW()-10)</f>
        <v>2</v>
      </c>
      <c r="B12" s="82" t="s">
        <v>555</v>
      </c>
      <c r="C12" s="166" t="s">
        <v>42</v>
      </c>
      <c r="D12" s="154" t="s">
        <v>285</v>
      </c>
      <c r="E12" s="167" t="s">
        <v>580</v>
      </c>
      <c r="F12" s="168" t="s">
        <v>578</v>
      </c>
      <c r="G12" s="154"/>
      <c r="H12" s="166" t="s">
        <v>258</v>
      </c>
      <c r="I12" s="85"/>
      <c r="J12" s="169" t="s">
        <v>1022</v>
      </c>
      <c r="K12" s="86"/>
      <c r="L12" s="122" t="s">
        <v>574</v>
      </c>
      <c r="M12" s="122" t="s">
        <v>114</v>
      </c>
      <c r="N12" s="86"/>
      <c r="O12" s="123" t="s">
        <v>85</v>
      </c>
      <c r="P12" s="239">
        <v>44348</v>
      </c>
      <c r="Q12" s="111"/>
      <c r="R12" s="111"/>
      <c r="S12" s="175" t="s">
        <v>993</v>
      </c>
      <c r="T12" s="113"/>
      <c r="U12" s="113"/>
      <c r="V12" s="113"/>
      <c r="W12" s="113"/>
      <c r="X12" s="113"/>
      <c r="Y12" s="243" t="s">
        <v>900</v>
      </c>
      <c r="Z12" s="113"/>
      <c r="AA12" s="113"/>
      <c r="AB12" s="113"/>
      <c r="AD12" s="113"/>
    </row>
    <row r="13" spans="1:30" ht="36.75" customHeight="1" x14ac:dyDescent="0.2">
      <c r="A13" s="124">
        <f t="shared" si="0"/>
        <v>3</v>
      </c>
      <c r="B13" s="82" t="s">
        <v>905</v>
      </c>
      <c r="C13" s="166" t="s">
        <v>42</v>
      </c>
      <c r="D13" s="154" t="s">
        <v>285</v>
      </c>
      <c r="E13" s="167" t="s">
        <v>580</v>
      </c>
      <c r="F13" s="168" t="s">
        <v>578</v>
      </c>
      <c r="G13" s="168"/>
      <c r="H13" s="167" t="s">
        <v>258</v>
      </c>
      <c r="I13" s="168"/>
      <c r="J13" s="169" t="s">
        <v>429</v>
      </c>
      <c r="K13" s="86"/>
      <c r="L13" s="122" t="s">
        <v>574</v>
      </c>
      <c r="M13" s="122" t="s">
        <v>114</v>
      </c>
      <c r="N13" s="86"/>
      <c r="O13" s="123" t="s">
        <v>85</v>
      </c>
      <c r="P13" s="239">
        <v>44348</v>
      </c>
      <c r="Q13" s="111"/>
      <c r="R13" s="111"/>
      <c r="S13" s="175" t="s">
        <v>993</v>
      </c>
      <c r="T13" s="113"/>
      <c r="U13" s="113"/>
      <c r="V13" s="113"/>
      <c r="W13" s="113"/>
      <c r="X13" s="113"/>
      <c r="Y13" s="243" t="s">
        <v>900</v>
      </c>
      <c r="Z13" s="113"/>
      <c r="AA13" s="113"/>
      <c r="AB13" s="113"/>
      <c r="AD13" s="113"/>
    </row>
    <row r="14" spans="1:30" x14ac:dyDescent="0.2">
      <c r="A14" s="81" t="str">
        <f t="shared" si="0"/>
        <v/>
      </c>
      <c r="B14" s="82" t="str">
        <f>IF(H14&gt;0,CONCATENATE(Tabel2204043[Object-ID],Tabel2204043[Nr.],".",[1]!Watergangen[[#This Row],[Object code]],".",[1]!Watergangen[[#This Row],[Eis-volgnr.]]),"")</f>
        <v/>
      </c>
      <c r="C14" s="121"/>
      <c r="D14" s="143"/>
      <c r="E14" s="121"/>
      <c r="F14" s="143"/>
      <c r="G14" s="143"/>
      <c r="H14" s="121"/>
      <c r="I14" s="85"/>
      <c r="J14" s="86"/>
      <c r="K14" s="86"/>
      <c r="L14" s="86"/>
      <c r="M14" s="86"/>
      <c r="N14" s="86"/>
      <c r="O14" s="83"/>
      <c r="P14" s="111"/>
      <c r="Q14" s="111"/>
      <c r="R14" s="111"/>
      <c r="S14" s="174"/>
      <c r="T14" s="113"/>
      <c r="U14" s="113"/>
      <c r="V14" s="113"/>
      <c r="W14" s="113"/>
      <c r="X14" s="113"/>
      <c r="Y14" s="113"/>
      <c r="Z14" s="113"/>
      <c r="AA14" s="113"/>
      <c r="AB14" s="113"/>
      <c r="AD14" s="113"/>
    </row>
    <row r="15" spans="1:30" x14ac:dyDescent="0.2">
      <c r="A15" s="81" t="str">
        <f t="shared" si="0"/>
        <v/>
      </c>
      <c r="B15" s="82" t="str">
        <f>IF(H15&gt;0,CONCATENATE(Tabel2204043[Object-ID],Tabel2204043[Nr.],".",[1]!Watergangen[[#This Row],[Object code]],".",[1]!Watergangen[[#This Row],[Eis-volgnr.]]),"")</f>
        <v/>
      </c>
      <c r="C15" s="121"/>
      <c r="D15" s="143"/>
      <c r="E15" s="121"/>
      <c r="F15" s="143"/>
      <c r="G15" s="143"/>
      <c r="H15" s="121"/>
      <c r="I15" s="85"/>
      <c r="J15" s="86"/>
      <c r="K15" s="86"/>
      <c r="L15" s="86"/>
      <c r="M15" s="86"/>
      <c r="N15" s="86"/>
      <c r="O15" s="83"/>
      <c r="P15" s="111"/>
      <c r="Q15" s="111"/>
      <c r="R15" s="111"/>
      <c r="S15" s="112"/>
      <c r="T15" s="113"/>
      <c r="U15" s="113"/>
      <c r="V15" s="113"/>
      <c r="W15" s="113"/>
      <c r="X15" s="113"/>
      <c r="Y15" s="113"/>
      <c r="Z15" s="113"/>
      <c r="AA15" s="113"/>
      <c r="AB15" s="113"/>
      <c r="AD15" s="113"/>
    </row>
    <row r="16" spans="1:30" x14ac:dyDescent="0.2">
      <c r="A16" s="81" t="str">
        <f t="shared" si="0"/>
        <v/>
      </c>
      <c r="B16" s="82" t="str">
        <f>IF(H16&gt;0,CONCATENATE(Tabel2204043[Object-ID],Tabel2204043[Nr.],".",[1]!Watergangen[[#This Row],[Object code]],".",[1]!Watergangen[[#This Row],[Eis-volgnr.]]),"")</f>
        <v/>
      </c>
      <c r="C16" s="121"/>
      <c r="D16" s="143"/>
      <c r="E16" s="121"/>
      <c r="F16" s="143"/>
      <c r="G16" s="143"/>
      <c r="H16" s="121"/>
      <c r="I16" s="85"/>
      <c r="J16" s="86"/>
      <c r="K16" s="86"/>
      <c r="L16" s="86"/>
      <c r="M16" s="86"/>
      <c r="N16" s="86"/>
      <c r="O16" s="83"/>
      <c r="P16" s="111"/>
      <c r="Q16" s="111"/>
      <c r="R16" s="111"/>
      <c r="S16" s="112"/>
      <c r="T16" s="113"/>
      <c r="U16" s="113"/>
      <c r="V16" s="113"/>
      <c r="W16" s="113"/>
      <c r="X16" s="113"/>
      <c r="Y16" s="113"/>
      <c r="Z16" s="113"/>
      <c r="AA16" s="113"/>
      <c r="AB16" s="113"/>
      <c r="AD16" s="113"/>
    </row>
    <row r="17" spans="1:30" x14ac:dyDescent="0.2">
      <c r="A17" s="81" t="str">
        <f t="shared" si="0"/>
        <v/>
      </c>
      <c r="B17" s="82" t="str">
        <f>IF(H17&gt;0,CONCATENATE(Tabel2204043[Object-ID],Tabel2204043[Nr.],".",[1]!Watergangen[[#This Row],[Object code]],".",[1]!Watergangen[[#This Row],[Eis-volgnr.]]),"")</f>
        <v/>
      </c>
      <c r="C17" s="121"/>
      <c r="D17" s="143"/>
      <c r="E17" s="121"/>
      <c r="F17" s="143"/>
      <c r="G17" s="143"/>
      <c r="H17" s="121"/>
      <c r="I17" s="85"/>
      <c r="J17" s="86"/>
      <c r="K17" s="86"/>
      <c r="L17" s="86"/>
      <c r="M17" s="86"/>
      <c r="N17" s="86"/>
      <c r="O17" s="83"/>
      <c r="P17" s="111"/>
      <c r="Q17" s="111"/>
      <c r="R17" s="111"/>
      <c r="S17" s="112"/>
      <c r="T17" s="113"/>
      <c r="U17" s="113"/>
      <c r="V17" s="113"/>
      <c r="W17" s="113"/>
      <c r="X17" s="113"/>
      <c r="Y17" s="113"/>
      <c r="Z17" s="113"/>
      <c r="AA17" s="113"/>
      <c r="AB17" s="113"/>
      <c r="AD17" s="113"/>
    </row>
    <row r="18" spans="1:30" x14ac:dyDescent="0.2">
      <c r="A18" s="81" t="str">
        <f t="shared" si="0"/>
        <v/>
      </c>
      <c r="B18" s="82" t="str">
        <f>IF(H18&gt;0,CONCATENATE(Tabel2204043[Object-ID],Tabel2204043[Nr.],".",[1]!Watergangen[[#This Row],[Object code]],".",[1]!Watergangen[[#This Row],[Eis-volgnr.]]),"")</f>
        <v/>
      </c>
      <c r="C18" s="121"/>
      <c r="D18" s="143"/>
      <c r="E18" s="121"/>
      <c r="F18" s="143"/>
      <c r="G18" s="143"/>
      <c r="H18" s="121"/>
      <c r="I18" s="85"/>
      <c r="J18" s="87"/>
      <c r="K18" s="86"/>
      <c r="L18" s="86"/>
      <c r="M18" s="86"/>
      <c r="N18" s="86"/>
      <c r="O18" s="83"/>
      <c r="P18" s="111"/>
      <c r="Q18" s="111"/>
      <c r="R18" s="111"/>
      <c r="S18" s="113"/>
      <c r="T18" s="113"/>
      <c r="U18" s="113"/>
      <c r="V18" s="113"/>
      <c r="W18" s="113"/>
      <c r="X18" s="113"/>
      <c r="Y18" s="113"/>
      <c r="Z18" s="113"/>
      <c r="AA18" s="113"/>
      <c r="AB18" s="113"/>
      <c r="AD18" s="113"/>
    </row>
    <row r="19" spans="1:30" x14ac:dyDescent="0.2">
      <c r="A19" s="81" t="str">
        <f t="shared" si="0"/>
        <v/>
      </c>
      <c r="B19" s="82" t="str">
        <f>IF(H19&gt;0,CONCATENATE(Tabel2204043[Object-ID],Tabel2204043[Nr.],".",[1]!Watergangen[[#This Row],[Object code]],".",[1]!Watergangen[[#This Row],[Eis-volgnr.]]),"")</f>
        <v/>
      </c>
      <c r="C19" s="121"/>
      <c r="D19" s="143"/>
      <c r="E19" s="121"/>
      <c r="F19" s="143"/>
      <c r="G19" s="143"/>
      <c r="H19" s="121"/>
      <c r="I19" s="83"/>
      <c r="J19" s="86"/>
      <c r="K19" s="86"/>
      <c r="L19" s="86"/>
      <c r="M19" s="86"/>
      <c r="N19" s="86"/>
      <c r="O19" s="83"/>
      <c r="P19" s="111"/>
      <c r="Q19" s="111"/>
      <c r="R19" s="111"/>
      <c r="S19" s="113"/>
      <c r="T19" s="113"/>
      <c r="U19" s="113"/>
      <c r="V19" s="113"/>
      <c r="W19" s="113"/>
      <c r="X19" s="113"/>
      <c r="Y19" s="113"/>
      <c r="Z19" s="113"/>
      <c r="AA19" s="113"/>
      <c r="AB19" s="113"/>
      <c r="AD19" s="113"/>
    </row>
    <row r="20" spans="1:30" x14ac:dyDescent="0.2">
      <c r="A20" s="81" t="str">
        <f t="shared" si="0"/>
        <v/>
      </c>
      <c r="B20" s="82" t="str">
        <f>IF(H20&gt;0,CONCATENATE(Tabel2204043[Object-ID],Tabel2204043[Nr.],".",[1]!Watergangen[[#This Row],[Object code]],".",[1]!Watergangen[[#This Row],[Eis-volgnr.]]),"")</f>
        <v/>
      </c>
      <c r="C20" s="121"/>
      <c r="D20" s="143"/>
      <c r="E20" s="121"/>
      <c r="F20" s="143"/>
      <c r="G20" s="143"/>
      <c r="H20" s="121"/>
      <c r="I20" s="83"/>
      <c r="J20" s="86"/>
      <c r="K20" s="86"/>
      <c r="L20" s="86"/>
      <c r="M20" s="86"/>
      <c r="N20" s="86"/>
      <c r="O20" s="83"/>
      <c r="P20" s="111"/>
      <c r="Q20" s="111"/>
      <c r="R20" s="111"/>
      <c r="S20" s="113"/>
      <c r="T20" s="113"/>
      <c r="U20" s="113"/>
      <c r="V20" s="113"/>
      <c r="W20" s="113"/>
      <c r="X20" s="113"/>
      <c r="Y20" s="113"/>
      <c r="Z20" s="113"/>
      <c r="AA20" s="113"/>
      <c r="AB20" s="113"/>
      <c r="AD20" s="113"/>
    </row>
    <row r="21" spans="1:30" x14ac:dyDescent="0.2">
      <c r="A21" s="81" t="str">
        <f t="shared" si="0"/>
        <v/>
      </c>
      <c r="B21" s="82" t="str">
        <f>IF(H21&gt;0,CONCATENATE(Tabel2204043[Object-ID],Tabel2204043[Nr.],".",[1]!Watergangen[[#This Row],[Object code]],".",[1]!Watergangen[[#This Row],[Eis-volgnr.]]),"")</f>
        <v/>
      </c>
      <c r="C21" s="121"/>
      <c r="D21" s="143"/>
      <c r="E21" s="121"/>
      <c r="F21" s="143"/>
      <c r="G21" s="143"/>
      <c r="H21" s="121"/>
      <c r="I21" s="83"/>
      <c r="J21" s="86"/>
      <c r="K21" s="86"/>
      <c r="L21" s="86"/>
      <c r="M21" s="86"/>
      <c r="N21" s="86"/>
      <c r="O21" s="83"/>
      <c r="P21" s="111"/>
      <c r="Q21" s="111"/>
      <c r="R21" s="111"/>
      <c r="S21" s="113"/>
      <c r="T21" s="113"/>
      <c r="U21" s="113"/>
      <c r="V21" s="113"/>
      <c r="W21" s="113"/>
      <c r="X21" s="113"/>
      <c r="Y21" s="113"/>
      <c r="Z21" s="113"/>
      <c r="AA21" s="113"/>
      <c r="AB21" s="113"/>
      <c r="AD21" s="113"/>
    </row>
    <row r="22" spans="1:30" x14ac:dyDescent="0.2">
      <c r="A22" s="81" t="str">
        <f t="shared" si="0"/>
        <v/>
      </c>
      <c r="B22" s="82" t="str">
        <f>IF(H22&gt;0,CONCATENATE(Tabel2204043[Object-ID],Tabel2204043[Nr.],".",[1]!Watergangen[[#This Row],[Object code]],".",[1]!Watergangen[[#This Row],[Eis-volgnr.]]),"")</f>
        <v/>
      </c>
      <c r="C22" s="121"/>
      <c r="D22" s="143"/>
      <c r="E22" s="121"/>
      <c r="F22" s="143"/>
      <c r="G22" s="143"/>
      <c r="H22" s="121"/>
      <c r="I22" s="83"/>
      <c r="J22" s="86"/>
      <c r="K22" s="86"/>
      <c r="L22" s="86"/>
      <c r="M22" s="86"/>
      <c r="N22" s="86"/>
      <c r="O22" s="83"/>
      <c r="P22" s="111"/>
      <c r="Q22" s="111"/>
      <c r="R22" s="111"/>
      <c r="S22" s="113"/>
      <c r="T22" s="113"/>
      <c r="U22" s="113"/>
      <c r="V22" s="113"/>
      <c r="W22" s="113"/>
      <c r="X22" s="113"/>
      <c r="Y22" s="113"/>
      <c r="Z22" s="113"/>
      <c r="AA22" s="113"/>
      <c r="AB22" s="113"/>
      <c r="AD22" s="113"/>
    </row>
    <row r="23" spans="1:30" x14ac:dyDescent="0.2">
      <c r="A23" s="81" t="str">
        <f t="shared" si="0"/>
        <v/>
      </c>
      <c r="B23" s="82" t="str">
        <f>IF(H23&gt;0,CONCATENATE(Tabel2204043[Object-ID],Tabel2204043[Nr.],".",[1]!Watergangen[[#This Row],[Object code]],".",[1]!Watergangen[[#This Row],[Eis-volgnr.]]),"")</f>
        <v/>
      </c>
      <c r="C23" s="121"/>
      <c r="D23" s="143"/>
      <c r="E23" s="121"/>
      <c r="F23" s="144"/>
      <c r="G23" s="144"/>
      <c r="H23" s="121"/>
      <c r="I23" s="83"/>
      <c r="J23" s="86"/>
      <c r="K23" s="86"/>
      <c r="L23" s="86"/>
      <c r="M23" s="86"/>
      <c r="N23" s="86"/>
      <c r="O23" s="83"/>
      <c r="P23" s="111"/>
      <c r="Q23" s="111"/>
      <c r="R23" s="111"/>
      <c r="S23" s="113"/>
      <c r="T23" s="113"/>
      <c r="U23" s="113"/>
      <c r="V23" s="113"/>
      <c r="W23" s="113"/>
      <c r="X23" s="113"/>
      <c r="Y23" s="113"/>
      <c r="Z23" s="113"/>
      <c r="AA23" s="113"/>
      <c r="AB23" s="113"/>
      <c r="AD23" s="113"/>
    </row>
    <row r="24" spans="1:30" x14ac:dyDescent="0.2">
      <c r="A24" s="81" t="str">
        <f t="shared" si="0"/>
        <v/>
      </c>
      <c r="B24" s="82" t="str">
        <f>IF(H24&gt;0,CONCATENATE(Tabel2204043[Object-ID],Tabel2204043[Nr.],".",[1]!Watergangen[[#This Row],[Object code]],".",[1]!Watergangen[[#This Row],[Eis-volgnr.]]),"")</f>
        <v/>
      </c>
      <c r="C24" s="83"/>
      <c r="D24" s="83"/>
      <c r="E24" s="84"/>
      <c r="F24" s="88"/>
      <c r="G24" s="88"/>
      <c r="H24" s="84"/>
      <c r="I24" s="83"/>
      <c r="J24" s="89"/>
      <c r="K24" s="86"/>
      <c r="L24" s="86"/>
      <c r="M24" s="86"/>
      <c r="N24" s="86"/>
      <c r="O24" s="83"/>
      <c r="P24" s="111"/>
      <c r="Q24" s="111"/>
      <c r="R24" s="111"/>
      <c r="S24" s="113"/>
      <c r="T24" s="113"/>
      <c r="U24" s="113"/>
      <c r="V24" s="113"/>
      <c r="W24" s="113"/>
      <c r="X24" s="113"/>
      <c r="Y24" s="113"/>
      <c r="Z24" s="113"/>
      <c r="AA24" s="113"/>
      <c r="AB24" s="113"/>
      <c r="AD24" s="113"/>
    </row>
    <row r="25" spans="1:30" x14ac:dyDescent="0.2">
      <c r="A25" s="81" t="str">
        <f t="shared" si="0"/>
        <v/>
      </c>
      <c r="B25" s="82" t="str">
        <f>IF(H25&gt;0,CONCATENATE(Tabel2204043[Object-ID],Tabel2204043[Nr.],".",[1]!Watergangen[[#This Row],[Object code]],".",[1]!Watergangen[[#This Row],[Eis-volgnr.]]),"")</f>
        <v/>
      </c>
      <c r="C25" s="83"/>
      <c r="D25" s="83"/>
      <c r="E25" s="84"/>
      <c r="F25" s="88"/>
      <c r="G25" s="88"/>
      <c r="H25" s="84"/>
      <c r="I25" s="83"/>
      <c r="J25" s="89"/>
      <c r="K25" s="86"/>
      <c r="L25" s="86"/>
      <c r="M25" s="86"/>
      <c r="N25" s="86"/>
      <c r="O25" s="83"/>
      <c r="P25" s="111"/>
      <c r="Q25" s="111"/>
      <c r="R25" s="111"/>
      <c r="S25" s="113"/>
      <c r="T25" s="113"/>
      <c r="U25" s="113"/>
      <c r="V25" s="113"/>
      <c r="W25" s="113"/>
      <c r="X25" s="113"/>
      <c r="Y25" s="113"/>
      <c r="Z25" s="113"/>
      <c r="AA25" s="113"/>
      <c r="AB25" s="113"/>
      <c r="AD25" s="113"/>
    </row>
    <row r="26" spans="1:30" x14ac:dyDescent="0.2">
      <c r="A26" s="81" t="str">
        <f t="shared" si="0"/>
        <v/>
      </c>
      <c r="B26" s="82" t="str">
        <f>IF(H26&gt;0,CONCATENATE(Tabel2204043[Object-ID],Tabel2204043[Nr.],".",[1]!Watergangen[[#This Row],[Object code]],".",[1]!Watergangen[[#This Row],[Eis-volgnr.]]),"")</f>
        <v/>
      </c>
      <c r="C26" s="83"/>
      <c r="D26" s="83"/>
      <c r="E26" s="84"/>
      <c r="F26" s="88"/>
      <c r="G26" s="88"/>
      <c r="H26" s="84"/>
      <c r="I26" s="83"/>
      <c r="J26" s="89"/>
      <c r="K26" s="86"/>
      <c r="L26" s="86"/>
      <c r="M26" s="86"/>
      <c r="N26" s="86"/>
      <c r="O26" s="83"/>
      <c r="P26" s="111"/>
      <c r="Q26" s="111"/>
      <c r="R26" s="111"/>
      <c r="S26" s="113"/>
      <c r="T26" s="113"/>
      <c r="U26" s="113"/>
      <c r="V26" s="113"/>
      <c r="W26" s="113"/>
      <c r="X26" s="113"/>
      <c r="Y26" s="113"/>
      <c r="Z26" s="113"/>
      <c r="AA26" s="113"/>
      <c r="AB26" s="113"/>
      <c r="AD26" s="113"/>
    </row>
    <row r="27" spans="1:30" x14ac:dyDescent="0.2">
      <c r="A27" s="81" t="str">
        <f t="shared" si="0"/>
        <v/>
      </c>
      <c r="B27" s="82" t="str">
        <f>IF(H27&gt;0,CONCATENATE(Tabel2204043[Object-ID],Tabel2204043[Nr.],".",[1]!Watergangen[[#This Row],[Object code]],".",[1]!Watergangen[[#This Row],[Eis-volgnr.]]),"")</f>
        <v/>
      </c>
      <c r="C27" s="83"/>
      <c r="D27" s="83"/>
      <c r="E27" s="84"/>
      <c r="F27" s="88"/>
      <c r="G27" s="88"/>
      <c r="H27" s="84"/>
      <c r="I27" s="83"/>
      <c r="J27" s="89"/>
      <c r="K27" s="86"/>
      <c r="L27" s="86"/>
      <c r="M27" s="86"/>
      <c r="N27" s="86"/>
      <c r="O27" s="83"/>
      <c r="P27" s="111"/>
      <c r="Q27" s="111"/>
      <c r="R27" s="111"/>
      <c r="S27" s="113"/>
      <c r="T27" s="113"/>
      <c r="U27" s="113"/>
      <c r="V27" s="113"/>
      <c r="W27" s="113"/>
      <c r="X27" s="113"/>
      <c r="Y27" s="113"/>
      <c r="Z27" s="113"/>
      <c r="AA27" s="113"/>
      <c r="AB27" s="113"/>
      <c r="AD27" s="113"/>
    </row>
    <row r="28" spans="1:30" x14ac:dyDescent="0.2">
      <c r="A28" s="81" t="str">
        <f t="shared" si="0"/>
        <v/>
      </c>
      <c r="B28" s="82" t="str">
        <f>IF(H28&gt;0,CONCATENATE(Tabel2204043[Object-ID],Tabel2204043[Nr.],".",[1]!Watergangen[[#This Row],[Object code]],".",[1]!Watergangen[[#This Row],[Eis-volgnr.]]),"")</f>
        <v/>
      </c>
      <c r="C28" s="83"/>
      <c r="D28" s="83"/>
      <c r="E28" s="84"/>
      <c r="F28" s="88"/>
      <c r="G28" s="88"/>
      <c r="H28" s="84"/>
      <c r="I28" s="83"/>
      <c r="J28" s="89"/>
      <c r="K28" s="86"/>
      <c r="L28" s="86"/>
      <c r="M28" s="86"/>
      <c r="N28" s="86"/>
      <c r="O28" s="83"/>
      <c r="P28" s="111"/>
      <c r="Q28" s="111"/>
      <c r="R28" s="111"/>
      <c r="S28" s="113"/>
      <c r="T28" s="113"/>
      <c r="U28" s="113"/>
      <c r="V28" s="113"/>
      <c r="W28" s="113"/>
      <c r="X28" s="113"/>
      <c r="Y28" s="113"/>
      <c r="Z28" s="113"/>
      <c r="AA28" s="113"/>
      <c r="AB28" s="113"/>
      <c r="AD28" s="113"/>
    </row>
    <row r="29" spans="1:30" x14ac:dyDescent="0.2">
      <c r="A29" s="81" t="str">
        <f t="shared" si="0"/>
        <v/>
      </c>
      <c r="B29" s="82" t="str">
        <f>IF(H29&gt;0,CONCATENATE(Tabel2204043[Object-ID],Tabel2204043[Nr.],".",[1]!Watergangen[[#This Row],[Object code]],".",[1]!Watergangen[[#This Row],[Eis-volgnr.]]),"")</f>
        <v/>
      </c>
      <c r="C29" s="83"/>
      <c r="D29" s="83"/>
      <c r="E29" s="84"/>
      <c r="F29" s="88"/>
      <c r="G29" s="88"/>
      <c r="H29" s="84"/>
      <c r="I29" s="83"/>
      <c r="J29" s="89"/>
      <c r="K29" s="86"/>
      <c r="L29" s="86"/>
      <c r="M29" s="86"/>
      <c r="N29" s="86"/>
      <c r="O29" s="83"/>
      <c r="P29" s="111"/>
      <c r="Q29" s="111"/>
      <c r="R29" s="111"/>
      <c r="S29" s="113"/>
      <c r="T29" s="113"/>
      <c r="U29" s="113"/>
      <c r="V29" s="113"/>
      <c r="W29" s="113"/>
      <c r="X29" s="113"/>
      <c r="Y29" s="113"/>
      <c r="Z29" s="113"/>
      <c r="AA29" s="113"/>
      <c r="AB29" s="113"/>
      <c r="AD29" s="113"/>
    </row>
    <row r="30" spans="1:30" x14ac:dyDescent="0.2">
      <c r="A30" s="81" t="str">
        <f t="shared" si="0"/>
        <v/>
      </c>
      <c r="B30" s="82" t="str">
        <f>IF(H30&gt;0,CONCATENATE(Tabel2204043[Object-ID],Tabel2204043[Nr.],".",[1]!Watergangen[[#This Row],[Object code]],".",[1]!Watergangen[[#This Row],[Eis-volgnr.]]),"")</f>
        <v/>
      </c>
      <c r="C30" s="83"/>
      <c r="D30" s="83"/>
      <c r="E30" s="84"/>
      <c r="F30" s="88"/>
      <c r="G30" s="88"/>
      <c r="H30" s="84"/>
      <c r="I30" s="83"/>
      <c r="J30" s="89"/>
      <c r="K30" s="86"/>
      <c r="L30" s="86"/>
      <c r="M30" s="86"/>
      <c r="N30" s="86"/>
      <c r="O30" s="83"/>
      <c r="P30" s="111"/>
      <c r="Q30" s="111"/>
      <c r="R30" s="111"/>
      <c r="S30" s="113"/>
      <c r="T30" s="113"/>
      <c r="U30" s="113"/>
      <c r="V30" s="113"/>
      <c r="W30" s="113"/>
      <c r="X30" s="113"/>
      <c r="Y30" s="113"/>
      <c r="Z30" s="113"/>
      <c r="AA30" s="113"/>
      <c r="AB30" s="113"/>
      <c r="AD30" s="113"/>
    </row>
    <row r="31" spans="1:30" x14ac:dyDescent="0.2">
      <c r="A31" s="81" t="str">
        <f t="shared" si="0"/>
        <v/>
      </c>
      <c r="B31" s="82" t="str">
        <f>IF(H31&gt;0,CONCATENATE(Tabel2204043[Object-ID],Tabel2204043[Nr.],".",[1]!Watergangen[[#This Row],[Object code]],".",[1]!Watergangen[[#This Row],[Eis-volgnr.]]),"")</f>
        <v/>
      </c>
      <c r="C31" s="83"/>
      <c r="D31" s="83"/>
      <c r="E31" s="84"/>
      <c r="F31" s="88"/>
      <c r="G31" s="88"/>
      <c r="H31" s="84"/>
      <c r="I31" s="83"/>
      <c r="J31" s="89"/>
      <c r="K31" s="86"/>
      <c r="L31" s="86"/>
      <c r="M31" s="86"/>
      <c r="N31" s="86"/>
      <c r="O31" s="83"/>
      <c r="P31" s="111"/>
      <c r="Q31" s="111"/>
      <c r="R31" s="111"/>
      <c r="S31" s="113"/>
      <c r="T31" s="113"/>
      <c r="U31" s="113"/>
      <c r="V31" s="113"/>
      <c r="W31" s="113"/>
      <c r="X31" s="113"/>
      <c r="Y31" s="113"/>
      <c r="Z31" s="113"/>
      <c r="AA31" s="113"/>
      <c r="AB31" s="113"/>
      <c r="AD31" s="113"/>
    </row>
    <row r="32" spans="1:30" x14ac:dyDescent="0.2">
      <c r="A32" s="81" t="str">
        <f t="shared" si="0"/>
        <v/>
      </c>
      <c r="B32" s="82" t="str">
        <f>IF(H32&gt;0,CONCATENATE(Tabel2204043[Object-ID],Tabel2204043[Nr.],".",[1]!Watergangen[[#This Row],[Object code]],".",[1]!Watergangen[[#This Row],[Eis-volgnr.]]),"")</f>
        <v/>
      </c>
      <c r="C32" s="83"/>
      <c r="D32" s="83"/>
      <c r="E32" s="84"/>
      <c r="F32" s="88"/>
      <c r="G32" s="88"/>
      <c r="H32" s="84"/>
      <c r="I32" s="83"/>
      <c r="J32" s="89"/>
      <c r="K32" s="86"/>
      <c r="L32" s="86"/>
      <c r="M32" s="86"/>
      <c r="N32" s="86"/>
      <c r="O32" s="83"/>
      <c r="P32" s="111"/>
      <c r="Q32" s="111"/>
      <c r="R32" s="111"/>
      <c r="S32" s="113"/>
      <c r="T32" s="113"/>
      <c r="U32" s="113"/>
      <c r="V32" s="113"/>
      <c r="W32" s="113"/>
      <c r="X32" s="113"/>
      <c r="Y32" s="113"/>
      <c r="Z32" s="113"/>
      <c r="AA32" s="113"/>
      <c r="AB32" s="113"/>
      <c r="AD32" s="113"/>
    </row>
    <row r="33" spans="1:30" x14ac:dyDescent="0.2">
      <c r="A33" s="81" t="str">
        <f t="shared" si="0"/>
        <v/>
      </c>
      <c r="B33" s="82" t="str">
        <f>IF(H33&gt;0,CONCATENATE(Tabel2204043[Object-ID],Tabel2204043[Nr.],".",[1]!Watergangen[[#This Row],[Object code]],".",[1]!Watergangen[[#This Row],[Eis-volgnr.]]),"")</f>
        <v/>
      </c>
      <c r="C33" s="83"/>
      <c r="D33" s="83"/>
      <c r="E33" s="84"/>
      <c r="F33" s="88"/>
      <c r="G33" s="88"/>
      <c r="H33" s="84"/>
      <c r="I33" s="83"/>
      <c r="J33" s="89"/>
      <c r="K33" s="86"/>
      <c r="L33" s="86"/>
      <c r="M33" s="86"/>
      <c r="N33" s="86"/>
      <c r="O33" s="83"/>
      <c r="P33" s="111"/>
      <c r="Q33" s="111"/>
      <c r="R33" s="111"/>
      <c r="S33" s="113"/>
      <c r="T33" s="113"/>
      <c r="U33" s="113"/>
      <c r="V33" s="113"/>
      <c r="W33" s="113"/>
      <c r="X33" s="113"/>
      <c r="Y33" s="113"/>
      <c r="Z33" s="113"/>
      <c r="AA33" s="113"/>
      <c r="AB33" s="113"/>
      <c r="AD33" s="113"/>
    </row>
    <row r="34" spans="1:30" x14ac:dyDescent="0.2">
      <c r="A34" s="81" t="str">
        <f t="shared" si="0"/>
        <v/>
      </c>
      <c r="B34" s="82" t="str">
        <f>IF(H34&gt;0,CONCATENATE(Tabel2204043[Object-ID],Tabel2204043[Nr.],".",[1]!Watergangen[[#This Row],[Object code]],".",[1]!Watergangen[[#This Row],[Eis-volgnr.]]),"")</f>
        <v/>
      </c>
      <c r="C34" s="83"/>
      <c r="D34" s="83"/>
      <c r="E34" s="84"/>
      <c r="F34" s="88"/>
      <c r="G34" s="88"/>
      <c r="H34" s="84"/>
      <c r="I34" s="83"/>
      <c r="J34" s="89"/>
      <c r="K34" s="86"/>
      <c r="L34" s="86"/>
      <c r="M34" s="86"/>
      <c r="N34" s="86"/>
      <c r="O34" s="83"/>
      <c r="P34" s="111"/>
      <c r="Q34" s="111"/>
      <c r="R34" s="111"/>
      <c r="S34" s="113"/>
      <c r="T34" s="113"/>
      <c r="U34" s="113"/>
      <c r="V34" s="113"/>
      <c r="W34" s="113"/>
      <c r="X34" s="113"/>
      <c r="Y34" s="113"/>
      <c r="Z34" s="113"/>
      <c r="AA34" s="113"/>
      <c r="AB34" s="113"/>
      <c r="AD34" s="113"/>
    </row>
    <row r="35" spans="1:30" x14ac:dyDescent="0.2">
      <c r="A35" s="81" t="str">
        <f t="shared" si="0"/>
        <v/>
      </c>
      <c r="B35" s="82" t="str">
        <f>IF(H35&gt;0,CONCATENATE(Tabel2204043[Object-ID],Tabel2204043[Nr.],".",[1]!Watergangen[[#This Row],[Object code]],".",[1]!Watergangen[[#This Row],[Eis-volgnr.]]),"")</f>
        <v/>
      </c>
      <c r="C35" s="83"/>
      <c r="D35" s="83"/>
      <c r="E35" s="84"/>
      <c r="F35" s="88"/>
      <c r="G35" s="88"/>
      <c r="H35" s="84"/>
      <c r="I35" s="83"/>
      <c r="J35" s="89"/>
      <c r="K35" s="86"/>
      <c r="L35" s="86"/>
      <c r="M35" s="86"/>
      <c r="N35" s="86"/>
      <c r="O35" s="83"/>
      <c r="P35" s="111"/>
      <c r="Q35" s="111"/>
      <c r="R35" s="111"/>
      <c r="S35" s="113"/>
      <c r="T35" s="113"/>
      <c r="U35" s="113"/>
      <c r="V35" s="113"/>
      <c r="W35" s="113"/>
      <c r="X35" s="113"/>
      <c r="Y35" s="113"/>
      <c r="Z35" s="113"/>
      <c r="AA35" s="113"/>
      <c r="AB35" s="113"/>
      <c r="AD35" s="113"/>
    </row>
    <row r="36" spans="1:30" x14ac:dyDescent="0.2">
      <c r="A36" s="81" t="str">
        <f t="shared" si="0"/>
        <v/>
      </c>
      <c r="B36" s="82" t="str">
        <f>IF(H36&gt;0,CONCATENATE(Tabel2204043[Object-ID],Tabel2204043[Nr.],".",[1]!Watergangen[[#This Row],[Object code]],".",[1]!Watergangen[[#This Row],[Eis-volgnr.]]),"")</f>
        <v/>
      </c>
      <c r="C36" s="83"/>
      <c r="D36" s="83"/>
      <c r="E36" s="84"/>
      <c r="F36" s="88"/>
      <c r="G36" s="88"/>
      <c r="H36" s="84"/>
      <c r="I36" s="83"/>
      <c r="J36" s="86"/>
      <c r="K36" s="86"/>
      <c r="L36" s="86"/>
      <c r="M36" s="86"/>
      <c r="N36" s="86"/>
      <c r="O36" s="83"/>
      <c r="P36" s="111"/>
      <c r="Q36" s="111"/>
      <c r="R36" s="111"/>
      <c r="S36" s="113"/>
      <c r="T36" s="113"/>
      <c r="U36" s="113"/>
      <c r="V36" s="113"/>
      <c r="W36" s="113"/>
      <c r="X36" s="113"/>
      <c r="Y36" s="113"/>
      <c r="Z36" s="113"/>
      <c r="AA36" s="113"/>
      <c r="AB36" s="113"/>
      <c r="AD36" s="113"/>
    </row>
    <row r="37" spans="1:30" x14ac:dyDescent="0.2">
      <c r="A37" s="81" t="str">
        <f t="shared" si="0"/>
        <v/>
      </c>
      <c r="B37" s="82" t="str">
        <f>IF(H37&gt;0,CONCATENATE(Tabel2204043[Object-ID],Tabel2204043[Nr.],".",[1]!Watergangen[[#This Row],[Object code]],".",[1]!Watergangen[[#This Row],[Eis-volgnr.]]),"")</f>
        <v/>
      </c>
      <c r="C37" s="83"/>
      <c r="D37" s="83"/>
      <c r="E37" s="84"/>
      <c r="F37" s="88"/>
      <c r="G37" s="88"/>
      <c r="H37" s="84"/>
      <c r="I37" s="83"/>
      <c r="J37" s="86"/>
      <c r="K37" s="86"/>
      <c r="L37" s="86"/>
      <c r="M37" s="86"/>
      <c r="N37" s="86"/>
      <c r="O37" s="83"/>
      <c r="P37" s="111"/>
      <c r="Q37" s="111"/>
      <c r="R37" s="111"/>
      <c r="S37" s="113"/>
      <c r="T37" s="113"/>
      <c r="U37" s="113"/>
      <c r="V37" s="113"/>
      <c r="W37" s="113"/>
      <c r="X37" s="113"/>
      <c r="Y37" s="113"/>
      <c r="Z37" s="113"/>
      <c r="AA37" s="113"/>
      <c r="AB37" s="113"/>
      <c r="AD37" s="113"/>
    </row>
    <row r="38" spans="1:30" x14ac:dyDescent="0.2">
      <c r="A38" s="81" t="str">
        <f t="shared" si="0"/>
        <v/>
      </c>
      <c r="B38" s="82" t="str">
        <f>IF(H38&gt;0,CONCATENATE(Tabel2204043[Object-ID],Tabel2204043[Nr.],".",[1]!Watergangen[[#This Row],[Object code]],".",[1]!Watergangen[[#This Row],[Eis-volgnr.]]),"")</f>
        <v/>
      </c>
      <c r="C38" s="83"/>
      <c r="D38" s="83"/>
      <c r="E38" s="84"/>
      <c r="F38" s="88"/>
      <c r="G38" s="88"/>
      <c r="H38" s="84"/>
      <c r="I38" s="83"/>
      <c r="J38" s="86"/>
      <c r="K38" s="86"/>
      <c r="L38" s="86"/>
      <c r="M38" s="86"/>
      <c r="N38" s="86"/>
      <c r="O38" s="83"/>
      <c r="P38" s="111"/>
      <c r="Q38" s="111"/>
      <c r="R38" s="111"/>
      <c r="S38" s="113"/>
      <c r="T38" s="113"/>
      <c r="U38" s="113"/>
      <c r="V38" s="113"/>
      <c r="W38" s="113"/>
      <c r="X38" s="113"/>
      <c r="Y38" s="113"/>
      <c r="Z38" s="113"/>
      <c r="AA38" s="113"/>
      <c r="AB38" s="113"/>
      <c r="AD38" s="113"/>
    </row>
    <row r="39" spans="1:30" x14ac:dyDescent="0.2">
      <c r="A39" s="81" t="str">
        <f t="shared" si="0"/>
        <v/>
      </c>
      <c r="B39" s="82" t="str">
        <f>IF(H39&gt;0,CONCATENATE(Tabel2204043[Object-ID],Tabel2204043[Nr.],".",[1]!Watergangen[[#This Row],[Object code]],".",[1]!Watergangen[[#This Row],[Eis-volgnr.]]),"")</f>
        <v/>
      </c>
      <c r="C39" s="83"/>
      <c r="D39" s="83"/>
      <c r="E39" s="84"/>
      <c r="F39" s="88"/>
      <c r="G39" s="88"/>
      <c r="H39" s="84"/>
      <c r="I39" s="83"/>
      <c r="J39" s="86"/>
      <c r="K39" s="86"/>
      <c r="L39" s="86"/>
      <c r="M39" s="86"/>
      <c r="N39" s="86"/>
      <c r="O39" s="83"/>
      <c r="P39" s="111"/>
      <c r="Q39" s="111"/>
      <c r="R39" s="111"/>
      <c r="S39" s="113"/>
      <c r="T39" s="113"/>
      <c r="U39" s="113"/>
      <c r="V39" s="113"/>
      <c r="W39" s="113"/>
      <c r="X39" s="113"/>
      <c r="Y39" s="113"/>
      <c r="Z39" s="113"/>
      <c r="AA39" s="113"/>
      <c r="AB39" s="113"/>
      <c r="AD39" s="113"/>
    </row>
    <row r="40" spans="1:30" x14ac:dyDescent="0.2">
      <c r="A40" s="81" t="str">
        <f t="shared" si="0"/>
        <v/>
      </c>
      <c r="B40" s="82" t="str">
        <f>IF(H40&gt;0,CONCATENATE(Tabel2204043[Object-ID],Tabel2204043[Nr.],".",[1]!Watergangen[[#This Row],[Object code]],".",[1]!Watergangen[[#This Row],[Eis-volgnr.]]),"")</f>
        <v/>
      </c>
      <c r="C40" s="83"/>
      <c r="D40" s="83"/>
      <c r="E40" s="84"/>
      <c r="F40" s="88"/>
      <c r="G40" s="88"/>
      <c r="H40" s="84"/>
      <c r="I40" s="83"/>
      <c r="J40" s="86"/>
      <c r="K40" s="86"/>
      <c r="L40" s="86"/>
      <c r="M40" s="86"/>
      <c r="N40" s="86"/>
      <c r="O40" s="83"/>
      <c r="P40" s="111"/>
      <c r="Q40" s="111"/>
      <c r="R40" s="111"/>
      <c r="S40" s="113"/>
      <c r="T40" s="113"/>
      <c r="U40" s="113"/>
      <c r="V40" s="113"/>
      <c r="W40" s="113"/>
      <c r="X40" s="113"/>
      <c r="Y40" s="113"/>
      <c r="Z40" s="113"/>
      <c r="AA40" s="113"/>
      <c r="AB40" s="113"/>
      <c r="AD40" s="113"/>
    </row>
    <row r="41" spans="1:30" x14ac:dyDescent="0.2">
      <c r="A41" s="81" t="str">
        <f t="shared" si="0"/>
        <v/>
      </c>
      <c r="B41" s="82" t="str">
        <f>IF(H41&gt;0,CONCATENATE(Tabel2204043[Object-ID],Tabel2204043[Nr.],".",[1]!Watergangen[[#This Row],[Object code]],".",[1]!Watergangen[[#This Row],[Eis-volgnr.]]),"")</f>
        <v/>
      </c>
      <c r="C41" s="83"/>
      <c r="D41" s="83"/>
      <c r="E41" s="84"/>
      <c r="F41" s="88"/>
      <c r="G41" s="88"/>
      <c r="H41" s="84"/>
      <c r="I41" s="83"/>
      <c r="J41" s="89"/>
      <c r="K41" s="86"/>
      <c r="L41" s="86"/>
      <c r="M41" s="86"/>
      <c r="N41" s="86"/>
      <c r="O41" s="83"/>
      <c r="P41" s="111"/>
      <c r="Q41" s="111"/>
      <c r="R41" s="111"/>
      <c r="S41" s="113"/>
      <c r="T41" s="113"/>
      <c r="U41" s="113"/>
      <c r="V41" s="113"/>
      <c r="W41" s="113"/>
      <c r="X41" s="113"/>
      <c r="Y41" s="113"/>
      <c r="Z41" s="113"/>
      <c r="AA41" s="113"/>
      <c r="AB41" s="113"/>
      <c r="AD41" s="113"/>
    </row>
    <row r="42" spans="1:30" x14ac:dyDescent="0.2">
      <c r="A42" s="81" t="str">
        <f t="shared" si="0"/>
        <v/>
      </c>
      <c r="B42" s="82" t="str">
        <f>IF(H42&gt;0,CONCATENATE(Tabel2204043[Object-ID],Tabel2204043[Nr.],".",[1]!Watergangen[[#This Row],[Object code]],".",[1]!Watergangen[[#This Row],[Eis-volgnr.]]),"")</f>
        <v/>
      </c>
      <c r="C42" s="83"/>
      <c r="D42" s="83"/>
      <c r="E42" s="84"/>
      <c r="F42" s="88"/>
      <c r="G42" s="88"/>
      <c r="H42" s="84"/>
      <c r="I42" s="83"/>
      <c r="J42" s="89"/>
      <c r="K42" s="86"/>
      <c r="L42" s="86"/>
      <c r="M42" s="86"/>
      <c r="N42" s="86"/>
      <c r="O42" s="83"/>
      <c r="P42" s="111"/>
      <c r="Q42" s="111"/>
      <c r="R42" s="111"/>
      <c r="S42" s="113"/>
      <c r="T42" s="113"/>
      <c r="U42" s="113"/>
      <c r="V42" s="113"/>
      <c r="W42" s="113"/>
      <c r="X42" s="113"/>
      <c r="Y42" s="113"/>
      <c r="Z42" s="113"/>
      <c r="AA42" s="113"/>
      <c r="AB42" s="113"/>
      <c r="AD42" s="113"/>
    </row>
    <row r="43" spans="1:30" x14ac:dyDescent="0.2">
      <c r="A43" s="81" t="str">
        <f t="shared" si="0"/>
        <v/>
      </c>
      <c r="B43" s="82" t="str">
        <f>IF(H43&gt;0,CONCATENATE(Tabel2204043[Object-ID],Tabel2204043[Nr.],".",[1]!Watergangen[[#This Row],[Object code]],".",[1]!Watergangen[[#This Row],[Eis-volgnr.]]),"")</f>
        <v/>
      </c>
      <c r="C43" s="83"/>
      <c r="D43" s="83"/>
      <c r="E43" s="84"/>
      <c r="F43" s="88"/>
      <c r="G43" s="88"/>
      <c r="H43" s="84"/>
      <c r="I43" s="83"/>
      <c r="J43" s="89"/>
      <c r="K43" s="86"/>
      <c r="L43" s="86"/>
      <c r="M43" s="86"/>
      <c r="N43" s="86"/>
      <c r="O43" s="83"/>
      <c r="P43" s="111"/>
      <c r="Q43" s="111"/>
      <c r="R43" s="111"/>
      <c r="S43" s="113"/>
      <c r="T43" s="113"/>
      <c r="U43" s="113"/>
      <c r="V43" s="113"/>
      <c r="W43" s="113"/>
      <c r="X43" s="113"/>
      <c r="Y43" s="113"/>
      <c r="Z43" s="113"/>
      <c r="AA43" s="113"/>
      <c r="AB43" s="113"/>
      <c r="AD43" s="113"/>
    </row>
    <row r="44" spans="1:30" x14ac:dyDescent="0.2">
      <c r="A44" s="81" t="str">
        <f t="shared" si="0"/>
        <v/>
      </c>
      <c r="B44" s="82" t="str">
        <f>IF(H44&gt;0,CONCATENATE(Tabel2204043[Object-ID],Tabel2204043[Nr.],".",[1]!Watergangen[[#This Row],[Object code]],".",[1]!Watergangen[[#This Row],[Eis-volgnr.]]),"")</f>
        <v/>
      </c>
      <c r="C44" s="83"/>
      <c r="D44" s="83"/>
      <c r="E44" s="84"/>
      <c r="F44" s="88"/>
      <c r="G44" s="88"/>
      <c r="H44" s="84"/>
      <c r="I44" s="83"/>
      <c r="J44" s="86"/>
      <c r="K44" s="86"/>
      <c r="L44" s="86"/>
      <c r="M44" s="86"/>
      <c r="N44" s="86"/>
      <c r="O44" s="83"/>
      <c r="P44" s="111"/>
      <c r="Q44" s="111"/>
      <c r="R44" s="111"/>
      <c r="S44" s="113"/>
      <c r="T44" s="113"/>
      <c r="U44" s="113"/>
      <c r="V44" s="113"/>
      <c r="W44" s="113"/>
      <c r="X44" s="113"/>
      <c r="Y44" s="113"/>
      <c r="Z44" s="113"/>
      <c r="AA44" s="113"/>
      <c r="AB44" s="113"/>
      <c r="AD44" s="113"/>
    </row>
    <row r="45" spans="1:30" x14ac:dyDescent="0.2">
      <c r="A45" s="81" t="str">
        <f t="shared" si="0"/>
        <v/>
      </c>
      <c r="B45" s="82" t="str">
        <f>IF(H45&gt;0,CONCATENATE(Tabel2204043[Object-ID],Tabel2204043[Nr.],".",[1]!Watergangen[[#This Row],[Object code]],".",[1]!Watergangen[[#This Row],[Eis-volgnr.]]),"")</f>
        <v/>
      </c>
      <c r="C45" s="83"/>
      <c r="D45" s="83"/>
      <c r="E45" s="84"/>
      <c r="F45" s="88"/>
      <c r="G45" s="88"/>
      <c r="H45" s="84"/>
      <c r="I45" s="83"/>
      <c r="J45" s="89"/>
      <c r="K45" s="86"/>
      <c r="L45" s="86"/>
      <c r="M45" s="86"/>
      <c r="N45" s="86"/>
      <c r="O45" s="83"/>
      <c r="P45" s="111"/>
      <c r="Q45" s="111"/>
      <c r="R45" s="111"/>
      <c r="S45" s="113"/>
      <c r="T45" s="113"/>
      <c r="U45" s="113"/>
      <c r="V45" s="113"/>
      <c r="W45" s="113"/>
      <c r="X45" s="113"/>
      <c r="Y45" s="113"/>
      <c r="Z45" s="113"/>
      <c r="AA45" s="113"/>
      <c r="AB45" s="113"/>
      <c r="AD45" s="113"/>
    </row>
    <row r="46" spans="1:30" x14ac:dyDescent="0.2">
      <c r="A46" s="81" t="str">
        <f t="shared" si="0"/>
        <v/>
      </c>
      <c r="B46" s="82" t="str">
        <f>IF(H46&gt;0,CONCATENATE(Tabel2204043[Object-ID],Tabel2204043[Nr.],".",[1]!Watergangen[[#This Row],[Object code]],".",[1]!Watergangen[[#This Row],[Eis-volgnr.]]),"")</f>
        <v/>
      </c>
      <c r="C46" s="83"/>
      <c r="D46" s="83"/>
      <c r="E46" s="84"/>
      <c r="F46" s="88"/>
      <c r="G46" s="88"/>
      <c r="H46" s="84"/>
      <c r="I46" s="83"/>
      <c r="J46" s="89"/>
      <c r="K46" s="86"/>
      <c r="L46" s="86"/>
      <c r="M46" s="86"/>
      <c r="N46" s="86"/>
      <c r="O46" s="83"/>
      <c r="P46" s="111"/>
      <c r="Q46" s="111"/>
      <c r="R46" s="111"/>
      <c r="S46" s="113"/>
      <c r="T46" s="113"/>
      <c r="U46" s="113"/>
      <c r="V46" s="113"/>
      <c r="W46" s="113"/>
      <c r="X46" s="113"/>
      <c r="Y46" s="113"/>
      <c r="Z46" s="113"/>
      <c r="AA46" s="113"/>
      <c r="AB46" s="113"/>
      <c r="AD46" s="113"/>
    </row>
    <row r="47" spans="1:30" x14ac:dyDescent="0.2">
      <c r="A47" s="81" t="str">
        <f t="shared" si="0"/>
        <v/>
      </c>
      <c r="B47" s="82" t="str">
        <f>IF(H47&gt;0,CONCATENATE(Tabel2204043[Object-ID],Tabel2204043[Nr.],".",[1]!Watergangen[[#This Row],[Object code]],".",[1]!Watergangen[[#This Row],[Eis-volgnr.]]),"")</f>
        <v/>
      </c>
      <c r="C47" s="83"/>
      <c r="D47" s="83"/>
      <c r="E47" s="84"/>
      <c r="F47" s="88"/>
      <c r="G47" s="88"/>
      <c r="H47" s="84"/>
      <c r="I47" s="83"/>
      <c r="J47" s="89"/>
      <c r="K47" s="86"/>
      <c r="L47" s="86"/>
      <c r="M47" s="86"/>
      <c r="N47" s="86"/>
      <c r="O47" s="83"/>
      <c r="P47" s="111"/>
      <c r="Q47" s="111"/>
      <c r="R47" s="111"/>
      <c r="S47" s="113"/>
      <c r="T47" s="113"/>
      <c r="U47" s="113"/>
      <c r="V47" s="113"/>
      <c r="W47" s="113"/>
      <c r="X47" s="113"/>
      <c r="Y47" s="113"/>
      <c r="Z47" s="113"/>
      <c r="AA47" s="113"/>
      <c r="AB47" s="113"/>
      <c r="AD47" s="113"/>
    </row>
    <row r="48" spans="1:30" x14ac:dyDescent="0.2">
      <c r="A48" s="81" t="str">
        <f t="shared" si="0"/>
        <v/>
      </c>
      <c r="B48" s="82" t="str">
        <f>IF(H48&gt;0,CONCATENATE(Tabel2204043[Object-ID],Tabel2204043[Nr.],".",[1]!Watergangen[[#This Row],[Object code]],".",[1]!Watergangen[[#This Row],[Eis-volgnr.]]),"")</f>
        <v/>
      </c>
      <c r="C48" s="83"/>
      <c r="D48" s="83"/>
      <c r="E48" s="84"/>
      <c r="F48" s="88"/>
      <c r="G48" s="88"/>
      <c r="H48" s="84"/>
      <c r="I48" s="83"/>
      <c r="J48" s="89"/>
      <c r="K48" s="86"/>
      <c r="L48" s="86"/>
      <c r="M48" s="86"/>
      <c r="N48" s="86"/>
      <c r="O48" s="83"/>
      <c r="P48" s="111"/>
      <c r="Q48" s="111"/>
      <c r="R48" s="111"/>
      <c r="S48" s="113"/>
      <c r="T48" s="113"/>
      <c r="U48" s="113"/>
      <c r="V48" s="113"/>
      <c r="W48" s="113"/>
      <c r="X48" s="113"/>
      <c r="Y48" s="113"/>
      <c r="Z48" s="113"/>
      <c r="AA48" s="113"/>
      <c r="AB48" s="113"/>
      <c r="AD48" s="113"/>
    </row>
    <row r="49" spans="1:30" x14ac:dyDescent="0.2">
      <c r="A49" s="81" t="str">
        <f t="shared" si="0"/>
        <v/>
      </c>
      <c r="B49" s="82" t="str">
        <f>IF(H49&gt;0,CONCATENATE(Tabel2204043[Object-ID],Tabel2204043[Nr.],".",[1]!Watergangen[[#This Row],[Object code]],".",[1]!Watergangen[[#This Row],[Eis-volgnr.]]),"")</f>
        <v/>
      </c>
      <c r="C49" s="83"/>
      <c r="D49" s="83"/>
      <c r="E49" s="84"/>
      <c r="F49" s="88"/>
      <c r="G49" s="88"/>
      <c r="H49" s="84"/>
      <c r="I49" s="83"/>
      <c r="J49" s="89"/>
      <c r="K49" s="86"/>
      <c r="L49" s="86"/>
      <c r="M49" s="86"/>
      <c r="N49" s="86"/>
      <c r="O49" s="83"/>
      <c r="P49" s="111"/>
      <c r="Q49" s="111"/>
      <c r="R49" s="111"/>
      <c r="S49" s="113"/>
      <c r="T49" s="113"/>
      <c r="U49" s="113"/>
      <c r="V49" s="113"/>
      <c r="W49" s="113"/>
      <c r="X49" s="113"/>
      <c r="Y49" s="113"/>
      <c r="Z49" s="113"/>
      <c r="AA49" s="113"/>
      <c r="AB49" s="113"/>
      <c r="AD49" s="113"/>
    </row>
    <row r="50" spans="1:30" x14ac:dyDescent="0.2">
      <c r="A50" s="81" t="str">
        <f t="shared" si="0"/>
        <v/>
      </c>
      <c r="B50" s="82" t="str">
        <f>IF(H50&gt;0,CONCATENATE(Tabel2204043[Object-ID],Tabel2204043[Nr.],".",[1]!Watergangen[[#This Row],[Object code]],".",[1]!Watergangen[[#This Row],[Eis-volgnr.]]),"")</f>
        <v/>
      </c>
      <c r="C50" s="83"/>
      <c r="D50" s="83"/>
      <c r="E50" s="84"/>
      <c r="F50" s="88"/>
      <c r="G50" s="88"/>
      <c r="H50" s="84"/>
      <c r="I50" s="83"/>
      <c r="J50" s="89"/>
      <c r="K50" s="86"/>
      <c r="L50" s="86"/>
      <c r="M50" s="86"/>
      <c r="N50" s="86"/>
      <c r="O50" s="83"/>
      <c r="P50" s="111"/>
      <c r="Q50" s="111"/>
      <c r="R50" s="111"/>
      <c r="S50" s="113"/>
      <c r="T50" s="113"/>
      <c r="U50" s="113"/>
      <c r="V50" s="113"/>
      <c r="W50" s="113"/>
      <c r="X50" s="113"/>
      <c r="Y50" s="113"/>
      <c r="Z50" s="113"/>
      <c r="AA50" s="113"/>
      <c r="AB50" s="113"/>
      <c r="AD50" s="113"/>
    </row>
    <row r="51" spans="1:30" x14ac:dyDescent="0.2">
      <c r="A51" s="81" t="str">
        <f t="shared" si="0"/>
        <v/>
      </c>
      <c r="B51" s="82" t="str">
        <f>IF(H51&gt;0,CONCATENATE(Tabel2204043[Object-ID],Tabel2204043[Nr.],".",[1]!Watergangen[[#This Row],[Object code]],".",[1]!Watergangen[[#This Row],[Eis-volgnr.]]),"")</f>
        <v/>
      </c>
      <c r="C51" s="83"/>
      <c r="D51" s="83"/>
      <c r="E51" s="84"/>
      <c r="F51" s="88"/>
      <c r="G51" s="88"/>
      <c r="H51" s="84"/>
      <c r="I51" s="83"/>
      <c r="J51" s="89"/>
      <c r="K51" s="86"/>
      <c r="L51" s="86"/>
      <c r="M51" s="86"/>
      <c r="N51" s="86"/>
      <c r="O51" s="83"/>
      <c r="P51" s="111"/>
      <c r="Q51" s="111"/>
      <c r="R51" s="111"/>
      <c r="S51" s="113"/>
      <c r="T51" s="113"/>
      <c r="U51" s="113"/>
      <c r="V51" s="113"/>
      <c r="W51" s="113"/>
      <c r="X51" s="113"/>
      <c r="Y51" s="113"/>
      <c r="Z51" s="113"/>
      <c r="AA51" s="113"/>
      <c r="AB51" s="113"/>
      <c r="AD51" s="113"/>
    </row>
    <row r="52" spans="1:30" x14ac:dyDescent="0.2">
      <c r="A52" s="81" t="str">
        <f t="shared" si="0"/>
        <v/>
      </c>
      <c r="B52" s="82" t="str">
        <f>IF(H52&gt;0,CONCATENATE(Tabel2204043[Object-ID],Tabel2204043[Nr.],".",[1]!Watergangen[[#This Row],[Object code]],".",[1]!Watergangen[[#This Row],[Eis-volgnr.]]),"")</f>
        <v/>
      </c>
      <c r="C52" s="83"/>
      <c r="D52" s="83"/>
      <c r="E52" s="84"/>
      <c r="F52" s="88"/>
      <c r="G52" s="88"/>
      <c r="H52" s="84"/>
      <c r="I52" s="83"/>
      <c r="J52" s="89"/>
      <c r="K52" s="86"/>
      <c r="L52" s="86"/>
      <c r="M52" s="86"/>
      <c r="N52" s="86"/>
      <c r="O52" s="83"/>
      <c r="P52" s="111"/>
      <c r="Q52" s="111"/>
      <c r="R52" s="111"/>
      <c r="S52" s="113"/>
      <c r="T52" s="113"/>
      <c r="U52" s="113"/>
      <c r="V52" s="113"/>
      <c r="W52" s="113"/>
      <c r="X52" s="113"/>
      <c r="Y52" s="113"/>
      <c r="Z52" s="113"/>
      <c r="AA52" s="113"/>
      <c r="AB52" s="113"/>
      <c r="AD52" s="113"/>
    </row>
    <row r="53" spans="1:30" x14ac:dyDescent="0.2">
      <c r="A53" s="81" t="str">
        <f t="shared" si="0"/>
        <v/>
      </c>
      <c r="B53" s="82" t="str">
        <f>IF(H53&gt;0,CONCATENATE(Tabel2204043[Object-ID],Tabel2204043[Nr.],".",[1]!Watergangen[[#This Row],[Object code]],".",[1]!Watergangen[[#This Row],[Eis-volgnr.]]),"")</f>
        <v/>
      </c>
      <c r="C53" s="83"/>
      <c r="D53" s="83"/>
      <c r="E53" s="84"/>
      <c r="F53" s="88"/>
      <c r="G53" s="88"/>
      <c r="H53" s="84"/>
      <c r="I53" s="83"/>
      <c r="J53" s="89"/>
      <c r="K53" s="86"/>
      <c r="L53" s="86"/>
      <c r="M53" s="86"/>
      <c r="N53" s="86"/>
      <c r="O53" s="83"/>
      <c r="P53" s="111"/>
      <c r="Q53" s="111"/>
      <c r="R53" s="111"/>
      <c r="S53" s="113"/>
      <c r="T53" s="113"/>
      <c r="U53" s="113"/>
      <c r="V53" s="113"/>
      <c r="W53" s="113"/>
      <c r="X53" s="113"/>
      <c r="Y53" s="113"/>
      <c r="Z53" s="113"/>
      <c r="AA53" s="113"/>
      <c r="AB53" s="113"/>
      <c r="AD53" s="113"/>
    </row>
    <row r="54" spans="1:30" x14ac:dyDescent="0.2">
      <c r="A54" s="81" t="str">
        <f t="shared" si="0"/>
        <v/>
      </c>
      <c r="B54" s="82" t="str">
        <f>IF(H54&gt;0,CONCATENATE(Tabel2204043[Object-ID],Tabel2204043[Nr.],".",[1]!Watergangen[[#This Row],[Object code]],".",[1]!Watergangen[[#This Row],[Eis-volgnr.]]),"")</f>
        <v/>
      </c>
      <c r="C54" s="83"/>
      <c r="D54" s="83"/>
      <c r="E54" s="84"/>
      <c r="F54" s="88"/>
      <c r="G54" s="88"/>
      <c r="H54" s="84"/>
      <c r="I54" s="83"/>
      <c r="J54" s="89"/>
      <c r="K54" s="86"/>
      <c r="L54" s="86"/>
      <c r="M54" s="86"/>
      <c r="N54" s="86"/>
      <c r="O54" s="83"/>
      <c r="P54" s="111"/>
      <c r="Q54" s="111"/>
      <c r="R54" s="111"/>
      <c r="S54" s="113"/>
      <c r="T54" s="113"/>
      <c r="U54" s="113"/>
      <c r="V54" s="113"/>
      <c r="W54" s="113"/>
      <c r="X54" s="113"/>
      <c r="Y54" s="113"/>
      <c r="Z54" s="113"/>
      <c r="AA54" s="113"/>
      <c r="AB54" s="113"/>
      <c r="AD54" s="113"/>
    </row>
    <row r="55" spans="1:30" x14ac:dyDescent="0.2">
      <c r="A55" s="81" t="str">
        <f t="shared" si="0"/>
        <v/>
      </c>
      <c r="B55" s="82" t="str">
        <f>IF(H55&gt;0,CONCATENATE(Tabel2204043[Object-ID],Tabel2204043[Nr.],".",[1]!Watergangen[[#This Row],[Object code]],".",[1]!Watergangen[[#This Row],[Eis-volgnr.]]),"")</f>
        <v/>
      </c>
      <c r="C55" s="83"/>
      <c r="D55" s="83"/>
      <c r="E55" s="84"/>
      <c r="F55" s="88"/>
      <c r="G55" s="88"/>
      <c r="H55" s="84"/>
      <c r="I55" s="83"/>
      <c r="J55" s="89"/>
      <c r="K55" s="86"/>
      <c r="L55" s="86"/>
      <c r="M55" s="86"/>
      <c r="N55" s="86"/>
      <c r="O55" s="83"/>
      <c r="P55" s="111"/>
      <c r="Q55" s="111"/>
      <c r="R55" s="111"/>
      <c r="S55" s="113"/>
      <c r="T55" s="113"/>
      <c r="U55" s="113"/>
      <c r="V55" s="113"/>
      <c r="W55" s="113"/>
      <c r="X55" s="113"/>
      <c r="Y55" s="113"/>
      <c r="Z55" s="113"/>
      <c r="AA55" s="113"/>
      <c r="AB55" s="113"/>
      <c r="AD55" s="113"/>
    </row>
    <row r="56" spans="1:30" x14ac:dyDescent="0.2">
      <c r="A56" s="81" t="str">
        <f t="shared" si="0"/>
        <v/>
      </c>
      <c r="B56" s="82" t="str">
        <f>IF(H56&gt;0,CONCATENATE(Tabel2204043[Object-ID],Tabel2204043[Nr.],".",[1]!Watergangen[[#This Row],[Object code]],".",[1]!Watergangen[[#This Row],[Eis-volgnr.]]),"")</f>
        <v/>
      </c>
      <c r="C56" s="83"/>
      <c r="D56" s="83"/>
      <c r="E56" s="84"/>
      <c r="F56" s="88"/>
      <c r="G56" s="88"/>
      <c r="H56" s="84"/>
      <c r="I56" s="83"/>
      <c r="J56" s="89"/>
      <c r="K56" s="86"/>
      <c r="L56" s="86"/>
      <c r="M56" s="86"/>
      <c r="N56" s="86"/>
      <c r="O56" s="83"/>
      <c r="P56" s="111"/>
      <c r="Q56" s="111"/>
      <c r="R56" s="111"/>
      <c r="S56" s="113"/>
      <c r="T56" s="113"/>
      <c r="U56" s="113"/>
      <c r="V56" s="113"/>
      <c r="W56" s="113"/>
      <c r="X56" s="113"/>
      <c r="Y56" s="113"/>
      <c r="Z56" s="113"/>
      <c r="AA56" s="113"/>
      <c r="AB56" s="113"/>
      <c r="AD56" s="113"/>
    </row>
    <row r="57" spans="1:30" x14ac:dyDescent="0.2">
      <c r="A57" s="81" t="str">
        <f t="shared" si="0"/>
        <v/>
      </c>
      <c r="B57" s="82" t="str">
        <f>IF(H57&gt;0,CONCATENATE(Tabel2204043[Object-ID],Tabel2204043[Nr.],".",[1]!Watergangen[[#This Row],[Object code]],".",[1]!Watergangen[[#This Row],[Eis-volgnr.]]),"")</f>
        <v/>
      </c>
      <c r="C57" s="83"/>
      <c r="D57" s="83"/>
      <c r="E57" s="84"/>
      <c r="F57" s="88"/>
      <c r="G57" s="88"/>
      <c r="H57" s="84"/>
      <c r="I57" s="83"/>
      <c r="J57" s="89"/>
      <c r="K57" s="86"/>
      <c r="L57" s="86"/>
      <c r="M57" s="86"/>
      <c r="N57" s="86"/>
      <c r="O57" s="83"/>
      <c r="P57" s="111"/>
      <c r="Q57" s="111"/>
      <c r="R57" s="111"/>
      <c r="S57" s="113"/>
      <c r="T57" s="113"/>
      <c r="U57" s="113"/>
      <c r="V57" s="113"/>
      <c r="W57" s="113"/>
      <c r="X57" s="113"/>
      <c r="Y57" s="113"/>
      <c r="Z57" s="113"/>
      <c r="AA57" s="113"/>
      <c r="AB57" s="113"/>
      <c r="AD57" s="113"/>
    </row>
    <row r="58" spans="1:30" x14ac:dyDescent="0.2">
      <c r="A58" s="81" t="str">
        <f t="shared" si="0"/>
        <v/>
      </c>
      <c r="B58" s="82" t="str">
        <f>IF(H58&gt;0,CONCATENATE(Tabel2204043[Object-ID],Tabel2204043[Nr.],".",[1]!Watergangen[[#This Row],[Object code]],".",[1]!Watergangen[[#This Row],[Eis-volgnr.]]),"")</f>
        <v/>
      </c>
      <c r="C58" s="83"/>
      <c r="D58" s="83"/>
      <c r="E58" s="84"/>
      <c r="F58" s="88"/>
      <c r="G58" s="88"/>
      <c r="H58" s="84"/>
      <c r="I58" s="83"/>
      <c r="J58" s="89"/>
      <c r="K58" s="86"/>
      <c r="L58" s="86"/>
      <c r="M58" s="86"/>
      <c r="N58" s="86"/>
      <c r="O58" s="83"/>
      <c r="P58" s="111"/>
      <c r="Q58" s="111"/>
      <c r="R58" s="111"/>
      <c r="S58" s="113"/>
      <c r="T58" s="113"/>
      <c r="U58" s="113"/>
      <c r="V58" s="113"/>
      <c r="W58" s="113"/>
      <c r="X58" s="113"/>
      <c r="Y58" s="113"/>
      <c r="Z58" s="113"/>
      <c r="AA58" s="113"/>
      <c r="AB58" s="113"/>
      <c r="AD58" s="113"/>
    </row>
    <row r="59" spans="1:30" x14ac:dyDescent="0.2">
      <c r="A59" s="81" t="str">
        <f t="shared" si="0"/>
        <v/>
      </c>
      <c r="B59" s="82" t="str">
        <f>IF(H59&gt;0,CONCATENATE(Tabel2204043[Object-ID],Tabel2204043[Nr.],".",[1]!Watergangen[[#This Row],[Object code]],".",[1]!Watergangen[[#This Row],[Eis-volgnr.]]),"")</f>
        <v/>
      </c>
      <c r="C59" s="83"/>
      <c r="D59" s="83"/>
      <c r="E59" s="84"/>
      <c r="F59" s="88"/>
      <c r="G59" s="88"/>
      <c r="H59" s="84"/>
      <c r="I59" s="83"/>
      <c r="J59" s="89"/>
      <c r="K59" s="86"/>
      <c r="L59" s="86"/>
      <c r="M59" s="86"/>
      <c r="N59" s="86"/>
      <c r="O59" s="83"/>
      <c r="P59" s="111"/>
      <c r="Q59" s="111"/>
      <c r="R59" s="111"/>
      <c r="S59" s="113"/>
      <c r="T59" s="113"/>
      <c r="U59" s="113"/>
      <c r="V59" s="113"/>
      <c r="W59" s="113"/>
      <c r="X59" s="113"/>
      <c r="Y59" s="113"/>
      <c r="Z59" s="113"/>
      <c r="AA59" s="113"/>
      <c r="AB59" s="113"/>
      <c r="AD59" s="113"/>
    </row>
    <row r="60" spans="1:30" x14ac:dyDescent="0.2">
      <c r="A60" s="81" t="str">
        <f t="shared" si="0"/>
        <v/>
      </c>
      <c r="B60" s="82" t="str">
        <f>IF(H60&gt;0,CONCATENATE(Tabel2204043[Object-ID],Tabel2204043[Nr.],".",[1]!Watergangen[[#This Row],[Object code]],".",[1]!Watergangen[[#This Row],[Eis-volgnr.]]),"")</f>
        <v/>
      </c>
      <c r="C60" s="83"/>
      <c r="D60" s="83"/>
      <c r="E60" s="84"/>
      <c r="F60" s="88"/>
      <c r="G60" s="88"/>
      <c r="H60" s="84"/>
      <c r="I60" s="83"/>
      <c r="J60" s="89"/>
      <c r="K60" s="86"/>
      <c r="L60" s="86"/>
      <c r="M60" s="86"/>
      <c r="N60" s="86"/>
      <c r="O60" s="83"/>
      <c r="P60" s="111"/>
      <c r="Q60" s="111"/>
      <c r="R60" s="111"/>
      <c r="S60" s="113"/>
      <c r="T60" s="113"/>
      <c r="U60" s="113"/>
      <c r="V60" s="113"/>
      <c r="W60" s="113"/>
      <c r="X60" s="113"/>
      <c r="Y60" s="113"/>
      <c r="Z60" s="113"/>
      <c r="AA60" s="113"/>
      <c r="AB60" s="113"/>
      <c r="AD60" s="113"/>
    </row>
    <row r="61" spans="1:30" x14ac:dyDescent="0.2">
      <c r="A61" s="81" t="str">
        <f t="shared" si="0"/>
        <v/>
      </c>
      <c r="B61" s="82" t="str">
        <f>IF(H61&gt;0,CONCATENATE(Tabel2204043[Object-ID],Tabel2204043[Nr.],".",[1]!Watergangen[[#This Row],[Object code]],".",[1]!Watergangen[[#This Row],[Eis-volgnr.]]),"")</f>
        <v/>
      </c>
      <c r="C61" s="83"/>
      <c r="D61" s="83"/>
      <c r="E61" s="84"/>
      <c r="F61" s="88"/>
      <c r="G61" s="88"/>
      <c r="H61" s="84"/>
      <c r="I61" s="83"/>
      <c r="J61" s="89"/>
      <c r="K61" s="86"/>
      <c r="L61" s="86"/>
      <c r="M61" s="86"/>
      <c r="N61" s="86"/>
      <c r="O61" s="83"/>
      <c r="P61" s="111"/>
      <c r="Q61" s="111"/>
      <c r="R61" s="111"/>
      <c r="S61" s="113"/>
      <c r="T61" s="113"/>
      <c r="U61" s="113"/>
      <c r="V61" s="113"/>
      <c r="W61" s="113"/>
      <c r="X61" s="113"/>
      <c r="Y61" s="113"/>
      <c r="Z61" s="113"/>
      <c r="AA61" s="113"/>
      <c r="AB61" s="113"/>
      <c r="AD61" s="113"/>
    </row>
    <row r="62" spans="1:30" x14ac:dyDescent="0.2">
      <c r="A62" s="81" t="str">
        <f t="shared" si="0"/>
        <v/>
      </c>
      <c r="B62" s="82" t="str">
        <f>IF(H62&gt;0,CONCATENATE(Tabel2204043[Object-ID],Tabel2204043[Nr.],".",[1]!Watergangen[[#This Row],[Object code]],".",[1]!Watergangen[[#This Row],[Eis-volgnr.]]),"")</f>
        <v/>
      </c>
      <c r="C62" s="83"/>
      <c r="D62" s="83"/>
      <c r="E62" s="84"/>
      <c r="F62" s="88"/>
      <c r="G62" s="88"/>
      <c r="H62" s="84"/>
      <c r="I62" s="83"/>
      <c r="J62" s="89"/>
      <c r="K62" s="86"/>
      <c r="L62" s="86"/>
      <c r="M62" s="86"/>
      <c r="N62" s="86"/>
      <c r="O62" s="83"/>
      <c r="P62" s="111"/>
      <c r="Q62" s="111"/>
      <c r="R62" s="111"/>
      <c r="S62" s="113"/>
      <c r="T62" s="113"/>
      <c r="U62" s="113"/>
      <c r="V62" s="113"/>
      <c r="W62" s="113"/>
      <c r="X62" s="113"/>
      <c r="Y62" s="113"/>
      <c r="Z62" s="113"/>
      <c r="AA62" s="113"/>
      <c r="AB62" s="113"/>
      <c r="AD62" s="113"/>
    </row>
    <row r="63" spans="1:30" x14ac:dyDescent="0.2">
      <c r="A63" s="81" t="str">
        <f t="shared" si="0"/>
        <v/>
      </c>
      <c r="B63" s="82" t="str">
        <f>IF(H63&gt;0,CONCATENATE(Tabel2204043[Object-ID],Tabel2204043[Nr.],".",[1]!Watergangen[[#This Row],[Object code]],".",[1]!Watergangen[[#This Row],[Eis-volgnr.]]),"")</f>
        <v/>
      </c>
      <c r="C63" s="83"/>
      <c r="D63" s="83"/>
      <c r="E63" s="84"/>
      <c r="F63" s="88"/>
      <c r="G63" s="88"/>
      <c r="H63" s="84"/>
      <c r="I63" s="83"/>
      <c r="J63" s="89"/>
      <c r="K63" s="86"/>
      <c r="L63" s="86"/>
      <c r="M63" s="86"/>
      <c r="N63" s="86"/>
      <c r="O63" s="83"/>
      <c r="P63" s="111"/>
      <c r="Q63" s="111"/>
      <c r="R63" s="111"/>
      <c r="S63" s="113"/>
      <c r="T63" s="113"/>
      <c r="U63" s="113"/>
      <c r="V63" s="113"/>
      <c r="W63" s="113"/>
      <c r="X63" s="113"/>
      <c r="Y63" s="113"/>
      <c r="Z63" s="113"/>
      <c r="AA63" s="113"/>
      <c r="AB63" s="113"/>
      <c r="AD63" s="113"/>
    </row>
    <row r="64" spans="1:30" x14ac:dyDescent="0.2">
      <c r="A64" s="81" t="str">
        <f t="shared" si="0"/>
        <v/>
      </c>
      <c r="B64" s="82" t="str">
        <f>IF(H64&gt;0,CONCATENATE(Tabel2204043[Object-ID],Tabel2204043[Nr.],".",[1]!Watergangen[[#This Row],[Object code]],".",[1]!Watergangen[[#This Row],[Eis-volgnr.]]),"")</f>
        <v/>
      </c>
      <c r="C64" s="83"/>
      <c r="D64" s="83"/>
      <c r="E64" s="84"/>
      <c r="F64" s="88"/>
      <c r="G64" s="88"/>
      <c r="H64" s="84"/>
      <c r="I64" s="83"/>
      <c r="J64" s="89"/>
      <c r="K64" s="86"/>
      <c r="L64" s="86"/>
      <c r="M64" s="86"/>
      <c r="N64" s="86"/>
      <c r="O64" s="83"/>
      <c r="P64" s="111"/>
      <c r="Q64" s="111"/>
      <c r="R64" s="111"/>
      <c r="S64" s="113"/>
      <c r="T64" s="113"/>
      <c r="U64" s="113"/>
      <c r="V64" s="113"/>
      <c r="W64" s="113"/>
      <c r="X64" s="113"/>
      <c r="Y64" s="113"/>
      <c r="Z64" s="113"/>
      <c r="AA64" s="113"/>
      <c r="AB64" s="113"/>
      <c r="AD64" s="113"/>
    </row>
    <row r="65" spans="1:30" x14ac:dyDescent="0.2">
      <c r="A65" s="81" t="str">
        <f t="shared" si="0"/>
        <v/>
      </c>
      <c r="B65" s="82" t="str">
        <f>IF(H65&gt;0,CONCATENATE(Tabel2204043[Object-ID],Tabel2204043[Nr.],".",[1]!Watergangen[[#This Row],[Object code]],".",[1]!Watergangen[[#This Row],[Eis-volgnr.]]),"")</f>
        <v/>
      </c>
      <c r="C65" s="83"/>
      <c r="D65" s="83"/>
      <c r="E65" s="84"/>
      <c r="F65" s="88"/>
      <c r="G65" s="88"/>
      <c r="H65" s="84"/>
      <c r="I65" s="83"/>
      <c r="J65" s="89"/>
      <c r="K65" s="86"/>
      <c r="L65" s="86"/>
      <c r="M65" s="86"/>
      <c r="N65" s="86"/>
      <c r="O65" s="83"/>
      <c r="P65" s="111"/>
      <c r="Q65" s="111"/>
      <c r="R65" s="111"/>
      <c r="S65" s="113"/>
      <c r="T65" s="113"/>
      <c r="U65" s="113"/>
      <c r="V65" s="113"/>
      <c r="W65" s="113"/>
      <c r="X65" s="113"/>
      <c r="Y65" s="113"/>
      <c r="Z65" s="113"/>
      <c r="AA65" s="113"/>
      <c r="AB65" s="113"/>
      <c r="AD65" s="113"/>
    </row>
    <row r="66" spans="1:30" x14ac:dyDescent="0.2">
      <c r="A66" s="81" t="str">
        <f t="shared" si="0"/>
        <v/>
      </c>
      <c r="B66" s="82" t="str">
        <f>IF(H66&gt;0,CONCATENATE(Tabel2204043[Object-ID],Tabel2204043[Nr.],".",[1]!Watergangen[[#This Row],[Object code]],".",[1]!Watergangen[[#This Row],[Eis-volgnr.]]),"")</f>
        <v/>
      </c>
      <c r="C66" s="83"/>
      <c r="D66" s="83"/>
      <c r="E66" s="84"/>
      <c r="F66" s="88"/>
      <c r="G66" s="88"/>
      <c r="H66" s="84"/>
      <c r="I66" s="83"/>
      <c r="J66" s="89"/>
      <c r="K66" s="86"/>
      <c r="L66" s="86"/>
      <c r="M66" s="86"/>
      <c r="N66" s="86"/>
      <c r="O66" s="83"/>
      <c r="P66" s="111"/>
      <c r="Q66" s="111"/>
      <c r="R66" s="111"/>
      <c r="S66" s="113"/>
      <c r="T66" s="113"/>
      <c r="U66" s="113"/>
      <c r="V66" s="113"/>
      <c r="W66" s="113"/>
      <c r="X66" s="113"/>
      <c r="Y66" s="113"/>
      <c r="Z66" s="113"/>
      <c r="AA66" s="113"/>
      <c r="AB66" s="113"/>
      <c r="AD66" s="113"/>
    </row>
    <row r="67" spans="1:30" x14ac:dyDescent="0.2">
      <c r="A67" s="81" t="str">
        <f t="shared" si="0"/>
        <v/>
      </c>
      <c r="B67" s="82" t="str">
        <f>IF(H67&gt;0,CONCATENATE(Tabel2204043[Object-ID],Tabel2204043[Nr.],".",[1]!Watergangen[[#This Row],[Object code]],".",[1]!Watergangen[[#This Row],[Eis-volgnr.]]),"")</f>
        <v/>
      </c>
      <c r="C67" s="83"/>
      <c r="D67" s="83"/>
      <c r="E67" s="84"/>
      <c r="F67" s="88"/>
      <c r="G67" s="88"/>
      <c r="H67" s="84"/>
      <c r="I67" s="83"/>
      <c r="J67" s="89"/>
      <c r="K67" s="86"/>
      <c r="L67" s="86"/>
      <c r="M67" s="86"/>
      <c r="N67" s="86"/>
      <c r="O67" s="83"/>
      <c r="P67" s="111"/>
      <c r="Q67" s="111"/>
      <c r="R67" s="111"/>
      <c r="S67" s="113"/>
      <c r="T67" s="113"/>
      <c r="U67" s="113"/>
      <c r="V67" s="113"/>
      <c r="W67" s="113"/>
      <c r="X67" s="113"/>
      <c r="Y67" s="113"/>
      <c r="Z67" s="113"/>
      <c r="AA67" s="113"/>
      <c r="AB67" s="113"/>
      <c r="AD67" s="113"/>
    </row>
    <row r="68" spans="1:30" x14ac:dyDescent="0.2">
      <c r="A68" s="81" t="str">
        <f t="shared" si="0"/>
        <v/>
      </c>
      <c r="B68" s="82" t="str">
        <f>IF(H68&gt;0,CONCATENATE(Tabel2204043[Object-ID],Tabel2204043[Nr.],".",[1]!Watergangen[[#This Row],[Object code]],".",[1]!Watergangen[[#This Row],[Eis-volgnr.]]),"")</f>
        <v/>
      </c>
      <c r="C68" s="83"/>
      <c r="D68" s="83"/>
      <c r="E68" s="84"/>
      <c r="F68" s="88"/>
      <c r="G68" s="88"/>
      <c r="H68" s="84"/>
      <c r="I68" s="83"/>
      <c r="J68" s="89"/>
      <c r="K68" s="86"/>
      <c r="L68" s="86"/>
      <c r="M68" s="86"/>
      <c r="N68" s="86"/>
      <c r="O68" s="83"/>
      <c r="P68" s="111"/>
      <c r="Q68" s="111"/>
      <c r="R68" s="111"/>
      <c r="S68" s="113"/>
      <c r="T68" s="113"/>
      <c r="U68" s="113"/>
      <c r="V68" s="113"/>
      <c r="W68" s="113"/>
      <c r="X68" s="113"/>
      <c r="Y68" s="113"/>
      <c r="Z68" s="113"/>
      <c r="AA68" s="113"/>
      <c r="AB68" s="113"/>
      <c r="AD68" s="113"/>
    </row>
    <row r="69" spans="1:30" x14ac:dyDescent="0.2">
      <c r="A69" s="81" t="str">
        <f t="shared" si="0"/>
        <v/>
      </c>
      <c r="B69" s="82" t="str">
        <f>IF(H69&gt;0,CONCATENATE(Tabel2204043[Object-ID],Tabel2204043[Nr.],".",[1]!Watergangen[[#This Row],[Object code]],".",[1]!Watergangen[[#This Row],[Eis-volgnr.]]),"")</f>
        <v/>
      </c>
      <c r="C69" s="83"/>
      <c r="D69" s="83"/>
      <c r="E69" s="84"/>
      <c r="F69" s="88"/>
      <c r="G69" s="88"/>
      <c r="H69" s="84"/>
      <c r="I69" s="83"/>
      <c r="J69" s="89"/>
      <c r="K69" s="86"/>
      <c r="L69" s="86"/>
      <c r="M69" s="86"/>
      <c r="N69" s="86"/>
      <c r="O69" s="83"/>
      <c r="P69" s="111"/>
      <c r="Q69" s="111"/>
      <c r="R69" s="111"/>
      <c r="S69" s="113"/>
      <c r="T69" s="113"/>
      <c r="U69" s="113"/>
      <c r="V69" s="113"/>
      <c r="W69" s="113"/>
      <c r="X69" s="113"/>
      <c r="Y69" s="113"/>
      <c r="Z69" s="113"/>
      <c r="AA69" s="113"/>
      <c r="AB69" s="113"/>
      <c r="AD69" s="113"/>
    </row>
    <row r="70" spans="1:30" x14ac:dyDescent="0.2">
      <c r="A70" s="81" t="str">
        <f t="shared" si="0"/>
        <v/>
      </c>
      <c r="B70" s="82" t="str">
        <f>IF(H70&gt;0,CONCATENATE(Tabel2204043[Object-ID],Tabel2204043[Nr.],".",[1]!Watergangen[[#This Row],[Object code]],".",[1]!Watergangen[[#This Row],[Eis-volgnr.]]),"")</f>
        <v/>
      </c>
      <c r="C70" s="83"/>
      <c r="D70" s="83"/>
      <c r="E70" s="84"/>
      <c r="F70" s="88"/>
      <c r="G70" s="88"/>
      <c r="H70" s="84"/>
      <c r="I70" s="83"/>
      <c r="J70" s="89"/>
      <c r="K70" s="86"/>
      <c r="L70" s="86"/>
      <c r="M70" s="86"/>
      <c r="N70" s="86"/>
      <c r="O70" s="83"/>
      <c r="P70" s="111"/>
      <c r="Q70" s="111"/>
      <c r="R70" s="111"/>
      <c r="S70" s="113"/>
      <c r="T70" s="113"/>
      <c r="U70" s="113"/>
      <c r="V70" s="113"/>
      <c r="W70" s="113"/>
      <c r="X70" s="113"/>
      <c r="Y70" s="113"/>
      <c r="Z70" s="113"/>
      <c r="AA70" s="113"/>
      <c r="AB70" s="113"/>
      <c r="AD70" s="113"/>
    </row>
    <row r="71" spans="1:30" x14ac:dyDescent="0.2">
      <c r="A71" s="81" t="str">
        <f t="shared" si="0"/>
        <v/>
      </c>
      <c r="B71" s="82" t="str">
        <f>IF(H71&gt;0,CONCATENATE(Tabel2204043[Object-ID],Tabel2204043[Nr.],".",[1]!Watergangen[[#This Row],[Object code]],".",[1]!Watergangen[[#This Row],[Eis-volgnr.]]),"")</f>
        <v/>
      </c>
      <c r="C71" s="83"/>
      <c r="D71" s="83"/>
      <c r="E71" s="84"/>
      <c r="F71" s="88"/>
      <c r="G71" s="88"/>
      <c r="H71" s="84"/>
      <c r="I71" s="83"/>
      <c r="J71" s="89"/>
      <c r="K71" s="86"/>
      <c r="L71" s="86"/>
      <c r="M71" s="86"/>
      <c r="N71" s="86"/>
      <c r="O71" s="83"/>
      <c r="P71" s="111"/>
      <c r="Q71" s="111"/>
      <c r="R71" s="111"/>
      <c r="S71" s="113"/>
      <c r="T71" s="113"/>
      <c r="U71" s="113"/>
      <c r="V71" s="113"/>
      <c r="W71" s="113"/>
      <c r="X71" s="113"/>
      <c r="Y71" s="113"/>
      <c r="Z71" s="113"/>
      <c r="AA71" s="113"/>
      <c r="AB71" s="113"/>
      <c r="AD71" s="113"/>
    </row>
    <row r="72" spans="1:30" x14ac:dyDescent="0.2">
      <c r="A72" s="81" t="str">
        <f t="shared" si="0"/>
        <v/>
      </c>
      <c r="B72" s="82" t="str">
        <f>IF(H72&gt;0,CONCATENATE(Tabel2204043[Object-ID],Tabel2204043[Nr.],".",[1]!Watergangen[[#This Row],[Object code]],".",[1]!Watergangen[[#This Row],[Eis-volgnr.]]),"")</f>
        <v/>
      </c>
      <c r="C72" s="83"/>
      <c r="D72" s="83"/>
      <c r="E72" s="84"/>
      <c r="F72" s="88"/>
      <c r="G72" s="88"/>
      <c r="H72" s="84"/>
      <c r="I72" s="83"/>
      <c r="J72" s="89"/>
      <c r="K72" s="86"/>
      <c r="L72" s="86"/>
      <c r="M72" s="86"/>
      <c r="N72" s="86"/>
      <c r="O72" s="83"/>
      <c r="P72" s="111"/>
      <c r="Q72" s="111"/>
      <c r="R72" s="111"/>
      <c r="S72" s="113"/>
      <c r="T72" s="113"/>
      <c r="U72" s="113"/>
      <c r="V72" s="113"/>
      <c r="W72" s="113"/>
      <c r="X72" s="113"/>
      <c r="Y72" s="113"/>
      <c r="Z72" s="113"/>
      <c r="AA72" s="113"/>
      <c r="AB72" s="113"/>
      <c r="AD72" s="113"/>
    </row>
    <row r="73" spans="1:30" x14ac:dyDescent="0.2">
      <c r="A73" s="81" t="str">
        <f t="shared" si="0"/>
        <v/>
      </c>
      <c r="B73" s="82" t="str">
        <f>IF(H73&gt;0,CONCATENATE(Tabel2204043[Object-ID],Tabel2204043[Nr.],".",[1]!Watergangen[[#This Row],[Object code]],".",[1]!Watergangen[[#This Row],[Eis-volgnr.]]),"")</f>
        <v/>
      </c>
      <c r="C73" s="83"/>
      <c r="D73" s="83"/>
      <c r="E73" s="84"/>
      <c r="F73" s="88"/>
      <c r="G73" s="88"/>
      <c r="H73" s="84"/>
      <c r="I73" s="83"/>
      <c r="J73" s="89"/>
      <c r="K73" s="86"/>
      <c r="L73" s="86"/>
      <c r="M73" s="86"/>
      <c r="N73" s="86"/>
      <c r="O73" s="83"/>
      <c r="P73" s="111"/>
      <c r="Q73" s="111"/>
      <c r="R73" s="111"/>
      <c r="S73" s="113"/>
      <c r="T73" s="113"/>
      <c r="U73" s="113"/>
      <c r="V73" s="113"/>
      <c r="W73" s="113"/>
      <c r="X73" s="113"/>
      <c r="Y73" s="113"/>
      <c r="Z73" s="113"/>
      <c r="AA73" s="113"/>
      <c r="AB73" s="113"/>
      <c r="AD73" s="113"/>
    </row>
    <row r="74" spans="1:30" x14ac:dyDescent="0.2">
      <c r="A74" s="81" t="str">
        <f t="shared" si="0"/>
        <v/>
      </c>
      <c r="B74" s="82" t="str">
        <f>IF(H74&gt;0,CONCATENATE(Tabel2204043[Object-ID],Tabel2204043[Nr.],".",[1]!Watergangen[[#This Row],[Object code]],".",[1]!Watergangen[[#This Row],[Eis-volgnr.]]),"")</f>
        <v/>
      </c>
      <c r="C74" s="83"/>
      <c r="D74" s="83"/>
      <c r="E74" s="84"/>
      <c r="F74" s="88"/>
      <c r="G74" s="88"/>
      <c r="H74" s="84"/>
      <c r="I74" s="83"/>
      <c r="J74" s="89"/>
      <c r="K74" s="86"/>
      <c r="L74" s="86"/>
      <c r="M74" s="86"/>
      <c r="N74" s="86"/>
      <c r="O74" s="83"/>
      <c r="P74" s="111"/>
      <c r="Q74" s="111"/>
      <c r="R74" s="111"/>
      <c r="S74" s="113"/>
      <c r="T74" s="113"/>
      <c r="U74" s="113"/>
      <c r="V74" s="113"/>
      <c r="W74" s="113"/>
      <c r="X74" s="113"/>
      <c r="Y74" s="113"/>
      <c r="Z74" s="113"/>
      <c r="AA74" s="113"/>
      <c r="AB74" s="113"/>
      <c r="AD74" s="113"/>
    </row>
    <row r="75" spans="1:30" x14ac:dyDescent="0.2">
      <c r="A75" s="81" t="str">
        <f t="shared" si="0"/>
        <v/>
      </c>
      <c r="B75" s="82" t="str">
        <f>IF(H75&gt;0,CONCATENATE(Tabel2204043[Object-ID],Tabel2204043[Nr.],".",[1]!Watergangen[[#This Row],[Object code]],".",[1]!Watergangen[[#This Row],[Eis-volgnr.]]),"")</f>
        <v/>
      </c>
      <c r="C75" s="83"/>
      <c r="D75" s="83"/>
      <c r="E75" s="84"/>
      <c r="F75" s="88"/>
      <c r="G75" s="88"/>
      <c r="H75" s="84"/>
      <c r="I75" s="83"/>
      <c r="J75" s="89"/>
      <c r="K75" s="86"/>
      <c r="L75" s="86"/>
      <c r="M75" s="86"/>
      <c r="N75" s="86"/>
      <c r="O75" s="83"/>
      <c r="P75" s="111"/>
      <c r="Q75" s="111"/>
      <c r="R75" s="111"/>
      <c r="S75" s="113"/>
      <c r="T75" s="113"/>
      <c r="U75" s="113"/>
      <c r="V75" s="113"/>
      <c r="W75" s="113"/>
      <c r="X75" s="113"/>
      <c r="Y75" s="113"/>
      <c r="Z75" s="113"/>
      <c r="AA75" s="113"/>
      <c r="AB75" s="113"/>
      <c r="AD75" s="113"/>
    </row>
    <row r="76" spans="1:30" x14ac:dyDescent="0.2">
      <c r="A76" s="81" t="str">
        <f t="shared" ref="A76:A139" si="1">IF(B76="","",ROW()-10)</f>
        <v/>
      </c>
      <c r="B76" s="82" t="str">
        <f>IF(H76&gt;0,CONCATENATE(Tabel2204043[Object-ID],Tabel2204043[Nr.],".",[1]!Watergangen[[#This Row],[Object code]],".",[1]!Watergangen[[#This Row],[Eis-volgnr.]]),"")</f>
        <v/>
      </c>
      <c r="C76" s="83"/>
      <c r="D76" s="83"/>
      <c r="E76" s="84"/>
      <c r="F76" s="88"/>
      <c r="G76" s="88"/>
      <c r="H76" s="84"/>
      <c r="I76" s="83"/>
      <c r="J76" s="89"/>
      <c r="K76" s="86"/>
      <c r="L76" s="86"/>
      <c r="M76" s="86"/>
      <c r="N76" s="86"/>
      <c r="O76" s="83"/>
      <c r="P76" s="111"/>
      <c r="Q76" s="111"/>
      <c r="R76" s="111"/>
      <c r="S76" s="113"/>
      <c r="T76" s="113"/>
      <c r="U76" s="113"/>
      <c r="V76" s="113"/>
      <c r="W76" s="113"/>
      <c r="X76" s="113"/>
      <c r="Y76" s="113"/>
      <c r="Z76" s="113"/>
      <c r="AA76" s="113"/>
      <c r="AB76" s="113"/>
      <c r="AD76" s="113"/>
    </row>
    <row r="77" spans="1:30" x14ac:dyDescent="0.2">
      <c r="A77" s="81" t="str">
        <f t="shared" si="1"/>
        <v/>
      </c>
      <c r="B77" s="82" t="str">
        <f>IF(H77&gt;0,CONCATENATE(Tabel2204043[Object-ID],Tabel2204043[Nr.],".",[1]!Watergangen[[#This Row],[Object code]],".",[1]!Watergangen[[#This Row],[Eis-volgnr.]]),"")</f>
        <v/>
      </c>
      <c r="C77" s="83"/>
      <c r="D77" s="83"/>
      <c r="E77" s="84"/>
      <c r="F77" s="88"/>
      <c r="G77" s="88"/>
      <c r="H77" s="84"/>
      <c r="I77" s="83"/>
      <c r="J77" s="89"/>
      <c r="K77" s="86"/>
      <c r="L77" s="86"/>
      <c r="M77" s="86"/>
      <c r="N77" s="86"/>
      <c r="O77" s="83"/>
      <c r="P77" s="111"/>
      <c r="Q77" s="111"/>
      <c r="R77" s="111"/>
      <c r="S77" s="113"/>
      <c r="T77" s="113"/>
      <c r="U77" s="113"/>
      <c r="V77" s="113"/>
      <c r="W77" s="113"/>
      <c r="X77" s="113"/>
      <c r="Y77" s="113"/>
      <c r="Z77" s="113"/>
      <c r="AA77" s="113"/>
      <c r="AB77" s="113"/>
      <c r="AD77" s="113"/>
    </row>
    <row r="78" spans="1:30" x14ac:dyDescent="0.2">
      <c r="A78" s="81" t="str">
        <f t="shared" si="1"/>
        <v/>
      </c>
      <c r="B78" s="82" t="str">
        <f>IF(H78&gt;0,CONCATENATE(Tabel2204043[Object-ID],Tabel2204043[Nr.],".",[1]!Watergangen[[#This Row],[Object code]],".",[1]!Watergangen[[#This Row],[Eis-volgnr.]]),"")</f>
        <v/>
      </c>
      <c r="C78" s="83"/>
      <c r="D78" s="83"/>
      <c r="E78" s="84"/>
      <c r="F78" s="88"/>
      <c r="G78" s="88"/>
      <c r="H78" s="84"/>
      <c r="I78" s="83"/>
      <c r="J78" s="89"/>
      <c r="K78" s="86"/>
      <c r="L78" s="86"/>
      <c r="M78" s="86"/>
      <c r="N78" s="86"/>
      <c r="O78" s="83"/>
      <c r="P78" s="111"/>
      <c r="Q78" s="111"/>
      <c r="R78" s="111"/>
      <c r="S78" s="113"/>
      <c r="T78" s="113"/>
      <c r="U78" s="113"/>
      <c r="V78" s="113"/>
      <c r="W78" s="113"/>
      <c r="X78" s="113"/>
      <c r="Y78" s="113"/>
      <c r="Z78" s="113"/>
      <c r="AA78" s="113"/>
      <c r="AB78" s="113"/>
      <c r="AD78" s="113"/>
    </row>
    <row r="79" spans="1:30" x14ac:dyDescent="0.2">
      <c r="A79" s="81" t="str">
        <f t="shared" si="1"/>
        <v/>
      </c>
      <c r="B79" s="82" t="str">
        <f>IF(H79&gt;0,CONCATENATE(Tabel2204043[Object-ID],Tabel2204043[Nr.],".",[1]!Watergangen[[#This Row],[Object code]],".",[1]!Watergangen[[#This Row],[Eis-volgnr.]]),"")</f>
        <v/>
      </c>
      <c r="C79" s="83"/>
      <c r="D79" s="83"/>
      <c r="E79" s="84"/>
      <c r="F79" s="88"/>
      <c r="G79" s="88"/>
      <c r="H79" s="84"/>
      <c r="I79" s="83"/>
      <c r="J79" s="89"/>
      <c r="K79" s="86"/>
      <c r="L79" s="86"/>
      <c r="M79" s="86"/>
      <c r="N79" s="86"/>
      <c r="O79" s="83"/>
      <c r="P79" s="111"/>
      <c r="Q79" s="111"/>
      <c r="R79" s="111"/>
      <c r="S79" s="113"/>
      <c r="T79" s="113"/>
      <c r="U79" s="113"/>
      <c r="V79" s="113"/>
      <c r="W79" s="113"/>
      <c r="X79" s="113"/>
      <c r="Y79" s="113"/>
      <c r="Z79" s="113"/>
      <c r="AA79" s="113"/>
      <c r="AB79" s="113"/>
      <c r="AD79" s="113"/>
    </row>
    <row r="80" spans="1:30" x14ac:dyDescent="0.2">
      <c r="A80" s="81" t="str">
        <f t="shared" si="1"/>
        <v/>
      </c>
      <c r="B80" s="82" t="str">
        <f>IF(H80&gt;0,CONCATENATE(Tabel2204043[Object-ID],Tabel2204043[Nr.],".",[1]!Watergangen[[#This Row],[Object code]],".",[1]!Watergangen[[#This Row],[Eis-volgnr.]]),"")</f>
        <v/>
      </c>
      <c r="C80" s="83"/>
      <c r="D80" s="83"/>
      <c r="E80" s="84"/>
      <c r="F80" s="88"/>
      <c r="G80" s="88"/>
      <c r="H80" s="84"/>
      <c r="I80" s="83"/>
      <c r="J80" s="89"/>
      <c r="K80" s="86"/>
      <c r="L80" s="86"/>
      <c r="M80" s="86"/>
      <c r="N80" s="86"/>
      <c r="O80" s="83"/>
      <c r="P80" s="111"/>
      <c r="Q80" s="111"/>
      <c r="R80" s="111"/>
      <c r="S80" s="113"/>
      <c r="T80" s="113"/>
      <c r="U80" s="113"/>
      <c r="V80" s="113"/>
      <c r="W80" s="113"/>
      <c r="X80" s="113"/>
      <c r="Y80" s="113"/>
      <c r="Z80" s="113"/>
      <c r="AA80" s="113"/>
      <c r="AB80" s="113"/>
      <c r="AD80" s="113"/>
    </row>
    <row r="81" spans="1:30" x14ac:dyDescent="0.2">
      <c r="A81" s="81" t="str">
        <f t="shared" si="1"/>
        <v/>
      </c>
      <c r="B81" s="82" t="str">
        <f>IF(H81&gt;0,CONCATENATE(Tabel2204043[Object-ID],Tabel2204043[Nr.],".",[1]!Watergangen[[#This Row],[Object code]],".",[1]!Watergangen[[#This Row],[Eis-volgnr.]]),"")</f>
        <v/>
      </c>
      <c r="C81" s="83"/>
      <c r="D81" s="83"/>
      <c r="E81" s="84"/>
      <c r="F81" s="88"/>
      <c r="G81" s="88"/>
      <c r="H81" s="84"/>
      <c r="I81" s="83"/>
      <c r="J81" s="89"/>
      <c r="K81" s="86"/>
      <c r="L81" s="86"/>
      <c r="M81" s="86"/>
      <c r="N81" s="86"/>
      <c r="O81" s="83"/>
      <c r="P81" s="111"/>
      <c r="Q81" s="111"/>
      <c r="R81" s="111"/>
      <c r="S81" s="113"/>
      <c r="T81" s="113"/>
      <c r="U81" s="113"/>
      <c r="V81" s="113"/>
      <c r="W81" s="113"/>
      <c r="X81" s="113"/>
      <c r="Y81" s="113"/>
      <c r="Z81" s="113"/>
      <c r="AA81" s="113"/>
      <c r="AB81" s="113"/>
      <c r="AD81" s="113"/>
    </row>
    <row r="82" spans="1:30" x14ac:dyDescent="0.2">
      <c r="A82" s="81" t="str">
        <f t="shared" si="1"/>
        <v/>
      </c>
      <c r="B82" s="82" t="str">
        <f>IF(H82&gt;0,CONCATENATE(Tabel2204043[Object-ID],Tabel2204043[Nr.],".",[1]!Watergangen[[#This Row],[Object code]],".",[1]!Watergangen[[#This Row],[Eis-volgnr.]]),"")</f>
        <v/>
      </c>
      <c r="C82" s="83"/>
      <c r="D82" s="83"/>
      <c r="E82" s="84"/>
      <c r="F82" s="88"/>
      <c r="G82" s="88"/>
      <c r="H82" s="84"/>
      <c r="I82" s="83"/>
      <c r="J82" s="89"/>
      <c r="K82" s="86"/>
      <c r="L82" s="86"/>
      <c r="M82" s="86"/>
      <c r="N82" s="86"/>
      <c r="O82" s="83"/>
      <c r="P82" s="111"/>
      <c r="Q82" s="111"/>
      <c r="R82" s="111"/>
      <c r="S82" s="113"/>
      <c r="T82" s="113"/>
      <c r="U82" s="113"/>
      <c r="V82" s="113"/>
      <c r="W82" s="113"/>
      <c r="X82" s="113"/>
      <c r="Y82" s="113"/>
      <c r="Z82" s="113"/>
      <c r="AA82" s="113"/>
      <c r="AB82" s="113"/>
      <c r="AD82" s="113"/>
    </row>
    <row r="83" spans="1:30" x14ac:dyDescent="0.2">
      <c r="A83" s="81" t="str">
        <f t="shared" si="1"/>
        <v/>
      </c>
      <c r="B83" s="82" t="str">
        <f>IF(H83&gt;0,CONCATENATE(Tabel2204043[Object-ID],Tabel2204043[Nr.],".",[1]!Watergangen[[#This Row],[Object code]],".",[1]!Watergangen[[#This Row],[Eis-volgnr.]]),"")</f>
        <v/>
      </c>
      <c r="C83" s="83"/>
      <c r="D83" s="83"/>
      <c r="E83" s="84"/>
      <c r="F83" s="88"/>
      <c r="G83" s="88"/>
      <c r="H83" s="84"/>
      <c r="I83" s="83"/>
      <c r="J83" s="89"/>
      <c r="K83" s="86"/>
      <c r="L83" s="86"/>
      <c r="M83" s="86"/>
      <c r="N83" s="86"/>
      <c r="O83" s="83"/>
      <c r="P83" s="111"/>
      <c r="Q83" s="111"/>
      <c r="R83" s="111"/>
      <c r="S83" s="113"/>
      <c r="T83" s="113"/>
      <c r="U83" s="113"/>
      <c r="V83" s="113"/>
      <c r="W83" s="113"/>
      <c r="X83" s="113"/>
      <c r="Y83" s="113"/>
      <c r="Z83" s="113"/>
      <c r="AA83" s="113"/>
      <c r="AB83" s="113"/>
      <c r="AD83" s="113"/>
    </row>
    <row r="84" spans="1:30" x14ac:dyDescent="0.2">
      <c r="A84" s="81" t="str">
        <f t="shared" si="1"/>
        <v/>
      </c>
      <c r="B84" s="82" t="str">
        <f>IF(H84&gt;0,CONCATENATE(Tabel2204043[Object-ID],Tabel2204043[Nr.],".",[1]!Watergangen[[#This Row],[Object code]],".",[1]!Watergangen[[#This Row],[Eis-volgnr.]]),"")</f>
        <v/>
      </c>
      <c r="C84" s="83"/>
      <c r="D84" s="83"/>
      <c r="E84" s="84"/>
      <c r="F84" s="88"/>
      <c r="G84" s="88"/>
      <c r="H84" s="84"/>
      <c r="I84" s="83"/>
      <c r="J84" s="89"/>
      <c r="K84" s="86"/>
      <c r="L84" s="86"/>
      <c r="M84" s="86"/>
      <c r="N84" s="86"/>
      <c r="O84" s="83"/>
      <c r="P84" s="111"/>
      <c r="Q84" s="111"/>
      <c r="R84" s="111"/>
      <c r="S84" s="113"/>
      <c r="T84" s="113"/>
      <c r="U84" s="113"/>
      <c r="V84" s="113"/>
      <c r="W84" s="113"/>
      <c r="X84" s="113"/>
      <c r="Y84" s="113"/>
      <c r="Z84" s="113"/>
      <c r="AA84" s="113"/>
      <c r="AB84" s="113"/>
      <c r="AD84" s="113"/>
    </row>
    <row r="85" spans="1:30" x14ac:dyDescent="0.2">
      <c r="A85" s="81" t="str">
        <f t="shared" si="1"/>
        <v/>
      </c>
      <c r="B85" s="82" t="str">
        <f>IF(H85&gt;0,CONCATENATE(Tabel2204043[Object-ID],Tabel2204043[Nr.],".",[1]!Watergangen[[#This Row],[Object code]],".",[1]!Watergangen[[#This Row],[Eis-volgnr.]]),"")</f>
        <v/>
      </c>
      <c r="C85" s="83"/>
      <c r="D85" s="83"/>
      <c r="E85" s="84"/>
      <c r="F85" s="88"/>
      <c r="G85" s="88"/>
      <c r="H85" s="84"/>
      <c r="I85" s="83"/>
      <c r="J85" s="89"/>
      <c r="K85" s="86"/>
      <c r="L85" s="86"/>
      <c r="M85" s="86"/>
      <c r="N85" s="86"/>
      <c r="O85" s="83"/>
      <c r="P85" s="111"/>
      <c r="Q85" s="111"/>
      <c r="R85" s="111"/>
      <c r="S85" s="113"/>
      <c r="T85" s="113"/>
      <c r="U85" s="113"/>
      <c r="V85" s="113"/>
      <c r="W85" s="113"/>
      <c r="X85" s="113"/>
      <c r="Y85" s="113"/>
      <c r="Z85" s="113"/>
      <c r="AA85" s="113"/>
      <c r="AB85" s="113"/>
      <c r="AD85" s="113"/>
    </row>
    <row r="86" spans="1:30" x14ac:dyDescent="0.2">
      <c r="A86" s="81" t="str">
        <f t="shared" si="1"/>
        <v/>
      </c>
      <c r="B86" s="82" t="str">
        <f>IF(H86&gt;0,CONCATENATE(Tabel2204043[Object-ID],Tabel2204043[Nr.],".",[1]!Watergangen[[#This Row],[Object code]],".",[1]!Watergangen[[#This Row],[Eis-volgnr.]]),"")</f>
        <v/>
      </c>
      <c r="C86" s="83"/>
      <c r="D86" s="83"/>
      <c r="E86" s="84"/>
      <c r="F86" s="88"/>
      <c r="G86" s="88"/>
      <c r="H86" s="84"/>
      <c r="I86" s="83"/>
      <c r="J86" s="89"/>
      <c r="K86" s="86"/>
      <c r="L86" s="86"/>
      <c r="M86" s="86"/>
      <c r="N86" s="86"/>
      <c r="O86" s="83"/>
      <c r="P86" s="111"/>
      <c r="Q86" s="111"/>
      <c r="R86" s="111"/>
      <c r="S86" s="113"/>
      <c r="T86" s="113"/>
      <c r="U86" s="113"/>
      <c r="V86" s="113"/>
      <c r="W86" s="113"/>
      <c r="X86" s="113"/>
      <c r="Y86" s="113"/>
      <c r="Z86" s="113"/>
      <c r="AA86" s="113"/>
      <c r="AB86" s="113"/>
      <c r="AD86" s="113"/>
    </row>
    <row r="87" spans="1:30" x14ac:dyDescent="0.2">
      <c r="A87" s="81" t="str">
        <f t="shared" si="1"/>
        <v/>
      </c>
      <c r="B87" s="82" t="str">
        <f>IF(H87&gt;0,CONCATENATE(Tabel2204043[Object-ID],Tabel2204043[Nr.],".",[1]!Watergangen[[#This Row],[Object code]],".",[1]!Watergangen[[#This Row],[Eis-volgnr.]]),"")</f>
        <v/>
      </c>
      <c r="C87" s="83"/>
      <c r="D87" s="83"/>
      <c r="E87" s="84"/>
      <c r="F87" s="88"/>
      <c r="G87" s="88"/>
      <c r="H87" s="84"/>
      <c r="I87" s="83"/>
      <c r="J87" s="89"/>
      <c r="K87" s="86"/>
      <c r="L87" s="86"/>
      <c r="M87" s="86"/>
      <c r="N87" s="86"/>
      <c r="O87" s="83"/>
      <c r="P87" s="111"/>
      <c r="Q87" s="111"/>
      <c r="R87" s="111"/>
      <c r="S87" s="113"/>
      <c r="T87" s="113"/>
      <c r="U87" s="113"/>
      <c r="V87" s="113"/>
      <c r="W87" s="113"/>
      <c r="X87" s="113"/>
      <c r="Y87" s="113"/>
      <c r="Z87" s="113"/>
      <c r="AA87" s="113"/>
      <c r="AB87" s="113"/>
      <c r="AD87" s="113"/>
    </row>
    <row r="88" spans="1:30" x14ac:dyDescent="0.2">
      <c r="A88" s="81" t="str">
        <f t="shared" si="1"/>
        <v/>
      </c>
      <c r="B88" s="82" t="str">
        <f>IF(H88&gt;0,CONCATENATE(Tabel2204043[Object-ID],Tabel2204043[Nr.],".",[1]!Watergangen[[#This Row],[Object code]],".",[1]!Watergangen[[#This Row],[Eis-volgnr.]]),"")</f>
        <v/>
      </c>
      <c r="C88" s="83"/>
      <c r="D88" s="83"/>
      <c r="E88" s="84"/>
      <c r="F88" s="83"/>
      <c r="G88" s="83"/>
      <c r="H88" s="84"/>
      <c r="I88" s="83"/>
      <c r="J88" s="86"/>
      <c r="K88" s="86"/>
      <c r="L88" s="86"/>
      <c r="M88" s="86"/>
      <c r="N88" s="86"/>
      <c r="O88" s="83"/>
      <c r="P88" s="111"/>
      <c r="Q88" s="111"/>
      <c r="R88" s="111"/>
      <c r="S88" s="113"/>
      <c r="T88" s="113"/>
      <c r="U88" s="113"/>
      <c r="V88" s="113"/>
      <c r="W88" s="113"/>
      <c r="X88" s="113"/>
      <c r="Y88" s="113"/>
      <c r="Z88" s="113"/>
      <c r="AA88" s="113"/>
      <c r="AB88" s="113"/>
      <c r="AD88" s="113"/>
    </row>
    <row r="89" spans="1:30" x14ac:dyDescent="0.2">
      <c r="A89" s="81" t="str">
        <f t="shared" si="1"/>
        <v/>
      </c>
      <c r="B89" s="82" t="str">
        <f>IF(H89&gt;0,CONCATENATE(Tabel2204043[Object-ID],Tabel2204043[Nr.],".",[1]!Watergangen[[#This Row],[Object code]],".",[1]!Watergangen[[#This Row],[Eis-volgnr.]]),"")</f>
        <v/>
      </c>
      <c r="C89" s="83"/>
      <c r="D89" s="83"/>
      <c r="E89" s="84"/>
      <c r="F89" s="83"/>
      <c r="G89" s="83"/>
      <c r="H89" s="84"/>
      <c r="I89" s="83"/>
      <c r="J89" s="86"/>
      <c r="K89" s="86"/>
      <c r="L89" s="86"/>
      <c r="M89" s="86"/>
      <c r="N89" s="86"/>
      <c r="O89" s="83"/>
      <c r="P89" s="111"/>
      <c r="Q89" s="111"/>
      <c r="R89" s="111"/>
      <c r="S89" s="113"/>
      <c r="T89" s="113"/>
      <c r="U89" s="113"/>
      <c r="V89" s="113"/>
      <c r="W89" s="113"/>
      <c r="X89" s="113"/>
      <c r="Y89" s="113"/>
      <c r="Z89" s="113"/>
      <c r="AA89" s="113"/>
      <c r="AB89" s="113"/>
      <c r="AD89" s="113"/>
    </row>
    <row r="90" spans="1:30" x14ac:dyDescent="0.2">
      <c r="A90" s="81" t="str">
        <f t="shared" si="1"/>
        <v/>
      </c>
      <c r="B90" s="82" t="str">
        <f>IF(H90&gt;0,CONCATENATE(Tabel2204043[Object-ID],Tabel2204043[Nr.],".",[1]!Watergangen[[#This Row],[Object code]],".",[1]!Watergangen[[#This Row],[Eis-volgnr.]]),"")</f>
        <v/>
      </c>
      <c r="C90" s="83"/>
      <c r="D90" s="83"/>
      <c r="E90" s="84"/>
      <c r="F90" s="83"/>
      <c r="G90" s="83"/>
      <c r="H90" s="84"/>
      <c r="I90" s="83"/>
      <c r="J90" s="86"/>
      <c r="K90" s="86"/>
      <c r="L90" s="86"/>
      <c r="M90" s="86"/>
      <c r="N90" s="86"/>
      <c r="O90" s="83"/>
      <c r="P90" s="111"/>
      <c r="Q90" s="111"/>
      <c r="R90" s="111"/>
      <c r="S90" s="113"/>
      <c r="T90" s="113"/>
      <c r="U90" s="113"/>
      <c r="V90" s="113"/>
      <c r="W90" s="113"/>
      <c r="X90" s="113"/>
      <c r="Y90" s="113"/>
      <c r="Z90" s="113"/>
      <c r="AA90" s="113"/>
      <c r="AB90" s="113"/>
      <c r="AD90" s="113"/>
    </row>
    <row r="91" spans="1:30" x14ac:dyDescent="0.2">
      <c r="A91" s="81" t="str">
        <f t="shared" si="1"/>
        <v/>
      </c>
      <c r="B91" s="82" t="str">
        <f>IF(H91&gt;0,CONCATENATE(Tabel2204043[Object-ID],Tabel2204043[Nr.],".",[1]!Watergangen[[#This Row],[Object code]],".",[1]!Watergangen[[#This Row],[Eis-volgnr.]]),"")</f>
        <v/>
      </c>
      <c r="C91" s="83"/>
      <c r="D91" s="83"/>
      <c r="E91" s="84"/>
      <c r="F91" s="83"/>
      <c r="G91" s="83"/>
      <c r="H91" s="84"/>
      <c r="I91" s="83"/>
      <c r="J91" s="86"/>
      <c r="K91" s="86"/>
      <c r="L91" s="86"/>
      <c r="M91" s="86"/>
      <c r="N91" s="86"/>
      <c r="O91" s="83"/>
      <c r="P91" s="111"/>
      <c r="Q91" s="111"/>
      <c r="R91" s="111"/>
      <c r="S91" s="113"/>
      <c r="T91" s="113"/>
      <c r="U91" s="113"/>
      <c r="V91" s="113"/>
      <c r="W91" s="113"/>
      <c r="X91" s="113"/>
      <c r="Y91" s="113"/>
      <c r="Z91" s="113"/>
      <c r="AA91" s="113"/>
      <c r="AB91" s="113"/>
      <c r="AD91" s="113"/>
    </row>
    <row r="92" spans="1:30" x14ac:dyDescent="0.2">
      <c r="A92" s="81" t="str">
        <f t="shared" si="1"/>
        <v/>
      </c>
      <c r="B92" s="82" t="str">
        <f>IF(H92&gt;0,CONCATENATE(Tabel2204043[Object-ID],Tabel2204043[Nr.],".",[1]!Watergangen[[#This Row],[Object code]],".",[1]!Watergangen[[#This Row],[Eis-volgnr.]]),"")</f>
        <v/>
      </c>
      <c r="C92" s="83"/>
      <c r="D92" s="83"/>
      <c r="E92" s="84"/>
      <c r="F92" s="83"/>
      <c r="G92" s="83"/>
      <c r="H92" s="84"/>
      <c r="I92" s="83"/>
      <c r="J92" s="86"/>
      <c r="K92" s="86"/>
      <c r="L92" s="86"/>
      <c r="M92" s="86"/>
      <c r="N92" s="86"/>
      <c r="O92" s="83"/>
      <c r="P92" s="111"/>
      <c r="Q92" s="111"/>
      <c r="R92" s="111"/>
      <c r="S92" s="113"/>
      <c r="T92" s="113"/>
      <c r="U92" s="113"/>
      <c r="V92" s="113"/>
      <c r="W92" s="113"/>
      <c r="X92" s="113"/>
      <c r="Y92" s="113"/>
      <c r="Z92" s="113"/>
      <c r="AA92" s="113"/>
      <c r="AB92" s="113"/>
      <c r="AD92" s="113"/>
    </row>
    <row r="93" spans="1:30" x14ac:dyDescent="0.2">
      <c r="A93" s="81" t="str">
        <f t="shared" si="1"/>
        <v/>
      </c>
      <c r="B93" s="82" t="str">
        <f>IF(H93&gt;0,CONCATENATE(Tabel2204043[Object-ID],Tabel2204043[Nr.],".",[1]!Watergangen[[#This Row],[Object code]],".",[1]!Watergangen[[#This Row],[Eis-volgnr.]]),"")</f>
        <v/>
      </c>
      <c r="C93" s="83"/>
      <c r="D93" s="83"/>
      <c r="E93" s="84"/>
      <c r="F93" s="83"/>
      <c r="G93" s="83"/>
      <c r="H93" s="84"/>
      <c r="I93" s="83"/>
      <c r="J93" s="86"/>
      <c r="K93" s="86"/>
      <c r="L93" s="86"/>
      <c r="M93" s="86"/>
      <c r="N93" s="86"/>
      <c r="O93" s="83"/>
      <c r="P93" s="111"/>
      <c r="Q93" s="111"/>
      <c r="R93" s="111"/>
      <c r="S93" s="113"/>
      <c r="T93" s="113"/>
      <c r="U93" s="113"/>
      <c r="V93" s="113"/>
      <c r="W93" s="113"/>
      <c r="X93" s="113"/>
      <c r="Y93" s="113"/>
      <c r="Z93" s="113"/>
      <c r="AA93" s="113"/>
      <c r="AB93" s="113"/>
      <c r="AD93" s="113"/>
    </row>
    <row r="94" spans="1:30" x14ac:dyDescent="0.2">
      <c r="A94" s="81" t="str">
        <f t="shared" si="1"/>
        <v/>
      </c>
      <c r="B94" s="82" t="str">
        <f>IF(H94&gt;0,CONCATENATE(Tabel2204043[Object-ID],Tabel2204043[Nr.],".",[1]!Watergangen[[#This Row],[Object code]],".",[1]!Watergangen[[#This Row],[Eis-volgnr.]]),"")</f>
        <v/>
      </c>
      <c r="C94" s="83"/>
      <c r="D94" s="83"/>
      <c r="E94" s="84"/>
      <c r="F94" s="83"/>
      <c r="G94" s="83"/>
      <c r="H94" s="84"/>
      <c r="I94" s="83"/>
      <c r="J94" s="86"/>
      <c r="K94" s="86"/>
      <c r="L94" s="86"/>
      <c r="M94" s="86"/>
      <c r="N94" s="86"/>
      <c r="O94" s="83"/>
      <c r="P94" s="111"/>
      <c r="Q94" s="111"/>
      <c r="R94" s="111"/>
      <c r="S94" s="113"/>
      <c r="T94" s="113"/>
      <c r="U94" s="113"/>
      <c r="V94" s="113"/>
      <c r="W94" s="113"/>
      <c r="X94" s="113"/>
      <c r="Y94" s="113"/>
      <c r="Z94" s="113"/>
      <c r="AA94" s="113"/>
      <c r="AB94" s="113"/>
      <c r="AD94" s="113"/>
    </row>
    <row r="95" spans="1:30" x14ac:dyDescent="0.2">
      <c r="A95" s="81" t="str">
        <f t="shared" si="1"/>
        <v/>
      </c>
      <c r="B95" s="82" t="str">
        <f>IF(H95&gt;0,CONCATENATE(Tabel2204043[Object-ID],Tabel2204043[Nr.],".",[1]!Watergangen[[#This Row],[Object code]],".",[1]!Watergangen[[#This Row],[Eis-volgnr.]]),"")</f>
        <v/>
      </c>
      <c r="C95" s="83"/>
      <c r="D95" s="83"/>
      <c r="E95" s="84"/>
      <c r="F95" s="83"/>
      <c r="G95" s="83"/>
      <c r="H95" s="84"/>
      <c r="I95" s="83"/>
      <c r="J95" s="86"/>
      <c r="K95" s="86"/>
      <c r="L95" s="86"/>
      <c r="M95" s="86"/>
      <c r="N95" s="86"/>
      <c r="O95" s="83"/>
      <c r="P95" s="111"/>
      <c r="Q95" s="111"/>
      <c r="R95" s="111"/>
      <c r="S95" s="113"/>
      <c r="T95" s="113"/>
      <c r="U95" s="113"/>
      <c r="V95" s="113"/>
      <c r="W95" s="113"/>
      <c r="X95" s="113"/>
      <c r="Y95" s="113"/>
      <c r="Z95" s="113"/>
      <c r="AA95" s="113"/>
      <c r="AB95" s="113"/>
      <c r="AD95" s="113"/>
    </row>
    <row r="96" spans="1:30" x14ac:dyDescent="0.2">
      <c r="A96" s="81" t="str">
        <f t="shared" si="1"/>
        <v/>
      </c>
      <c r="B96" s="82" t="str">
        <f>IF(H96&gt;0,CONCATENATE(Tabel2204043[Object-ID],Tabel2204043[Nr.],".",[1]!Watergangen[[#This Row],[Object code]],".",[1]!Watergangen[[#This Row],[Eis-volgnr.]]),"")</f>
        <v/>
      </c>
      <c r="C96" s="83"/>
      <c r="D96" s="83"/>
      <c r="E96" s="84"/>
      <c r="F96" s="83"/>
      <c r="G96" s="83"/>
      <c r="H96" s="84"/>
      <c r="I96" s="83"/>
      <c r="J96" s="86"/>
      <c r="K96" s="86"/>
      <c r="L96" s="86"/>
      <c r="M96" s="86"/>
      <c r="N96" s="86"/>
      <c r="O96" s="83"/>
      <c r="P96" s="111"/>
      <c r="Q96" s="111"/>
      <c r="R96" s="111"/>
      <c r="S96" s="113"/>
      <c r="T96" s="113"/>
      <c r="U96" s="113"/>
      <c r="V96" s="113"/>
      <c r="W96" s="113"/>
      <c r="X96" s="113"/>
      <c r="Y96" s="113"/>
      <c r="Z96" s="113"/>
      <c r="AA96" s="113"/>
      <c r="AB96" s="113"/>
      <c r="AD96" s="113"/>
    </row>
    <row r="97" spans="1:30" x14ac:dyDescent="0.2">
      <c r="A97" s="81" t="str">
        <f t="shared" si="1"/>
        <v/>
      </c>
      <c r="B97" s="82" t="str">
        <f>IF(H97&gt;0,CONCATENATE(Tabel2204043[Object-ID],Tabel2204043[Nr.],".",[1]!Watergangen[[#This Row],[Object code]],".",[1]!Watergangen[[#This Row],[Eis-volgnr.]]),"")</f>
        <v/>
      </c>
      <c r="C97" s="83"/>
      <c r="D97" s="83"/>
      <c r="E97" s="84"/>
      <c r="F97" s="83"/>
      <c r="G97" s="83"/>
      <c r="H97" s="84"/>
      <c r="I97" s="83"/>
      <c r="J97" s="86"/>
      <c r="K97" s="86"/>
      <c r="L97" s="86"/>
      <c r="M97" s="86"/>
      <c r="N97" s="86"/>
      <c r="O97" s="83"/>
      <c r="P97" s="111"/>
      <c r="Q97" s="111"/>
      <c r="R97" s="111"/>
      <c r="S97" s="113"/>
      <c r="T97" s="113"/>
      <c r="U97" s="113"/>
      <c r="V97" s="113"/>
      <c r="W97" s="113"/>
      <c r="X97" s="113"/>
      <c r="Y97" s="113"/>
      <c r="Z97" s="113"/>
      <c r="AA97" s="113"/>
      <c r="AB97" s="113"/>
      <c r="AD97" s="113"/>
    </row>
    <row r="98" spans="1:30" x14ac:dyDescent="0.2">
      <c r="A98" s="81" t="str">
        <f t="shared" si="1"/>
        <v/>
      </c>
      <c r="B98" s="82" t="str">
        <f>IF(H98&gt;0,CONCATENATE(Tabel2204043[Object-ID],Tabel2204043[Nr.],".",[1]!Watergangen[[#This Row],[Object code]],".",[1]!Watergangen[[#This Row],[Eis-volgnr.]]),"")</f>
        <v/>
      </c>
      <c r="C98" s="83"/>
      <c r="D98" s="83"/>
      <c r="E98" s="84"/>
      <c r="F98" s="83"/>
      <c r="G98" s="83"/>
      <c r="H98" s="84"/>
      <c r="I98" s="83"/>
      <c r="J98" s="86"/>
      <c r="K98" s="86"/>
      <c r="L98" s="86"/>
      <c r="M98" s="86"/>
      <c r="N98" s="86"/>
      <c r="O98" s="83"/>
      <c r="P98" s="111"/>
      <c r="Q98" s="111"/>
      <c r="R98" s="111"/>
      <c r="S98" s="113"/>
      <c r="T98" s="113"/>
      <c r="U98" s="113"/>
      <c r="V98" s="113"/>
      <c r="W98" s="113"/>
      <c r="X98" s="113"/>
      <c r="Y98" s="113"/>
      <c r="Z98" s="113"/>
      <c r="AA98" s="113"/>
      <c r="AB98" s="113"/>
      <c r="AD98" s="113"/>
    </row>
    <row r="99" spans="1:30" x14ac:dyDescent="0.2">
      <c r="A99" s="81" t="str">
        <f t="shared" si="1"/>
        <v/>
      </c>
      <c r="B99" s="82" t="str">
        <f>IF(H99&gt;0,CONCATENATE(Tabel2204043[Object-ID],Tabel2204043[Nr.],".",[1]!Watergangen[[#This Row],[Object code]],".",[1]!Watergangen[[#This Row],[Eis-volgnr.]]),"")</f>
        <v/>
      </c>
      <c r="C99" s="83"/>
      <c r="D99" s="83"/>
      <c r="E99" s="84"/>
      <c r="F99" s="83"/>
      <c r="G99" s="83"/>
      <c r="H99" s="84"/>
      <c r="I99" s="83"/>
      <c r="J99" s="86"/>
      <c r="K99" s="86"/>
      <c r="L99" s="86"/>
      <c r="M99" s="86"/>
      <c r="N99" s="86"/>
      <c r="O99" s="83"/>
      <c r="P99" s="111"/>
      <c r="Q99" s="111"/>
      <c r="R99" s="111"/>
      <c r="S99" s="113"/>
      <c r="T99" s="113"/>
      <c r="U99" s="113"/>
      <c r="V99" s="113"/>
      <c r="W99" s="113"/>
      <c r="X99" s="113"/>
      <c r="Y99" s="113"/>
      <c r="Z99" s="113"/>
      <c r="AA99" s="113"/>
      <c r="AB99" s="113"/>
      <c r="AD99" s="113"/>
    </row>
    <row r="100" spans="1:30" x14ac:dyDescent="0.2">
      <c r="A100" s="81" t="str">
        <f t="shared" si="1"/>
        <v/>
      </c>
      <c r="B100" s="82" t="str">
        <f>IF(H100&gt;0,CONCATENATE(Tabel2204043[Object-ID],Tabel2204043[Nr.],".",[1]!Watergangen[[#This Row],[Object code]],".",[1]!Watergangen[[#This Row],[Eis-volgnr.]]),"")</f>
        <v/>
      </c>
      <c r="C100" s="83"/>
      <c r="D100" s="83"/>
      <c r="E100" s="84"/>
      <c r="F100" s="83"/>
      <c r="G100" s="83"/>
      <c r="H100" s="84"/>
      <c r="I100" s="83"/>
      <c r="J100" s="86"/>
      <c r="K100" s="86"/>
      <c r="L100" s="86"/>
      <c r="M100" s="86"/>
      <c r="N100" s="86"/>
      <c r="O100" s="83"/>
      <c r="P100" s="111"/>
      <c r="Q100" s="111"/>
      <c r="R100" s="111"/>
      <c r="S100" s="113"/>
      <c r="T100" s="113"/>
      <c r="U100" s="113"/>
      <c r="V100" s="113"/>
      <c r="W100" s="113"/>
      <c r="X100" s="113"/>
      <c r="Y100" s="113"/>
      <c r="Z100" s="113"/>
      <c r="AA100" s="113"/>
      <c r="AB100" s="113"/>
      <c r="AD100" s="113"/>
    </row>
    <row r="101" spans="1:30" x14ac:dyDescent="0.2">
      <c r="A101" s="81" t="str">
        <f t="shared" si="1"/>
        <v/>
      </c>
      <c r="B101" s="82" t="str">
        <f>IF(H101&gt;0,CONCATENATE(Tabel2204043[Object-ID],Tabel2204043[Nr.],".",[1]!Watergangen[[#This Row],[Object code]],".",[1]!Watergangen[[#This Row],[Eis-volgnr.]]),"")</f>
        <v/>
      </c>
      <c r="C101" s="83"/>
      <c r="D101" s="83"/>
      <c r="E101" s="84"/>
      <c r="F101" s="83"/>
      <c r="G101" s="83"/>
      <c r="H101" s="84"/>
      <c r="I101" s="83"/>
      <c r="J101" s="86"/>
      <c r="K101" s="86"/>
      <c r="L101" s="86"/>
      <c r="M101" s="86"/>
      <c r="N101" s="86"/>
      <c r="O101" s="83"/>
      <c r="P101" s="111"/>
      <c r="Q101" s="111"/>
      <c r="R101" s="111"/>
      <c r="S101" s="113"/>
      <c r="T101" s="113"/>
      <c r="U101" s="113"/>
      <c r="V101" s="113"/>
      <c r="W101" s="113"/>
      <c r="X101" s="113"/>
      <c r="Y101" s="113"/>
      <c r="Z101" s="113"/>
      <c r="AA101" s="113"/>
      <c r="AB101" s="113"/>
      <c r="AD101" s="113"/>
    </row>
    <row r="102" spans="1:30" x14ac:dyDescent="0.2">
      <c r="A102" s="81" t="str">
        <f t="shared" si="1"/>
        <v/>
      </c>
      <c r="B102" s="82" t="str">
        <f>IF(H102&gt;0,CONCATENATE(Tabel2204043[Object-ID],Tabel2204043[Nr.],".",[1]!Watergangen[[#This Row],[Object code]],".",[1]!Watergangen[[#This Row],[Eis-volgnr.]]),"")</f>
        <v/>
      </c>
      <c r="C102" s="83"/>
      <c r="D102" s="83"/>
      <c r="E102" s="84"/>
      <c r="F102" s="83"/>
      <c r="G102" s="83"/>
      <c r="H102" s="84"/>
      <c r="I102" s="83"/>
      <c r="J102" s="86"/>
      <c r="K102" s="86"/>
      <c r="L102" s="86"/>
      <c r="M102" s="86"/>
      <c r="N102" s="86"/>
      <c r="O102" s="83"/>
      <c r="P102" s="111"/>
      <c r="Q102" s="111"/>
      <c r="R102" s="111"/>
      <c r="S102" s="113"/>
      <c r="T102" s="113"/>
      <c r="U102" s="113"/>
      <c r="V102" s="113"/>
      <c r="W102" s="113"/>
      <c r="X102" s="113"/>
      <c r="Y102" s="113"/>
      <c r="Z102" s="113"/>
      <c r="AA102" s="113"/>
      <c r="AB102" s="113"/>
      <c r="AD102" s="113"/>
    </row>
    <row r="103" spans="1:30" x14ac:dyDescent="0.2">
      <c r="A103" s="81" t="str">
        <f t="shared" si="1"/>
        <v/>
      </c>
      <c r="B103" s="82" t="str">
        <f>IF(H103&gt;0,CONCATENATE(Tabel2204043[Object-ID],Tabel2204043[Nr.],".",[1]!Watergangen[[#This Row],[Object code]],".",[1]!Watergangen[[#This Row],[Eis-volgnr.]]),"")</f>
        <v/>
      </c>
      <c r="C103" s="83"/>
      <c r="D103" s="83"/>
      <c r="E103" s="84"/>
      <c r="F103" s="83"/>
      <c r="G103" s="83"/>
      <c r="H103" s="84"/>
      <c r="I103" s="83"/>
      <c r="J103" s="86"/>
      <c r="K103" s="86"/>
      <c r="L103" s="86"/>
      <c r="M103" s="86"/>
      <c r="N103" s="86"/>
      <c r="O103" s="83"/>
      <c r="P103" s="111"/>
      <c r="Q103" s="111"/>
      <c r="R103" s="111"/>
      <c r="S103" s="113"/>
      <c r="T103" s="113"/>
      <c r="U103" s="113"/>
      <c r="V103" s="113"/>
      <c r="W103" s="113"/>
      <c r="X103" s="113"/>
      <c r="Y103" s="113"/>
      <c r="Z103" s="113"/>
      <c r="AA103" s="113"/>
      <c r="AB103" s="113"/>
      <c r="AD103" s="113"/>
    </row>
    <row r="104" spans="1:30" x14ac:dyDescent="0.2">
      <c r="A104" s="81" t="str">
        <f t="shared" si="1"/>
        <v/>
      </c>
      <c r="B104" s="82" t="str">
        <f>IF(H104&gt;0,CONCATENATE(Tabel2204043[Object-ID],Tabel2204043[Nr.],".",[1]!Watergangen[[#This Row],[Object code]],".",[1]!Watergangen[[#This Row],[Eis-volgnr.]]),"")</f>
        <v/>
      </c>
      <c r="C104" s="83"/>
      <c r="D104" s="83"/>
      <c r="E104" s="84"/>
      <c r="F104" s="83"/>
      <c r="G104" s="83"/>
      <c r="H104" s="84"/>
      <c r="I104" s="83"/>
      <c r="J104" s="86"/>
      <c r="K104" s="86"/>
      <c r="L104" s="86"/>
      <c r="M104" s="86"/>
      <c r="N104" s="86"/>
      <c r="O104" s="83"/>
      <c r="P104" s="111"/>
      <c r="Q104" s="111"/>
      <c r="R104" s="111"/>
      <c r="S104" s="113"/>
      <c r="T104" s="113"/>
      <c r="U104" s="113"/>
      <c r="V104" s="113"/>
      <c r="W104" s="113"/>
      <c r="X104" s="113"/>
      <c r="Y104" s="113"/>
      <c r="Z104" s="113"/>
      <c r="AA104" s="113"/>
      <c r="AB104" s="113"/>
      <c r="AD104" s="113"/>
    </row>
    <row r="105" spans="1:30" x14ac:dyDescent="0.2">
      <c r="A105" s="81" t="str">
        <f t="shared" si="1"/>
        <v/>
      </c>
      <c r="B105" s="82" t="str">
        <f>IF(H105&gt;0,CONCATENATE(Tabel2204043[Object-ID],Tabel2204043[Nr.],".",[1]!Watergangen[[#This Row],[Object code]],".",[1]!Watergangen[[#This Row],[Eis-volgnr.]]),"")</f>
        <v/>
      </c>
      <c r="C105" s="83"/>
      <c r="D105" s="83"/>
      <c r="E105" s="84"/>
      <c r="F105" s="83"/>
      <c r="G105" s="83"/>
      <c r="H105" s="84"/>
      <c r="I105" s="83"/>
      <c r="J105" s="86"/>
      <c r="K105" s="86"/>
      <c r="L105" s="86"/>
      <c r="M105" s="86"/>
      <c r="N105" s="86"/>
      <c r="O105" s="83"/>
      <c r="P105" s="111"/>
      <c r="Q105" s="111"/>
      <c r="R105" s="111"/>
      <c r="S105" s="113"/>
      <c r="T105" s="113"/>
      <c r="U105" s="113"/>
      <c r="V105" s="113"/>
      <c r="W105" s="113"/>
      <c r="X105" s="113"/>
      <c r="Y105" s="113"/>
      <c r="Z105" s="113"/>
      <c r="AA105" s="113"/>
      <c r="AB105" s="113"/>
      <c r="AD105" s="113"/>
    </row>
    <row r="106" spans="1:30" x14ac:dyDescent="0.2">
      <c r="A106" s="81" t="str">
        <f t="shared" si="1"/>
        <v/>
      </c>
      <c r="B106" s="82" t="str">
        <f>IF(H106&gt;0,CONCATENATE(Tabel2204043[Object-ID],Tabel2204043[Nr.],".",[1]!Watergangen[[#This Row],[Object code]],".",[1]!Watergangen[[#This Row],[Eis-volgnr.]]),"")</f>
        <v/>
      </c>
      <c r="C106" s="83"/>
      <c r="D106" s="83"/>
      <c r="E106" s="84"/>
      <c r="F106" s="83"/>
      <c r="G106" s="83"/>
      <c r="H106" s="84"/>
      <c r="I106" s="83"/>
      <c r="J106" s="86"/>
      <c r="K106" s="86"/>
      <c r="L106" s="86"/>
      <c r="M106" s="86"/>
      <c r="N106" s="86"/>
      <c r="O106" s="83"/>
      <c r="P106" s="111"/>
      <c r="Q106" s="111"/>
      <c r="R106" s="111"/>
      <c r="S106" s="113"/>
      <c r="T106" s="113"/>
      <c r="U106" s="113"/>
      <c r="V106" s="113"/>
      <c r="W106" s="113"/>
      <c r="X106" s="113"/>
      <c r="Y106" s="113"/>
      <c r="Z106" s="113"/>
      <c r="AA106" s="113"/>
      <c r="AB106" s="113"/>
      <c r="AD106" s="113"/>
    </row>
    <row r="107" spans="1:30" x14ac:dyDescent="0.2">
      <c r="A107" s="81" t="str">
        <f t="shared" si="1"/>
        <v/>
      </c>
      <c r="B107" s="82" t="str">
        <f>IF(H107&gt;0,CONCATENATE(Tabel2204043[Object-ID],Tabel2204043[Nr.],".",[1]!Watergangen[[#This Row],[Object code]],".",[1]!Watergangen[[#This Row],[Eis-volgnr.]]),"")</f>
        <v/>
      </c>
      <c r="C107" s="83"/>
      <c r="D107" s="83"/>
      <c r="E107" s="84"/>
      <c r="F107" s="83"/>
      <c r="G107" s="83"/>
      <c r="H107" s="84"/>
      <c r="I107" s="83"/>
      <c r="J107" s="86"/>
      <c r="K107" s="86"/>
      <c r="L107" s="86"/>
      <c r="M107" s="86"/>
      <c r="N107" s="86"/>
      <c r="O107" s="83"/>
      <c r="P107" s="111"/>
      <c r="Q107" s="111"/>
      <c r="R107" s="111"/>
      <c r="S107" s="113"/>
      <c r="T107" s="113"/>
      <c r="U107" s="113"/>
      <c r="V107" s="113"/>
      <c r="W107" s="113"/>
      <c r="X107" s="113"/>
      <c r="Y107" s="113"/>
      <c r="Z107" s="113"/>
      <c r="AA107" s="113"/>
      <c r="AB107" s="113"/>
      <c r="AD107" s="113"/>
    </row>
    <row r="108" spans="1:30" x14ac:dyDescent="0.2">
      <c r="A108" s="81" t="str">
        <f t="shared" si="1"/>
        <v/>
      </c>
      <c r="B108" s="82" t="str">
        <f>IF(H108&gt;0,CONCATENATE(Tabel2204043[Object-ID],Tabel2204043[Nr.],".",[1]!Watergangen[[#This Row],[Object code]],".",[1]!Watergangen[[#This Row],[Eis-volgnr.]]),"")</f>
        <v/>
      </c>
      <c r="C108" s="83"/>
      <c r="D108" s="83"/>
      <c r="E108" s="84"/>
      <c r="F108" s="83"/>
      <c r="G108" s="83"/>
      <c r="H108" s="84"/>
      <c r="I108" s="83"/>
      <c r="J108" s="86"/>
      <c r="K108" s="86"/>
      <c r="L108" s="86"/>
      <c r="M108" s="86"/>
      <c r="N108" s="86"/>
      <c r="O108" s="83"/>
      <c r="P108" s="111"/>
      <c r="Q108" s="111"/>
      <c r="R108" s="111"/>
      <c r="S108" s="113"/>
      <c r="T108" s="113"/>
      <c r="U108" s="113"/>
      <c r="V108" s="113"/>
      <c r="W108" s="113"/>
      <c r="X108" s="113"/>
      <c r="Y108" s="113"/>
      <c r="Z108" s="113"/>
      <c r="AA108" s="113"/>
      <c r="AB108" s="113"/>
      <c r="AD108" s="113"/>
    </row>
    <row r="109" spans="1:30" x14ac:dyDescent="0.2">
      <c r="A109" s="81" t="str">
        <f t="shared" si="1"/>
        <v/>
      </c>
      <c r="B109" s="82" t="str">
        <f>IF(H109&gt;0,CONCATENATE(Tabel2204043[Object-ID],Tabel2204043[Nr.],".",[1]!Watergangen[[#This Row],[Object code]],".",[1]!Watergangen[[#This Row],[Eis-volgnr.]]),"")</f>
        <v/>
      </c>
      <c r="C109" s="83"/>
      <c r="D109" s="83"/>
      <c r="E109" s="84"/>
      <c r="F109" s="83"/>
      <c r="G109" s="83"/>
      <c r="H109" s="84"/>
      <c r="I109" s="83"/>
      <c r="J109" s="86"/>
      <c r="K109" s="86"/>
      <c r="L109" s="86"/>
      <c r="M109" s="86"/>
      <c r="N109" s="86"/>
      <c r="O109" s="83"/>
      <c r="P109" s="111"/>
      <c r="Q109" s="111"/>
      <c r="R109" s="111"/>
      <c r="S109" s="113"/>
      <c r="T109" s="113"/>
      <c r="U109" s="113"/>
      <c r="V109" s="113"/>
      <c r="W109" s="113"/>
      <c r="X109" s="113"/>
      <c r="Y109" s="113"/>
      <c r="Z109" s="113"/>
      <c r="AA109" s="113"/>
      <c r="AB109" s="113"/>
      <c r="AD109" s="113"/>
    </row>
    <row r="110" spans="1:30" x14ac:dyDescent="0.2">
      <c r="A110" s="81" t="str">
        <f t="shared" si="1"/>
        <v/>
      </c>
      <c r="B110" s="82" t="str">
        <f>IF(H110&gt;0,CONCATENATE(Tabel2204043[Object-ID],Tabel2204043[Nr.],".",[1]!Watergangen[[#This Row],[Object code]],".",[1]!Watergangen[[#This Row],[Eis-volgnr.]]),"")</f>
        <v/>
      </c>
      <c r="C110" s="83"/>
      <c r="D110" s="83"/>
      <c r="E110" s="84"/>
      <c r="F110" s="83"/>
      <c r="G110" s="83"/>
      <c r="H110" s="84"/>
      <c r="I110" s="83"/>
      <c r="J110" s="86"/>
      <c r="K110" s="86"/>
      <c r="L110" s="86"/>
      <c r="M110" s="86"/>
      <c r="N110" s="86"/>
      <c r="O110" s="83"/>
      <c r="P110" s="111"/>
      <c r="Q110" s="111"/>
      <c r="R110" s="111"/>
      <c r="S110" s="113"/>
      <c r="T110" s="113"/>
      <c r="U110" s="113"/>
      <c r="V110" s="113"/>
      <c r="W110" s="113"/>
      <c r="X110" s="113"/>
      <c r="Y110" s="113"/>
      <c r="Z110" s="113"/>
      <c r="AA110" s="113"/>
      <c r="AB110" s="113"/>
      <c r="AD110" s="113"/>
    </row>
    <row r="111" spans="1:30" x14ac:dyDescent="0.2">
      <c r="A111" s="81" t="str">
        <f t="shared" si="1"/>
        <v/>
      </c>
      <c r="B111" s="82" t="str">
        <f>IF(H111&gt;0,CONCATENATE(Tabel2204043[Object-ID],Tabel2204043[Nr.],".",[1]!Watergangen[[#This Row],[Object code]],".",[1]!Watergangen[[#This Row],[Eis-volgnr.]]),"")</f>
        <v/>
      </c>
      <c r="C111" s="83"/>
      <c r="D111" s="83"/>
      <c r="E111" s="84"/>
      <c r="F111" s="83"/>
      <c r="G111" s="83"/>
      <c r="H111" s="84"/>
      <c r="I111" s="83"/>
      <c r="J111" s="86"/>
      <c r="K111" s="86"/>
      <c r="L111" s="86"/>
      <c r="M111" s="86"/>
      <c r="N111" s="86"/>
      <c r="O111" s="83"/>
      <c r="P111" s="111"/>
      <c r="Q111" s="111"/>
      <c r="R111" s="111"/>
      <c r="S111" s="113"/>
      <c r="T111" s="113"/>
      <c r="U111" s="113"/>
      <c r="V111" s="113"/>
      <c r="W111" s="113"/>
      <c r="X111" s="113"/>
      <c r="Y111" s="113"/>
      <c r="Z111" s="113"/>
      <c r="AA111" s="113"/>
      <c r="AB111" s="113"/>
      <c r="AD111" s="113"/>
    </row>
    <row r="112" spans="1:30" x14ac:dyDescent="0.2">
      <c r="A112" s="81" t="str">
        <f t="shared" si="1"/>
        <v/>
      </c>
      <c r="B112" s="82" t="str">
        <f>IF(H112&gt;0,CONCATENATE(Tabel2204043[Object-ID],Tabel2204043[Nr.],".",[1]!Watergangen[[#This Row],[Object code]],".",[1]!Watergangen[[#This Row],[Eis-volgnr.]]),"")</f>
        <v/>
      </c>
      <c r="C112" s="83"/>
      <c r="D112" s="83"/>
      <c r="E112" s="84"/>
      <c r="F112" s="83"/>
      <c r="G112" s="83"/>
      <c r="H112" s="84"/>
      <c r="I112" s="83"/>
      <c r="J112" s="86"/>
      <c r="K112" s="86"/>
      <c r="L112" s="86"/>
      <c r="M112" s="86"/>
      <c r="N112" s="86"/>
      <c r="O112" s="83"/>
      <c r="P112" s="111"/>
      <c r="Q112" s="111"/>
      <c r="R112" s="111"/>
      <c r="S112" s="113"/>
      <c r="T112" s="113"/>
      <c r="U112" s="113"/>
      <c r="V112" s="113"/>
      <c r="W112" s="113"/>
      <c r="X112" s="113"/>
      <c r="Y112" s="113"/>
      <c r="Z112" s="113"/>
      <c r="AA112" s="113"/>
      <c r="AB112" s="113"/>
      <c r="AD112" s="113"/>
    </row>
    <row r="113" spans="1:30" x14ac:dyDescent="0.2">
      <c r="A113" s="81" t="str">
        <f t="shared" si="1"/>
        <v/>
      </c>
      <c r="B113" s="82" t="str">
        <f>IF(H113&gt;0,CONCATENATE(Tabel2204043[Object-ID],Tabel2204043[Nr.],".",[1]!Watergangen[[#This Row],[Object code]],".",[1]!Watergangen[[#This Row],[Eis-volgnr.]]),"")</f>
        <v/>
      </c>
      <c r="C113" s="83"/>
      <c r="D113" s="83"/>
      <c r="E113" s="84"/>
      <c r="F113" s="83"/>
      <c r="G113" s="83"/>
      <c r="H113" s="84"/>
      <c r="I113" s="83"/>
      <c r="J113" s="86"/>
      <c r="K113" s="86"/>
      <c r="L113" s="86"/>
      <c r="M113" s="86"/>
      <c r="N113" s="86"/>
      <c r="O113" s="83"/>
      <c r="P113" s="111"/>
      <c r="Q113" s="111"/>
      <c r="R113" s="111"/>
      <c r="S113" s="113"/>
      <c r="T113" s="113"/>
      <c r="U113" s="113"/>
      <c r="V113" s="113"/>
      <c r="W113" s="113"/>
      <c r="X113" s="113"/>
      <c r="Y113" s="113"/>
      <c r="Z113" s="113"/>
      <c r="AA113" s="113"/>
      <c r="AB113" s="113"/>
      <c r="AD113" s="113"/>
    </row>
    <row r="114" spans="1:30" x14ac:dyDescent="0.2">
      <c r="A114" s="81" t="str">
        <f t="shared" si="1"/>
        <v/>
      </c>
      <c r="B114" s="82" t="str">
        <f>IF(H114&gt;0,CONCATENATE(Tabel2204043[Object-ID],Tabel2204043[Nr.],".",[1]!Watergangen[[#This Row],[Object code]],".",[1]!Watergangen[[#This Row],[Eis-volgnr.]]),"")</f>
        <v/>
      </c>
      <c r="C114" s="83"/>
      <c r="D114" s="83"/>
      <c r="E114" s="84"/>
      <c r="F114" s="83"/>
      <c r="G114" s="83"/>
      <c r="H114" s="84"/>
      <c r="I114" s="83"/>
      <c r="J114" s="86"/>
      <c r="K114" s="86"/>
      <c r="L114" s="86"/>
      <c r="M114" s="86"/>
      <c r="N114" s="86"/>
      <c r="O114" s="83"/>
      <c r="P114" s="111"/>
      <c r="Q114" s="111"/>
      <c r="R114" s="111"/>
      <c r="S114" s="113"/>
      <c r="T114" s="113"/>
      <c r="U114" s="113"/>
      <c r="V114" s="113"/>
      <c r="W114" s="113"/>
      <c r="X114" s="113"/>
      <c r="Y114" s="113"/>
      <c r="Z114" s="113"/>
      <c r="AA114" s="113"/>
      <c r="AB114" s="113"/>
      <c r="AD114" s="113"/>
    </row>
    <row r="115" spans="1:30" x14ac:dyDescent="0.2">
      <c r="A115" s="81" t="str">
        <f t="shared" si="1"/>
        <v/>
      </c>
      <c r="B115" s="82" t="str">
        <f>IF(H115&gt;0,CONCATENATE(Tabel2204043[Object-ID],Tabel2204043[Nr.],".",[1]!Watergangen[[#This Row],[Object code]],".",[1]!Watergangen[[#This Row],[Eis-volgnr.]]),"")</f>
        <v/>
      </c>
      <c r="C115" s="83"/>
      <c r="D115" s="83"/>
      <c r="E115" s="84"/>
      <c r="F115" s="83"/>
      <c r="G115" s="83"/>
      <c r="H115" s="84"/>
      <c r="I115" s="83"/>
      <c r="J115" s="86"/>
      <c r="K115" s="86"/>
      <c r="L115" s="86"/>
      <c r="M115" s="86"/>
      <c r="N115" s="86"/>
      <c r="O115" s="83"/>
      <c r="P115" s="111"/>
      <c r="Q115" s="111"/>
      <c r="R115" s="111"/>
      <c r="S115" s="113"/>
      <c r="T115" s="113"/>
      <c r="U115" s="113"/>
      <c r="V115" s="113"/>
      <c r="W115" s="113"/>
      <c r="X115" s="113"/>
      <c r="Y115" s="113"/>
      <c r="Z115" s="113"/>
      <c r="AA115" s="113"/>
      <c r="AB115" s="113"/>
      <c r="AD115" s="113"/>
    </row>
    <row r="116" spans="1:30" x14ac:dyDescent="0.2">
      <c r="A116" s="81" t="str">
        <f t="shared" si="1"/>
        <v/>
      </c>
      <c r="B116" s="82" t="str">
        <f>IF(H116&gt;0,CONCATENATE(Tabel2204043[Object-ID],Tabel2204043[Nr.],".",[1]!Watergangen[[#This Row],[Object code]],".",[1]!Watergangen[[#This Row],[Eis-volgnr.]]),"")</f>
        <v/>
      </c>
      <c r="C116" s="83"/>
      <c r="D116" s="83"/>
      <c r="E116" s="84"/>
      <c r="F116" s="83"/>
      <c r="G116" s="83"/>
      <c r="H116" s="84"/>
      <c r="I116" s="83"/>
      <c r="J116" s="86"/>
      <c r="K116" s="86"/>
      <c r="L116" s="86"/>
      <c r="M116" s="86"/>
      <c r="N116" s="86"/>
      <c r="O116" s="83"/>
      <c r="P116" s="111"/>
      <c r="Q116" s="111"/>
      <c r="R116" s="111"/>
      <c r="S116" s="113"/>
      <c r="T116" s="113"/>
      <c r="U116" s="113"/>
      <c r="V116" s="113"/>
      <c r="W116" s="113"/>
      <c r="X116" s="113"/>
      <c r="Y116" s="113"/>
      <c r="Z116" s="113"/>
      <c r="AA116" s="113"/>
      <c r="AB116" s="113"/>
      <c r="AD116" s="113"/>
    </row>
    <row r="117" spans="1:30" x14ac:dyDescent="0.2">
      <c r="A117" s="81" t="str">
        <f t="shared" si="1"/>
        <v/>
      </c>
      <c r="B117" s="82" t="str">
        <f>IF(H117&gt;0,CONCATENATE(Tabel2204043[Object-ID],Tabel2204043[Nr.],".",[1]!Watergangen[[#This Row],[Object code]],".",[1]!Watergangen[[#This Row],[Eis-volgnr.]]),"")</f>
        <v/>
      </c>
      <c r="C117" s="83"/>
      <c r="D117" s="83"/>
      <c r="E117" s="84"/>
      <c r="F117" s="83"/>
      <c r="G117" s="83"/>
      <c r="H117" s="84"/>
      <c r="I117" s="83"/>
      <c r="J117" s="86"/>
      <c r="K117" s="86"/>
      <c r="L117" s="86"/>
      <c r="M117" s="86"/>
      <c r="N117" s="86"/>
      <c r="O117" s="83"/>
      <c r="P117" s="111"/>
      <c r="Q117" s="111"/>
      <c r="R117" s="111"/>
      <c r="S117" s="113"/>
      <c r="T117" s="113"/>
      <c r="U117" s="113"/>
      <c r="V117" s="113"/>
      <c r="W117" s="113"/>
      <c r="X117" s="113"/>
      <c r="Y117" s="113"/>
      <c r="Z117" s="113"/>
      <c r="AA117" s="113"/>
      <c r="AB117" s="113"/>
      <c r="AD117" s="113"/>
    </row>
    <row r="118" spans="1:30" x14ac:dyDescent="0.2">
      <c r="A118" s="81" t="str">
        <f t="shared" si="1"/>
        <v/>
      </c>
      <c r="B118" s="82" t="str">
        <f>IF(H118&gt;0,CONCATENATE(Tabel2204043[Object-ID],Tabel2204043[Nr.],".",[1]!Watergangen[[#This Row],[Object code]],".",[1]!Watergangen[[#This Row],[Eis-volgnr.]]),"")</f>
        <v/>
      </c>
      <c r="C118" s="83"/>
      <c r="D118" s="83"/>
      <c r="E118" s="84"/>
      <c r="F118" s="83"/>
      <c r="G118" s="83"/>
      <c r="H118" s="84"/>
      <c r="I118" s="83"/>
      <c r="J118" s="86"/>
      <c r="K118" s="86"/>
      <c r="L118" s="86"/>
      <c r="M118" s="86"/>
      <c r="N118" s="86"/>
      <c r="O118" s="83"/>
      <c r="P118" s="111"/>
      <c r="Q118" s="111"/>
      <c r="R118" s="111"/>
      <c r="S118" s="113"/>
      <c r="T118" s="113"/>
      <c r="U118" s="113"/>
      <c r="V118" s="113"/>
      <c r="W118" s="113"/>
      <c r="X118" s="113"/>
      <c r="Y118" s="113"/>
      <c r="Z118" s="113"/>
      <c r="AA118" s="113"/>
      <c r="AB118" s="113"/>
      <c r="AD118" s="113"/>
    </row>
    <row r="119" spans="1:30" x14ac:dyDescent="0.2">
      <c r="A119" s="81" t="str">
        <f t="shared" si="1"/>
        <v/>
      </c>
      <c r="B119" s="82" t="str">
        <f>IF(H119&gt;0,CONCATENATE(Tabel2204043[Object-ID],Tabel2204043[Nr.],".",[1]!Watergangen[[#This Row],[Object code]],".",[1]!Watergangen[[#This Row],[Eis-volgnr.]]),"")</f>
        <v/>
      </c>
      <c r="C119" s="83"/>
      <c r="D119" s="83"/>
      <c r="E119" s="84"/>
      <c r="F119" s="83"/>
      <c r="G119" s="83"/>
      <c r="H119" s="84"/>
      <c r="I119" s="83"/>
      <c r="J119" s="86"/>
      <c r="K119" s="86"/>
      <c r="L119" s="86"/>
      <c r="M119" s="86"/>
      <c r="N119" s="86"/>
      <c r="O119" s="83"/>
      <c r="P119" s="111"/>
      <c r="Q119" s="111"/>
      <c r="R119" s="111"/>
      <c r="S119" s="113"/>
      <c r="T119" s="113"/>
      <c r="U119" s="113"/>
      <c r="V119" s="113"/>
      <c r="W119" s="113"/>
      <c r="X119" s="113"/>
      <c r="Y119" s="113"/>
      <c r="Z119" s="113"/>
      <c r="AA119" s="113"/>
      <c r="AB119" s="113"/>
      <c r="AD119" s="113"/>
    </row>
    <row r="120" spans="1:30" x14ac:dyDescent="0.2">
      <c r="A120" s="81" t="str">
        <f t="shared" si="1"/>
        <v/>
      </c>
      <c r="B120" s="82" t="str">
        <f>IF(H120&gt;0,CONCATENATE(Tabel2204043[Object-ID],Tabel2204043[Nr.],".",[1]!Watergangen[[#This Row],[Object code]],".",[1]!Watergangen[[#This Row],[Eis-volgnr.]]),"")</f>
        <v/>
      </c>
      <c r="C120" s="83"/>
      <c r="D120" s="83"/>
      <c r="E120" s="84"/>
      <c r="F120" s="83"/>
      <c r="G120" s="83"/>
      <c r="H120" s="84"/>
      <c r="I120" s="83"/>
      <c r="J120" s="86"/>
      <c r="K120" s="86"/>
      <c r="L120" s="86"/>
      <c r="M120" s="86"/>
      <c r="N120" s="86"/>
      <c r="O120" s="83"/>
      <c r="P120" s="111"/>
      <c r="Q120" s="111"/>
      <c r="R120" s="111"/>
      <c r="S120" s="113"/>
      <c r="T120" s="113"/>
      <c r="U120" s="113"/>
      <c r="V120" s="113"/>
      <c r="W120" s="113"/>
      <c r="X120" s="113"/>
      <c r="Y120" s="113"/>
      <c r="Z120" s="113"/>
      <c r="AA120" s="113"/>
      <c r="AB120" s="113"/>
      <c r="AD120" s="113"/>
    </row>
    <row r="121" spans="1:30" x14ac:dyDescent="0.2">
      <c r="A121" s="81" t="str">
        <f t="shared" si="1"/>
        <v/>
      </c>
      <c r="B121" s="82" t="str">
        <f>IF(H121&gt;0,CONCATENATE(Tabel2204043[Object-ID],Tabel2204043[Nr.],".",[1]!Watergangen[[#This Row],[Object code]],".",[1]!Watergangen[[#This Row],[Eis-volgnr.]]),"")</f>
        <v/>
      </c>
      <c r="C121" s="83"/>
      <c r="D121" s="83"/>
      <c r="E121" s="84"/>
      <c r="F121" s="83"/>
      <c r="G121" s="83"/>
      <c r="H121" s="84"/>
      <c r="I121" s="83"/>
      <c r="J121" s="86"/>
      <c r="K121" s="86"/>
      <c r="L121" s="86"/>
      <c r="M121" s="86"/>
      <c r="N121" s="86"/>
      <c r="O121" s="83"/>
      <c r="P121" s="111"/>
      <c r="Q121" s="111"/>
      <c r="R121" s="111"/>
      <c r="S121" s="113"/>
      <c r="T121" s="113"/>
      <c r="U121" s="113"/>
      <c r="V121" s="113"/>
      <c r="W121" s="113"/>
      <c r="X121" s="113"/>
      <c r="Y121" s="113"/>
      <c r="Z121" s="113"/>
      <c r="AA121" s="113"/>
      <c r="AB121" s="113"/>
      <c r="AD121" s="113"/>
    </row>
    <row r="122" spans="1:30" x14ac:dyDescent="0.2">
      <c r="A122" s="81" t="str">
        <f t="shared" si="1"/>
        <v/>
      </c>
      <c r="B122" s="82" t="str">
        <f>IF(H122&gt;0,CONCATENATE(Tabel2204043[Object-ID],Tabel2204043[Nr.],".",[1]!Watergangen[[#This Row],[Object code]],".",[1]!Watergangen[[#This Row],[Eis-volgnr.]]),"")</f>
        <v/>
      </c>
      <c r="C122" s="83"/>
      <c r="D122" s="83"/>
      <c r="E122" s="84"/>
      <c r="F122" s="83"/>
      <c r="G122" s="83"/>
      <c r="H122" s="84"/>
      <c r="I122" s="83"/>
      <c r="J122" s="86"/>
      <c r="K122" s="86"/>
      <c r="L122" s="86"/>
      <c r="M122" s="86"/>
      <c r="N122" s="86"/>
      <c r="O122" s="83"/>
      <c r="P122" s="111"/>
      <c r="Q122" s="111"/>
      <c r="R122" s="111"/>
      <c r="S122" s="113"/>
      <c r="T122" s="113"/>
      <c r="U122" s="113"/>
      <c r="V122" s="113"/>
      <c r="W122" s="113"/>
      <c r="X122" s="113"/>
      <c r="Y122" s="113"/>
      <c r="Z122" s="113"/>
      <c r="AA122" s="113"/>
      <c r="AB122" s="113"/>
      <c r="AD122" s="113"/>
    </row>
    <row r="123" spans="1:30" x14ac:dyDescent="0.2">
      <c r="A123" s="81" t="str">
        <f t="shared" si="1"/>
        <v/>
      </c>
      <c r="B123" s="82" t="str">
        <f>IF(H123&gt;0,CONCATENATE(Tabel2204043[Object-ID],Tabel2204043[Nr.],".",[1]!Watergangen[[#This Row],[Object code]],".",[1]!Watergangen[[#This Row],[Eis-volgnr.]]),"")</f>
        <v/>
      </c>
      <c r="C123" s="83"/>
      <c r="D123" s="83"/>
      <c r="E123" s="84"/>
      <c r="F123" s="83"/>
      <c r="G123" s="83"/>
      <c r="H123" s="84"/>
      <c r="I123" s="83"/>
      <c r="J123" s="86"/>
      <c r="K123" s="86"/>
      <c r="L123" s="86"/>
      <c r="M123" s="86"/>
      <c r="N123" s="86"/>
      <c r="O123" s="83"/>
      <c r="P123" s="111"/>
      <c r="Q123" s="111"/>
      <c r="R123" s="111"/>
      <c r="S123" s="113"/>
      <c r="T123" s="113"/>
      <c r="U123" s="113"/>
      <c r="V123" s="113"/>
      <c r="W123" s="113"/>
      <c r="X123" s="113"/>
      <c r="Y123" s="113"/>
      <c r="Z123" s="113"/>
      <c r="AA123" s="113"/>
      <c r="AB123" s="113"/>
      <c r="AD123" s="113"/>
    </row>
    <row r="124" spans="1:30" x14ac:dyDescent="0.2">
      <c r="A124" s="81" t="str">
        <f t="shared" si="1"/>
        <v/>
      </c>
      <c r="B124" s="82" t="str">
        <f>IF(H124&gt;0,CONCATENATE(Tabel2204043[Object-ID],Tabel2204043[Nr.],".",[1]!Watergangen[[#This Row],[Object code]],".",[1]!Watergangen[[#This Row],[Eis-volgnr.]]),"")</f>
        <v/>
      </c>
      <c r="C124" s="83"/>
      <c r="D124" s="83"/>
      <c r="E124" s="84"/>
      <c r="F124" s="83"/>
      <c r="G124" s="83"/>
      <c r="H124" s="84"/>
      <c r="I124" s="83"/>
      <c r="J124" s="86"/>
      <c r="K124" s="86"/>
      <c r="L124" s="86"/>
      <c r="M124" s="86"/>
      <c r="N124" s="86"/>
      <c r="O124" s="83"/>
      <c r="P124" s="111"/>
      <c r="Q124" s="111"/>
      <c r="R124" s="111"/>
      <c r="S124" s="113"/>
      <c r="T124" s="113"/>
      <c r="U124" s="113"/>
      <c r="V124" s="113"/>
      <c r="W124" s="113"/>
      <c r="X124" s="113"/>
      <c r="Y124" s="113"/>
      <c r="Z124" s="113"/>
      <c r="AA124" s="113"/>
      <c r="AB124" s="113"/>
      <c r="AD124" s="113"/>
    </row>
    <row r="125" spans="1:30" x14ac:dyDescent="0.2">
      <c r="A125" s="81" t="str">
        <f t="shared" si="1"/>
        <v/>
      </c>
      <c r="B125" s="82" t="str">
        <f>IF(H125&gt;0,CONCATENATE(Tabel2204043[Object-ID],Tabel2204043[Nr.],".",[1]!Watergangen[[#This Row],[Object code]],".",[1]!Watergangen[[#This Row],[Eis-volgnr.]]),"")</f>
        <v/>
      </c>
      <c r="C125" s="83"/>
      <c r="D125" s="83"/>
      <c r="E125" s="84"/>
      <c r="F125" s="83"/>
      <c r="G125" s="83"/>
      <c r="H125" s="84"/>
      <c r="I125" s="83"/>
      <c r="J125" s="86"/>
      <c r="K125" s="86"/>
      <c r="L125" s="86"/>
      <c r="M125" s="86"/>
      <c r="N125" s="86"/>
      <c r="O125" s="83"/>
      <c r="P125" s="111"/>
      <c r="Q125" s="111"/>
      <c r="R125" s="111"/>
      <c r="S125" s="113"/>
      <c r="T125" s="113"/>
      <c r="U125" s="113"/>
      <c r="V125" s="113"/>
      <c r="W125" s="113"/>
      <c r="X125" s="113"/>
      <c r="Y125" s="113"/>
      <c r="Z125" s="113"/>
      <c r="AA125" s="113"/>
      <c r="AB125" s="113"/>
      <c r="AD125" s="113"/>
    </row>
    <row r="126" spans="1:30" x14ac:dyDescent="0.2">
      <c r="A126" s="81" t="str">
        <f t="shared" si="1"/>
        <v/>
      </c>
      <c r="B126" s="82" t="str">
        <f>IF(H126&gt;0,CONCATENATE(Tabel2204043[Object-ID],Tabel2204043[Nr.],".",[1]!Watergangen[[#This Row],[Object code]],".",[1]!Watergangen[[#This Row],[Eis-volgnr.]]),"")</f>
        <v/>
      </c>
      <c r="C126" s="83"/>
      <c r="D126" s="83"/>
      <c r="E126" s="84"/>
      <c r="F126" s="83"/>
      <c r="G126" s="83"/>
      <c r="H126" s="84"/>
      <c r="I126" s="83"/>
      <c r="J126" s="86"/>
      <c r="K126" s="86"/>
      <c r="L126" s="86"/>
      <c r="M126" s="86"/>
      <c r="N126" s="86"/>
      <c r="O126" s="83"/>
      <c r="P126" s="111"/>
      <c r="Q126" s="111"/>
      <c r="R126" s="111"/>
      <c r="S126" s="113"/>
      <c r="T126" s="113"/>
      <c r="U126" s="113"/>
      <c r="V126" s="113"/>
      <c r="W126" s="113"/>
      <c r="X126" s="113"/>
      <c r="Y126" s="113"/>
      <c r="Z126" s="113"/>
      <c r="AA126" s="113"/>
      <c r="AB126" s="113"/>
      <c r="AD126" s="113"/>
    </row>
    <row r="127" spans="1:30" x14ac:dyDescent="0.2">
      <c r="A127" s="81" t="str">
        <f t="shared" si="1"/>
        <v/>
      </c>
      <c r="B127" s="82" t="str">
        <f>IF(H127&gt;0,CONCATENATE(Tabel2204043[Object-ID],Tabel2204043[Nr.],".",[1]!Watergangen[[#This Row],[Object code]],".",[1]!Watergangen[[#This Row],[Eis-volgnr.]]),"")</f>
        <v/>
      </c>
      <c r="C127" s="83"/>
      <c r="D127" s="83"/>
      <c r="E127" s="84"/>
      <c r="F127" s="83"/>
      <c r="G127" s="83"/>
      <c r="H127" s="84"/>
      <c r="I127" s="83"/>
      <c r="J127" s="86"/>
      <c r="K127" s="86"/>
      <c r="L127" s="86"/>
      <c r="M127" s="86"/>
      <c r="N127" s="86"/>
      <c r="O127" s="83"/>
      <c r="P127" s="111"/>
      <c r="Q127" s="111"/>
      <c r="R127" s="111"/>
      <c r="S127" s="113"/>
      <c r="T127" s="113"/>
      <c r="U127" s="113"/>
      <c r="V127" s="113"/>
      <c r="W127" s="113"/>
      <c r="X127" s="113"/>
      <c r="Y127" s="113"/>
      <c r="Z127" s="113"/>
      <c r="AA127" s="113"/>
      <c r="AB127" s="113"/>
      <c r="AD127" s="113"/>
    </row>
    <row r="128" spans="1:30" x14ac:dyDescent="0.2">
      <c r="A128" s="81" t="str">
        <f t="shared" si="1"/>
        <v/>
      </c>
      <c r="B128" s="82" t="str">
        <f>IF(H128&gt;0,CONCATENATE(Tabel2204043[Object-ID],Tabel2204043[Nr.],".",[1]!Watergangen[[#This Row],[Object code]],".",[1]!Watergangen[[#This Row],[Eis-volgnr.]]),"")</f>
        <v/>
      </c>
      <c r="C128" s="83"/>
      <c r="D128" s="83"/>
      <c r="E128" s="84"/>
      <c r="F128" s="83"/>
      <c r="G128" s="83"/>
      <c r="H128" s="84"/>
      <c r="I128" s="83"/>
      <c r="J128" s="86"/>
      <c r="K128" s="86"/>
      <c r="L128" s="86"/>
      <c r="M128" s="86"/>
      <c r="N128" s="86"/>
      <c r="O128" s="83"/>
      <c r="P128" s="111"/>
      <c r="Q128" s="111"/>
      <c r="R128" s="111"/>
      <c r="S128" s="113"/>
      <c r="T128" s="113"/>
      <c r="U128" s="113"/>
      <c r="V128" s="113"/>
      <c r="W128" s="113"/>
      <c r="X128" s="113"/>
      <c r="Y128" s="113"/>
      <c r="Z128" s="113"/>
      <c r="AA128" s="113"/>
      <c r="AB128" s="113"/>
      <c r="AD128" s="113"/>
    </row>
    <row r="129" spans="1:30" x14ac:dyDescent="0.2">
      <c r="A129" s="81" t="str">
        <f t="shared" si="1"/>
        <v/>
      </c>
      <c r="B129" s="82" t="str">
        <f>IF(H129&gt;0,CONCATENATE(Tabel2204043[Object-ID],Tabel2204043[Nr.],".",[1]!Watergangen[[#This Row],[Object code]],".",[1]!Watergangen[[#This Row],[Eis-volgnr.]]),"")</f>
        <v/>
      </c>
      <c r="C129" s="83"/>
      <c r="D129" s="83"/>
      <c r="E129" s="84"/>
      <c r="F129" s="83"/>
      <c r="G129" s="83"/>
      <c r="H129" s="84"/>
      <c r="I129" s="83"/>
      <c r="J129" s="86"/>
      <c r="K129" s="86"/>
      <c r="L129" s="86"/>
      <c r="M129" s="86"/>
      <c r="N129" s="86"/>
      <c r="O129" s="83"/>
      <c r="P129" s="111"/>
      <c r="Q129" s="111"/>
      <c r="R129" s="111"/>
      <c r="S129" s="113"/>
      <c r="T129" s="113"/>
      <c r="U129" s="113"/>
      <c r="V129" s="113"/>
      <c r="W129" s="113"/>
      <c r="X129" s="113"/>
      <c r="Y129" s="113"/>
      <c r="Z129" s="113"/>
      <c r="AA129" s="113"/>
      <c r="AB129" s="113"/>
      <c r="AD129" s="113"/>
    </row>
    <row r="130" spans="1:30" x14ac:dyDescent="0.2">
      <c r="A130" s="81" t="str">
        <f t="shared" si="1"/>
        <v/>
      </c>
      <c r="B130" s="82" t="str">
        <f>IF(H130&gt;0,CONCATENATE(Tabel2204043[Object-ID],Tabel2204043[Nr.],".",[1]!Watergangen[[#This Row],[Object code]],".",[1]!Watergangen[[#This Row],[Eis-volgnr.]]),"")</f>
        <v/>
      </c>
      <c r="C130" s="83"/>
      <c r="D130" s="83"/>
      <c r="E130" s="84"/>
      <c r="F130" s="83"/>
      <c r="G130" s="83"/>
      <c r="H130" s="84"/>
      <c r="I130" s="83"/>
      <c r="J130" s="86"/>
      <c r="K130" s="86"/>
      <c r="L130" s="86"/>
      <c r="M130" s="86"/>
      <c r="N130" s="86"/>
      <c r="O130" s="83"/>
      <c r="P130" s="111"/>
      <c r="Q130" s="111"/>
      <c r="R130" s="111"/>
      <c r="S130" s="113"/>
      <c r="T130" s="113"/>
      <c r="U130" s="113"/>
      <c r="V130" s="113"/>
      <c r="W130" s="113"/>
      <c r="X130" s="113"/>
      <c r="Y130" s="113"/>
      <c r="Z130" s="113"/>
      <c r="AA130" s="113"/>
      <c r="AB130" s="113"/>
      <c r="AD130" s="113"/>
    </row>
    <row r="131" spans="1:30" x14ac:dyDescent="0.2">
      <c r="A131" s="81" t="str">
        <f t="shared" si="1"/>
        <v/>
      </c>
      <c r="B131" s="82" t="str">
        <f>IF(H131&gt;0,CONCATENATE(Tabel2204043[Object-ID],Tabel2204043[Nr.],".",[1]!Watergangen[[#This Row],[Object code]],".",[1]!Watergangen[[#This Row],[Eis-volgnr.]]),"")</f>
        <v/>
      </c>
      <c r="C131" s="83"/>
      <c r="D131" s="83"/>
      <c r="E131" s="84"/>
      <c r="F131" s="83"/>
      <c r="G131" s="83"/>
      <c r="H131" s="84"/>
      <c r="I131" s="83"/>
      <c r="J131" s="86"/>
      <c r="K131" s="86"/>
      <c r="L131" s="86"/>
      <c r="M131" s="86"/>
      <c r="N131" s="86"/>
      <c r="O131" s="83"/>
      <c r="P131" s="111"/>
      <c r="Q131" s="111"/>
      <c r="R131" s="111"/>
      <c r="S131" s="113"/>
      <c r="T131" s="113"/>
      <c r="U131" s="113"/>
      <c r="V131" s="113"/>
      <c r="W131" s="113"/>
      <c r="X131" s="113"/>
      <c r="Y131" s="113"/>
      <c r="Z131" s="113"/>
      <c r="AA131" s="113"/>
      <c r="AB131" s="113"/>
      <c r="AD131" s="113"/>
    </row>
    <row r="132" spans="1:30" x14ac:dyDescent="0.2">
      <c r="A132" s="81" t="str">
        <f t="shared" si="1"/>
        <v/>
      </c>
      <c r="B132" s="82" t="str">
        <f>IF(H132&gt;0,CONCATENATE(Tabel2204043[Object-ID],Tabel2204043[Nr.],".",[1]!Watergangen[[#This Row],[Object code]],".",[1]!Watergangen[[#This Row],[Eis-volgnr.]]),"")</f>
        <v/>
      </c>
      <c r="C132" s="83"/>
      <c r="D132" s="83"/>
      <c r="E132" s="84"/>
      <c r="F132" s="83"/>
      <c r="G132" s="83"/>
      <c r="H132" s="84"/>
      <c r="I132" s="83"/>
      <c r="J132" s="86"/>
      <c r="K132" s="86"/>
      <c r="L132" s="86"/>
      <c r="M132" s="86"/>
      <c r="N132" s="86"/>
      <c r="O132" s="83"/>
      <c r="P132" s="111"/>
      <c r="Q132" s="111"/>
      <c r="R132" s="111"/>
      <c r="S132" s="113"/>
      <c r="T132" s="113"/>
      <c r="U132" s="113"/>
      <c r="V132" s="113"/>
      <c r="W132" s="113"/>
      <c r="X132" s="113"/>
      <c r="Y132" s="113"/>
      <c r="Z132" s="113"/>
      <c r="AA132" s="113"/>
      <c r="AB132" s="113"/>
      <c r="AD132" s="113"/>
    </row>
    <row r="133" spans="1:30" x14ac:dyDescent="0.2">
      <c r="A133" s="81" t="str">
        <f t="shared" si="1"/>
        <v/>
      </c>
      <c r="B133" s="82" t="str">
        <f>IF(H133&gt;0,CONCATENATE(Tabel2204043[Object-ID],Tabel2204043[Nr.],".",[1]!Watergangen[[#This Row],[Object code]],".",[1]!Watergangen[[#This Row],[Eis-volgnr.]]),"")</f>
        <v/>
      </c>
      <c r="C133" s="83"/>
      <c r="D133" s="83"/>
      <c r="E133" s="84"/>
      <c r="F133" s="83"/>
      <c r="G133" s="83"/>
      <c r="H133" s="84"/>
      <c r="I133" s="83"/>
      <c r="J133" s="86"/>
      <c r="K133" s="86"/>
      <c r="L133" s="86"/>
      <c r="M133" s="86"/>
      <c r="N133" s="86"/>
      <c r="O133" s="83"/>
      <c r="P133" s="111"/>
      <c r="Q133" s="111"/>
      <c r="R133" s="111"/>
      <c r="S133" s="113"/>
      <c r="T133" s="113"/>
      <c r="U133" s="113"/>
      <c r="V133" s="113"/>
      <c r="W133" s="113"/>
      <c r="X133" s="113"/>
      <c r="Y133" s="113"/>
      <c r="Z133" s="113"/>
      <c r="AA133" s="113"/>
      <c r="AB133" s="113"/>
      <c r="AD133" s="113"/>
    </row>
    <row r="134" spans="1:30" x14ac:dyDescent="0.2">
      <c r="A134" s="81" t="str">
        <f t="shared" si="1"/>
        <v/>
      </c>
      <c r="B134" s="82" t="str">
        <f>IF(H134&gt;0,CONCATENATE(Tabel2204043[Object-ID],Tabel2204043[Nr.],".",[1]!Watergangen[[#This Row],[Object code]],".",[1]!Watergangen[[#This Row],[Eis-volgnr.]]),"")</f>
        <v/>
      </c>
      <c r="C134" s="83"/>
      <c r="D134" s="83"/>
      <c r="E134" s="84"/>
      <c r="F134" s="83"/>
      <c r="G134" s="83"/>
      <c r="H134" s="84"/>
      <c r="I134" s="83"/>
      <c r="J134" s="86"/>
      <c r="K134" s="86"/>
      <c r="L134" s="86"/>
      <c r="M134" s="86"/>
      <c r="N134" s="86"/>
      <c r="O134" s="83"/>
      <c r="P134" s="111"/>
      <c r="Q134" s="111"/>
      <c r="R134" s="111"/>
      <c r="S134" s="113"/>
      <c r="T134" s="113"/>
      <c r="U134" s="113"/>
      <c r="V134" s="113"/>
      <c r="W134" s="113"/>
      <c r="X134" s="113"/>
      <c r="Y134" s="113"/>
      <c r="Z134" s="113"/>
      <c r="AA134" s="113"/>
      <c r="AB134" s="113"/>
      <c r="AD134" s="113"/>
    </row>
    <row r="135" spans="1:30" x14ac:dyDescent="0.2">
      <c r="A135" s="81" t="str">
        <f t="shared" si="1"/>
        <v/>
      </c>
      <c r="B135" s="82" t="str">
        <f>IF(H135&gt;0,CONCATENATE(Tabel2204043[Object-ID],Tabel2204043[Nr.],".",[1]!Watergangen[[#This Row],[Object code]],".",[1]!Watergangen[[#This Row],[Eis-volgnr.]]),"")</f>
        <v/>
      </c>
      <c r="C135" s="83"/>
      <c r="D135" s="83"/>
      <c r="E135" s="84"/>
      <c r="F135" s="83"/>
      <c r="G135" s="83"/>
      <c r="H135" s="84"/>
      <c r="I135" s="83"/>
      <c r="J135" s="86"/>
      <c r="K135" s="86"/>
      <c r="L135" s="86"/>
      <c r="M135" s="86"/>
      <c r="N135" s="86"/>
      <c r="O135" s="83"/>
      <c r="P135" s="111"/>
      <c r="Q135" s="111"/>
      <c r="R135" s="111"/>
      <c r="S135" s="113"/>
      <c r="T135" s="113"/>
      <c r="U135" s="113"/>
      <c r="V135" s="113"/>
      <c r="W135" s="113"/>
      <c r="X135" s="113"/>
      <c r="Y135" s="113"/>
      <c r="Z135" s="113"/>
      <c r="AA135" s="113"/>
      <c r="AB135" s="113"/>
      <c r="AD135" s="113"/>
    </row>
    <row r="136" spans="1:30" x14ac:dyDescent="0.2">
      <c r="A136" s="81" t="str">
        <f t="shared" si="1"/>
        <v/>
      </c>
      <c r="B136" s="82" t="str">
        <f>IF(H136&gt;0,CONCATENATE(Tabel2204043[Object-ID],Tabel2204043[Nr.],".",[1]!Watergangen[[#This Row],[Object code]],".",[1]!Watergangen[[#This Row],[Eis-volgnr.]]),"")</f>
        <v/>
      </c>
      <c r="C136" s="83"/>
      <c r="D136" s="83"/>
      <c r="E136" s="84"/>
      <c r="F136" s="83"/>
      <c r="G136" s="83"/>
      <c r="H136" s="84"/>
      <c r="I136" s="83"/>
      <c r="J136" s="86"/>
      <c r="K136" s="86"/>
      <c r="L136" s="86"/>
      <c r="M136" s="86"/>
      <c r="N136" s="86"/>
      <c r="O136" s="83"/>
      <c r="P136" s="111"/>
      <c r="Q136" s="111"/>
      <c r="R136" s="111"/>
      <c r="S136" s="113"/>
      <c r="T136" s="113"/>
      <c r="U136" s="113"/>
      <c r="V136" s="113"/>
      <c r="W136" s="113"/>
      <c r="X136" s="113"/>
      <c r="Y136" s="113"/>
      <c r="Z136" s="113"/>
      <c r="AA136" s="113"/>
      <c r="AB136" s="113"/>
      <c r="AD136" s="113"/>
    </row>
    <row r="137" spans="1:30" x14ac:dyDescent="0.2">
      <c r="A137" s="81" t="str">
        <f t="shared" si="1"/>
        <v/>
      </c>
      <c r="B137" s="82" t="str">
        <f>IF(H137&gt;0,CONCATENATE(Tabel2204043[Object-ID],Tabel2204043[Nr.],".",[1]!Watergangen[[#This Row],[Object code]],".",[1]!Watergangen[[#This Row],[Eis-volgnr.]]),"")</f>
        <v/>
      </c>
      <c r="C137" s="83"/>
      <c r="D137" s="83"/>
      <c r="E137" s="84"/>
      <c r="F137" s="83"/>
      <c r="G137" s="83"/>
      <c r="H137" s="84"/>
      <c r="I137" s="83"/>
      <c r="J137" s="86"/>
      <c r="K137" s="86"/>
      <c r="L137" s="86"/>
      <c r="M137" s="86"/>
      <c r="N137" s="86"/>
      <c r="O137" s="83"/>
      <c r="P137" s="111"/>
      <c r="Q137" s="111"/>
      <c r="R137" s="111"/>
      <c r="S137" s="113"/>
      <c r="T137" s="113"/>
      <c r="U137" s="113"/>
      <c r="V137" s="113"/>
      <c r="W137" s="113"/>
      <c r="X137" s="113"/>
      <c r="Y137" s="113"/>
      <c r="Z137" s="113"/>
      <c r="AA137" s="113"/>
      <c r="AB137" s="113"/>
      <c r="AD137" s="113"/>
    </row>
    <row r="138" spans="1:30" x14ac:dyDescent="0.2">
      <c r="A138" s="81" t="str">
        <f t="shared" si="1"/>
        <v/>
      </c>
      <c r="B138" s="82" t="str">
        <f>IF(H138&gt;0,CONCATENATE(Tabel2204043[Object-ID],Tabel2204043[Nr.],".",[1]!Watergangen[[#This Row],[Object code]],".",[1]!Watergangen[[#This Row],[Eis-volgnr.]]),"")</f>
        <v/>
      </c>
      <c r="C138" s="83"/>
      <c r="D138" s="83"/>
      <c r="E138" s="84"/>
      <c r="F138" s="83"/>
      <c r="G138" s="83"/>
      <c r="H138" s="84"/>
      <c r="I138" s="83"/>
      <c r="J138" s="86"/>
      <c r="K138" s="86"/>
      <c r="L138" s="86"/>
      <c r="M138" s="86"/>
      <c r="N138" s="86"/>
      <c r="O138" s="83"/>
      <c r="P138" s="111"/>
      <c r="Q138" s="111"/>
      <c r="R138" s="111"/>
      <c r="S138" s="113"/>
      <c r="T138" s="113"/>
      <c r="U138" s="113"/>
      <c r="V138" s="113"/>
      <c r="W138" s="113"/>
      <c r="X138" s="113"/>
      <c r="Y138" s="113"/>
      <c r="Z138" s="113"/>
      <c r="AA138" s="113"/>
      <c r="AB138" s="113"/>
      <c r="AD138" s="113"/>
    </row>
    <row r="139" spans="1:30" x14ac:dyDescent="0.2">
      <c r="A139" s="81" t="str">
        <f t="shared" si="1"/>
        <v/>
      </c>
      <c r="B139" s="82" t="str">
        <f>IF(H139&gt;0,CONCATENATE(Tabel2204043[Object-ID],Tabel2204043[Nr.],".",[1]!Watergangen[[#This Row],[Object code]],".",[1]!Watergangen[[#This Row],[Eis-volgnr.]]),"")</f>
        <v/>
      </c>
      <c r="C139" s="83"/>
      <c r="D139" s="83"/>
      <c r="E139" s="84"/>
      <c r="F139" s="83"/>
      <c r="G139" s="83"/>
      <c r="H139" s="84"/>
      <c r="I139" s="83"/>
      <c r="J139" s="86"/>
      <c r="K139" s="86"/>
      <c r="L139" s="86"/>
      <c r="M139" s="86"/>
      <c r="N139" s="86"/>
      <c r="O139" s="83"/>
      <c r="P139" s="111"/>
      <c r="Q139" s="111"/>
      <c r="R139" s="111"/>
      <c r="S139" s="113"/>
      <c r="T139" s="113"/>
      <c r="U139" s="113"/>
      <c r="V139" s="113"/>
      <c r="W139" s="113"/>
      <c r="X139" s="113"/>
      <c r="Y139" s="113"/>
      <c r="Z139" s="113"/>
      <c r="AA139" s="113"/>
      <c r="AB139" s="113"/>
      <c r="AD139" s="113"/>
    </row>
    <row r="140" spans="1:30" x14ac:dyDescent="0.2">
      <c r="A140" s="81" t="str">
        <f t="shared" ref="A140:A203" si="2">IF(B140="","",ROW()-10)</f>
        <v/>
      </c>
      <c r="B140" s="82" t="str">
        <f>IF(H140&gt;0,CONCATENATE(Tabel2204043[Object-ID],Tabel2204043[Nr.],".",[1]!Watergangen[[#This Row],[Object code]],".",[1]!Watergangen[[#This Row],[Eis-volgnr.]]),"")</f>
        <v/>
      </c>
      <c r="C140" s="83"/>
      <c r="D140" s="83"/>
      <c r="E140" s="84"/>
      <c r="F140" s="83"/>
      <c r="G140" s="83"/>
      <c r="H140" s="84"/>
      <c r="I140" s="83"/>
      <c r="J140" s="86"/>
      <c r="K140" s="86"/>
      <c r="L140" s="86"/>
      <c r="M140" s="86"/>
      <c r="N140" s="86"/>
      <c r="O140" s="83"/>
      <c r="P140" s="111"/>
      <c r="Q140" s="111"/>
      <c r="R140" s="111"/>
      <c r="S140" s="113"/>
      <c r="T140" s="113"/>
      <c r="U140" s="113"/>
      <c r="V140" s="113"/>
      <c r="W140" s="113"/>
      <c r="X140" s="113"/>
      <c r="Y140" s="113"/>
      <c r="Z140" s="113"/>
      <c r="AA140" s="113"/>
      <c r="AB140" s="113"/>
      <c r="AD140" s="113"/>
    </row>
    <row r="141" spans="1:30" x14ac:dyDescent="0.2">
      <c r="A141" s="81" t="str">
        <f t="shared" si="2"/>
        <v/>
      </c>
      <c r="B141" s="82" t="str">
        <f>IF(H141&gt;0,CONCATENATE(Tabel2204043[Object-ID],Tabel2204043[Nr.],".",[1]!Watergangen[[#This Row],[Object code]],".",[1]!Watergangen[[#This Row],[Eis-volgnr.]]),"")</f>
        <v/>
      </c>
      <c r="C141" s="83"/>
      <c r="D141" s="83"/>
      <c r="E141" s="84"/>
      <c r="F141" s="83"/>
      <c r="G141" s="83"/>
      <c r="H141" s="84"/>
      <c r="I141" s="83"/>
      <c r="J141" s="86"/>
      <c r="K141" s="86"/>
      <c r="L141" s="86"/>
      <c r="M141" s="86"/>
      <c r="N141" s="86"/>
      <c r="O141" s="83"/>
      <c r="P141" s="111"/>
      <c r="Q141" s="111"/>
      <c r="R141" s="111"/>
      <c r="S141" s="113"/>
      <c r="T141" s="113"/>
      <c r="U141" s="113"/>
      <c r="V141" s="113"/>
      <c r="W141" s="113"/>
      <c r="X141" s="113"/>
      <c r="Y141" s="113"/>
      <c r="Z141" s="113"/>
      <c r="AA141" s="113"/>
      <c r="AB141" s="113"/>
      <c r="AD141" s="113"/>
    </row>
    <row r="142" spans="1:30" x14ac:dyDescent="0.2">
      <c r="A142" s="81" t="str">
        <f t="shared" si="2"/>
        <v/>
      </c>
      <c r="B142" s="82" t="str">
        <f>IF(H142&gt;0,CONCATENATE(Tabel2204043[Object-ID],Tabel2204043[Nr.],".",[1]!Watergangen[[#This Row],[Object code]],".",[1]!Watergangen[[#This Row],[Eis-volgnr.]]),"")</f>
        <v/>
      </c>
      <c r="C142" s="83"/>
      <c r="D142" s="83"/>
      <c r="E142" s="84"/>
      <c r="F142" s="83"/>
      <c r="G142" s="83"/>
      <c r="H142" s="84"/>
      <c r="I142" s="83"/>
      <c r="J142" s="86"/>
      <c r="K142" s="86"/>
      <c r="L142" s="86"/>
      <c r="M142" s="86"/>
      <c r="N142" s="86"/>
      <c r="O142" s="83"/>
      <c r="P142" s="111"/>
      <c r="Q142" s="111"/>
      <c r="R142" s="111"/>
      <c r="S142" s="113"/>
      <c r="T142" s="113"/>
      <c r="U142" s="113"/>
      <c r="V142" s="113"/>
      <c r="W142" s="113"/>
      <c r="X142" s="113"/>
      <c r="Y142" s="113"/>
      <c r="Z142" s="113"/>
      <c r="AA142" s="113"/>
      <c r="AB142" s="113"/>
      <c r="AD142" s="113"/>
    </row>
    <row r="143" spans="1:30" x14ac:dyDescent="0.2">
      <c r="A143" s="81" t="str">
        <f t="shared" si="2"/>
        <v/>
      </c>
      <c r="B143" s="82" t="str">
        <f>IF(H143&gt;0,CONCATENATE(Tabel2204043[Object-ID],Tabel2204043[Nr.],".",[1]!Watergangen[[#This Row],[Object code]],".",[1]!Watergangen[[#This Row],[Eis-volgnr.]]),"")</f>
        <v/>
      </c>
      <c r="C143" s="83"/>
      <c r="D143" s="83"/>
      <c r="E143" s="84"/>
      <c r="F143" s="83"/>
      <c r="G143" s="83"/>
      <c r="H143" s="84"/>
      <c r="I143" s="83"/>
      <c r="J143" s="86"/>
      <c r="K143" s="86"/>
      <c r="L143" s="86"/>
      <c r="M143" s="86"/>
      <c r="N143" s="86"/>
      <c r="O143" s="83"/>
      <c r="P143" s="111"/>
      <c r="Q143" s="111"/>
      <c r="R143" s="111"/>
      <c r="S143" s="113"/>
      <c r="T143" s="113"/>
      <c r="U143" s="113"/>
      <c r="V143" s="113"/>
      <c r="W143" s="113"/>
      <c r="X143" s="113"/>
      <c r="Y143" s="113"/>
      <c r="Z143" s="113"/>
      <c r="AA143" s="113"/>
      <c r="AB143" s="113"/>
      <c r="AD143" s="113"/>
    </row>
    <row r="144" spans="1:30" x14ac:dyDescent="0.2">
      <c r="A144" s="81" t="str">
        <f t="shared" si="2"/>
        <v/>
      </c>
      <c r="B144" s="82" t="str">
        <f>IF(H144&gt;0,CONCATENATE(Tabel2204043[Object-ID],Tabel2204043[Nr.],".",[1]!Watergangen[[#This Row],[Object code]],".",[1]!Watergangen[[#This Row],[Eis-volgnr.]]),"")</f>
        <v/>
      </c>
      <c r="C144" s="83"/>
      <c r="D144" s="83"/>
      <c r="E144" s="84"/>
      <c r="F144" s="83"/>
      <c r="G144" s="83"/>
      <c r="H144" s="84"/>
      <c r="I144" s="83"/>
      <c r="J144" s="86"/>
      <c r="K144" s="86"/>
      <c r="L144" s="86"/>
      <c r="M144" s="86"/>
      <c r="N144" s="86"/>
      <c r="O144" s="83"/>
      <c r="P144" s="111"/>
      <c r="Q144" s="111"/>
      <c r="R144" s="111"/>
      <c r="S144" s="113"/>
      <c r="T144" s="113"/>
      <c r="U144" s="113"/>
      <c r="V144" s="113"/>
      <c r="W144" s="113"/>
      <c r="X144" s="113"/>
      <c r="Y144" s="113"/>
      <c r="Z144" s="113"/>
      <c r="AA144" s="113"/>
      <c r="AB144" s="113"/>
      <c r="AD144" s="113"/>
    </row>
    <row r="145" spans="1:30" x14ac:dyDescent="0.2">
      <c r="A145" s="81" t="str">
        <f t="shared" si="2"/>
        <v/>
      </c>
      <c r="B145" s="82" t="str">
        <f>IF(H145&gt;0,CONCATENATE(Tabel2204043[Object-ID],Tabel2204043[Nr.],".",[1]!Watergangen[[#This Row],[Object code]],".",[1]!Watergangen[[#This Row],[Eis-volgnr.]]),"")</f>
        <v/>
      </c>
      <c r="C145" s="83"/>
      <c r="D145" s="83"/>
      <c r="E145" s="84"/>
      <c r="F145" s="83"/>
      <c r="G145" s="83"/>
      <c r="H145" s="84"/>
      <c r="I145" s="83"/>
      <c r="J145" s="86"/>
      <c r="K145" s="86"/>
      <c r="L145" s="86"/>
      <c r="M145" s="86"/>
      <c r="N145" s="86"/>
      <c r="O145" s="83"/>
      <c r="P145" s="111"/>
      <c r="Q145" s="111"/>
      <c r="R145" s="111"/>
      <c r="S145" s="113"/>
      <c r="T145" s="113"/>
      <c r="U145" s="113"/>
      <c r="V145" s="113"/>
      <c r="W145" s="113"/>
      <c r="X145" s="113"/>
      <c r="Y145" s="113"/>
      <c r="Z145" s="113"/>
      <c r="AA145" s="113"/>
      <c r="AB145" s="113"/>
      <c r="AD145" s="113"/>
    </row>
    <row r="146" spans="1:30" x14ac:dyDescent="0.2">
      <c r="A146" s="81" t="str">
        <f t="shared" si="2"/>
        <v/>
      </c>
      <c r="B146" s="82" t="str">
        <f>IF(H146&gt;0,CONCATENATE(Tabel2204043[Object-ID],Tabel2204043[Nr.],".",[1]!Watergangen[[#This Row],[Object code]],".",[1]!Watergangen[[#This Row],[Eis-volgnr.]]),"")</f>
        <v/>
      </c>
      <c r="C146" s="83"/>
      <c r="D146" s="83"/>
      <c r="E146" s="84"/>
      <c r="F146" s="83"/>
      <c r="G146" s="83"/>
      <c r="H146" s="84"/>
      <c r="I146" s="83"/>
      <c r="J146" s="86"/>
      <c r="K146" s="86"/>
      <c r="L146" s="86"/>
      <c r="M146" s="86"/>
      <c r="N146" s="86"/>
      <c r="O146" s="83"/>
      <c r="P146" s="111"/>
      <c r="Q146" s="111"/>
      <c r="R146" s="111"/>
      <c r="S146" s="113"/>
      <c r="T146" s="113"/>
      <c r="U146" s="113"/>
      <c r="V146" s="113"/>
      <c r="W146" s="113"/>
      <c r="X146" s="113"/>
      <c r="Y146" s="113"/>
      <c r="Z146" s="113"/>
      <c r="AA146" s="113"/>
      <c r="AB146" s="113"/>
      <c r="AD146" s="113"/>
    </row>
    <row r="147" spans="1:30" x14ac:dyDescent="0.2">
      <c r="A147" s="81" t="str">
        <f t="shared" si="2"/>
        <v/>
      </c>
      <c r="B147" s="82" t="str">
        <f>IF(H147&gt;0,CONCATENATE(Tabel2204043[Object-ID],Tabel2204043[Nr.],".",[1]!Watergangen[[#This Row],[Object code]],".",[1]!Watergangen[[#This Row],[Eis-volgnr.]]),"")</f>
        <v/>
      </c>
      <c r="C147" s="83"/>
      <c r="D147" s="83"/>
      <c r="E147" s="84"/>
      <c r="F147" s="83"/>
      <c r="G147" s="83"/>
      <c r="H147" s="84"/>
      <c r="I147" s="83"/>
      <c r="J147" s="86"/>
      <c r="K147" s="86"/>
      <c r="L147" s="86"/>
      <c r="M147" s="86"/>
      <c r="N147" s="86"/>
      <c r="O147" s="83"/>
      <c r="P147" s="111"/>
      <c r="Q147" s="111"/>
      <c r="R147" s="111"/>
      <c r="S147" s="113"/>
      <c r="T147" s="113"/>
      <c r="U147" s="113"/>
      <c r="V147" s="113"/>
      <c r="W147" s="113"/>
      <c r="X147" s="113"/>
      <c r="Y147" s="113"/>
      <c r="Z147" s="113"/>
      <c r="AA147" s="113"/>
      <c r="AB147" s="113"/>
      <c r="AD147" s="113"/>
    </row>
    <row r="148" spans="1:30" x14ac:dyDescent="0.2">
      <c r="A148" s="81" t="str">
        <f t="shared" si="2"/>
        <v/>
      </c>
      <c r="B148" s="82" t="str">
        <f>IF(H148&gt;0,CONCATENATE(Tabel2204043[Object-ID],Tabel2204043[Nr.],".",[1]!Watergangen[[#This Row],[Object code]],".",[1]!Watergangen[[#This Row],[Eis-volgnr.]]),"")</f>
        <v/>
      </c>
      <c r="C148" s="83"/>
      <c r="D148" s="83"/>
      <c r="E148" s="84"/>
      <c r="F148" s="83"/>
      <c r="G148" s="83"/>
      <c r="H148" s="84"/>
      <c r="I148" s="83"/>
      <c r="J148" s="86"/>
      <c r="K148" s="86"/>
      <c r="L148" s="86"/>
      <c r="M148" s="86"/>
      <c r="N148" s="86"/>
      <c r="O148" s="83"/>
      <c r="P148" s="111"/>
      <c r="Q148" s="111"/>
      <c r="R148" s="111"/>
      <c r="S148" s="113"/>
      <c r="T148" s="113"/>
      <c r="U148" s="113"/>
      <c r="V148" s="113"/>
      <c r="W148" s="113"/>
      <c r="X148" s="113"/>
      <c r="Y148" s="113"/>
      <c r="Z148" s="113"/>
      <c r="AA148" s="113"/>
      <c r="AB148" s="113"/>
      <c r="AD148" s="113"/>
    </row>
    <row r="149" spans="1:30" x14ac:dyDescent="0.2">
      <c r="A149" s="81" t="str">
        <f t="shared" si="2"/>
        <v/>
      </c>
      <c r="B149" s="82" t="str">
        <f>IF(H149&gt;0,CONCATENATE(Tabel2204043[Object-ID],Tabel2204043[Nr.],".",[1]!Watergangen[[#This Row],[Object code]],".",[1]!Watergangen[[#This Row],[Eis-volgnr.]]),"")</f>
        <v/>
      </c>
      <c r="C149" s="83"/>
      <c r="D149" s="83"/>
      <c r="E149" s="84"/>
      <c r="F149" s="83"/>
      <c r="G149" s="83"/>
      <c r="H149" s="84"/>
      <c r="I149" s="83"/>
      <c r="J149" s="86"/>
      <c r="K149" s="86"/>
      <c r="L149" s="86"/>
      <c r="M149" s="86"/>
      <c r="N149" s="86"/>
      <c r="O149" s="83"/>
      <c r="P149" s="111"/>
      <c r="Q149" s="111"/>
      <c r="R149" s="111"/>
      <c r="S149" s="113"/>
      <c r="T149" s="113"/>
      <c r="U149" s="113"/>
      <c r="V149" s="113"/>
      <c r="W149" s="113"/>
      <c r="X149" s="113"/>
      <c r="Y149" s="113"/>
      <c r="Z149" s="113"/>
      <c r="AA149" s="113"/>
      <c r="AB149" s="113"/>
      <c r="AD149" s="113"/>
    </row>
    <row r="150" spans="1:30" x14ac:dyDescent="0.2">
      <c r="A150" s="81" t="str">
        <f t="shared" si="2"/>
        <v/>
      </c>
      <c r="B150" s="82" t="str">
        <f>IF(H150&gt;0,CONCATENATE(Tabel2204043[Object-ID],Tabel2204043[Nr.],".",[1]!Watergangen[[#This Row],[Object code]],".",[1]!Watergangen[[#This Row],[Eis-volgnr.]]),"")</f>
        <v/>
      </c>
      <c r="C150" s="83"/>
      <c r="D150" s="83"/>
      <c r="E150" s="84"/>
      <c r="F150" s="83"/>
      <c r="G150" s="83"/>
      <c r="H150" s="84"/>
      <c r="I150" s="83"/>
      <c r="J150" s="86"/>
      <c r="K150" s="86"/>
      <c r="L150" s="86"/>
      <c r="M150" s="86"/>
      <c r="N150" s="86"/>
      <c r="O150" s="83"/>
      <c r="P150" s="111"/>
      <c r="Q150" s="111"/>
      <c r="R150" s="111"/>
      <c r="S150" s="113"/>
      <c r="T150" s="113"/>
      <c r="U150" s="113"/>
      <c r="V150" s="113"/>
      <c r="W150" s="113"/>
      <c r="X150" s="113"/>
      <c r="Y150" s="113"/>
      <c r="Z150" s="113"/>
      <c r="AA150" s="113"/>
      <c r="AB150" s="113"/>
      <c r="AD150" s="113"/>
    </row>
    <row r="151" spans="1:30" x14ac:dyDescent="0.2">
      <c r="A151" s="81" t="str">
        <f t="shared" si="2"/>
        <v/>
      </c>
      <c r="B151" s="82" t="str">
        <f>IF(H151&gt;0,CONCATENATE(Tabel2204043[Object-ID],Tabel2204043[Nr.],".",[1]!Watergangen[[#This Row],[Object code]],".",[1]!Watergangen[[#This Row],[Eis-volgnr.]]),"")</f>
        <v/>
      </c>
      <c r="C151" s="83"/>
      <c r="D151" s="83"/>
      <c r="E151" s="84"/>
      <c r="F151" s="83"/>
      <c r="G151" s="83"/>
      <c r="H151" s="84"/>
      <c r="I151" s="83"/>
      <c r="J151" s="86"/>
      <c r="K151" s="86"/>
      <c r="L151" s="86"/>
      <c r="M151" s="86"/>
      <c r="N151" s="86"/>
      <c r="O151" s="83"/>
      <c r="P151" s="111"/>
      <c r="Q151" s="111"/>
      <c r="R151" s="111"/>
      <c r="S151" s="113"/>
      <c r="T151" s="113"/>
      <c r="U151" s="113"/>
      <c r="V151" s="113"/>
      <c r="W151" s="113"/>
      <c r="X151" s="113"/>
      <c r="Y151" s="113"/>
      <c r="Z151" s="113"/>
      <c r="AA151" s="113"/>
      <c r="AB151" s="113"/>
      <c r="AD151" s="113"/>
    </row>
    <row r="152" spans="1:30" x14ac:dyDescent="0.2">
      <c r="A152" s="81" t="str">
        <f t="shared" si="2"/>
        <v/>
      </c>
      <c r="B152" s="82" t="str">
        <f>IF(H152&gt;0,CONCATENATE(Tabel2204043[Object-ID],Tabel2204043[Nr.],".",[1]!Watergangen[[#This Row],[Object code]],".",[1]!Watergangen[[#This Row],[Eis-volgnr.]]),"")</f>
        <v/>
      </c>
      <c r="C152" s="83"/>
      <c r="D152" s="83"/>
      <c r="E152" s="84"/>
      <c r="F152" s="83"/>
      <c r="G152" s="83"/>
      <c r="H152" s="84"/>
      <c r="I152" s="83"/>
      <c r="J152" s="86"/>
      <c r="K152" s="86"/>
      <c r="L152" s="86"/>
      <c r="M152" s="86"/>
      <c r="N152" s="86"/>
      <c r="O152" s="83"/>
      <c r="P152" s="111"/>
      <c r="Q152" s="111"/>
      <c r="R152" s="111"/>
      <c r="S152" s="113"/>
      <c r="T152" s="113"/>
      <c r="U152" s="113"/>
      <c r="V152" s="113"/>
      <c r="W152" s="113"/>
      <c r="X152" s="113"/>
      <c r="Y152" s="113"/>
      <c r="Z152" s="113"/>
      <c r="AA152" s="113"/>
      <c r="AB152" s="113"/>
      <c r="AD152" s="113"/>
    </row>
    <row r="153" spans="1:30" x14ac:dyDescent="0.2">
      <c r="A153" s="81" t="str">
        <f t="shared" si="2"/>
        <v/>
      </c>
      <c r="B153" s="82" t="str">
        <f>IF(H153&gt;0,CONCATENATE(Tabel2204043[Object-ID],Tabel2204043[Nr.],".",[1]!Watergangen[[#This Row],[Object code]],".",[1]!Watergangen[[#This Row],[Eis-volgnr.]]),"")</f>
        <v/>
      </c>
      <c r="C153" s="83"/>
      <c r="D153" s="83"/>
      <c r="E153" s="84"/>
      <c r="F153" s="83"/>
      <c r="G153" s="83"/>
      <c r="H153" s="84"/>
      <c r="I153" s="83"/>
      <c r="J153" s="86"/>
      <c r="K153" s="86"/>
      <c r="L153" s="86"/>
      <c r="M153" s="86"/>
      <c r="N153" s="86"/>
      <c r="O153" s="83"/>
      <c r="P153" s="111"/>
      <c r="Q153" s="111"/>
      <c r="R153" s="111"/>
      <c r="S153" s="113"/>
      <c r="T153" s="113"/>
      <c r="U153" s="113"/>
      <c r="V153" s="113"/>
      <c r="W153" s="113"/>
      <c r="X153" s="113"/>
      <c r="Y153" s="113"/>
      <c r="Z153" s="113"/>
      <c r="AA153" s="113"/>
      <c r="AB153" s="113"/>
      <c r="AD153" s="113"/>
    </row>
    <row r="154" spans="1:30" x14ac:dyDescent="0.2">
      <c r="A154" s="81" t="str">
        <f t="shared" si="2"/>
        <v/>
      </c>
      <c r="B154" s="82" t="str">
        <f>IF(H154&gt;0,CONCATENATE(Tabel2204043[Object-ID],Tabel2204043[Nr.],".",[1]!Watergangen[[#This Row],[Object code]],".",[1]!Watergangen[[#This Row],[Eis-volgnr.]]),"")</f>
        <v/>
      </c>
      <c r="C154" s="83"/>
      <c r="D154" s="83"/>
      <c r="E154" s="84"/>
      <c r="F154" s="83"/>
      <c r="G154" s="83"/>
      <c r="H154" s="84"/>
      <c r="I154" s="83"/>
      <c r="J154" s="86"/>
      <c r="K154" s="86"/>
      <c r="L154" s="86"/>
      <c r="M154" s="86"/>
      <c r="N154" s="86"/>
      <c r="O154" s="83"/>
      <c r="P154" s="111"/>
      <c r="Q154" s="111"/>
      <c r="R154" s="111"/>
      <c r="S154" s="113"/>
      <c r="T154" s="113"/>
      <c r="U154" s="113"/>
      <c r="V154" s="113"/>
      <c r="W154" s="113"/>
      <c r="X154" s="113"/>
      <c r="Y154" s="113"/>
      <c r="Z154" s="113"/>
      <c r="AA154" s="113"/>
      <c r="AB154" s="113"/>
      <c r="AD154" s="113"/>
    </row>
    <row r="155" spans="1:30" x14ac:dyDescent="0.2">
      <c r="A155" s="81" t="str">
        <f t="shared" si="2"/>
        <v/>
      </c>
      <c r="B155" s="82" t="str">
        <f>IF(H155&gt;0,CONCATENATE(Tabel2204043[Object-ID],Tabel2204043[Nr.],".",[1]!Watergangen[[#This Row],[Object code]],".",[1]!Watergangen[[#This Row],[Eis-volgnr.]]),"")</f>
        <v/>
      </c>
      <c r="C155" s="83"/>
      <c r="D155" s="83"/>
      <c r="E155" s="84"/>
      <c r="F155" s="83"/>
      <c r="G155" s="83"/>
      <c r="H155" s="84"/>
      <c r="I155" s="83"/>
      <c r="J155" s="86"/>
      <c r="K155" s="86"/>
      <c r="L155" s="86"/>
      <c r="M155" s="86"/>
      <c r="N155" s="86"/>
      <c r="O155" s="83"/>
      <c r="P155" s="111"/>
      <c r="Q155" s="111"/>
      <c r="R155" s="111"/>
      <c r="S155" s="113"/>
      <c r="T155" s="113"/>
      <c r="U155" s="113"/>
      <c r="V155" s="113"/>
      <c r="W155" s="113"/>
      <c r="X155" s="113"/>
      <c r="Y155" s="113"/>
      <c r="Z155" s="113"/>
      <c r="AA155" s="113"/>
      <c r="AB155" s="113"/>
      <c r="AD155" s="113"/>
    </row>
    <row r="156" spans="1:30" x14ac:dyDescent="0.2">
      <c r="A156" s="81" t="str">
        <f t="shared" si="2"/>
        <v/>
      </c>
      <c r="B156" s="82" t="str">
        <f>IF(H156&gt;0,CONCATENATE(Tabel2204043[Object-ID],Tabel2204043[Nr.],".",[1]!Watergangen[[#This Row],[Object code]],".",[1]!Watergangen[[#This Row],[Eis-volgnr.]]),"")</f>
        <v/>
      </c>
      <c r="C156" s="83"/>
      <c r="D156" s="83"/>
      <c r="E156" s="84"/>
      <c r="F156" s="83"/>
      <c r="G156" s="83"/>
      <c r="H156" s="84"/>
      <c r="I156" s="83"/>
      <c r="J156" s="86"/>
      <c r="K156" s="86"/>
      <c r="L156" s="86"/>
      <c r="M156" s="86"/>
      <c r="N156" s="86"/>
      <c r="O156" s="83"/>
      <c r="P156" s="111"/>
      <c r="Q156" s="111"/>
      <c r="R156" s="111"/>
      <c r="S156" s="113"/>
      <c r="T156" s="113"/>
      <c r="U156" s="113"/>
      <c r="V156" s="113"/>
      <c r="W156" s="113"/>
      <c r="X156" s="113"/>
      <c r="Y156" s="113"/>
      <c r="Z156" s="113"/>
      <c r="AA156" s="113"/>
      <c r="AB156" s="113"/>
      <c r="AD156" s="113"/>
    </row>
    <row r="157" spans="1:30" x14ac:dyDescent="0.2">
      <c r="A157" s="81" t="str">
        <f t="shared" si="2"/>
        <v/>
      </c>
      <c r="B157" s="82" t="str">
        <f>IF(H157&gt;0,CONCATENATE(Tabel2204043[Object-ID],Tabel2204043[Nr.],".",[1]!Watergangen[[#This Row],[Object code]],".",[1]!Watergangen[[#This Row],[Eis-volgnr.]]),"")</f>
        <v/>
      </c>
      <c r="C157" s="83"/>
      <c r="D157" s="83"/>
      <c r="E157" s="84"/>
      <c r="F157" s="83"/>
      <c r="G157" s="83"/>
      <c r="H157" s="84"/>
      <c r="I157" s="83"/>
      <c r="J157" s="86"/>
      <c r="K157" s="86"/>
      <c r="L157" s="86"/>
      <c r="M157" s="86"/>
      <c r="N157" s="86"/>
      <c r="O157" s="83"/>
      <c r="P157" s="111"/>
      <c r="Q157" s="111"/>
      <c r="R157" s="111"/>
      <c r="S157" s="113"/>
      <c r="T157" s="113"/>
      <c r="U157" s="113"/>
      <c r="V157" s="113"/>
      <c r="W157" s="113"/>
      <c r="X157" s="113"/>
      <c r="Y157" s="113"/>
      <c r="Z157" s="113"/>
      <c r="AA157" s="113"/>
      <c r="AB157" s="113"/>
      <c r="AD157" s="113"/>
    </row>
    <row r="158" spans="1:30" x14ac:dyDescent="0.2">
      <c r="A158" s="81" t="str">
        <f t="shared" si="2"/>
        <v/>
      </c>
      <c r="B158" s="82" t="str">
        <f>IF(H158&gt;0,CONCATENATE(Tabel2204043[Object-ID],Tabel2204043[Nr.],".",[1]!Watergangen[[#This Row],[Object code]],".",[1]!Watergangen[[#This Row],[Eis-volgnr.]]),"")</f>
        <v/>
      </c>
      <c r="C158" s="83"/>
      <c r="D158" s="83"/>
      <c r="E158" s="84"/>
      <c r="F158" s="83"/>
      <c r="G158" s="83"/>
      <c r="H158" s="84"/>
      <c r="I158" s="83"/>
      <c r="J158" s="86"/>
      <c r="K158" s="86"/>
      <c r="L158" s="86"/>
      <c r="M158" s="86"/>
      <c r="N158" s="86"/>
      <c r="O158" s="83"/>
      <c r="P158" s="111"/>
      <c r="Q158" s="111"/>
      <c r="R158" s="111"/>
      <c r="S158" s="113"/>
      <c r="T158" s="113"/>
      <c r="U158" s="113"/>
      <c r="V158" s="113"/>
      <c r="W158" s="113"/>
      <c r="X158" s="113"/>
      <c r="Y158" s="113"/>
      <c r="Z158" s="113"/>
      <c r="AA158" s="113"/>
      <c r="AB158" s="113"/>
      <c r="AD158" s="113"/>
    </row>
    <row r="159" spans="1:30" x14ac:dyDescent="0.2">
      <c r="A159" s="81" t="str">
        <f t="shared" si="2"/>
        <v/>
      </c>
      <c r="B159" s="82" t="str">
        <f>IF(H159&gt;0,CONCATENATE(Tabel2204043[Object-ID],Tabel2204043[Nr.],".",[1]!Watergangen[[#This Row],[Object code]],".",[1]!Watergangen[[#This Row],[Eis-volgnr.]]),"")</f>
        <v/>
      </c>
      <c r="C159" s="83"/>
      <c r="D159" s="83"/>
      <c r="E159" s="84"/>
      <c r="F159" s="83"/>
      <c r="G159" s="83"/>
      <c r="H159" s="84"/>
      <c r="I159" s="83"/>
      <c r="J159" s="86"/>
      <c r="K159" s="86"/>
      <c r="L159" s="86"/>
      <c r="M159" s="86"/>
      <c r="N159" s="86"/>
      <c r="O159" s="83"/>
      <c r="P159" s="111"/>
      <c r="Q159" s="111"/>
      <c r="R159" s="111"/>
      <c r="S159" s="113"/>
      <c r="T159" s="113"/>
      <c r="U159" s="113"/>
      <c r="V159" s="113"/>
      <c r="W159" s="113"/>
      <c r="X159" s="113"/>
      <c r="Y159" s="113"/>
      <c r="Z159" s="113"/>
      <c r="AA159" s="113"/>
      <c r="AB159" s="113"/>
      <c r="AD159" s="113"/>
    </row>
    <row r="160" spans="1:30" x14ac:dyDescent="0.2">
      <c r="A160" s="81" t="str">
        <f t="shared" si="2"/>
        <v/>
      </c>
      <c r="B160" s="82" t="str">
        <f>IF(H160&gt;0,CONCATENATE(Tabel2204043[Object-ID],Tabel2204043[Nr.],".",[1]!Watergangen[[#This Row],[Object code]],".",[1]!Watergangen[[#This Row],[Eis-volgnr.]]),"")</f>
        <v/>
      </c>
      <c r="C160" s="83"/>
      <c r="D160" s="83"/>
      <c r="E160" s="84"/>
      <c r="F160" s="83"/>
      <c r="G160" s="83"/>
      <c r="H160" s="84"/>
      <c r="I160" s="83"/>
      <c r="J160" s="86"/>
      <c r="K160" s="86"/>
      <c r="L160" s="86"/>
      <c r="M160" s="86"/>
      <c r="N160" s="86"/>
      <c r="O160" s="83"/>
      <c r="P160" s="111"/>
      <c r="Q160" s="111"/>
      <c r="R160" s="111"/>
      <c r="S160" s="113"/>
      <c r="T160" s="113"/>
      <c r="U160" s="113"/>
      <c r="V160" s="113"/>
      <c r="W160" s="113"/>
      <c r="X160" s="113"/>
      <c r="Y160" s="113"/>
      <c r="Z160" s="113"/>
      <c r="AA160" s="113"/>
      <c r="AB160" s="113"/>
      <c r="AD160" s="113"/>
    </row>
    <row r="161" spans="1:30" x14ac:dyDescent="0.2">
      <c r="A161" s="81" t="str">
        <f t="shared" si="2"/>
        <v/>
      </c>
      <c r="B161" s="82" t="str">
        <f>IF(H161&gt;0,CONCATENATE(Tabel2204043[Object-ID],Tabel2204043[Nr.],".",[1]!Watergangen[[#This Row],[Object code]],".",[1]!Watergangen[[#This Row],[Eis-volgnr.]]),"")</f>
        <v/>
      </c>
      <c r="C161" s="83"/>
      <c r="D161" s="83"/>
      <c r="E161" s="84"/>
      <c r="F161" s="83"/>
      <c r="G161" s="83"/>
      <c r="H161" s="84"/>
      <c r="I161" s="83"/>
      <c r="J161" s="86"/>
      <c r="K161" s="86"/>
      <c r="L161" s="86"/>
      <c r="M161" s="86"/>
      <c r="N161" s="86"/>
      <c r="O161" s="83"/>
      <c r="P161" s="111"/>
      <c r="Q161" s="111"/>
      <c r="R161" s="111"/>
      <c r="S161" s="113"/>
      <c r="T161" s="113"/>
      <c r="U161" s="113"/>
      <c r="V161" s="113"/>
      <c r="W161" s="113"/>
      <c r="X161" s="113"/>
      <c r="Y161" s="113"/>
      <c r="Z161" s="113"/>
      <c r="AA161" s="113"/>
      <c r="AB161" s="113"/>
      <c r="AD161" s="113"/>
    </row>
    <row r="162" spans="1:30" x14ac:dyDescent="0.2">
      <c r="A162" s="81" t="str">
        <f t="shared" si="2"/>
        <v/>
      </c>
      <c r="B162" s="82" t="str">
        <f>IF(H162&gt;0,CONCATENATE(Tabel2204043[Object-ID],Tabel2204043[Nr.],".",[1]!Watergangen[[#This Row],[Object code]],".",[1]!Watergangen[[#This Row],[Eis-volgnr.]]),"")</f>
        <v/>
      </c>
      <c r="C162" s="83"/>
      <c r="D162" s="83"/>
      <c r="E162" s="84"/>
      <c r="F162" s="83"/>
      <c r="G162" s="83"/>
      <c r="H162" s="84"/>
      <c r="I162" s="83"/>
      <c r="J162" s="86"/>
      <c r="K162" s="86"/>
      <c r="L162" s="86"/>
      <c r="M162" s="86"/>
      <c r="N162" s="86"/>
      <c r="O162" s="83"/>
      <c r="P162" s="111"/>
      <c r="Q162" s="111"/>
      <c r="R162" s="111"/>
      <c r="S162" s="113"/>
      <c r="T162" s="113"/>
      <c r="U162" s="113"/>
      <c r="V162" s="113"/>
      <c r="W162" s="113"/>
      <c r="X162" s="113"/>
      <c r="Y162" s="113"/>
      <c r="Z162" s="113"/>
      <c r="AA162" s="113"/>
      <c r="AB162" s="113"/>
      <c r="AD162" s="113"/>
    </row>
    <row r="163" spans="1:30" x14ac:dyDescent="0.2">
      <c r="A163" s="81" t="str">
        <f t="shared" si="2"/>
        <v/>
      </c>
      <c r="B163" s="82" t="str">
        <f>IF(H163&gt;0,CONCATENATE(Tabel2204043[Object-ID],Tabel2204043[Nr.],".",[1]!Watergangen[[#This Row],[Object code]],".",[1]!Watergangen[[#This Row],[Eis-volgnr.]]),"")</f>
        <v/>
      </c>
      <c r="C163" s="83"/>
      <c r="D163" s="83"/>
      <c r="E163" s="84"/>
      <c r="F163" s="83"/>
      <c r="G163" s="83"/>
      <c r="H163" s="84"/>
      <c r="I163" s="83"/>
      <c r="J163" s="86"/>
      <c r="K163" s="86"/>
      <c r="L163" s="86"/>
      <c r="M163" s="86"/>
      <c r="N163" s="86"/>
      <c r="O163" s="83"/>
      <c r="P163" s="111"/>
      <c r="Q163" s="111"/>
      <c r="R163" s="111"/>
      <c r="S163" s="113"/>
      <c r="T163" s="113"/>
      <c r="U163" s="113"/>
      <c r="V163" s="113"/>
      <c r="W163" s="113"/>
      <c r="X163" s="113"/>
      <c r="Y163" s="113"/>
      <c r="Z163" s="113"/>
      <c r="AA163" s="113"/>
      <c r="AB163" s="113"/>
      <c r="AD163" s="113"/>
    </row>
    <row r="164" spans="1:30" x14ac:dyDescent="0.2">
      <c r="A164" s="81" t="str">
        <f t="shared" si="2"/>
        <v/>
      </c>
      <c r="B164" s="82" t="str">
        <f>IF(H164&gt;0,CONCATENATE(Tabel2204043[Object-ID],Tabel2204043[Nr.],".",[1]!Watergangen[[#This Row],[Object code]],".",[1]!Watergangen[[#This Row],[Eis-volgnr.]]),"")</f>
        <v/>
      </c>
      <c r="C164" s="83"/>
      <c r="D164" s="83"/>
      <c r="E164" s="84"/>
      <c r="F164" s="83"/>
      <c r="G164" s="83"/>
      <c r="H164" s="84"/>
      <c r="I164" s="83"/>
      <c r="J164" s="86"/>
      <c r="K164" s="86"/>
      <c r="L164" s="86"/>
      <c r="M164" s="86"/>
      <c r="N164" s="86"/>
      <c r="O164" s="83"/>
      <c r="P164" s="111"/>
      <c r="Q164" s="111"/>
      <c r="R164" s="111"/>
      <c r="S164" s="113"/>
      <c r="T164" s="113"/>
      <c r="U164" s="113"/>
      <c r="V164" s="113"/>
      <c r="W164" s="113"/>
      <c r="X164" s="113"/>
      <c r="Y164" s="113"/>
      <c r="Z164" s="113"/>
      <c r="AA164" s="113"/>
      <c r="AB164" s="113"/>
      <c r="AD164" s="113"/>
    </row>
    <row r="165" spans="1:30" x14ac:dyDescent="0.2">
      <c r="A165" s="81" t="str">
        <f t="shared" si="2"/>
        <v/>
      </c>
      <c r="B165" s="82" t="str">
        <f>IF(H165&gt;0,CONCATENATE(Tabel2204043[Object-ID],Tabel2204043[Nr.],".",[1]!Watergangen[[#This Row],[Object code]],".",[1]!Watergangen[[#This Row],[Eis-volgnr.]]),"")</f>
        <v/>
      </c>
      <c r="C165" s="83"/>
      <c r="D165" s="83"/>
      <c r="E165" s="84"/>
      <c r="F165" s="83"/>
      <c r="G165" s="83"/>
      <c r="H165" s="84"/>
      <c r="I165" s="83"/>
      <c r="J165" s="86"/>
      <c r="K165" s="86"/>
      <c r="L165" s="86"/>
      <c r="M165" s="86"/>
      <c r="N165" s="86"/>
      <c r="O165" s="83"/>
      <c r="P165" s="111"/>
      <c r="Q165" s="111"/>
      <c r="R165" s="111"/>
      <c r="S165" s="113"/>
      <c r="T165" s="113"/>
      <c r="U165" s="113"/>
      <c r="V165" s="113"/>
      <c r="W165" s="113"/>
      <c r="X165" s="113"/>
      <c r="Y165" s="113"/>
      <c r="Z165" s="113"/>
      <c r="AA165" s="113"/>
      <c r="AB165" s="113"/>
      <c r="AD165" s="113"/>
    </row>
    <row r="166" spans="1:30" x14ac:dyDescent="0.2">
      <c r="A166" s="81" t="str">
        <f t="shared" si="2"/>
        <v/>
      </c>
      <c r="B166" s="82" t="str">
        <f>IF(H166&gt;0,CONCATENATE(Tabel2204043[Object-ID],Tabel2204043[Nr.],".",[1]!Watergangen[[#This Row],[Object code]],".",[1]!Watergangen[[#This Row],[Eis-volgnr.]]),"")</f>
        <v/>
      </c>
      <c r="C166" s="83"/>
      <c r="D166" s="83"/>
      <c r="E166" s="84"/>
      <c r="F166" s="83"/>
      <c r="G166" s="83"/>
      <c r="H166" s="84"/>
      <c r="I166" s="83"/>
      <c r="J166" s="86"/>
      <c r="K166" s="86"/>
      <c r="L166" s="86"/>
      <c r="M166" s="86"/>
      <c r="N166" s="86"/>
      <c r="O166" s="83"/>
      <c r="P166" s="111"/>
      <c r="Q166" s="111"/>
      <c r="R166" s="111"/>
      <c r="S166" s="113"/>
      <c r="T166" s="113"/>
      <c r="U166" s="113"/>
      <c r="V166" s="113"/>
      <c r="W166" s="113"/>
      <c r="X166" s="113"/>
      <c r="Y166" s="113"/>
      <c r="Z166" s="113"/>
      <c r="AA166" s="113"/>
      <c r="AB166" s="113"/>
      <c r="AD166" s="113"/>
    </row>
    <row r="167" spans="1:30" x14ac:dyDescent="0.2">
      <c r="A167" s="81" t="str">
        <f t="shared" si="2"/>
        <v/>
      </c>
      <c r="B167" s="82" t="str">
        <f>IF(H167&gt;0,CONCATENATE(Tabel2204043[Object-ID],Tabel2204043[Nr.],".",[1]!Watergangen[[#This Row],[Object code]],".",[1]!Watergangen[[#This Row],[Eis-volgnr.]]),"")</f>
        <v/>
      </c>
      <c r="C167" s="83"/>
      <c r="D167" s="83"/>
      <c r="E167" s="84"/>
      <c r="F167" s="83"/>
      <c r="G167" s="83"/>
      <c r="H167" s="84"/>
      <c r="I167" s="83"/>
      <c r="J167" s="86"/>
      <c r="K167" s="86"/>
      <c r="L167" s="86"/>
      <c r="M167" s="86"/>
      <c r="N167" s="86"/>
      <c r="O167" s="83"/>
      <c r="P167" s="111"/>
      <c r="Q167" s="111"/>
      <c r="R167" s="111"/>
      <c r="S167" s="113"/>
      <c r="T167" s="113"/>
      <c r="U167" s="113"/>
      <c r="V167" s="113"/>
      <c r="W167" s="113"/>
      <c r="X167" s="113"/>
      <c r="Y167" s="113"/>
      <c r="Z167" s="113"/>
      <c r="AA167" s="113"/>
      <c r="AB167" s="113"/>
      <c r="AD167" s="113"/>
    </row>
    <row r="168" spans="1:30" x14ac:dyDescent="0.2">
      <c r="A168" s="81" t="str">
        <f t="shared" si="2"/>
        <v/>
      </c>
      <c r="B168" s="82" t="str">
        <f>IF(H168&gt;0,CONCATENATE(Tabel2204043[Object-ID],Tabel2204043[Nr.],".",[1]!Watergangen[[#This Row],[Object code]],".",[1]!Watergangen[[#This Row],[Eis-volgnr.]]),"")</f>
        <v/>
      </c>
      <c r="C168" s="83"/>
      <c r="D168" s="83"/>
      <c r="E168" s="84"/>
      <c r="F168" s="83"/>
      <c r="G168" s="83"/>
      <c r="H168" s="84"/>
      <c r="I168" s="83"/>
      <c r="J168" s="86"/>
      <c r="K168" s="86"/>
      <c r="L168" s="86"/>
      <c r="M168" s="86"/>
      <c r="N168" s="86"/>
      <c r="O168" s="83"/>
      <c r="P168" s="111"/>
      <c r="Q168" s="111"/>
      <c r="R168" s="111"/>
      <c r="S168" s="113"/>
      <c r="T168" s="113"/>
      <c r="U168" s="113"/>
      <c r="V168" s="113"/>
      <c r="W168" s="113"/>
      <c r="X168" s="113"/>
      <c r="Y168" s="113"/>
      <c r="Z168" s="113"/>
      <c r="AA168" s="113"/>
      <c r="AB168" s="113"/>
      <c r="AD168" s="113"/>
    </row>
    <row r="169" spans="1:30" x14ac:dyDescent="0.2">
      <c r="A169" s="81" t="str">
        <f t="shared" si="2"/>
        <v/>
      </c>
      <c r="B169" s="82" t="str">
        <f>IF(H169&gt;0,CONCATENATE(Tabel2204043[Object-ID],Tabel2204043[Nr.],".",[1]!Watergangen[[#This Row],[Object code]],".",[1]!Watergangen[[#This Row],[Eis-volgnr.]]),"")</f>
        <v/>
      </c>
      <c r="C169" s="83"/>
      <c r="D169" s="83"/>
      <c r="E169" s="84"/>
      <c r="F169" s="83"/>
      <c r="G169" s="83"/>
      <c r="H169" s="84"/>
      <c r="I169" s="83"/>
      <c r="J169" s="86"/>
      <c r="K169" s="86"/>
      <c r="L169" s="86"/>
      <c r="M169" s="86"/>
      <c r="N169" s="86"/>
      <c r="O169" s="83"/>
      <c r="P169" s="111"/>
      <c r="Q169" s="111"/>
      <c r="R169" s="111"/>
      <c r="S169" s="113"/>
      <c r="T169" s="113"/>
      <c r="U169" s="113"/>
      <c r="V169" s="113"/>
      <c r="W169" s="113"/>
      <c r="X169" s="113"/>
      <c r="Y169" s="113"/>
      <c r="Z169" s="113"/>
      <c r="AA169" s="113"/>
      <c r="AB169" s="113"/>
      <c r="AD169" s="113"/>
    </row>
    <row r="170" spans="1:30" x14ac:dyDescent="0.2">
      <c r="A170" s="81" t="str">
        <f t="shared" si="2"/>
        <v/>
      </c>
      <c r="B170" s="82" t="str">
        <f>IF(H170&gt;0,CONCATENATE(Tabel2204043[Object-ID],Tabel2204043[Nr.],".",[1]!Watergangen[[#This Row],[Object code]],".",[1]!Watergangen[[#This Row],[Eis-volgnr.]]),"")</f>
        <v/>
      </c>
      <c r="C170" s="83"/>
      <c r="D170" s="83"/>
      <c r="E170" s="84"/>
      <c r="F170" s="83"/>
      <c r="G170" s="83"/>
      <c r="H170" s="84"/>
      <c r="I170" s="83"/>
      <c r="J170" s="86"/>
      <c r="K170" s="86"/>
      <c r="L170" s="86"/>
      <c r="M170" s="86"/>
      <c r="N170" s="86"/>
      <c r="O170" s="83"/>
      <c r="P170" s="111"/>
      <c r="Q170" s="111"/>
      <c r="R170" s="111"/>
      <c r="S170" s="113"/>
      <c r="T170" s="113"/>
      <c r="U170" s="113"/>
      <c r="V170" s="113"/>
      <c r="W170" s="113"/>
      <c r="X170" s="113"/>
      <c r="Y170" s="113"/>
      <c r="Z170" s="113"/>
      <c r="AA170" s="113"/>
      <c r="AB170" s="113"/>
      <c r="AD170" s="113"/>
    </row>
    <row r="171" spans="1:30" x14ac:dyDescent="0.2">
      <c r="A171" s="81" t="str">
        <f t="shared" si="2"/>
        <v/>
      </c>
      <c r="B171" s="82" t="str">
        <f>IF(H171&gt;0,CONCATENATE(Tabel2204043[Object-ID],Tabel2204043[Nr.],".",[1]!Watergangen[[#This Row],[Object code]],".",[1]!Watergangen[[#This Row],[Eis-volgnr.]]),"")</f>
        <v/>
      </c>
      <c r="C171" s="83"/>
      <c r="D171" s="83"/>
      <c r="E171" s="84"/>
      <c r="F171" s="83"/>
      <c r="G171" s="83"/>
      <c r="H171" s="84"/>
      <c r="I171" s="83"/>
      <c r="J171" s="86"/>
      <c r="K171" s="86"/>
      <c r="L171" s="86"/>
      <c r="M171" s="86"/>
      <c r="N171" s="86"/>
      <c r="O171" s="83"/>
      <c r="P171" s="111"/>
      <c r="Q171" s="111"/>
      <c r="R171" s="111"/>
      <c r="S171" s="113"/>
      <c r="T171" s="113"/>
      <c r="U171" s="113"/>
      <c r="V171" s="113"/>
      <c r="W171" s="113"/>
      <c r="X171" s="113"/>
      <c r="Y171" s="113"/>
      <c r="Z171" s="113"/>
      <c r="AA171" s="113"/>
      <c r="AB171" s="113"/>
      <c r="AD171" s="113"/>
    </row>
    <row r="172" spans="1:30" x14ac:dyDescent="0.2">
      <c r="A172" s="81" t="str">
        <f t="shared" si="2"/>
        <v/>
      </c>
      <c r="B172" s="82" t="str">
        <f>IF(H172&gt;0,CONCATENATE(Tabel2204043[Object-ID],Tabel2204043[Nr.],".",[1]!Watergangen[[#This Row],[Object code]],".",[1]!Watergangen[[#This Row],[Eis-volgnr.]]),"")</f>
        <v/>
      </c>
      <c r="C172" s="83"/>
      <c r="D172" s="83"/>
      <c r="E172" s="84"/>
      <c r="F172" s="83"/>
      <c r="G172" s="83"/>
      <c r="H172" s="84"/>
      <c r="I172" s="83"/>
      <c r="J172" s="86"/>
      <c r="K172" s="86"/>
      <c r="L172" s="86"/>
      <c r="M172" s="86"/>
      <c r="N172" s="86"/>
      <c r="O172" s="83"/>
      <c r="P172" s="111"/>
      <c r="Q172" s="111"/>
      <c r="R172" s="111"/>
      <c r="S172" s="113"/>
      <c r="T172" s="113"/>
      <c r="U172" s="113"/>
      <c r="V172" s="113"/>
      <c r="W172" s="113"/>
      <c r="X172" s="113"/>
      <c r="Y172" s="113"/>
      <c r="Z172" s="113"/>
      <c r="AA172" s="113"/>
      <c r="AB172" s="113"/>
      <c r="AD172" s="113"/>
    </row>
    <row r="173" spans="1:30" x14ac:dyDescent="0.2">
      <c r="A173" s="81" t="str">
        <f t="shared" si="2"/>
        <v/>
      </c>
      <c r="B173" s="82" t="str">
        <f>IF(H173&gt;0,CONCATENATE(Tabel2204043[Object-ID],Tabel2204043[Nr.],".",[1]!Watergangen[[#This Row],[Object code]],".",[1]!Watergangen[[#This Row],[Eis-volgnr.]]),"")</f>
        <v/>
      </c>
      <c r="C173" s="83"/>
      <c r="D173" s="83"/>
      <c r="E173" s="84"/>
      <c r="F173" s="83"/>
      <c r="G173" s="83"/>
      <c r="H173" s="84"/>
      <c r="I173" s="83"/>
      <c r="J173" s="86"/>
      <c r="K173" s="86"/>
      <c r="L173" s="86"/>
      <c r="M173" s="86"/>
      <c r="N173" s="86"/>
      <c r="O173" s="83"/>
      <c r="P173" s="111"/>
      <c r="Q173" s="111"/>
      <c r="R173" s="111"/>
      <c r="S173" s="113"/>
      <c r="T173" s="113"/>
      <c r="U173" s="113"/>
      <c r="V173" s="113"/>
      <c r="W173" s="113"/>
      <c r="X173" s="113"/>
      <c r="Y173" s="113"/>
      <c r="Z173" s="113"/>
      <c r="AA173" s="113"/>
      <c r="AB173" s="113"/>
      <c r="AD173" s="113"/>
    </row>
    <row r="174" spans="1:30" x14ac:dyDescent="0.2">
      <c r="A174" s="81" t="str">
        <f t="shared" si="2"/>
        <v/>
      </c>
      <c r="B174" s="82" t="str">
        <f>IF(H174&gt;0,CONCATENATE(Tabel2204043[Object-ID],Tabel2204043[Nr.],".",[1]!Watergangen[[#This Row],[Object code]],".",[1]!Watergangen[[#This Row],[Eis-volgnr.]]),"")</f>
        <v/>
      </c>
      <c r="C174" s="83"/>
      <c r="D174" s="83"/>
      <c r="E174" s="84"/>
      <c r="F174" s="83"/>
      <c r="G174" s="83"/>
      <c r="H174" s="84"/>
      <c r="I174" s="83"/>
      <c r="J174" s="86"/>
      <c r="K174" s="86"/>
      <c r="L174" s="86"/>
      <c r="M174" s="86"/>
      <c r="N174" s="86"/>
      <c r="O174" s="83"/>
      <c r="P174" s="111"/>
      <c r="Q174" s="111"/>
      <c r="R174" s="111"/>
      <c r="S174" s="113"/>
      <c r="T174" s="113"/>
      <c r="U174" s="113"/>
      <c r="V174" s="113"/>
      <c r="W174" s="113"/>
      <c r="X174" s="113"/>
      <c r="Y174" s="113"/>
      <c r="Z174" s="113"/>
      <c r="AA174" s="113"/>
      <c r="AB174" s="113"/>
      <c r="AD174" s="113"/>
    </row>
    <row r="175" spans="1:30" x14ac:dyDescent="0.2">
      <c r="A175" s="81" t="str">
        <f t="shared" si="2"/>
        <v/>
      </c>
      <c r="B175" s="82" t="str">
        <f>IF(H175&gt;0,CONCATENATE(Tabel2204043[Object-ID],Tabel2204043[Nr.],".",[1]!Watergangen[[#This Row],[Object code]],".",[1]!Watergangen[[#This Row],[Eis-volgnr.]]),"")</f>
        <v/>
      </c>
      <c r="C175" s="83"/>
      <c r="D175" s="83"/>
      <c r="E175" s="84"/>
      <c r="F175" s="83"/>
      <c r="G175" s="83"/>
      <c r="H175" s="84"/>
      <c r="I175" s="83"/>
      <c r="J175" s="86"/>
      <c r="K175" s="86"/>
      <c r="L175" s="86"/>
      <c r="M175" s="86"/>
      <c r="N175" s="86"/>
      <c r="O175" s="83"/>
      <c r="P175" s="111"/>
      <c r="Q175" s="111"/>
      <c r="R175" s="111"/>
      <c r="S175" s="113"/>
      <c r="T175" s="113"/>
      <c r="U175" s="113"/>
      <c r="V175" s="113"/>
      <c r="W175" s="113"/>
      <c r="X175" s="113"/>
      <c r="Y175" s="113"/>
      <c r="Z175" s="113"/>
      <c r="AA175" s="113"/>
      <c r="AB175" s="113"/>
      <c r="AD175" s="113"/>
    </row>
    <row r="176" spans="1:30" x14ac:dyDescent="0.2">
      <c r="A176" s="81" t="str">
        <f t="shared" si="2"/>
        <v/>
      </c>
      <c r="B176" s="82" t="str">
        <f>IF(H176&gt;0,CONCATENATE(Tabel2204043[Object-ID],Tabel2204043[Nr.],".",[1]!Watergangen[[#This Row],[Object code]],".",[1]!Watergangen[[#This Row],[Eis-volgnr.]]),"")</f>
        <v/>
      </c>
      <c r="C176" s="83"/>
      <c r="D176" s="83"/>
      <c r="E176" s="84"/>
      <c r="F176" s="83"/>
      <c r="G176" s="83"/>
      <c r="H176" s="84"/>
      <c r="I176" s="83"/>
      <c r="J176" s="86"/>
      <c r="K176" s="86"/>
      <c r="L176" s="86"/>
      <c r="M176" s="86"/>
      <c r="N176" s="86"/>
      <c r="O176" s="83"/>
      <c r="P176" s="111"/>
      <c r="Q176" s="111"/>
      <c r="R176" s="111"/>
      <c r="S176" s="113"/>
      <c r="T176" s="113"/>
      <c r="U176" s="113"/>
      <c r="V176" s="113"/>
      <c r="W176" s="113"/>
      <c r="X176" s="113"/>
      <c r="Y176" s="113"/>
      <c r="Z176" s="113"/>
      <c r="AA176" s="113"/>
      <c r="AB176" s="113"/>
      <c r="AD176" s="113"/>
    </row>
    <row r="177" spans="1:30" x14ac:dyDescent="0.2">
      <c r="A177" s="81" t="str">
        <f t="shared" si="2"/>
        <v/>
      </c>
      <c r="B177" s="82" t="str">
        <f>IF(H177&gt;0,CONCATENATE(Tabel2204043[Object-ID],Tabel2204043[Nr.],".",[1]!Watergangen[[#This Row],[Object code]],".",[1]!Watergangen[[#This Row],[Eis-volgnr.]]),"")</f>
        <v/>
      </c>
      <c r="C177" s="83"/>
      <c r="D177" s="83"/>
      <c r="E177" s="84"/>
      <c r="F177" s="83"/>
      <c r="G177" s="83"/>
      <c r="H177" s="84"/>
      <c r="I177" s="83"/>
      <c r="J177" s="86"/>
      <c r="K177" s="86"/>
      <c r="L177" s="86"/>
      <c r="M177" s="86"/>
      <c r="N177" s="86"/>
      <c r="O177" s="83"/>
      <c r="P177" s="111"/>
      <c r="Q177" s="111"/>
      <c r="R177" s="111"/>
      <c r="S177" s="113"/>
      <c r="T177" s="113"/>
      <c r="U177" s="113"/>
      <c r="V177" s="113"/>
      <c r="W177" s="113"/>
      <c r="X177" s="113"/>
      <c r="Y177" s="113"/>
      <c r="Z177" s="113"/>
      <c r="AA177" s="113"/>
      <c r="AB177" s="113"/>
      <c r="AD177" s="113"/>
    </row>
    <row r="178" spans="1:30" x14ac:dyDescent="0.2">
      <c r="A178" s="81" t="str">
        <f t="shared" si="2"/>
        <v/>
      </c>
      <c r="B178" s="82" t="str">
        <f>IF(H178&gt;0,CONCATENATE(Tabel2204043[Object-ID],Tabel2204043[Nr.],".",[1]!Watergangen[[#This Row],[Object code]],".",[1]!Watergangen[[#This Row],[Eis-volgnr.]]),"")</f>
        <v/>
      </c>
      <c r="C178" s="83"/>
      <c r="D178" s="83"/>
      <c r="E178" s="84"/>
      <c r="F178" s="83"/>
      <c r="G178" s="83"/>
      <c r="H178" s="84"/>
      <c r="I178" s="83"/>
      <c r="J178" s="86"/>
      <c r="K178" s="86"/>
      <c r="L178" s="86"/>
      <c r="M178" s="86"/>
      <c r="N178" s="86"/>
      <c r="O178" s="83"/>
      <c r="P178" s="111"/>
      <c r="Q178" s="111"/>
      <c r="R178" s="111"/>
      <c r="S178" s="113"/>
      <c r="T178" s="113"/>
      <c r="U178" s="113"/>
      <c r="V178" s="113"/>
      <c r="W178" s="113"/>
      <c r="X178" s="113"/>
      <c r="Y178" s="113"/>
      <c r="Z178" s="113"/>
      <c r="AA178" s="113"/>
      <c r="AB178" s="113"/>
      <c r="AD178" s="113"/>
    </row>
    <row r="179" spans="1:30" x14ac:dyDescent="0.2">
      <c r="A179" s="81" t="str">
        <f t="shared" si="2"/>
        <v/>
      </c>
      <c r="B179" s="82" t="str">
        <f>IF(H179&gt;0,CONCATENATE(Tabel2204043[Object-ID],Tabel2204043[Nr.],".",[1]!Watergangen[[#This Row],[Object code]],".",[1]!Watergangen[[#This Row],[Eis-volgnr.]]),"")</f>
        <v/>
      </c>
      <c r="C179" s="83"/>
      <c r="D179" s="83"/>
      <c r="E179" s="84"/>
      <c r="F179" s="83"/>
      <c r="G179" s="83"/>
      <c r="H179" s="84"/>
      <c r="I179" s="83"/>
      <c r="J179" s="86"/>
      <c r="K179" s="86"/>
      <c r="L179" s="86"/>
      <c r="M179" s="86"/>
      <c r="N179" s="86"/>
      <c r="O179" s="83"/>
      <c r="P179" s="111"/>
      <c r="Q179" s="111"/>
      <c r="R179" s="111"/>
      <c r="S179" s="113"/>
      <c r="T179" s="113"/>
      <c r="U179" s="113"/>
      <c r="V179" s="113"/>
      <c r="W179" s="113"/>
      <c r="X179" s="113"/>
      <c r="Y179" s="113"/>
      <c r="Z179" s="113"/>
      <c r="AA179" s="113"/>
      <c r="AB179" s="113"/>
      <c r="AD179" s="113"/>
    </row>
    <row r="180" spans="1:30" x14ac:dyDescent="0.2">
      <c r="A180" s="81" t="str">
        <f t="shared" si="2"/>
        <v/>
      </c>
      <c r="B180" s="82" t="str">
        <f>IF(H180&gt;0,CONCATENATE(Tabel2204043[Object-ID],Tabel2204043[Nr.],".",[1]!Watergangen[[#This Row],[Object code]],".",[1]!Watergangen[[#This Row],[Eis-volgnr.]]),"")</f>
        <v/>
      </c>
      <c r="C180" s="83"/>
      <c r="D180" s="83"/>
      <c r="E180" s="84"/>
      <c r="F180" s="83"/>
      <c r="G180" s="83"/>
      <c r="H180" s="84"/>
      <c r="I180" s="83"/>
      <c r="J180" s="86"/>
      <c r="K180" s="86"/>
      <c r="L180" s="86"/>
      <c r="M180" s="86"/>
      <c r="N180" s="86"/>
      <c r="O180" s="83"/>
      <c r="P180" s="111"/>
      <c r="Q180" s="111"/>
      <c r="R180" s="111"/>
      <c r="S180" s="113"/>
      <c r="T180" s="113"/>
      <c r="U180" s="113"/>
      <c r="V180" s="113"/>
      <c r="W180" s="113"/>
      <c r="X180" s="113"/>
      <c r="Y180" s="113"/>
      <c r="Z180" s="113"/>
      <c r="AA180" s="113"/>
      <c r="AB180" s="113"/>
      <c r="AD180" s="113"/>
    </row>
    <row r="181" spans="1:30" x14ac:dyDescent="0.2">
      <c r="A181" s="81" t="str">
        <f t="shared" si="2"/>
        <v/>
      </c>
      <c r="B181" s="82" t="str">
        <f>IF(H181&gt;0,CONCATENATE(Tabel2204043[Object-ID],Tabel2204043[Nr.],".",[1]!Watergangen[[#This Row],[Object code]],".",[1]!Watergangen[[#This Row],[Eis-volgnr.]]),"")</f>
        <v/>
      </c>
      <c r="C181" s="83"/>
      <c r="D181" s="83"/>
      <c r="E181" s="84"/>
      <c r="F181" s="83"/>
      <c r="G181" s="83"/>
      <c r="H181" s="84"/>
      <c r="I181" s="83"/>
      <c r="J181" s="86"/>
      <c r="K181" s="86"/>
      <c r="L181" s="86"/>
      <c r="M181" s="86"/>
      <c r="N181" s="86"/>
      <c r="O181" s="83"/>
      <c r="P181" s="111"/>
      <c r="Q181" s="111"/>
      <c r="R181" s="111"/>
      <c r="S181" s="113"/>
      <c r="T181" s="113"/>
      <c r="U181" s="113"/>
      <c r="V181" s="113"/>
      <c r="W181" s="113"/>
      <c r="X181" s="113"/>
      <c r="Y181" s="113"/>
      <c r="Z181" s="113"/>
      <c r="AA181" s="113"/>
      <c r="AB181" s="113"/>
      <c r="AD181" s="113"/>
    </row>
    <row r="182" spans="1:30" x14ac:dyDescent="0.2">
      <c r="A182" s="81" t="str">
        <f t="shared" si="2"/>
        <v/>
      </c>
      <c r="B182" s="82" t="str">
        <f>IF(H182&gt;0,CONCATENATE(Tabel2204043[Object-ID],Tabel2204043[Nr.],".",[1]!Watergangen[[#This Row],[Object code]],".",[1]!Watergangen[[#This Row],[Eis-volgnr.]]),"")</f>
        <v/>
      </c>
      <c r="C182" s="83"/>
      <c r="D182" s="83"/>
      <c r="E182" s="84"/>
      <c r="F182" s="83"/>
      <c r="G182" s="83"/>
      <c r="H182" s="84"/>
      <c r="I182" s="83"/>
      <c r="J182" s="86"/>
      <c r="K182" s="86"/>
      <c r="L182" s="86"/>
      <c r="M182" s="86"/>
      <c r="N182" s="86"/>
      <c r="O182" s="83"/>
      <c r="P182" s="111"/>
      <c r="Q182" s="111"/>
      <c r="R182" s="111"/>
      <c r="S182" s="113"/>
      <c r="T182" s="113"/>
      <c r="U182" s="113"/>
      <c r="V182" s="113"/>
      <c r="W182" s="113"/>
      <c r="X182" s="113"/>
      <c r="Y182" s="113"/>
      <c r="Z182" s="113"/>
      <c r="AA182" s="113"/>
      <c r="AB182" s="113"/>
      <c r="AD182" s="113"/>
    </row>
    <row r="183" spans="1:30" x14ac:dyDescent="0.2">
      <c r="A183" s="81" t="str">
        <f t="shared" si="2"/>
        <v/>
      </c>
      <c r="B183" s="82" t="str">
        <f>IF(H183&gt;0,CONCATENATE(Tabel2204043[Object-ID],Tabel2204043[Nr.],".",[1]!Watergangen[[#This Row],[Object code]],".",[1]!Watergangen[[#This Row],[Eis-volgnr.]]),"")</f>
        <v/>
      </c>
      <c r="C183" s="83"/>
      <c r="D183" s="83"/>
      <c r="E183" s="84"/>
      <c r="F183" s="83"/>
      <c r="G183" s="83"/>
      <c r="H183" s="84"/>
      <c r="I183" s="83"/>
      <c r="J183" s="86"/>
      <c r="K183" s="86"/>
      <c r="L183" s="86"/>
      <c r="M183" s="86"/>
      <c r="N183" s="86"/>
      <c r="O183" s="83"/>
      <c r="P183" s="111"/>
      <c r="Q183" s="111"/>
      <c r="R183" s="111"/>
      <c r="S183" s="113"/>
      <c r="T183" s="113"/>
      <c r="U183" s="113"/>
      <c r="V183" s="113"/>
      <c r="W183" s="113"/>
      <c r="X183" s="113"/>
      <c r="Y183" s="113"/>
      <c r="Z183" s="113"/>
      <c r="AA183" s="113"/>
      <c r="AB183" s="113"/>
      <c r="AD183" s="113"/>
    </row>
    <row r="184" spans="1:30" x14ac:dyDescent="0.2">
      <c r="A184" s="81" t="str">
        <f t="shared" si="2"/>
        <v/>
      </c>
      <c r="B184" s="82" t="str">
        <f>IF(H184&gt;0,CONCATENATE(Tabel2204043[Object-ID],Tabel2204043[Nr.],".",[1]!Watergangen[[#This Row],[Object code]],".",[1]!Watergangen[[#This Row],[Eis-volgnr.]]),"")</f>
        <v/>
      </c>
      <c r="C184" s="83"/>
      <c r="D184" s="83"/>
      <c r="E184" s="84"/>
      <c r="F184" s="83"/>
      <c r="G184" s="83"/>
      <c r="H184" s="84"/>
      <c r="I184" s="83"/>
      <c r="J184" s="86"/>
      <c r="K184" s="86"/>
      <c r="L184" s="86"/>
      <c r="M184" s="86"/>
      <c r="N184" s="86"/>
      <c r="O184" s="83"/>
      <c r="P184" s="111"/>
      <c r="Q184" s="111"/>
      <c r="R184" s="111"/>
      <c r="S184" s="113"/>
      <c r="T184" s="113"/>
      <c r="U184" s="113"/>
      <c r="V184" s="113"/>
      <c r="W184" s="113"/>
      <c r="X184" s="113"/>
      <c r="Y184" s="113"/>
      <c r="Z184" s="113"/>
      <c r="AA184" s="113"/>
      <c r="AB184" s="113"/>
      <c r="AD184" s="113"/>
    </row>
    <row r="185" spans="1:30" x14ac:dyDescent="0.2">
      <c r="A185" s="81" t="str">
        <f t="shared" si="2"/>
        <v/>
      </c>
      <c r="B185" s="82" t="str">
        <f>IF(H185&gt;0,CONCATENATE(Tabel2204043[Object-ID],Tabel2204043[Nr.],".",[1]!Watergangen[[#This Row],[Object code]],".",[1]!Watergangen[[#This Row],[Eis-volgnr.]]),"")</f>
        <v/>
      </c>
      <c r="C185" s="83"/>
      <c r="D185" s="83"/>
      <c r="E185" s="84"/>
      <c r="F185" s="83"/>
      <c r="G185" s="83"/>
      <c r="H185" s="84"/>
      <c r="I185" s="83"/>
      <c r="J185" s="86"/>
      <c r="K185" s="86"/>
      <c r="L185" s="86"/>
      <c r="M185" s="86"/>
      <c r="N185" s="86"/>
      <c r="O185" s="83"/>
      <c r="P185" s="111"/>
      <c r="Q185" s="111"/>
      <c r="R185" s="111"/>
      <c r="S185" s="113"/>
      <c r="T185" s="113"/>
      <c r="U185" s="113"/>
      <c r="V185" s="113"/>
      <c r="W185" s="113"/>
      <c r="X185" s="113"/>
      <c r="Y185" s="113"/>
      <c r="Z185" s="113"/>
      <c r="AA185" s="113"/>
      <c r="AB185" s="113"/>
      <c r="AD185" s="113"/>
    </row>
    <row r="186" spans="1:30" x14ac:dyDescent="0.2">
      <c r="A186" s="81" t="str">
        <f t="shared" si="2"/>
        <v/>
      </c>
      <c r="B186" s="82" t="str">
        <f>IF(H186&gt;0,CONCATENATE(Tabel2204043[Object-ID],Tabel2204043[Nr.],".",[1]!Watergangen[[#This Row],[Object code]],".",[1]!Watergangen[[#This Row],[Eis-volgnr.]]),"")</f>
        <v/>
      </c>
      <c r="C186" s="83"/>
      <c r="D186" s="83"/>
      <c r="E186" s="84"/>
      <c r="F186" s="83"/>
      <c r="G186" s="83"/>
      <c r="H186" s="84"/>
      <c r="I186" s="83"/>
      <c r="J186" s="86"/>
      <c r="K186" s="86"/>
      <c r="L186" s="86"/>
      <c r="M186" s="86"/>
      <c r="N186" s="86"/>
      <c r="O186" s="83"/>
      <c r="P186" s="111"/>
      <c r="Q186" s="111"/>
      <c r="R186" s="111"/>
      <c r="S186" s="113"/>
      <c r="T186" s="113"/>
      <c r="U186" s="113"/>
      <c r="V186" s="113"/>
      <c r="W186" s="113"/>
      <c r="X186" s="113"/>
      <c r="Y186" s="113"/>
      <c r="Z186" s="113"/>
      <c r="AA186" s="113"/>
      <c r="AB186" s="113"/>
      <c r="AD186" s="113"/>
    </row>
    <row r="187" spans="1:30" x14ac:dyDescent="0.2">
      <c r="A187" s="81" t="str">
        <f t="shared" si="2"/>
        <v/>
      </c>
      <c r="B187" s="82" t="str">
        <f>IF(H187&gt;0,CONCATENATE(Tabel2204043[Object-ID],Tabel2204043[Nr.],".",[1]!Watergangen[[#This Row],[Object code]],".",[1]!Watergangen[[#This Row],[Eis-volgnr.]]),"")</f>
        <v/>
      </c>
      <c r="C187" s="83"/>
      <c r="D187" s="83"/>
      <c r="E187" s="84"/>
      <c r="F187" s="83"/>
      <c r="G187" s="83"/>
      <c r="H187" s="84"/>
      <c r="I187" s="83"/>
      <c r="J187" s="86"/>
      <c r="K187" s="86"/>
      <c r="L187" s="86"/>
      <c r="M187" s="86"/>
      <c r="N187" s="86"/>
      <c r="O187" s="83"/>
      <c r="P187" s="111"/>
      <c r="Q187" s="111"/>
      <c r="R187" s="111"/>
      <c r="S187" s="113"/>
      <c r="T187" s="113"/>
      <c r="U187" s="113"/>
      <c r="V187" s="113"/>
      <c r="W187" s="113"/>
      <c r="X187" s="113"/>
      <c r="Y187" s="113"/>
      <c r="Z187" s="113"/>
      <c r="AA187" s="113"/>
      <c r="AB187" s="113"/>
      <c r="AD187" s="113"/>
    </row>
    <row r="188" spans="1:30" x14ac:dyDescent="0.2">
      <c r="A188" s="81" t="str">
        <f t="shared" si="2"/>
        <v/>
      </c>
      <c r="B188" s="82" t="str">
        <f>IF(H188&gt;0,CONCATENATE(Tabel2204043[Object-ID],Tabel2204043[Nr.],".",[1]!Watergangen[[#This Row],[Object code]],".",[1]!Watergangen[[#This Row],[Eis-volgnr.]]),"")</f>
        <v/>
      </c>
      <c r="C188" s="83"/>
      <c r="D188" s="83"/>
      <c r="E188" s="84"/>
      <c r="F188" s="83"/>
      <c r="G188" s="83"/>
      <c r="H188" s="84"/>
      <c r="I188" s="83"/>
      <c r="J188" s="86"/>
      <c r="K188" s="86"/>
      <c r="L188" s="86"/>
      <c r="M188" s="86"/>
      <c r="N188" s="86"/>
      <c r="O188" s="83"/>
      <c r="P188" s="111"/>
      <c r="Q188" s="111"/>
      <c r="R188" s="111"/>
      <c r="S188" s="113"/>
      <c r="T188" s="113"/>
      <c r="U188" s="113"/>
      <c r="V188" s="113"/>
      <c r="W188" s="113"/>
      <c r="X188" s="113"/>
      <c r="Y188" s="113"/>
      <c r="Z188" s="113"/>
      <c r="AA188" s="113"/>
      <c r="AB188" s="113"/>
      <c r="AD188" s="113"/>
    </row>
    <row r="189" spans="1:30" x14ac:dyDescent="0.2">
      <c r="A189" s="81" t="str">
        <f t="shared" si="2"/>
        <v/>
      </c>
      <c r="B189" s="82" t="str">
        <f>IF(H189&gt;0,CONCATENATE(Tabel2204043[Object-ID],Tabel2204043[Nr.],".",[1]!Watergangen[[#This Row],[Object code]],".",[1]!Watergangen[[#This Row],[Eis-volgnr.]]),"")</f>
        <v/>
      </c>
      <c r="C189" s="83"/>
      <c r="D189" s="83"/>
      <c r="E189" s="84"/>
      <c r="F189" s="83"/>
      <c r="G189" s="83"/>
      <c r="H189" s="84"/>
      <c r="I189" s="83"/>
      <c r="J189" s="86"/>
      <c r="K189" s="86"/>
      <c r="L189" s="86"/>
      <c r="M189" s="86"/>
      <c r="N189" s="86"/>
      <c r="O189" s="83"/>
      <c r="P189" s="111"/>
      <c r="Q189" s="111"/>
      <c r="R189" s="111"/>
      <c r="S189" s="113"/>
      <c r="T189" s="113"/>
      <c r="U189" s="113"/>
      <c r="V189" s="113"/>
      <c r="W189" s="113"/>
      <c r="X189" s="113"/>
      <c r="Y189" s="113"/>
      <c r="Z189" s="113"/>
      <c r="AA189" s="113"/>
      <c r="AB189" s="113"/>
      <c r="AD189" s="113"/>
    </row>
    <row r="190" spans="1:30" x14ac:dyDescent="0.2">
      <c r="A190" s="81" t="str">
        <f t="shared" si="2"/>
        <v/>
      </c>
      <c r="B190" s="82" t="str">
        <f>IF(H190&gt;0,CONCATENATE(Tabel2204043[Object-ID],Tabel2204043[Nr.],".",[1]!Watergangen[[#This Row],[Object code]],".",[1]!Watergangen[[#This Row],[Eis-volgnr.]]),"")</f>
        <v/>
      </c>
      <c r="C190" s="83"/>
      <c r="D190" s="83"/>
      <c r="E190" s="84"/>
      <c r="F190" s="83"/>
      <c r="G190" s="83"/>
      <c r="H190" s="84"/>
      <c r="I190" s="83"/>
      <c r="J190" s="86"/>
      <c r="K190" s="86"/>
      <c r="L190" s="86"/>
      <c r="M190" s="86"/>
      <c r="N190" s="86"/>
      <c r="O190" s="83"/>
      <c r="P190" s="111"/>
      <c r="Q190" s="111"/>
      <c r="R190" s="111"/>
      <c r="S190" s="113"/>
      <c r="T190" s="113"/>
      <c r="U190" s="113"/>
      <c r="V190" s="113"/>
      <c r="W190" s="113"/>
      <c r="X190" s="113"/>
      <c r="Y190" s="113"/>
      <c r="Z190" s="113"/>
      <c r="AA190" s="113"/>
      <c r="AB190" s="113"/>
      <c r="AD190" s="113"/>
    </row>
    <row r="191" spans="1:30" x14ac:dyDescent="0.2">
      <c r="A191" s="81" t="str">
        <f t="shared" si="2"/>
        <v/>
      </c>
      <c r="B191" s="82" t="str">
        <f>IF(H191&gt;0,CONCATENATE(Tabel2204043[Object-ID],Tabel2204043[Nr.],".",[1]!Watergangen[[#This Row],[Object code]],".",[1]!Watergangen[[#This Row],[Eis-volgnr.]]),"")</f>
        <v/>
      </c>
      <c r="C191" s="83"/>
      <c r="D191" s="83"/>
      <c r="E191" s="84"/>
      <c r="F191" s="83"/>
      <c r="G191" s="83"/>
      <c r="H191" s="84"/>
      <c r="I191" s="83"/>
      <c r="J191" s="86"/>
      <c r="K191" s="86"/>
      <c r="L191" s="86"/>
      <c r="M191" s="86"/>
      <c r="N191" s="86"/>
      <c r="O191" s="83"/>
      <c r="P191" s="111"/>
      <c r="Q191" s="111"/>
      <c r="R191" s="111"/>
      <c r="S191" s="113"/>
      <c r="T191" s="113"/>
      <c r="U191" s="113"/>
      <c r="V191" s="113"/>
      <c r="W191" s="113"/>
      <c r="X191" s="113"/>
      <c r="Y191" s="113"/>
      <c r="Z191" s="113"/>
      <c r="AA191" s="113"/>
      <c r="AB191" s="113"/>
      <c r="AD191" s="113"/>
    </row>
    <row r="192" spans="1:30" x14ac:dyDescent="0.2">
      <c r="A192" s="81" t="str">
        <f t="shared" si="2"/>
        <v/>
      </c>
      <c r="B192" s="82" t="str">
        <f>IF(H192&gt;0,CONCATENATE(Tabel2204043[Object-ID],Tabel2204043[Nr.],".",[1]!Watergangen[[#This Row],[Object code]],".",[1]!Watergangen[[#This Row],[Eis-volgnr.]]),"")</f>
        <v/>
      </c>
      <c r="C192" s="83"/>
      <c r="D192" s="83"/>
      <c r="E192" s="84"/>
      <c r="F192" s="83"/>
      <c r="G192" s="83"/>
      <c r="H192" s="84"/>
      <c r="I192" s="83"/>
      <c r="J192" s="86"/>
      <c r="K192" s="86"/>
      <c r="L192" s="86"/>
      <c r="M192" s="86"/>
      <c r="N192" s="86"/>
      <c r="O192" s="83"/>
      <c r="P192" s="111"/>
      <c r="Q192" s="111"/>
      <c r="R192" s="111"/>
      <c r="S192" s="113"/>
      <c r="T192" s="113"/>
      <c r="U192" s="113"/>
      <c r="V192" s="113"/>
      <c r="W192" s="113"/>
      <c r="X192" s="113"/>
      <c r="Y192" s="113"/>
      <c r="Z192" s="113"/>
      <c r="AA192" s="113"/>
      <c r="AB192" s="113"/>
      <c r="AD192" s="113"/>
    </row>
    <row r="193" spans="1:30" x14ac:dyDescent="0.2">
      <c r="A193" s="81" t="str">
        <f t="shared" si="2"/>
        <v/>
      </c>
      <c r="B193" s="82" t="str">
        <f>IF(H193&gt;0,CONCATENATE(Tabel2204043[Object-ID],Tabel2204043[Nr.],".",[1]!Watergangen[[#This Row],[Object code]],".",[1]!Watergangen[[#This Row],[Eis-volgnr.]]),"")</f>
        <v/>
      </c>
      <c r="C193" s="83"/>
      <c r="D193" s="83"/>
      <c r="E193" s="84"/>
      <c r="F193" s="83"/>
      <c r="G193" s="83"/>
      <c r="H193" s="84"/>
      <c r="I193" s="83"/>
      <c r="J193" s="86"/>
      <c r="K193" s="86"/>
      <c r="L193" s="86"/>
      <c r="M193" s="86"/>
      <c r="N193" s="86"/>
      <c r="O193" s="83"/>
      <c r="P193" s="111"/>
      <c r="Q193" s="111"/>
      <c r="R193" s="111"/>
      <c r="S193" s="113"/>
      <c r="T193" s="113"/>
      <c r="U193" s="113"/>
      <c r="V193" s="113"/>
      <c r="W193" s="113"/>
      <c r="X193" s="113"/>
      <c r="Y193" s="113"/>
      <c r="Z193" s="113"/>
      <c r="AA193" s="113"/>
      <c r="AB193" s="113"/>
      <c r="AD193" s="113"/>
    </row>
    <row r="194" spans="1:30" x14ac:dyDescent="0.2">
      <c r="A194" s="81" t="str">
        <f t="shared" si="2"/>
        <v/>
      </c>
      <c r="B194" s="82" t="str">
        <f>IF(H194&gt;0,CONCATENATE(Tabel2204043[Object-ID],Tabel2204043[Nr.],".",[1]!Watergangen[[#This Row],[Object code]],".",[1]!Watergangen[[#This Row],[Eis-volgnr.]]),"")</f>
        <v/>
      </c>
      <c r="C194" s="83"/>
      <c r="D194" s="83"/>
      <c r="E194" s="84"/>
      <c r="F194" s="83"/>
      <c r="G194" s="83"/>
      <c r="H194" s="84"/>
      <c r="I194" s="83"/>
      <c r="J194" s="86"/>
      <c r="K194" s="86"/>
      <c r="L194" s="86"/>
      <c r="M194" s="86"/>
      <c r="N194" s="86"/>
      <c r="O194" s="83"/>
      <c r="P194" s="111"/>
      <c r="Q194" s="111"/>
      <c r="R194" s="111"/>
      <c r="S194" s="113"/>
      <c r="T194" s="113"/>
      <c r="U194" s="113"/>
      <c r="V194" s="113"/>
      <c r="W194" s="113"/>
      <c r="X194" s="113"/>
      <c r="Y194" s="113"/>
      <c r="Z194" s="113"/>
      <c r="AA194" s="113"/>
      <c r="AB194" s="113"/>
      <c r="AD194" s="113"/>
    </row>
    <row r="195" spans="1:30" x14ac:dyDescent="0.2">
      <c r="A195" s="81" t="str">
        <f t="shared" si="2"/>
        <v/>
      </c>
      <c r="B195" s="82" t="str">
        <f>IF(H195&gt;0,CONCATENATE(Tabel2204043[Object-ID],Tabel2204043[Nr.],".",[1]!Watergangen[[#This Row],[Object code]],".",[1]!Watergangen[[#This Row],[Eis-volgnr.]]),"")</f>
        <v/>
      </c>
      <c r="C195" s="83"/>
      <c r="D195" s="83"/>
      <c r="E195" s="84"/>
      <c r="F195" s="83"/>
      <c r="G195" s="83"/>
      <c r="H195" s="84"/>
      <c r="I195" s="83"/>
      <c r="J195" s="86"/>
      <c r="K195" s="86"/>
      <c r="L195" s="86"/>
      <c r="M195" s="86"/>
      <c r="N195" s="86"/>
      <c r="O195" s="83"/>
      <c r="P195" s="111"/>
      <c r="Q195" s="111"/>
      <c r="R195" s="111"/>
      <c r="S195" s="113"/>
      <c r="T195" s="113"/>
      <c r="U195" s="113"/>
      <c r="V195" s="113"/>
      <c r="W195" s="113"/>
      <c r="X195" s="113"/>
      <c r="Y195" s="113"/>
      <c r="Z195" s="113"/>
      <c r="AA195" s="113"/>
      <c r="AB195" s="113"/>
      <c r="AD195" s="113"/>
    </row>
    <row r="196" spans="1:30" x14ac:dyDescent="0.2">
      <c r="A196" s="81" t="str">
        <f t="shared" si="2"/>
        <v/>
      </c>
      <c r="B196" s="82" t="str">
        <f>IF(H196&gt;0,CONCATENATE(Tabel2204043[Object-ID],Tabel2204043[Nr.],".",[1]!Watergangen[[#This Row],[Object code]],".",[1]!Watergangen[[#This Row],[Eis-volgnr.]]),"")</f>
        <v/>
      </c>
      <c r="C196" s="83"/>
      <c r="D196" s="83"/>
      <c r="E196" s="84"/>
      <c r="F196" s="83"/>
      <c r="G196" s="83"/>
      <c r="H196" s="84"/>
      <c r="I196" s="83"/>
      <c r="J196" s="86"/>
      <c r="K196" s="86"/>
      <c r="L196" s="86"/>
      <c r="M196" s="86"/>
      <c r="N196" s="86"/>
      <c r="O196" s="83"/>
      <c r="P196" s="111"/>
      <c r="Q196" s="111"/>
      <c r="R196" s="111"/>
      <c r="S196" s="113"/>
      <c r="T196" s="113"/>
      <c r="U196" s="113"/>
      <c r="V196" s="113"/>
      <c r="W196" s="113"/>
      <c r="X196" s="113"/>
      <c r="Y196" s="113"/>
      <c r="Z196" s="113"/>
      <c r="AA196" s="113"/>
      <c r="AB196" s="113"/>
      <c r="AD196" s="113"/>
    </row>
    <row r="197" spans="1:30" x14ac:dyDescent="0.2">
      <c r="A197" s="81" t="str">
        <f t="shared" si="2"/>
        <v/>
      </c>
      <c r="B197" s="82" t="str">
        <f>IF(H197&gt;0,CONCATENATE(Tabel2204043[Object-ID],Tabel2204043[Nr.],".",[1]!Watergangen[[#This Row],[Object code]],".",[1]!Watergangen[[#This Row],[Eis-volgnr.]]),"")</f>
        <v/>
      </c>
      <c r="C197" s="83"/>
      <c r="D197" s="83"/>
      <c r="E197" s="84"/>
      <c r="F197" s="83"/>
      <c r="G197" s="83"/>
      <c r="H197" s="84"/>
      <c r="I197" s="83"/>
      <c r="J197" s="86"/>
      <c r="K197" s="86"/>
      <c r="L197" s="86"/>
      <c r="M197" s="86"/>
      <c r="N197" s="86"/>
      <c r="O197" s="83"/>
      <c r="P197" s="111"/>
      <c r="Q197" s="111"/>
      <c r="R197" s="111"/>
      <c r="S197" s="113"/>
      <c r="T197" s="113"/>
      <c r="U197" s="113"/>
      <c r="V197" s="113"/>
      <c r="W197" s="113"/>
      <c r="X197" s="113"/>
      <c r="Y197" s="113"/>
      <c r="Z197" s="113"/>
      <c r="AA197" s="113"/>
      <c r="AB197" s="113"/>
      <c r="AD197" s="113"/>
    </row>
    <row r="198" spans="1:30" x14ac:dyDescent="0.2">
      <c r="A198" s="81" t="str">
        <f t="shared" si="2"/>
        <v/>
      </c>
      <c r="B198" s="82" t="str">
        <f>IF(H198&gt;0,CONCATENATE(Tabel2204043[Object-ID],Tabel2204043[Nr.],".",[1]!Watergangen[[#This Row],[Object code]],".",[1]!Watergangen[[#This Row],[Eis-volgnr.]]),"")</f>
        <v/>
      </c>
      <c r="C198" s="83"/>
      <c r="D198" s="83"/>
      <c r="E198" s="84"/>
      <c r="F198" s="83"/>
      <c r="G198" s="83"/>
      <c r="H198" s="84"/>
      <c r="I198" s="83"/>
      <c r="J198" s="86"/>
      <c r="K198" s="86"/>
      <c r="L198" s="86"/>
      <c r="M198" s="86"/>
      <c r="N198" s="86"/>
      <c r="O198" s="83"/>
      <c r="P198" s="111"/>
      <c r="Q198" s="111"/>
      <c r="R198" s="111"/>
      <c r="S198" s="113"/>
      <c r="T198" s="113"/>
      <c r="U198" s="113"/>
      <c r="V198" s="113"/>
      <c r="W198" s="113"/>
      <c r="X198" s="113"/>
      <c r="Y198" s="113"/>
      <c r="Z198" s="113"/>
      <c r="AA198" s="113"/>
      <c r="AB198" s="113"/>
      <c r="AD198" s="113"/>
    </row>
    <row r="199" spans="1:30" x14ac:dyDescent="0.2">
      <c r="A199" s="81" t="str">
        <f t="shared" si="2"/>
        <v/>
      </c>
      <c r="B199" s="82" t="str">
        <f>IF(H199&gt;0,CONCATENATE(Tabel2204043[Object-ID],Tabel2204043[Nr.],".",[1]!Watergangen[[#This Row],[Object code]],".",[1]!Watergangen[[#This Row],[Eis-volgnr.]]),"")</f>
        <v/>
      </c>
      <c r="C199" s="83"/>
      <c r="D199" s="83"/>
      <c r="E199" s="84"/>
      <c r="F199" s="83"/>
      <c r="G199" s="83"/>
      <c r="H199" s="84"/>
      <c r="I199" s="83"/>
      <c r="J199" s="86"/>
      <c r="K199" s="86"/>
      <c r="L199" s="86"/>
      <c r="M199" s="86"/>
      <c r="N199" s="86"/>
      <c r="O199" s="83"/>
      <c r="P199" s="111"/>
      <c r="Q199" s="111"/>
      <c r="R199" s="111"/>
      <c r="S199" s="113"/>
      <c r="T199" s="113"/>
      <c r="U199" s="113"/>
      <c r="V199" s="113"/>
      <c r="W199" s="113"/>
      <c r="X199" s="113"/>
      <c r="Y199" s="113"/>
      <c r="Z199" s="113"/>
      <c r="AA199" s="113"/>
      <c r="AB199" s="113"/>
      <c r="AD199" s="113"/>
    </row>
    <row r="200" spans="1:30" x14ac:dyDescent="0.2">
      <c r="A200" s="81" t="str">
        <f t="shared" si="2"/>
        <v/>
      </c>
      <c r="B200" s="82" t="str">
        <f>IF(H200&gt;0,CONCATENATE(Tabel2204043[Object-ID],Tabel2204043[Nr.],".",[1]!Watergangen[[#This Row],[Object code]],".",[1]!Watergangen[[#This Row],[Eis-volgnr.]]),"")</f>
        <v/>
      </c>
      <c r="C200" s="83"/>
      <c r="D200" s="83"/>
      <c r="E200" s="84"/>
      <c r="F200" s="83"/>
      <c r="G200" s="83"/>
      <c r="H200" s="84"/>
      <c r="I200" s="83"/>
      <c r="J200" s="86"/>
      <c r="K200" s="86"/>
      <c r="L200" s="86"/>
      <c r="M200" s="86"/>
      <c r="N200" s="86"/>
      <c r="O200" s="83"/>
      <c r="P200" s="111"/>
      <c r="Q200" s="111"/>
      <c r="R200" s="111"/>
      <c r="S200" s="113"/>
      <c r="T200" s="113"/>
      <c r="U200" s="113"/>
      <c r="V200" s="113"/>
      <c r="W200" s="113"/>
      <c r="X200" s="113"/>
      <c r="Y200" s="113"/>
      <c r="Z200" s="113"/>
      <c r="AA200" s="113"/>
      <c r="AB200" s="113"/>
      <c r="AD200" s="113"/>
    </row>
    <row r="201" spans="1:30" x14ac:dyDescent="0.2">
      <c r="A201" s="81" t="str">
        <f t="shared" si="2"/>
        <v/>
      </c>
      <c r="B201" s="82" t="str">
        <f>IF(H201&gt;0,CONCATENATE(Tabel2204043[Object-ID],Tabel2204043[Nr.],".",[1]!Watergangen[[#This Row],[Object code]],".",[1]!Watergangen[[#This Row],[Eis-volgnr.]]),"")</f>
        <v/>
      </c>
      <c r="C201" s="83"/>
      <c r="D201" s="83"/>
      <c r="E201" s="84"/>
      <c r="F201" s="83"/>
      <c r="G201" s="83"/>
      <c r="H201" s="84"/>
      <c r="I201" s="83"/>
      <c r="J201" s="86"/>
      <c r="K201" s="86"/>
      <c r="L201" s="86"/>
      <c r="M201" s="86"/>
      <c r="N201" s="86"/>
      <c r="O201" s="83"/>
      <c r="P201" s="111"/>
      <c r="Q201" s="111"/>
      <c r="R201" s="111"/>
      <c r="S201" s="113"/>
      <c r="T201" s="113"/>
      <c r="U201" s="113"/>
      <c r="V201" s="113"/>
      <c r="W201" s="113"/>
      <c r="X201" s="113"/>
      <c r="Y201" s="113"/>
      <c r="Z201" s="113"/>
      <c r="AA201" s="113"/>
      <c r="AB201" s="113"/>
      <c r="AD201" s="113"/>
    </row>
    <row r="202" spans="1:30" x14ac:dyDescent="0.2">
      <c r="A202" s="81" t="str">
        <f t="shared" si="2"/>
        <v/>
      </c>
      <c r="B202" s="82" t="str">
        <f>IF(H202&gt;0,CONCATENATE(Tabel2204043[Object-ID],Tabel2204043[Nr.],".",[1]!Watergangen[[#This Row],[Object code]],".",[1]!Watergangen[[#This Row],[Eis-volgnr.]]),"")</f>
        <v/>
      </c>
      <c r="C202" s="83"/>
      <c r="D202" s="83"/>
      <c r="E202" s="84"/>
      <c r="F202" s="83"/>
      <c r="G202" s="83"/>
      <c r="H202" s="84"/>
      <c r="I202" s="83"/>
      <c r="J202" s="86"/>
      <c r="K202" s="86"/>
      <c r="L202" s="86"/>
      <c r="M202" s="86"/>
      <c r="N202" s="86"/>
      <c r="O202" s="83"/>
      <c r="P202" s="111"/>
      <c r="Q202" s="111"/>
      <c r="R202" s="111"/>
      <c r="S202" s="113"/>
      <c r="T202" s="113"/>
      <c r="U202" s="113"/>
      <c r="V202" s="113"/>
      <c r="W202" s="113"/>
      <c r="X202" s="113"/>
      <c r="Y202" s="113"/>
      <c r="Z202" s="113"/>
      <c r="AA202" s="113"/>
      <c r="AB202" s="113"/>
      <c r="AD202" s="113"/>
    </row>
    <row r="203" spans="1:30" x14ac:dyDescent="0.2">
      <c r="A203" s="81" t="str">
        <f t="shared" si="2"/>
        <v/>
      </c>
      <c r="B203" s="82" t="str">
        <f>IF(H203&gt;0,CONCATENATE(Tabel2204043[Object-ID],Tabel2204043[Nr.],".",[1]!Watergangen[[#This Row],[Object code]],".",[1]!Watergangen[[#This Row],[Eis-volgnr.]]),"")</f>
        <v/>
      </c>
      <c r="C203" s="83"/>
      <c r="D203" s="83"/>
      <c r="E203" s="84"/>
      <c r="F203" s="83"/>
      <c r="G203" s="83"/>
      <c r="H203" s="84"/>
      <c r="I203" s="83"/>
      <c r="J203" s="86"/>
      <c r="K203" s="86"/>
      <c r="L203" s="86"/>
      <c r="M203" s="86"/>
      <c r="N203" s="86"/>
      <c r="O203" s="83"/>
      <c r="P203" s="111"/>
      <c r="Q203" s="111"/>
      <c r="R203" s="111"/>
      <c r="S203" s="113"/>
      <c r="T203" s="113"/>
      <c r="U203" s="113"/>
      <c r="V203" s="113"/>
      <c r="W203" s="113"/>
      <c r="X203" s="113"/>
      <c r="Y203" s="113"/>
      <c r="Z203" s="113"/>
      <c r="AA203" s="113"/>
      <c r="AB203" s="113"/>
      <c r="AD203" s="113"/>
    </row>
    <row r="204" spans="1:30" x14ac:dyDescent="0.2">
      <c r="A204" s="81" t="str">
        <f t="shared" ref="A204:A267" si="3">IF(B204="","",ROW()-10)</f>
        <v/>
      </c>
      <c r="B204" s="82" t="str">
        <f>IF(H204&gt;0,CONCATENATE(Tabel2204043[Object-ID],Tabel2204043[Nr.],".",[1]!Watergangen[[#This Row],[Object code]],".",[1]!Watergangen[[#This Row],[Eis-volgnr.]]),"")</f>
        <v/>
      </c>
      <c r="C204" s="83"/>
      <c r="D204" s="83"/>
      <c r="E204" s="84"/>
      <c r="F204" s="83"/>
      <c r="G204" s="83"/>
      <c r="H204" s="84"/>
      <c r="I204" s="83"/>
      <c r="J204" s="86"/>
      <c r="K204" s="86"/>
      <c r="L204" s="86"/>
      <c r="M204" s="86"/>
      <c r="N204" s="86"/>
      <c r="O204" s="83"/>
      <c r="P204" s="111"/>
      <c r="Q204" s="111"/>
      <c r="R204" s="111"/>
      <c r="S204" s="113"/>
      <c r="T204" s="113"/>
      <c r="U204" s="113"/>
      <c r="V204" s="113"/>
      <c r="W204" s="113"/>
      <c r="X204" s="113"/>
      <c r="Y204" s="113"/>
      <c r="Z204" s="113"/>
      <c r="AA204" s="113"/>
      <c r="AB204" s="113"/>
      <c r="AD204" s="113"/>
    </row>
    <row r="205" spans="1:30" x14ac:dyDescent="0.2">
      <c r="A205" s="81" t="str">
        <f t="shared" si="3"/>
        <v/>
      </c>
      <c r="B205" s="82" t="str">
        <f>IF(H205&gt;0,CONCATENATE(Tabel2204043[Object-ID],Tabel2204043[Nr.],".",[1]!Watergangen[[#This Row],[Object code]],".",[1]!Watergangen[[#This Row],[Eis-volgnr.]]),"")</f>
        <v/>
      </c>
      <c r="C205" s="83"/>
      <c r="D205" s="83"/>
      <c r="E205" s="84"/>
      <c r="F205" s="83"/>
      <c r="G205" s="83"/>
      <c r="H205" s="84"/>
      <c r="I205" s="83"/>
      <c r="J205" s="86"/>
      <c r="K205" s="86"/>
      <c r="L205" s="86"/>
      <c r="M205" s="86"/>
      <c r="N205" s="86"/>
      <c r="O205" s="83"/>
      <c r="P205" s="111"/>
      <c r="Q205" s="111"/>
      <c r="R205" s="111"/>
      <c r="S205" s="113"/>
      <c r="T205" s="113"/>
      <c r="U205" s="113"/>
      <c r="V205" s="113"/>
      <c r="W205" s="113"/>
      <c r="X205" s="113"/>
      <c r="Y205" s="113"/>
      <c r="Z205" s="113"/>
      <c r="AA205" s="113"/>
      <c r="AB205" s="113"/>
      <c r="AD205" s="113"/>
    </row>
    <row r="206" spans="1:30" x14ac:dyDescent="0.2">
      <c r="A206" s="81" t="str">
        <f t="shared" si="3"/>
        <v/>
      </c>
      <c r="B206" s="82" t="str">
        <f>IF(H206&gt;0,CONCATENATE(Tabel2204043[Object-ID],Tabel2204043[Nr.],".",[1]!Watergangen[[#This Row],[Object code]],".",[1]!Watergangen[[#This Row],[Eis-volgnr.]]),"")</f>
        <v/>
      </c>
      <c r="C206" s="83"/>
      <c r="D206" s="83"/>
      <c r="E206" s="84"/>
      <c r="F206" s="83"/>
      <c r="G206" s="83"/>
      <c r="H206" s="84"/>
      <c r="I206" s="83"/>
      <c r="J206" s="86"/>
      <c r="K206" s="86"/>
      <c r="L206" s="86"/>
      <c r="M206" s="86"/>
      <c r="N206" s="86"/>
      <c r="O206" s="83"/>
      <c r="P206" s="111"/>
      <c r="Q206" s="111"/>
      <c r="R206" s="111"/>
      <c r="S206" s="113"/>
      <c r="T206" s="113"/>
      <c r="U206" s="113"/>
      <c r="V206" s="113"/>
      <c r="W206" s="113"/>
      <c r="X206" s="113"/>
      <c r="Y206" s="113"/>
      <c r="Z206" s="113"/>
      <c r="AA206" s="113"/>
      <c r="AB206" s="113"/>
      <c r="AD206" s="113"/>
    </row>
    <row r="207" spans="1:30" x14ac:dyDescent="0.2">
      <c r="A207" s="81" t="str">
        <f t="shared" si="3"/>
        <v/>
      </c>
      <c r="B207" s="82" t="str">
        <f>IF(H207&gt;0,CONCATENATE(Tabel2204043[Object-ID],Tabel2204043[Nr.],".",[1]!Watergangen[[#This Row],[Object code]],".",[1]!Watergangen[[#This Row],[Eis-volgnr.]]),"")</f>
        <v/>
      </c>
      <c r="C207" s="83"/>
      <c r="D207" s="83"/>
      <c r="E207" s="84"/>
      <c r="F207" s="83"/>
      <c r="G207" s="83"/>
      <c r="H207" s="84"/>
      <c r="I207" s="83"/>
      <c r="J207" s="86"/>
      <c r="K207" s="86"/>
      <c r="L207" s="86"/>
      <c r="M207" s="86"/>
      <c r="N207" s="86"/>
      <c r="O207" s="83"/>
      <c r="P207" s="111"/>
      <c r="Q207" s="111"/>
      <c r="R207" s="111"/>
      <c r="S207" s="113"/>
      <c r="T207" s="113"/>
      <c r="U207" s="113"/>
      <c r="V207" s="113"/>
      <c r="W207" s="113"/>
      <c r="X207" s="113"/>
      <c r="Y207" s="113"/>
      <c r="Z207" s="113"/>
      <c r="AA207" s="113"/>
      <c r="AB207" s="113"/>
      <c r="AD207" s="113"/>
    </row>
    <row r="208" spans="1:30" x14ac:dyDescent="0.2">
      <c r="A208" s="81" t="str">
        <f t="shared" si="3"/>
        <v/>
      </c>
      <c r="B208" s="82" t="str">
        <f>IF(H208&gt;0,CONCATENATE(Tabel2204043[Object-ID],Tabel2204043[Nr.],".",[1]!Watergangen[[#This Row],[Object code]],".",[1]!Watergangen[[#This Row],[Eis-volgnr.]]),"")</f>
        <v/>
      </c>
      <c r="C208" s="83"/>
      <c r="D208" s="83"/>
      <c r="E208" s="84"/>
      <c r="F208" s="83"/>
      <c r="G208" s="83"/>
      <c r="H208" s="84"/>
      <c r="I208" s="83"/>
      <c r="J208" s="86"/>
      <c r="K208" s="86"/>
      <c r="L208" s="86"/>
      <c r="M208" s="86"/>
      <c r="N208" s="86"/>
      <c r="O208" s="83"/>
      <c r="P208" s="111"/>
      <c r="Q208" s="111"/>
      <c r="R208" s="111"/>
      <c r="S208" s="113"/>
      <c r="T208" s="113"/>
      <c r="U208" s="113"/>
      <c r="V208" s="113"/>
      <c r="W208" s="113"/>
      <c r="X208" s="113"/>
      <c r="Y208" s="113"/>
      <c r="Z208" s="113"/>
      <c r="AA208" s="113"/>
      <c r="AB208" s="113"/>
      <c r="AD208" s="113"/>
    </row>
    <row r="209" spans="1:30" x14ac:dyDescent="0.2">
      <c r="A209" s="81" t="str">
        <f t="shared" si="3"/>
        <v/>
      </c>
      <c r="B209" s="82" t="str">
        <f>IF(H209&gt;0,CONCATENATE(Tabel2204043[Object-ID],Tabel2204043[Nr.],".",[1]!Watergangen[[#This Row],[Object code]],".",[1]!Watergangen[[#This Row],[Eis-volgnr.]]),"")</f>
        <v/>
      </c>
      <c r="C209" s="83"/>
      <c r="D209" s="83"/>
      <c r="E209" s="84"/>
      <c r="F209" s="83"/>
      <c r="G209" s="83"/>
      <c r="H209" s="84"/>
      <c r="I209" s="83"/>
      <c r="J209" s="86"/>
      <c r="K209" s="86"/>
      <c r="L209" s="86"/>
      <c r="M209" s="86"/>
      <c r="N209" s="86"/>
      <c r="O209" s="83"/>
      <c r="P209" s="111"/>
      <c r="Q209" s="111"/>
      <c r="R209" s="111"/>
      <c r="S209" s="113"/>
      <c r="T209" s="113"/>
      <c r="U209" s="113"/>
      <c r="V209" s="113"/>
      <c r="W209" s="113"/>
      <c r="X209" s="113"/>
      <c r="Y209" s="113"/>
      <c r="Z209" s="113"/>
      <c r="AA209" s="113"/>
      <c r="AB209" s="113"/>
      <c r="AD209" s="113"/>
    </row>
    <row r="210" spans="1:30" x14ac:dyDescent="0.2">
      <c r="A210" s="81" t="str">
        <f t="shared" si="3"/>
        <v/>
      </c>
      <c r="B210" s="82" t="str">
        <f>IF(H210&gt;0,CONCATENATE(Tabel2204043[Object-ID],Tabel2204043[Nr.],".",[1]!Watergangen[[#This Row],[Object code]],".",[1]!Watergangen[[#This Row],[Eis-volgnr.]]),"")</f>
        <v/>
      </c>
      <c r="C210" s="83"/>
      <c r="D210" s="83"/>
      <c r="E210" s="84"/>
      <c r="F210" s="83"/>
      <c r="G210" s="83"/>
      <c r="H210" s="84"/>
      <c r="I210" s="83"/>
      <c r="J210" s="86"/>
      <c r="K210" s="86"/>
      <c r="L210" s="86"/>
      <c r="M210" s="86"/>
      <c r="N210" s="86"/>
      <c r="O210" s="83"/>
      <c r="P210" s="111"/>
      <c r="Q210" s="111"/>
      <c r="R210" s="111"/>
      <c r="S210" s="113"/>
      <c r="T210" s="113"/>
      <c r="U210" s="113"/>
      <c r="V210" s="113"/>
      <c r="W210" s="113"/>
      <c r="X210" s="113"/>
      <c r="Y210" s="113"/>
      <c r="Z210" s="113"/>
      <c r="AA210" s="113"/>
      <c r="AB210" s="113"/>
      <c r="AD210" s="113"/>
    </row>
    <row r="211" spans="1:30" x14ac:dyDescent="0.2">
      <c r="A211" s="81" t="str">
        <f t="shared" si="3"/>
        <v/>
      </c>
      <c r="B211" s="82" t="str">
        <f>IF(H211&gt;0,CONCATENATE(Tabel2204043[Object-ID],Tabel2204043[Nr.],".",[1]!Watergangen[[#This Row],[Object code]],".",[1]!Watergangen[[#This Row],[Eis-volgnr.]]),"")</f>
        <v/>
      </c>
      <c r="C211" s="83"/>
      <c r="D211" s="83"/>
      <c r="E211" s="84"/>
      <c r="F211" s="83"/>
      <c r="G211" s="83"/>
      <c r="H211" s="84"/>
      <c r="I211" s="83"/>
      <c r="J211" s="86"/>
      <c r="K211" s="86"/>
      <c r="L211" s="86"/>
      <c r="M211" s="86"/>
      <c r="N211" s="86"/>
      <c r="O211" s="83"/>
      <c r="P211" s="111"/>
      <c r="Q211" s="111"/>
      <c r="R211" s="111"/>
      <c r="S211" s="113"/>
      <c r="T211" s="113"/>
      <c r="U211" s="113"/>
      <c r="V211" s="113"/>
      <c r="W211" s="113"/>
      <c r="X211" s="113"/>
      <c r="Y211" s="113"/>
      <c r="Z211" s="113"/>
      <c r="AA211" s="113"/>
      <c r="AB211" s="113"/>
      <c r="AD211" s="113"/>
    </row>
    <row r="212" spans="1:30" x14ac:dyDescent="0.2">
      <c r="A212" s="81" t="str">
        <f t="shared" si="3"/>
        <v/>
      </c>
      <c r="B212" s="82" t="str">
        <f>IF(H212&gt;0,CONCATENATE(Tabel2204043[Object-ID],Tabel2204043[Nr.],".",[1]!Watergangen[[#This Row],[Object code]],".",[1]!Watergangen[[#This Row],[Eis-volgnr.]]),"")</f>
        <v/>
      </c>
      <c r="C212" s="83"/>
      <c r="D212" s="83"/>
      <c r="E212" s="84"/>
      <c r="F212" s="83"/>
      <c r="G212" s="83"/>
      <c r="H212" s="84"/>
      <c r="I212" s="83"/>
      <c r="J212" s="86"/>
      <c r="K212" s="86"/>
      <c r="L212" s="86"/>
      <c r="M212" s="86"/>
      <c r="N212" s="86"/>
      <c r="O212" s="83"/>
      <c r="P212" s="111"/>
      <c r="Q212" s="111"/>
      <c r="R212" s="111"/>
      <c r="S212" s="113"/>
      <c r="T212" s="113"/>
      <c r="U212" s="113"/>
      <c r="V212" s="113"/>
      <c r="W212" s="113"/>
      <c r="X212" s="113"/>
      <c r="Y212" s="113"/>
      <c r="Z212" s="113"/>
      <c r="AA212" s="113"/>
      <c r="AB212" s="113"/>
      <c r="AD212" s="113"/>
    </row>
    <row r="213" spans="1:30" x14ac:dyDescent="0.2">
      <c r="A213" s="81" t="str">
        <f t="shared" si="3"/>
        <v/>
      </c>
      <c r="B213" s="82" t="str">
        <f>IF(H213&gt;0,CONCATENATE(Tabel2204043[Object-ID],Tabel2204043[Nr.],".",[1]!Watergangen[[#This Row],[Object code]],".",[1]!Watergangen[[#This Row],[Eis-volgnr.]]),"")</f>
        <v/>
      </c>
      <c r="C213" s="83"/>
      <c r="D213" s="83"/>
      <c r="E213" s="84"/>
      <c r="F213" s="83"/>
      <c r="G213" s="83"/>
      <c r="H213" s="84"/>
      <c r="I213" s="83"/>
      <c r="J213" s="86"/>
      <c r="K213" s="86"/>
      <c r="L213" s="86"/>
      <c r="M213" s="86"/>
      <c r="N213" s="86"/>
      <c r="O213" s="83"/>
      <c r="P213" s="111"/>
      <c r="Q213" s="111"/>
      <c r="R213" s="111"/>
      <c r="S213" s="113"/>
      <c r="T213" s="113"/>
      <c r="U213" s="113"/>
      <c r="V213" s="113"/>
      <c r="W213" s="113"/>
      <c r="X213" s="113"/>
      <c r="Y213" s="113"/>
      <c r="Z213" s="113"/>
      <c r="AA213" s="113"/>
      <c r="AB213" s="113"/>
      <c r="AD213" s="113"/>
    </row>
    <row r="214" spans="1:30" x14ac:dyDescent="0.2">
      <c r="A214" s="81" t="str">
        <f t="shared" si="3"/>
        <v/>
      </c>
      <c r="B214" s="82" t="str">
        <f>IF(H214&gt;0,CONCATENATE(Tabel2204043[Object-ID],Tabel2204043[Nr.],".",[1]!Watergangen[[#This Row],[Object code]],".",[1]!Watergangen[[#This Row],[Eis-volgnr.]]),"")</f>
        <v/>
      </c>
      <c r="C214" s="83"/>
      <c r="D214" s="83"/>
      <c r="E214" s="84"/>
      <c r="F214" s="83"/>
      <c r="G214" s="83"/>
      <c r="H214" s="84"/>
      <c r="I214" s="83"/>
      <c r="J214" s="86"/>
      <c r="K214" s="86"/>
      <c r="L214" s="86"/>
      <c r="M214" s="86"/>
      <c r="N214" s="86"/>
      <c r="O214" s="83"/>
      <c r="P214" s="111"/>
      <c r="Q214" s="111"/>
      <c r="R214" s="111"/>
      <c r="S214" s="113"/>
      <c r="T214" s="113"/>
      <c r="U214" s="113"/>
      <c r="V214" s="113"/>
      <c r="W214" s="113"/>
      <c r="X214" s="113"/>
      <c r="Y214" s="113"/>
      <c r="Z214" s="113"/>
      <c r="AA214" s="113"/>
      <c r="AB214" s="113"/>
      <c r="AD214" s="113"/>
    </row>
    <row r="215" spans="1:30" x14ac:dyDescent="0.2">
      <c r="A215" s="81" t="str">
        <f t="shared" si="3"/>
        <v/>
      </c>
      <c r="B215" s="82" t="str">
        <f>IF(H215&gt;0,CONCATENATE(Tabel2204043[Object-ID],Tabel2204043[Nr.],".",[1]!Watergangen[[#This Row],[Object code]],".",[1]!Watergangen[[#This Row],[Eis-volgnr.]]),"")</f>
        <v/>
      </c>
      <c r="C215" s="83"/>
      <c r="D215" s="83"/>
      <c r="E215" s="84"/>
      <c r="F215" s="83"/>
      <c r="G215" s="83"/>
      <c r="H215" s="84"/>
      <c r="I215" s="83"/>
      <c r="J215" s="86"/>
      <c r="K215" s="86"/>
      <c r="L215" s="86"/>
      <c r="M215" s="86"/>
      <c r="N215" s="86"/>
      <c r="O215" s="83"/>
      <c r="P215" s="111"/>
      <c r="Q215" s="111"/>
      <c r="R215" s="111"/>
      <c r="S215" s="113"/>
      <c r="T215" s="113"/>
      <c r="U215" s="113"/>
      <c r="V215" s="113"/>
      <c r="W215" s="113"/>
      <c r="X215" s="113"/>
      <c r="Y215" s="113"/>
      <c r="Z215" s="113"/>
      <c r="AA215" s="113"/>
      <c r="AB215" s="113"/>
      <c r="AD215" s="113"/>
    </row>
    <row r="216" spans="1:30" x14ac:dyDescent="0.2">
      <c r="A216" s="81" t="str">
        <f t="shared" si="3"/>
        <v/>
      </c>
      <c r="B216" s="82" t="str">
        <f>IF(H216&gt;0,CONCATENATE(Tabel2204043[Object-ID],Tabel2204043[Nr.],".",[1]!Watergangen[[#This Row],[Object code]],".",[1]!Watergangen[[#This Row],[Eis-volgnr.]]),"")</f>
        <v/>
      </c>
      <c r="C216" s="83"/>
      <c r="D216" s="83"/>
      <c r="E216" s="84"/>
      <c r="F216" s="83"/>
      <c r="G216" s="83"/>
      <c r="H216" s="84"/>
      <c r="I216" s="83"/>
      <c r="J216" s="86"/>
      <c r="K216" s="86"/>
      <c r="L216" s="86"/>
      <c r="M216" s="86"/>
      <c r="N216" s="86"/>
      <c r="O216" s="83"/>
      <c r="P216" s="111"/>
      <c r="Q216" s="111"/>
      <c r="R216" s="111"/>
      <c r="S216" s="113"/>
      <c r="T216" s="113"/>
      <c r="U216" s="113"/>
      <c r="V216" s="113"/>
      <c r="W216" s="113"/>
      <c r="X216" s="113"/>
      <c r="Y216" s="113"/>
      <c r="Z216" s="113"/>
      <c r="AA216" s="113"/>
      <c r="AB216" s="113"/>
      <c r="AD216" s="113"/>
    </row>
    <row r="217" spans="1:30" x14ac:dyDescent="0.2">
      <c r="A217" s="81" t="str">
        <f t="shared" si="3"/>
        <v/>
      </c>
      <c r="B217" s="82" t="str">
        <f>IF(H217&gt;0,CONCATENATE(Tabel2204043[Object-ID],Tabel2204043[Nr.],".",[1]!Watergangen[[#This Row],[Object code]],".",[1]!Watergangen[[#This Row],[Eis-volgnr.]]),"")</f>
        <v/>
      </c>
      <c r="C217" s="83"/>
      <c r="D217" s="83"/>
      <c r="E217" s="84"/>
      <c r="F217" s="83"/>
      <c r="G217" s="83"/>
      <c r="H217" s="84"/>
      <c r="I217" s="83"/>
      <c r="J217" s="86"/>
      <c r="K217" s="86"/>
      <c r="L217" s="86"/>
      <c r="M217" s="86"/>
      <c r="N217" s="86"/>
      <c r="O217" s="83"/>
      <c r="P217" s="111"/>
      <c r="Q217" s="111"/>
      <c r="R217" s="111"/>
      <c r="S217" s="113"/>
      <c r="T217" s="113"/>
      <c r="U217" s="113"/>
      <c r="V217" s="113"/>
      <c r="W217" s="113"/>
      <c r="X217" s="113"/>
      <c r="Y217" s="113"/>
      <c r="Z217" s="113"/>
      <c r="AA217" s="113"/>
      <c r="AB217" s="113"/>
      <c r="AD217" s="113"/>
    </row>
    <row r="218" spans="1:30" x14ac:dyDescent="0.2">
      <c r="A218" s="81" t="str">
        <f t="shared" si="3"/>
        <v/>
      </c>
      <c r="B218" s="82" t="str">
        <f>IF(H218&gt;0,CONCATENATE(Tabel2204043[Object-ID],Tabel2204043[Nr.],".",[1]!Watergangen[[#This Row],[Object code]],".",[1]!Watergangen[[#This Row],[Eis-volgnr.]]),"")</f>
        <v/>
      </c>
      <c r="C218" s="83"/>
      <c r="D218" s="83"/>
      <c r="E218" s="84"/>
      <c r="F218" s="83"/>
      <c r="G218" s="83"/>
      <c r="H218" s="84"/>
      <c r="I218" s="83"/>
      <c r="J218" s="86"/>
      <c r="K218" s="86"/>
      <c r="L218" s="86"/>
      <c r="M218" s="86"/>
      <c r="N218" s="86"/>
      <c r="O218" s="83"/>
      <c r="P218" s="111"/>
      <c r="Q218" s="111"/>
      <c r="R218" s="111"/>
      <c r="S218" s="113"/>
      <c r="T218" s="113"/>
      <c r="U218" s="113"/>
      <c r="V218" s="113"/>
      <c r="W218" s="113"/>
      <c r="X218" s="113"/>
      <c r="Y218" s="113"/>
      <c r="Z218" s="113"/>
      <c r="AA218" s="113"/>
      <c r="AB218" s="113"/>
      <c r="AD218" s="113"/>
    </row>
    <row r="219" spans="1:30" x14ac:dyDescent="0.2">
      <c r="A219" s="81" t="str">
        <f t="shared" si="3"/>
        <v/>
      </c>
      <c r="B219" s="82" t="str">
        <f>IF(H219&gt;0,CONCATENATE(Tabel2204043[Object-ID],Tabel2204043[Nr.],".",[1]!Watergangen[[#This Row],[Object code]],".",[1]!Watergangen[[#This Row],[Eis-volgnr.]]),"")</f>
        <v/>
      </c>
      <c r="C219" s="83"/>
      <c r="D219" s="83"/>
      <c r="E219" s="84"/>
      <c r="F219" s="83"/>
      <c r="G219" s="83"/>
      <c r="H219" s="84"/>
      <c r="I219" s="83"/>
      <c r="J219" s="86"/>
      <c r="K219" s="86"/>
      <c r="L219" s="86"/>
      <c r="M219" s="86"/>
      <c r="N219" s="86"/>
      <c r="O219" s="83"/>
      <c r="P219" s="111"/>
      <c r="Q219" s="111"/>
      <c r="R219" s="111"/>
      <c r="S219" s="113"/>
      <c r="T219" s="113"/>
      <c r="U219" s="113"/>
      <c r="V219" s="113"/>
      <c r="W219" s="113"/>
      <c r="X219" s="113"/>
      <c r="Y219" s="113"/>
      <c r="Z219" s="113"/>
      <c r="AA219" s="113"/>
      <c r="AB219" s="113"/>
      <c r="AD219" s="113"/>
    </row>
    <row r="220" spans="1:30" x14ac:dyDescent="0.2">
      <c r="A220" s="81" t="str">
        <f t="shared" si="3"/>
        <v/>
      </c>
      <c r="B220" s="82" t="str">
        <f>IF(H220&gt;0,CONCATENATE(Tabel2204043[Object-ID],Tabel2204043[Nr.],".",[1]!Watergangen[[#This Row],[Object code]],".",[1]!Watergangen[[#This Row],[Eis-volgnr.]]),"")</f>
        <v/>
      </c>
      <c r="C220" s="83"/>
      <c r="D220" s="83"/>
      <c r="E220" s="84"/>
      <c r="F220" s="83"/>
      <c r="G220" s="83"/>
      <c r="H220" s="84"/>
      <c r="I220" s="83"/>
      <c r="J220" s="86"/>
      <c r="K220" s="86"/>
      <c r="L220" s="86"/>
      <c r="M220" s="86"/>
      <c r="N220" s="86"/>
      <c r="O220" s="83"/>
      <c r="P220" s="111"/>
      <c r="Q220" s="111"/>
      <c r="R220" s="111"/>
      <c r="S220" s="113"/>
      <c r="T220" s="113"/>
      <c r="U220" s="113"/>
      <c r="V220" s="113"/>
      <c r="W220" s="113"/>
      <c r="X220" s="113"/>
      <c r="Y220" s="113"/>
      <c r="Z220" s="113"/>
      <c r="AA220" s="113"/>
      <c r="AB220" s="113"/>
      <c r="AD220" s="113"/>
    </row>
    <row r="221" spans="1:30" x14ac:dyDescent="0.2">
      <c r="A221" s="81" t="str">
        <f t="shared" si="3"/>
        <v/>
      </c>
      <c r="B221" s="82" t="str">
        <f>IF(H221&gt;0,CONCATENATE(Tabel2204043[Object-ID],Tabel2204043[Nr.],".",[1]!Watergangen[[#This Row],[Object code]],".",[1]!Watergangen[[#This Row],[Eis-volgnr.]]),"")</f>
        <v/>
      </c>
      <c r="C221" s="83"/>
      <c r="D221" s="83"/>
      <c r="E221" s="84"/>
      <c r="F221" s="83"/>
      <c r="G221" s="83"/>
      <c r="H221" s="84"/>
      <c r="I221" s="83"/>
      <c r="J221" s="86"/>
      <c r="K221" s="86"/>
      <c r="L221" s="86"/>
      <c r="M221" s="86"/>
      <c r="N221" s="86"/>
      <c r="O221" s="83"/>
      <c r="P221" s="111"/>
      <c r="Q221" s="111"/>
      <c r="R221" s="111"/>
      <c r="S221" s="113"/>
      <c r="T221" s="113"/>
      <c r="U221" s="113"/>
      <c r="V221" s="113"/>
      <c r="W221" s="113"/>
      <c r="X221" s="113"/>
      <c r="Y221" s="113"/>
      <c r="Z221" s="113"/>
      <c r="AA221" s="113"/>
      <c r="AB221" s="113"/>
      <c r="AD221" s="113"/>
    </row>
    <row r="222" spans="1:30" x14ac:dyDescent="0.2">
      <c r="A222" s="81" t="str">
        <f t="shared" si="3"/>
        <v/>
      </c>
      <c r="B222" s="82" t="str">
        <f>IF(H222&gt;0,CONCATENATE(Tabel2204043[Object-ID],Tabel2204043[Nr.],".",[1]!Watergangen[[#This Row],[Object code]],".",[1]!Watergangen[[#This Row],[Eis-volgnr.]]),"")</f>
        <v/>
      </c>
      <c r="C222" s="83"/>
      <c r="D222" s="83"/>
      <c r="E222" s="84"/>
      <c r="F222" s="83"/>
      <c r="G222" s="83"/>
      <c r="H222" s="84"/>
      <c r="I222" s="83"/>
      <c r="J222" s="86"/>
      <c r="K222" s="86"/>
      <c r="L222" s="86"/>
      <c r="M222" s="86"/>
      <c r="N222" s="86"/>
      <c r="O222" s="83"/>
      <c r="P222" s="111"/>
      <c r="Q222" s="111"/>
      <c r="R222" s="111"/>
      <c r="S222" s="113"/>
      <c r="T222" s="113"/>
      <c r="U222" s="113"/>
      <c r="V222" s="113"/>
      <c r="W222" s="113"/>
      <c r="X222" s="113"/>
      <c r="Y222" s="113"/>
      <c r="Z222" s="113"/>
      <c r="AA222" s="113"/>
      <c r="AB222" s="113"/>
      <c r="AD222" s="113"/>
    </row>
    <row r="223" spans="1:30" x14ac:dyDescent="0.2">
      <c r="A223" s="81" t="str">
        <f t="shared" si="3"/>
        <v/>
      </c>
      <c r="B223" s="82" t="str">
        <f>IF(H223&gt;0,CONCATENATE(Tabel2204043[Object-ID],Tabel2204043[Nr.],".",[1]!Watergangen[[#This Row],[Object code]],".",[1]!Watergangen[[#This Row],[Eis-volgnr.]]),"")</f>
        <v/>
      </c>
      <c r="C223" s="83"/>
      <c r="D223" s="83"/>
      <c r="E223" s="84"/>
      <c r="F223" s="83"/>
      <c r="G223" s="83"/>
      <c r="H223" s="84"/>
      <c r="I223" s="83"/>
      <c r="J223" s="86"/>
      <c r="K223" s="86"/>
      <c r="L223" s="86"/>
      <c r="M223" s="86"/>
      <c r="N223" s="86"/>
      <c r="O223" s="83"/>
      <c r="P223" s="111"/>
      <c r="Q223" s="111"/>
      <c r="R223" s="111"/>
      <c r="S223" s="113"/>
      <c r="T223" s="113"/>
      <c r="U223" s="113"/>
      <c r="V223" s="113"/>
      <c r="W223" s="113"/>
      <c r="X223" s="113"/>
      <c r="Y223" s="113"/>
      <c r="Z223" s="113"/>
      <c r="AA223" s="113"/>
      <c r="AB223" s="113"/>
      <c r="AD223" s="113"/>
    </row>
    <row r="224" spans="1:30" x14ac:dyDescent="0.2">
      <c r="A224" s="81" t="str">
        <f t="shared" si="3"/>
        <v/>
      </c>
      <c r="B224" s="82" t="str">
        <f>IF(H224&gt;0,CONCATENATE(Tabel2204043[Object-ID],Tabel2204043[Nr.],".",[1]!Watergangen[[#This Row],[Object code]],".",[1]!Watergangen[[#This Row],[Eis-volgnr.]]),"")</f>
        <v/>
      </c>
      <c r="C224" s="83"/>
      <c r="D224" s="83"/>
      <c r="E224" s="84"/>
      <c r="F224" s="83"/>
      <c r="G224" s="83"/>
      <c r="H224" s="84"/>
      <c r="I224" s="83"/>
      <c r="J224" s="86"/>
      <c r="K224" s="86"/>
      <c r="L224" s="86"/>
      <c r="M224" s="86"/>
      <c r="N224" s="86"/>
      <c r="O224" s="83"/>
      <c r="P224" s="111"/>
      <c r="Q224" s="111"/>
      <c r="R224" s="111"/>
      <c r="S224" s="113"/>
      <c r="T224" s="113"/>
      <c r="U224" s="113"/>
      <c r="V224" s="113"/>
      <c r="W224" s="113"/>
      <c r="X224" s="113"/>
      <c r="Y224" s="113"/>
      <c r="Z224" s="113"/>
      <c r="AA224" s="113"/>
      <c r="AB224" s="113"/>
      <c r="AD224" s="113"/>
    </row>
    <row r="225" spans="1:30" x14ac:dyDescent="0.2">
      <c r="A225" s="81" t="str">
        <f t="shared" si="3"/>
        <v/>
      </c>
      <c r="B225" s="82" t="str">
        <f>IF(H225&gt;0,CONCATENATE(Tabel2204043[Object-ID],Tabel2204043[Nr.],".",[1]!Watergangen[[#This Row],[Object code]],".",[1]!Watergangen[[#This Row],[Eis-volgnr.]]),"")</f>
        <v/>
      </c>
      <c r="C225" s="83"/>
      <c r="D225" s="83"/>
      <c r="E225" s="84"/>
      <c r="F225" s="83"/>
      <c r="G225" s="83"/>
      <c r="H225" s="84"/>
      <c r="I225" s="83"/>
      <c r="J225" s="86"/>
      <c r="K225" s="86"/>
      <c r="L225" s="86"/>
      <c r="M225" s="86"/>
      <c r="N225" s="86"/>
      <c r="O225" s="83"/>
      <c r="P225" s="111"/>
      <c r="Q225" s="111"/>
      <c r="R225" s="111"/>
      <c r="S225" s="113"/>
      <c r="T225" s="113"/>
      <c r="U225" s="113"/>
      <c r="V225" s="113"/>
      <c r="W225" s="113"/>
      <c r="X225" s="113"/>
      <c r="Y225" s="113"/>
      <c r="Z225" s="113"/>
      <c r="AA225" s="113"/>
      <c r="AB225" s="113"/>
      <c r="AD225" s="113"/>
    </row>
    <row r="226" spans="1:30" x14ac:dyDescent="0.2">
      <c r="A226" s="81" t="str">
        <f t="shared" si="3"/>
        <v/>
      </c>
      <c r="B226" s="82" t="str">
        <f>IF(H226&gt;0,CONCATENATE(Tabel2204043[Object-ID],Tabel2204043[Nr.],".",[1]!Watergangen[[#This Row],[Object code]],".",[1]!Watergangen[[#This Row],[Eis-volgnr.]]),"")</f>
        <v/>
      </c>
      <c r="C226" s="83"/>
      <c r="D226" s="83"/>
      <c r="E226" s="84"/>
      <c r="F226" s="83"/>
      <c r="G226" s="83"/>
      <c r="H226" s="84"/>
      <c r="I226" s="83"/>
      <c r="J226" s="86"/>
      <c r="K226" s="86"/>
      <c r="L226" s="86"/>
      <c r="M226" s="86"/>
      <c r="N226" s="86"/>
      <c r="O226" s="83"/>
      <c r="P226" s="111"/>
      <c r="Q226" s="111"/>
      <c r="R226" s="111"/>
      <c r="S226" s="113"/>
      <c r="T226" s="113"/>
      <c r="U226" s="113"/>
      <c r="V226" s="113"/>
      <c r="W226" s="113"/>
      <c r="X226" s="113"/>
      <c r="Y226" s="113"/>
      <c r="Z226" s="113"/>
      <c r="AA226" s="113"/>
      <c r="AB226" s="113"/>
      <c r="AD226" s="113"/>
    </row>
    <row r="227" spans="1:30" x14ac:dyDescent="0.2">
      <c r="A227" s="81" t="str">
        <f t="shared" si="3"/>
        <v/>
      </c>
      <c r="B227" s="82" t="str">
        <f>IF(H227&gt;0,CONCATENATE(Tabel2204043[Object-ID],Tabel2204043[Nr.],".",[1]!Watergangen[[#This Row],[Object code]],".",[1]!Watergangen[[#This Row],[Eis-volgnr.]]),"")</f>
        <v/>
      </c>
      <c r="C227" s="83"/>
      <c r="D227" s="83"/>
      <c r="E227" s="84"/>
      <c r="F227" s="83"/>
      <c r="G227" s="83"/>
      <c r="H227" s="84"/>
      <c r="I227" s="83"/>
      <c r="J227" s="86"/>
      <c r="K227" s="86"/>
      <c r="L227" s="86"/>
      <c r="M227" s="86"/>
      <c r="N227" s="86"/>
      <c r="O227" s="83"/>
      <c r="P227" s="111"/>
      <c r="Q227" s="111"/>
      <c r="R227" s="111"/>
      <c r="S227" s="113"/>
      <c r="T227" s="113"/>
      <c r="U227" s="113"/>
      <c r="V227" s="113"/>
      <c r="W227" s="113"/>
      <c r="X227" s="113"/>
      <c r="Y227" s="113"/>
      <c r="Z227" s="113"/>
      <c r="AA227" s="113"/>
      <c r="AB227" s="113"/>
      <c r="AD227" s="113"/>
    </row>
    <row r="228" spans="1:30" x14ac:dyDescent="0.2">
      <c r="A228" s="81" t="str">
        <f t="shared" si="3"/>
        <v/>
      </c>
      <c r="B228" s="82" t="str">
        <f>IF(H228&gt;0,CONCATENATE(Tabel2204043[Object-ID],Tabel2204043[Nr.],".",[1]!Watergangen[[#This Row],[Object code]],".",[1]!Watergangen[[#This Row],[Eis-volgnr.]]),"")</f>
        <v/>
      </c>
      <c r="C228" s="83"/>
      <c r="D228" s="83"/>
      <c r="E228" s="84"/>
      <c r="F228" s="83"/>
      <c r="G228" s="83"/>
      <c r="H228" s="84"/>
      <c r="I228" s="83"/>
      <c r="J228" s="86"/>
      <c r="K228" s="86"/>
      <c r="L228" s="86"/>
      <c r="M228" s="86"/>
      <c r="N228" s="86"/>
      <c r="O228" s="83"/>
      <c r="P228" s="111"/>
      <c r="Q228" s="111"/>
      <c r="R228" s="111"/>
      <c r="S228" s="113"/>
      <c r="T228" s="113"/>
      <c r="U228" s="113"/>
      <c r="V228" s="113"/>
      <c r="W228" s="113"/>
      <c r="X228" s="113"/>
      <c r="Y228" s="113"/>
      <c r="Z228" s="113"/>
      <c r="AA228" s="113"/>
      <c r="AB228" s="113"/>
      <c r="AD228" s="113"/>
    </row>
    <row r="229" spans="1:30" x14ac:dyDescent="0.2">
      <c r="A229" s="81" t="str">
        <f t="shared" si="3"/>
        <v/>
      </c>
      <c r="B229" s="82" t="str">
        <f>IF(H229&gt;0,CONCATENATE(Tabel2204043[Object-ID],Tabel2204043[Nr.],".",[1]!Watergangen[[#This Row],[Object code]],".",[1]!Watergangen[[#This Row],[Eis-volgnr.]]),"")</f>
        <v/>
      </c>
      <c r="C229" s="83"/>
      <c r="D229" s="83"/>
      <c r="E229" s="84"/>
      <c r="F229" s="83"/>
      <c r="G229" s="83"/>
      <c r="H229" s="84"/>
      <c r="I229" s="83"/>
      <c r="J229" s="86"/>
      <c r="K229" s="86"/>
      <c r="L229" s="86"/>
      <c r="M229" s="86"/>
      <c r="N229" s="86"/>
      <c r="O229" s="83"/>
      <c r="P229" s="111"/>
      <c r="Q229" s="111"/>
      <c r="R229" s="111"/>
      <c r="S229" s="113"/>
      <c r="T229" s="113"/>
      <c r="U229" s="113"/>
      <c r="V229" s="113"/>
      <c r="W229" s="113"/>
      <c r="X229" s="113"/>
      <c r="Y229" s="113"/>
      <c r="Z229" s="113"/>
      <c r="AA229" s="113"/>
      <c r="AB229" s="113"/>
      <c r="AD229" s="113"/>
    </row>
    <row r="230" spans="1:30" x14ac:dyDescent="0.2">
      <c r="A230" s="81" t="str">
        <f t="shared" si="3"/>
        <v/>
      </c>
      <c r="B230" s="82" t="str">
        <f>IF(H230&gt;0,CONCATENATE(Tabel2204043[Object-ID],Tabel2204043[Nr.],".",[1]!Watergangen[[#This Row],[Object code]],".",[1]!Watergangen[[#This Row],[Eis-volgnr.]]),"")</f>
        <v/>
      </c>
      <c r="C230" s="83"/>
      <c r="D230" s="83"/>
      <c r="E230" s="84"/>
      <c r="F230" s="83"/>
      <c r="G230" s="83"/>
      <c r="H230" s="84"/>
      <c r="I230" s="83"/>
      <c r="J230" s="86"/>
      <c r="K230" s="86"/>
      <c r="L230" s="86"/>
      <c r="M230" s="86"/>
      <c r="N230" s="86"/>
      <c r="O230" s="83"/>
      <c r="P230" s="111"/>
      <c r="Q230" s="111"/>
      <c r="R230" s="111"/>
      <c r="S230" s="113"/>
      <c r="T230" s="113"/>
      <c r="U230" s="113"/>
      <c r="V230" s="113"/>
      <c r="W230" s="113"/>
      <c r="X230" s="113"/>
      <c r="Y230" s="113"/>
      <c r="Z230" s="113"/>
      <c r="AA230" s="113"/>
      <c r="AB230" s="113"/>
      <c r="AD230" s="113"/>
    </row>
    <row r="231" spans="1:30" x14ac:dyDescent="0.2">
      <c r="A231" s="81" t="str">
        <f t="shared" si="3"/>
        <v/>
      </c>
      <c r="B231" s="82" t="str">
        <f>IF(H231&gt;0,CONCATENATE(Tabel2204043[Object-ID],Tabel2204043[Nr.],".",[1]!Watergangen[[#This Row],[Object code]],".",[1]!Watergangen[[#This Row],[Eis-volgnr.]]),"")</f>
        <v/>
      </c>
      <c r="C231" s="83"/>
      <c r="D231" s="83"/>
      <c r="E231" s="84"/>
      <c r="F231" s="83"/>
      <c r="G231" s="83"/>
      <c r="H231" s="84"/>
      <c r="I231" s="83"/>
      <c r="J231" s="86"/>
      <c r="K231" s="86"/>
      <c r="L231" s="86"/>
      <c r="M231" s="86"/>
      <c r="N231" s="86"/>
      <c r="O231" s="83"/>
      <c r="P231" s="111"/>
      <c r="Q231" s="111"/>
      <c r="R231" s="111"/>
      <c r="S231" s="113"/>
      <c r="T231" s="113"/>
      <c r="U231" s="113"/>
      <c r="V231" s="113"/>
      <c r="W231" s="113"/>
      <c r="X231" s="113"/>
      <c r="Y231" s="113"/>
      <c r="Z231" s="113"/>
      <c r="AA231" s="113"/>
      <c r="AB231" s="113"/>
      <c r="AD231" s="113"/>
    </row>
    <row r="232" spans="1:30" x14ac:dyDescent="0.2">
      <c r="A232" s="81" t="str">
        <f t="shared" si="3"/>
        <v/>
      </c>
      <c r="B232" s="82" t="str">
        <f>IF(H232&gt;0,CONCATENATE(Tabel2204043[Object-ID],Tabel2204043[Nr.],".",[1]!Watergangen[[#This Row],[Object code]],".",[1]!Watergangen[[#This Row],[Eis-volgnr.]]),"")</f>
        <v/>
      </c>
      <c r="C232" s="83"/>
      <c r="D232" s="83"/>
      <c r="E232" s="84"/>
      <c r="F232" s="83"/>
      <c r="G232" s="83"/>
      <c r="H232" s="84"/>
      <c r="I232" s="83"/>
      <c r="J232" s="86"/>
      <c r="K232" s="86"/>
      <c r="L232" s="86"/>
      <c r="M232" s="86"/>
      <c r="N232" s="86"/>
      <c r="O232" s="83"/>
      <c r="P232" s="111"/>
      <c r="Q232" s="111"/>
      <c r="R232" s="111"/>
      <c r="S232" s="113"/>
      <c r="T232" s="113"/>
      <c r="U232" s="113"/>
      <c r="V232" s="113"/>
      <c r="W232" s="113"/>
      <c r="X232" s="113"/>
      <c r="Y232" s="113"/>
      <c r="Z232" s="113"/>
      <c r="AA232" s="113"/>
      <c r="AB232" s="113"/>
      <c r="AD232" s="113"/>
    </row>
    <row r="233" spans="1:30" x14ac:dyDescent="0.2">
      <c r="A233" s="81" t="str">
        <f t="shared" si="3"/>
        <v/>
      </c>
      <c r="B233" s="82" t="str">
        <f>IF(H233&gt;0,CONCATENATE(Tabel2204043[Object-ID],Tabel2204043[Nr.],".",[1]!Watergangen[[#This Row],[Object code]],".",[1]!Watergangen[[#This Row],[Eis-volgnr.]]),"")</f>
        <v/>
      </c>
      <c r="C233" s="83"/>
      <c r="D233" s="83"/>
      <c r="E233" s="84"/>
      <c r="F233" s="83"/>
      <c r="G233" s="83"/>
      <c r="H233" s="84"/>
      <c r="I233" s="83"/>
      <c r="J233" s="86"/>
      <c r="K233" s="86"/>
      <c r="L233" s="86"/>
      <c r="M233" s="86"/>
      <c r="N233" s="86"/>
      <c r="O233" s="83"/>
      <c r="P233" s="111"/>
      <c r="Q233" s="111"/>
      <c r="R233" s="111"/>
      <c r="S233" s="113"/>
      <c r="T233" s="113"/>
      <c r="U233" s="113"/>
      <c r="V233" s="113"/>
      <c r="W233" s="113"/>
      <c r="X233" s="113"/>
      <c r="Y233" s="113"/>
      <c r="Z233" s="113"/>
      <c r="AA233" s="113"/>
      <c r="AB233" s="113"/>
      <c r="AD233" s="113"/>
    </row>
    <row r="234" spans="1:30" x14ac:dyDescent="0.2">
      <c r="A234" s="81" t="str">
        <f t="shared" si="3"/>
        <v/>
      </c>
      <c r="B234" s="82" t="str">
        <f>IF(H234&gt;0,CONCATENATE(Tabel2204043[Object-ID],Tabel2204043[Nr.],".",[1]!Watergangen[[#This Row],[Object code]],".",[1]!Watergangen[[#This Row],[Eis-volgnr.]]),"")</f>
        <v/>
      </c>
      <c r="C234" s="83"/>
      <c r="D234" s="83"/>
      <c r="E234" s="84"/>
      <c r="F234" s="83"/>
      <c r="G234" s="83"/>
      <c r="H234" s="84"/>
      <c r="I234" s="83"/>
      <c r="J234" s="86"/>
      <c r="K234" s="86"/>
      <c r="L234" s="86"/>
      <c r="M234" s="86"/>
      <c r="N234" s="86"/>
      <c r="O234" s="83"/>
      <c r="P234" s="111"/>
      <c r="Q234" s="111"/>
      <c r="R234" s="111"/>
      <c r="S234" s="113"/>
      <c r="T234" s="113"/>
      <c r="U234" s="113"/>
      <c r="V234" s="113"/>
      <c r="W234" s="113"/>
      <c r="X234" s="113"/>
      <c r="Y234" s="113"/>
      <c r="Z234" s="113"/>
      <c r="AA234" s="113"/>
      <c r="AB234" s="113"/>
      <c r="AD234" s="113"/>
    </row>
    <row r="235" spans="1:30" x14ac:dyDescent="0.2">
      <c r="A235" s="81" t="str">
        <f t="shared" si="3"/>
        <v/>
      </c>
      <c r="B235" s="82" t="str">
        <f>IF(H235&gt;0,CONCATENATE(Tabel2204043[Object-ID],Tabel2204043[Nr.],".",[1]!Watergangen[[#This Row],[Object code]],".",[1]!Watergangen[[#This Row],[Eis-volgnr.]]),"")</f>
        <v/>
      </c>
      <c r="C235" s="83"/>
      <c r="D235" s="83"/>
      <c r="E235" s="84"/>
      <c r="F235" s="83"/>
      <c r="G235" s="83"/>
      <c r="H235" s="84"/>
      <c r="I235" s="83"/>
      <c r="J235" s="86"/>
      <c r="K235" s="86"/>
      <c r="L235" s="86"/>
      <c r="M235" s="86"/>
      <c r="N235" s="86"/>
      <c r="O235" s="83"/>
      <c r="P235" s="111"/>
      <c r="Q235" s="111"/>
      <c r="R235" s="111"/>
      <c r="S235" s="113"/>
      <c r="T235" s="113"/>
      <c r="U235" s="113"/>
      <c r="V235" s="113"/>
      <c r="W235" s="113"/>
      <c r="X235" s="113"/>
      <c r="Y235" s="113"/>
      <c r="Z235" s="113"/>
      <c r="AA235" s="113"/>
      <c r="AB235" s="113"/>
      <c r="AD235" s="113"/>
    </row>
    <row r="236" spans="1:30" x14ac:dyDescent="0.2">
      <c r="A236" s="81" t="str">
        <f t="shared" si="3"/>
        <v/>
      </c>
      <c r="B236" s="82" t="str">
        <f>IF(H236&gt;0,CONCATENATE(Tabel2204043[Object-ID],Tabel2204043[Nr.],".",[1]!Watergangen[[#This Row],[Object code]],".",[1]!Watergangen[[#This Row],[Eis-volgnr.]]),"")</f>
        <v/>
      </c>
      <c r="C236" s="83"/>
      <c r="D236" s="83"/>
      <c r="E236" s="84"/>
      <c r="F236" s="83"/>
      <c r="G236" s="83"/>
      <c r="H236" s="84"/>
      <c r="I236" s="83"/>
      <c r="J236" s="86"/>
      <c r="K236" s="86"/>
      <c r="L236" s="86"/>
      <c r="M236" s="86"/>
      <c r="N236" s="86"/>
      <c r="O236" s="83"/>
      <c r="P236" s="111"/>
      <c r="Q236" s="111"/>
      <c r="R236" s="111"/>
      <c r="S236" s="113"/>
      <c r="T236" s="113"/>
      <c r="U236" s="113"/>
      <c r="V236" s="113"/>
      <c r="W236" s="113"/>
      <c r="X236" s="113"/>
      <c r="Y236" s="113"/>
      <c r="Z236" s="113"/>
      <c r="AA236" s="113"/>
      <c r="AB236" s="113"/>
      <c r="AD236" s="113"/>
    </row>
    <row r="237" spans="1:30" x14ac:dyDescent="0.2">
      <c r="A237" s="81" t="str">
        <f t="shared" si="3"/>
        <v/>
      </c>
      <c r="B237" s="82" t="str">
        <f>IF(H237&gt;0,CONCATENATE(Tabel2204043[Object-ID],Tabel2204043[Nr.],".",[1]!Watergangen[[#This Row],[Object code]],".",[1]!Watergangen[[#This Row],[Eis-volgnr.]]),"")</f>
        <v/>
      </c>
      <c r="C237" s="83"/>
      <c r="D237" s="83"/>
      <c r="E237" s="84"/>
      <c r="F237" s="83"/>
      <c r="G237" s="83"/>
      <c r="H237" s="84"/>
      <c r="I237" s="83"/>
      <c r="J237" s="86"/>
      <c r="K237" s="86"/>
      <c r="L237" s="86"/>
      <c r="M237" s="86"/>
      <c r="N237" s="86"/>
      <c r="O237" s="83"/>
      <c r="P237" s="111"/>
      <c r="Q237" s="111"/>
      <c r="R237" s="111"/>
      <c r="S237" s="113"/>
      <c r="T237" s="113"/>
      <c r="U237" s="113"/>
      <c r="V237" s="113"/>
      <c r="W237" s="113"/>
      <c r="X237" s="113"/>
      <c r="Y237" s="113"/>
      <c r="Z237" s="113"/>
      <c r="AA237" s="113"/>
      <c r="AB237" s="113"/>
      <c r="AD237" s="113"/>
    </row>
    <row r="238" spans="1:30" x14ac:dyDescent="0.2">
      <c r="A238" s="81" t="str">
        <f t="shared" si="3"/>
        <v/>
      </c>
      <c r="B238" s="82" t="str">
        <f>IF(H238&gt;0,CONCATENATE(Tabel2204043[Object-ID],Tabel2204043[Nr.],".",[1]!Watergangen[[#This Row],[Object code]],".",[1]!Watergangen[[#This Row],[Eis-volgnr.]]),"")</f>
        <v/>
      </c>
      <c r="C238" s="83"/>
      <c r="D238" s="83"/>
      <c r="E238" s="84"/>
      <c r="F238" s="83"/>
      <c r="G238" s="83"/>
      <c r="H238" s="84"/>
      <c r="I238" s="83"/>
      <c r="J238" s="86"/>
      <c r="K238" s="86"/>
      <c r="L238" s="86"/>
      <c r="M238" s="86"/>
      <c r="N238" s="86"/>
      <c r="O238" s="83"/>
      <c r="P238" s="111"/>
      <c r="Q238" s="111"/>
      <c r="R238" s="111"/>
      <c r="S238" s="113"/>
      <c r="T238" s="113"/>
      <c r="U238" s="113"/>
      <c r="V238" s="113"/>
      <c r="W238" s="113"/>
      <c r="X238" s="113"/>
      <c r="Y238" s="113"/>
      <c r="Z238" s="113"/>
      <c r="AA238" s="113"/>
      <c r="AB238" s="113"/>
      <c r="AD238" s="113"/>
    </row>
    <row r="239" spans="1:30" x14ac:dyDescent="0.2">
      <c r="A239" s="81" t="str">
        <f t="shared" si="3"/>
        <v/>
      </c>
      <c r="B239" s="82" t="str">
        <f>IF(H239&gt;0,CONCATENATE(Tabel2204043[Object-ID],Tabel2204043[Nr.],".",[1]!Watergangen[[#This Row],[Object code]],".",[1]!Watergangen[[#This Row],[Eis-volgnr.]]),"")</f>
        <v/>
      </c>
      <c r="C239" s="83"/>
      <c r="D239" s="83"/>
      <c r="E239" s="84"/>
      <c r="F239" s="83"/>
      <c r="G239" s="83"/>
      <c r="H239" s="84"/>
      <c r="I239" s="83"/>
      <c r="J239" s="86"/>
      <c r="K239" s="86"/>
      <c r="L239" s="86"/>
      <c r="M239" s="86"/>
      <c r="N239" s="86"/>
      <c r="O239" s="83"/>
      <c r="P239" s="111"/>
      <c r="Q239" s="111"/>
      <c r="R239" s="111"/>
      <c r="S239" s="113"/>
      <c r="T239" s="113"/>
      <c r="U239" s="113"/>
      <c r="V239" s="113"/>
      <c r="W239" s="113"/>
      <c r="X239" s="113"/>
      <c r="Y239" s="113"/>
      <c r="Z239" s="113"/>
      <c r="AA239" s="113"/>
      <c r="AB239" s="113"/>
      <c r="AD239" s="113"/>
    </row>
    <row r="240" spans="1:30" x14ac:dyDescent="0.2">
      <c r="A240" s="81" t="str">
        <f t="shared" si="3"/>
        <v/>
      </c>
      <c r="B240" s="82" t="str">
        <f>IF(H240&gt;0,CONCATENATE(Tabel2204043[Object-ID],Tabel2204043[Nr.],".",[1]!Watergangen[[#This Row],[Object code]],".",[1]!Watergangen[[#This Row],[Eis-volgnr.]]),"")</f>
        <v/>
      </c>
      <c r="C240" s="83"/>
      <c r="D240" s="83"/>
      <c r="E240" s="84"/>
      <c r="F240" s="83"/>
      <c r="G240" s="83"/>
      <c r="H240" s="84"/>
      <c r="I240" s="83"/>
      <c r="J240" s="86"/>
      <c r="K240" s="86"/>
      <c r="L240" s="86"/>
      <c r="M240" s="86"/>
      <c r="N240" s="86"/>
      <c r="O240" s="83"/>
      <c r="P240" s="111"/>
      <c r="Q240" s="111"/>
      <c r="R240" s="111"/>
      <c r="S240" s="113"/>
      <c r="T240" s="113"/>
      <c r="U240" s="113"/>
      <c r="V240" s="113"/>
      <c r="W240" s="113"/>
      <c r="X240" s="113"/>
      <c r="Y240" s="113"/>
      <c r="Z240" s="113"/>
      <c r="AA240" s="113"/>
      <c r="AB240" s="113"/>
      <c r="AD240" s="113"/>
    </row>
    <row r="241" spans="1:30" x14ac:dyDescent="0.2">
      <c r="A241" s="81" t="str">
        <f t="shared" si="3"/>
        <v/>
      </c>
      <c r="B241" s="82" t="str">
        <f>IF(H241&gt;0,CONCATENATE(Tabel2204043[Object-ID],Tabel2204043[Nr.],".",[1]!Watergangen[[#This Row],[Object code]],".",[1]!Watergangen[[#This Row],[Eis-volgnr.]]),"")</f>
        <v/>
      </c>
      <c r="C241" s="83"/>
      <c r="D241" s="83"/>
      <c r="E241" s="84"/>
      <c r="F241" s="83"/>
      <c r="G241" s="83"/>
      <c r="H241" s="84"/>
      <c r="I241" s="83"/>
      <c r="J241" s="86"/>
      <c r="K241" s="86"/>
      <c r="L241" s="86"/>
      <c r="M241" s="86"/>
      <c r="N241" s="86"/>
      <c r="O241" s="83"/>
      <c r="P241" s="111"/>
      <c r="Q241" s="111"/>
      <c r="R241" s="111"/>
      <c r="S241" s="113"/>
      <c r="T241" s="113"/>
      <c r="U241" s="113"/>
      <c r="V241" s="113"/>
      <c r="W241" s="113"/>
      <c r="X241" s="113"/>
      <c r="Y241" s="113"/>
      <c r="Z241" s="113"/>
      <c r="AA241" s="113"/>
      <c r="AB241" s="113"/>
      <c r="AD241" s="113"/>
    </row>
    <row r="242" spans="1:30" x14ac:dyDescent="0.2">
      <c r="A242" s="81" t="str">
        <f t="shared" si="3"/>
        <v/>
      </c>
      <c r="B242" s="82" t="str">
        <f>IF(H242&gt;0,CONCATENATE(Tabel2204043[Object-ID],Tabel2204043[Nr.],".",[1]!Watergangen[[#This Row],[Object code]],".",[1]!Watergangen[[#This Row],[Eis-volgnr.]]),"")</f>
        <v/>
      </c>
      <c r="C242" s="83"/>
      <c r="D242" s="83"/>
      <c r="E242" s="84"/>
      <c r="F242" s="83"/>
      <c r="G242" s="83"/>
      <c r="H242" s="84"/>
      <c r="I242" s="83"/>
      <c r="J242" s="86"/>
      <c r="K242" s="86"/>
      <c r="L242" s="86"/>
      <c r="M242" s="86"/>
      <c r="N242" s="86"/>
      <c r="O242" s="83"/>
      <c r="P242" s="111"/>
      <c r="Q242" s="111"/>
      <c r="R242" s="111"/>
      <c r="S242" s="113"/>
      <c r="T242" s="113"/>
      <c r="U242" s="113"/>
      <c r="V242" s="113"/>
      <c r="W242" s="113"/>
      <c r="X242" s="113"/>
      <c r="Y242" s="113"/>
      <c r="Z242" s="113"/>
      <c r="AA242" s="113"/>
      <c r="AB242" s="113"/>
      <c r="AD242" s="113"/>
    </row>
    <row r="243" spans="1:30" x14ac:dyDescent="0.2">
      <c r="A243" s="81" t="str">
        <f t="shared" si="3"/>
        <v/>
      </c>
      <c r="B243" s="82" t="str">
        <f>IF(H243&gt;0,CONCATENATE(Tabel2204043[Object-ID],Tabel2204043[Nr.],".",[1]!Watergangen[[#This Row],[Object code]],".",[1]!Watergangen[[#This Row],[Eis-volgnr.]]),"")</f>
        <v/>
      </c>
      <c r="C243" s="83"/>
      <c r="D243" s="83"/>
      <c r="E243" s="84"/>
      <c r="F243" s="83"/>
      <c r="G243" s="83"/>
      <c r="H243" s="84"/>
      <c r="I243" s="83"/>
      <c r="J243" s="86"/>
      <c r="K243" s="86"/>
      <c r="L243" s="86"/>
      <c r="M243" s="86"/>
      <c r="N243" s="86"/>
      <c r="O243" s="83"/>
      <c r="P243" s="111"/>
      <c r="Q243" s="111"/>
      <c r="R243" s="111"/>
      <c r="S243" s="113"/>
      <c r="T243" s="113"/>
      <c r="U243" s="113"/>
      <c r="V243" s="113"/>
      <c r="W243" s="113"/>
      <c r="X243" s="113"/>
      <c r="Y243" s="113"/>
      <c r="Z243" s="113"/>
      <c r="AA243" s="113"/>
      <c r="AB243" s="113"/>
      <c r="AD243" s="113"/>
    </row>
    <row r="244" spans="1:30" x14ac:dyDescent="0.2">
      <c r="A244" s="81" t="str">
        <f t="shared" si="3"/>
        <v/>
      </c>
      <c r="B244" s="82" t="str">
        <f>IF(H244&gt;0,CONCATENATE(Tabel2204043[Object-ID],Tabel2204043[Nr.],".",[1]!Watergangen[[#This Row],[Object code]],".",[1]!Watergangen[[#This Row],[Eis-volgnr.]]),"")</f>
        <v/>
      </c>
      <c r="C244" s="83"/>
      <c r="D244" s="83"/>
      <c r="E244" s="84"/>
      <c r="F244" s="83"/>
      <c r="G244" s="83"/>
      <c r="H244" s="84"/>
      <c r="I244" s="83"/>
      <c r="J244" s="86"/>
      <c r="K244" s="86"/>
      <c r="L244" s="86"/>
      <c r="M244" s="86"/>
      <c r="N244" s="86"/>
      <c r="O244" s="83"/>
      <c r="P244" s="111"/>
      <c r="Q244" s="111"/>
      <c r="R244" s="111"/>
      <c r="S244" s="113"/>
      <c r="T244" s="113"/>
      <c r="U244" s="113"/>
      <c r="V244" s="113"/>
      <c r="W244" s="113"/>
      <c r="X244" s="113"/>
      <c r="Y244" s="113"/>
      <c r="Z244" s="113"/>
      <c r="AA244" s="113"/>
      <c r="AB244" s="113"/>
      <c r="AD244" s="113"/>
    </row>
    <row r="245" spans="1:30" x14ac:dyDescent="0.2">
      <c r="A245" s="81" t="str">
        <f t="shared" si="3"/>
        <v/>
      </c>
      <c r="B245" s="82" t="str">
        <f>IF(H245&gt;0,CONCATENATE(Tabel2204043[Object-ID],Tabel2204043[Nr.],".",[1]!Watergangen[[#This Row],[Object code]],".",[1]!Watergangen[[#This Row],[Eis-volgnr.]]),"")</f>
        <v/>
      </c>
      <c r="C245" s="83"/>
      <c r="D245" s="83"/>
      <c r="E245" s="84"/>
      <c r="F245" s="83"/>
      <c r="G245" s="83"/>
      <c r="H245" s="84"/>
      <c r="I245" s="83"/>
      <c r="J245" s="86"/>
      <c r="K245" s="86"/>
      <c r="L245" s="86"/>
      <c r="M245" s="86"/>
      <c r="N245" s="86"/>
      <c r="O245" s="83"/>
      <c r="P245" s="111"/>
      <c r="Q245" s="111"/>
      <c r="R245" s="111"/>
      <c r="S245" s="113"/>
      <c r="T245" s="113"/>
      <c r="U245" s="113"/>
      <c r="V245" s="113"/>
      <c r="W245" s="113"/>
      <c r="X245" s="113"/>
      <c r="Y245" s="113"/>
      <c r="Z245" s="113"/>
      <c r="AA245" s="113"/>
      <c r="AB245" s="113"/>
      <c r="AD245" s="113"/>
    </row>
    <row r="246" spans="1:30" x14ac:dyDescent="0.2">
      <c r="A246" s="81" t="str">
        <f t="shared" si="3"/>
        <v/>
      </c>
      <c r="B246" s="82" t="str">
        <f>IF(H246&gt;0,CONCATENATE(Tabel2204043[Object-ID],Tabel2204043[Nr.],".",[1]!Watergangen[[#This Row],[Object code]],".",[1]!Watergangen[[#This Row],[Eis-volgnr.]]),"")</f>
        <v/>
      </c>
      <c r="C246" s="83"/>
      <c r="D246" s="83"/>
      <c r="E246" s="84"/>
      <c r="F246" s="83"/>
      <c r="G246" s="83"/>
      <c r="H246" s="84"/>
      <c r="I246" s="83"/>
      <c r="J246" s="86"/>
      <c r="K246" s="86"/>
      <c r="L246" s="86"/>
      <c r="M246" s="86"/>
      <c r="N246" s="86"/>
      <c r="O246" s="83"/>
      <c r="P246" s="111"/>
      <c r="Q246" s="111"/>
      <c r="R246" s="111"/>
      <c r="S246" s="113"/>
      <c r="T246" s="113"/>
      <c r="U246" s="113"/>
      <c r="V246" s="113"/>
      <c r="W246" s="113"/>
      <c r="X246" s="113"/>
      <c r="Y246" s="113"/>
      <c r="Z246" s="113"/>
      <c r="AA246" s="113"/>
      <c r="AB246" s="113"/>
      <c r="AD246" s="113"/>
    </row>
    <row r="247" spans="1:30" x14ac:dyDescent="0.2">
      <c r="A247" s="81" t="str">
        <f t="shared" si="3"/>
        <v/>
      </c>
      <c r="B247" s="82" t="str">
        <f>IF(H247&gt;0,CONCATENATE(Tabel2204043[Object-ID],Tabel2204043[Nr.],".",[1]!Watergangen[[#This Row],[Object code]],".",[1]!Watergangen[[#This Row],[Eis-volgnr.]]),"")</f>
        <v/>
      </c>
      <c r="C247" s="83"/>
      <c r="D247" s="83"/>
      <c r="E247" s="84"/>
      <c r="F247" s="83"/>
      <c r="G247" s="83"/>
      <c r="H247" s="84"/>
      <c r="I247" s="83"/>
      <c r="J247" s="86"/>
      <c r="K247" s="86"/>
      <c r="L247" s="86"/>
      <c r="M247" s="86"/>
      <c r="N247" s="86"/>
      <c r="O247" s="83"/>
      <c r="P247" s="111"/>
      <c r="Q247" s="111"/>
      <c r="R247" s="111"/>
      <c r="S247" s="113"/>
      <c r="T247" s="113"/>
      <c r="U247" s="113"/>
      <c r="V247" s="113"/>
      <c r="W247" s="113"/>
      <c r="X247" s="113"/>
      <c r="Y247" s="113"/>
      <c r="Z247" s="113"/>
      <c r="AA247" s="113"/>
      <c r="AB247" s="113"/>
      <c r="AD247" s="113"/>
    </row>
    <row r="248" spans="1:30" x14ac:dyDescent="0.2">
      <c r="A248" s="81" t="str">
        <f t="shared" si="3"/>
        <v/>
      </c>
      <c r="B248" s="82" t="str">
        <f>IF(H248&gt;0,CONCATENATE(Tabel2204043[Object-ID],Tabel2204043[Nr.],".",[1]!Watergangen[[#This Row],[Object code]],".",[1]!Watergangen[[#This Row],[Eis-volgnr.]]),"")</f>
        <v/>
      </c>
      <c r="C248" s="83"/>
      <c r="D248" s="83"/>
      <c r="E248" s="84"/>
      <c r="F248" s="83"/>
      <c r="G248" s="83"/>
      <c r="H248" s="84"/>
      <c r="I248" s="83"/>
      <c r="J248" s="86"/>
      <c r="K248" s="86"/>
      <c r="L248" s="86"/>
      <c r="M248" s="86"/>
      <c r="N248" s="86"/>
      <c r="O248" s="83"/>
      <c r="P248" s="111"/>
      <c r="Q248" s="111"/>
      <c r="R248" s="111"/>
      <c r="S248" s="113"/>
      <c r="T248" s="113"/>
      <c r="U248" s="113"/>
      <c r="V248" s="113"/>
      <c r="W248" s="113"/>
      <c r="X248" s="113"/>
      <c r="Y248" s="113"/>
      <c r="Z248" s="113"/>
      <c r="AA248" s="113"/>
      <c r="AB248" s="113"/>
      <c r="AD248" s="113"/>
    </row>
    <row r="249" spans="1:30" x14ac:dyDescent="0.2">
      <c r="A249" s="81" t="str">
        <f t="shared" si="3"/>
        <v/>
      </c>
      <c r="B249" s="82" t="str">
        <f>IF(H249&gt;0,CONCATENATE(Tabel2204043[Object-ID],Tabel2204043[Nr.],".",[1]!Watergangen[[#This Row],[Object code]],".",[1]!Watergangen[[#This Row],[Eis-volgnr.]]),"")</f>
        <v/>
      </c>
      <c r="C249" s="83"/>
      <c r="D249" s="83"/>
      <c r="E249" s="84"/>
      <c r="F249" s="83"/>
      <c r="G249" s="83"/>
      <c r="H249" s="84"/>
      <c r="I249" s="83"/>
      <c r="J249" s="86"/>
      <c r="K249" s="86"/>
      <c r="L249" s="86"/>
      <c r="M249" s="86"/>
      <c r="N249" s="86"/>
      <c r="O249" s="83"/>
      <c r="P249" s="111"/>
      <c r="Q249" s="111"/>
      <c r="R249" s="111"/>
      <c r="S249" s="113"/>
      <c r="T249" s="113"/>
      <c r="U249" s="113"/>
      <c r="V249" s="113"/>
      <c r="W249" s="113"/>
      <c r="X249" s="113"/>
      <c r="Y249" s="113"/>
      <c r="Z249" s="113"/>
      <c r="AA249" s="113"/>
      <c r="AB249" s="113"/>
      <c r="AD249" s="113"/>
    </row>
    <row r="250" spans="1:30" x14ac:dyDescent="0.2">
      <c r="A250" s="81" t="str">
        <f t="shared" si="3"/>
        <v/>
      </c>
      <c r="B250" s="82" t="str">
        <f>IF(H250&gt;0,CONCATENATE(Tabel2204043[Object-ID],Tabel2204043[Nr.],".",[1]!Watergangen[[#This Row],[Object code]],".",[1]!Watergangen[[#This Row],[Eis-volgnr.]]),"")</f>
        <v/>
      </c>
      <c r="C250" s="83"/>
      <c r="D250" s="83"/>
      <c r="E250" s="84"/>
      <c r="F250" s="83"/>
      <c r="G250" s="83"/>
      <c r="H250" s="84"/>
      <c r="I250" s="83"/>
      <c r="J250" s="86"/>
      <c r="K250" s="86"/>
      <c r="L250" s="86"/>
      <c r="M250" s="86"/>
      <c r="N250" s="86"/>
      <c r="O250" s="83"/>
      <c r="P250" s="111"/>
      <c r="Q250" s="111"/>
      <c r="R250" s="111"/>
      <c r="S250" s="113"/>
      <c r="T250" s="113"/>
      <c r="U250" s="113"/>
      <c r="V250" s="113"/>
      <c r="W250" s="113"/>
      <c r="X250" s="113"/>
      <c r="Y250" s="113"/>
      <c r="Z250" s="113"/>
      <c r="AA250" s="113"/>
      <c r="AB250" s="113"/>
      <c r="AD250" s="113"/>
    </row>
    <row r="251" spans="1:30" x14ac:dyDescent="0.2">
      <c r="A251" s="81" t="str">
        <f t="shared" si="3"/>
        <v/>
      </c>
      <c r="B251" s="82" t="str">
        <f>IF(H251&gt;0,CONCATENATE(Tabel2204043[Object-ID],Tabel2204043[Nr.],".",[1]!Watergangen[[#This Row],[Object code]],".",[1]!Watergangen[[#This Row],[Eis-volgnr.]]),"")</f>
        <v/>
      </c>
      <c r="C251" s="83"/>
      <c r="D251" s="83"/>
      <c r="E251" s="84"/>
      <c r="F251" s="83"/>
      <c r="G251" s="83"/>
      <c r="H251" s="84"/>
      <c r="I251" s="83"/>
      <c r="J251" s="86"/>
      <c r="K251" s="86"/>
      <c r="L251" s="86"/>
      <c r="M251" s="86"/>
      <c r="N251" s="86"/>
      <c r="O251" s="83"/>
      <c r="P251" s="111"/>
      <c r="Q251" s="111"/>
      <c r="R251" s="111"/>
      <c r="S251" s="113"/>
      <c r="T251" s="113"/>
      <c r="U251" s="113"/>
      <c r="V251" s="113"/>
      <c r="W251" s="113"/>
      <c r="X251" s="113"/>
      <c r="Y251" s="113"/>
      <c r="Z251" s="113"/>
      <c r="AA251" s="113"/>
      <c r="AB251" s="113"/>
      <c r="AD251" s="113"/>
    </row>
    <row r="252" spans="1:30" x14ac:dyDescent="0.2">
      <c r="A252" s="81" t="str">
        <f t="shared" si="3"/>
        <v/>
      </c>
      <c r="B252" s="82" t="str">
        <f>IF(H252&gt;0,CONCATENATE(Tabel2204043[Object-ID],Tabel2204043[Nr.],".",[1]!Watergangen[[#This Row],[Object code]],".",[1]!Watergangen[[#This Row],[Eis-volgnr.]]),"")</f>
        <v/>
      </c>
      <c r="C252" s="83"/>
      <c r="D252" s="83"/>
      <c r="E252" s="84"/>
      <c r="F252" s="83"/>
      <c r="G252" s="83"/>
      <c r="H252" s="84"/>
      <c r="I252" s="83"/>
      <c r="J252" s="86"/>
      <c r="K252" s="86"/>
      <c r="L252" s="86"/>
      <c r="M252" s="86"/>
      <c r="N252" s="86"/>
      <c r="O252" s="83"/>
      <c r="P252" s="111"/>
      <c r="Q252" s="111"/>
      <c r="R252" s="111"/>
      <c r="S252" s="113"/>
      <c r="T252" s="113"/>
      <c r="U252" s="113"/>
      <c r="V252" s="113"/>
      <c r="W252" s="113"/>
      <c r="X252" s="113"/>
      <c r="Y252" s="113"/>
      <c r="Z252" s="113"/>
      <c r="AA252" s="113"/>
      <c r="AB252" s="113"/>
      <c r="AD252" s="113"/>
    </row>
    <row r="253" spans="1:30" x14ac:dyDescent="0.2">
      <c r="A253" s="81" t="str">
        <f t="shared" si="3"/>
        <v/>
      </c>
      <c r="B253" s="82" t="str">
        <f>IF(H253&gt;0,CONCATENATE(Tabel2204043[Object-ID],Tabel2204043[Nr.],".",[1]!Watergangen[[#This Row],[Object code]],".",[1]!Watergangen[[#This Row],[Eis-volgnr.]]),"")</f>
        <v/>
      </c>
      <c r="C253" s="83"/>
      <c r="D253" s="83"/>
      <c r="E253" s="84"/>
      <c r="F253" s="83"/>
      <c r="G253" s="83"/>
      <c r="H253" s="84"/>
      <c r="I253" s="83"/>
      <c r="J253" s="86"/>
      <c r="K253" s="86"/>
      <c r="L253" s="86"/>
      <c r="M253" s="86"/>
      <c r="N253" s="86"/>
      <c r="O253" s="83"/>
      <c r="P253" s="111"/>
      <c r="Q253" s="111"/>
      <c r="R253" s="111"/>
      <c r="S253" s="113"/>
      <c r="T253" s="113"/>
      <c r="U253" s="113"/>
      <c r="V253" s="113"/>
      <c r="W253" s="113"/>
      <c r="X253" s="113"/>
      <c r="Y253" s="113"/>
      <c r="Z253" s="113"/>
      <c r="AA253" s="113"/>
      <c r="AB253" s="113"/>
      <c r="AD253" s="113"/>
    </row>
    <row r="254" spans="1:30" x14ac:dyDescent="0.2">
      <c r="A254" s="81" t="str">
        <f t="shared" si="3"/>
        <v/>
      </c>
      <c r="B254" s="82" t="str">
        <f>IF(H254&gt;0,CONCATENATE(Tabel2204043[Object-ID],Tabel2204043[Nr.],".",[1]!Watergangen[[#This Row],[Object code]],".",[1]!Watergangen[[#This Row],[Eis-volgnr.]]),"")</f>
        <v/>
      </c>
      <c r="C254" s="83"/>
      <c r="D254" s="83"/>
      <c r="E254" s="84"/>
      <c r="F254" s="83"/>
      <c r="G254" s="83"/>
      <c r="H254" s="84"/>
      <c r="I254" s="83"/>
      <c r="J254" s="86"/>
      <c r="K254" s="86"/>
      <c r="L254" s="86"/>
      <c r="M254" s="86"/>
      <c r="N254" s="86"/>
      <c r="O254" s="83"/>
      <c r="P254" s="111"/>
      <c r="Q254" s="111"/>
      <c r="R254" s="111"/>
      <c r="S254" s="113"/>
      <c r="T254" s="113"/>
      <c r="U254" s="113"/>
      <c r="V254" s="113"/>
      <c r="W254" s="113"/>
      <c r="X254" s="113"/>
      <c r="Y254" s="113"/>
      <c r="Z254" s="113"/>
      <c r="AA254" s="113"/>
      <c r="AB254" s="113"/>
      <c r="AD254" s="113"/>
    </row>
    <row r="255" spans="1:30" x14ac:dyDescent="0.2">
      <c r="A255" s="81" t="str">
        <f t="shared" si="3"/>
        <v/>
      </c>
      <c r="B255" s="82" t="str">
        <f>IF(H255&gt;0,CONCATENATE(Tabel2204043[Object-ID],Tabel2204043[Nr.],".",[1]!Watergangen[[#This Row],[Object code]],".",[1]!Watergangen[[#This Row],[Eis-volgnr.]]),"")</f>
        <v/>
      </c>
      <c r="C255" s="83"/>
      <c r="D255" s="83"/>
      <c r="E255" s="84"/>
      <c r="F255" s="83"/>
      <c r="G255" s="83"/>
      <c r="H255" s="84"/>
      <c r="I255" s="83"/>
      <c r="J255" s="86"/>
      <c r="K255" s="86"/>
      <c r="L255" s="86"/>
      <c r="M255" s="86"/>
      <c r="N255" s="86"/>
      <c r="O255" s="83"/>
      <c r="P255" s="111"/>
      <c r="Q255" s="111"/>
      <c r="R255" s="111"/>
      <c r="S255" s="113"/>
      <c r="T255" s="113"/>
      <c r="U255" s="113"/>
      <c r="V255" s="113"/>
      <c r="W255" s="113"/>
      <c r="X255" s="113"/>
      <c r="Y255" s="113"/>
      <c r="Z255" s="113"/>
      <c r="AA255" s="113"/>
      <c r="AB255" s="113"/>
      <c r="AD255" s="113"/>
    </row>
    <row r="256" spans="1:30" x14ac:dyDescent="0.2">
      <c r="A256" s="81" t="str">
        <f t="shared" si="3"/>
        <v/>
      </c>
      <c r="B256" s="82" t="str">
        <f>IF(H256&gt;0,CONCATENATE(Tabel2204043[Object-ID],Tabel2204043[Nr.],".",[1]!Watergangen[[#This Row],[Object code]],".",[1]!Watergangen[[#This Row],[Eis-volgnr.]]),"")</f>
        <v/>
      </c>
      <c r="C256" s="83"/>
      <c r="D256" s="83"/>
      <c r="E256" s="84"/>
      <c r="F256" s="83"/>
      <c r="G256" s="83"/>
      <c r="H256" s="84"/>
      <c r="I256" s="83"/>
      <c r="J256" s="86"/>
      <c r="K256" s="86"/>
      <c r="L256" s="86"/>
      <c r="M256" s="86"/>
      <c r="N256" s="86"/>
      <c r="O256" s="83"/>
      <c r="P256" s="111"/>
      <c r="Q256" s="111"/>
      <c r="R256" s="111"/>
      <c r="S256" s="113"/>
      <c r="T256" s="113"/>
      <c r="U256" s="113"/>
      <c r="V256" s="113"/>
      <c r="W256" s="113"/>
      <c r="X256" s="113"/>
      <c r="Y256" s="113"/>
      <c r="Z256" s="113"/>
      <c r="AA256" s="113"/>
      <c r="AB256" s="113"/>
      <c r="AD256" s="113"/>
    </row>
    <row r="257" spans="1:30" x14ac:dyDescent="0.2">
      <c r="A257" s="81" t="str">
        <f t="shared" si="3"/>
        <v/>
      </c>
      <c r="B257" s="82" t="str">
        <f>IF(H257&gt;0,CONCATENATE(Tabel2204043[Object-ID],Tabel2204043[Nr.],".",[1]!Watergangen[[#This Row],[Object code]],".",[1]!Watergangen[[#This Row],[Eis-volgnr.]]),"")</f>
        <v/>
      </c>
      <c r="C257" s="83"/>
      <c r="D257" s="83"/>
      <c r="E257" s="84"/>
      <c r="F257" s="83"/>
      <c r="G257" s="83"/>
      <c r="H257" s="84"/>
      <c r="I257" s="83"/>
      <c r="J257" s="86"/>
      <c r="K257" s="86"/>
      <c r="L257" s="86"/>
      <c r="M257" s="86"/>
      <c r="N257" s="86"/>
      <c r="O257" s="83"/>
      <c r="P257" s="111"/>
      <c r="Q257" s="111"/>
      <c r="R257" s="111"/>
      <c r="S257" s="113"/>
      <c r="T257" s="113"/>
      <c r="U257" s="113"/>
      <c r="V257" s="113"/>
      <c r="W257" s="113"/>
      <c r="X257" s="113"/>
      <c r="Y257" s="113"/>
      <c r="Z257" s="113"/>
      <c r="AA257" s="113"/>
      <c r="AB257" s="113"/>
      <c r="AD257" s="113"/>
    </row>
    <row r="258" spans="1:30" x14ac:dyDescent="0.2">
      <c r="A258" s="81" t="str">
        <f t="shared" si="3"/>
        <v/>
      </c>
      <c r="B258" s="82" t="str">
        <f>IF(H258&gt;0,CONCATENATE(Tabel2204043[Object-ID],Tabel2204043[Nr.],".",[1]!Watergangen[[#This Row],[Object code]],".",[1]!Watergangen[[#This Row],[Eis-volgnr.]]),"")</f>
        <v/>
      </c>
      <c r="C258" s="83"/>
      <c r="D258" s="83"/>
      <c r="E258" s="84"/>
      <c r="F258" s="83"/>
      <c r="G258" s="83"/>
      <c r="H258" s="84"/>
      <c r="I258" s="83"/>
      <c r="J258" s="86"/>
      <c r="K258" s="86"/>
      <c r="L258" s="86"/>
      <c r="M258" s="86"/>
      <c r="N258" s="86"/>
      <c r="O258" s="83"/>
      <c r="P258" s="111"/>
      <c r="Q258" s="111"/>
      <c r="R258" s="111"/>
      <c r="S258" s="113"/>
      <c r="T258" s="113"/>
      <c r="U258" s="113"/>
      <c r="V258" s="113"/>
      <c r="W258" s="113"/>
      <c r="X258" s="113"/>
      <c r="Y258" s="113"/>
      <c r="Z258" s="113"/>
      <c r="AA258" s="113"/>
      <c r="AB258" s="113"/>
      <c r="AD258" s="113"/>
    </row>
    <row r="259" spans="1:30" x14ac:dyDescent="0.2">
      <c r="A259" s="81" t="str">
        <f t="shared" si="3"/>
        <v/>
      </c>
      <c r="B259" s="82" t="str">
        <f>IF(H259&gt;0,CONCATENATE(Tabel2204043[Object-ID],Tabel2204043[Nr.],".",[1]!Watergangen[[#This Row],[Object code]],".",[1]!Watergangen[[#This Row],[Eis-volgnr.]]),"")</f>
        <v/>
      </c>
      <c r="C259" s="83"/>
      <c r="D259" s="83"/>
      <c r="E259" s="84"/>
      <c r="F259" s="83"/>
      <c r="G259" s="83"/>
      <c r="H259" s="84"/>
      <c r="I259" s="83"/>
      <c r="J259" s="86"/>
      <c r="K259" s="86"/>
      <c r="L259" s="86"/>
      <c r="M259" s="86"/>
      <c r="N259" s="86"/>
      <c r="O259" s="83"/>
      <c r="P259" s="111"/>
      <c r="Q259" s="111"/>
      <c r="R259" s="111"/>
      <c r="S259" s="113"/>
      <c r="T259" s="113"/>
      <c r="U259" s="113"/>
      <c r="V259" s="113"/>
      <c r="W259" s="113"/>
      <c r="X259" s="113"/>
      <c r="Y259" s="113"/>
      <c r="Z259" s="113"/>
      <c r="AA259" s="113"/>
      <c r="AB259" s="113"/>
      <c r="AD259" s="113"/>
    </row>
    <row r="260" spans="1:30" x14ac:dyDescent="0.2">
      <c r="A260" s="81" t="str">
        <f t="shared" si="3"/>
        <v/>
      </c>
      <c r="B260" s="82" t="str">
        <f>IF(H260&gt;0,CONCATENATE(Tabel2204043[Object-ID],Tabel2204043[Nr.],".",[1]!Watergangen[[#This Row],[Object code]],".",[1]!Watergangen[[#This Row],[Eis-volgnr.]]),"")</f>
        <v/>
      </c>
      <c r="C260" s="83"/>
      <c r="D260" s="83"/>
      <c r="E260" s="84"/>
      <c r="F260" s="83"/>
      <c r="G260" s="83"/>
      <c r="H260" s="84"/>
      <c r="I260" s="83"/>
      <c r="J260" s="86"/>
      <c r="K260" s="86"/>
      <c r="L260" s="86"/>
      <c r="M260" s="86"/>
      <c r="N260" s="86"/>
      <c r="O260" s="83"/>
      <c r="P260" s="111"/>
      <c r="Q260" s="111"/>
      <c r="R260" s="111"/>
      <c r="S260" s="113"/>
      <c r="T260" s="113"/>
      <c r="U260" s="113"/>
      <c r="V260" s="113"/>
      <c r="W260" s="113"/>
      <c r="X260" s="113"/>
      <c r="Y260" s="113"/>
      <c r="Z260" s="113"/>
      <c r="AA260" s="113"/>
      <c r="AB260" s="113"/>
      <c r="AD260" s="113"/>
    </row>
    <row r="261" spans="1:30" x14ac:dyDescent="0.2">
      <c r="A261" s="81" t="str">
        <f t="shared" si="3"/>
        <v/>
      </c>
      <c r="B261" s="82" t="str">
        <f>IF(H261&gt;0,CONCATENATE(Tabel2204043[Object-ID],Tabel2204043[Nr.],".",[1]!Watergangen[[#This Row],[Object code]],".",[1]!Watergangen[[#This Row],[Eis-volgnr.]]),"")</f>
        <v/>
      </c>
      <c r="C261" s="83"/>
      <c r="D261" s="83"/>
      <c r="E261" s="84"/>
      <c r="F261" s="83"/>
      <c r="G261" s="83"/>
      <c r="H261" s="84"/>
      <c r="I261" s="83"/>
      <c r="J261" s="86"/>
      <c r="K261" s="86"/>
      <c r="L261" s="86"/>
      <c r="M261" s="86"/>
      <c r="N261" s="86"/>
      <c r="O261" s="83"/>
      <c r="P261" s="111"/>
      <c r="Q261" s="111"/>
      <c r="R261" s="111"/>
      <c r="S261" s="113"/>
      <c r="T261" s="113"/>
      <c r="U261" s="113"/>
      <c r="V261" s="113"/>
      <c r="W261" s="113"/>
      <c r="X261" s="113"/>
      <c r="Y261" s="113"/>
      <c r="Z261" s="113"/>
      <c r="AA261" s="113"/>
      <c r="AB261" s="113"/>
      <c r="AD261" s="113"/>
    </row>
    <row r="262" spans="1:30" x14ac:dyDescent="0.2">
      <c r="A262" s="81" t="str">
        <f t="shared" si="3"/>
        <v/>
      </c>
      <c r="B262" s="82" t="str">
        <f>IF(H262&gt;0,CONCATENATE(Tabel2204043[Object-ID],Tabel2204043[Nr.],".",[1]!Watergangen[[#This Row],[Object code]],".",[1]!Watergangen[[#This Row],[Eis-volgnr.]]),"")</f>
        <v/>
      </c>
      <c r="C262" s="83"/>
      <c r="D262" s="83"/>
      <c r="E262" s="84"/>
      <c r="F262" s="83"/>
      <c r="G262" s="83"/>
      <c r="H262" s="84"/>
      <c r="I262" s="83"/>
      <c r="J262" s="86"/>
      <c r="K262" s="86"/>
      <c r="L262" s="86"/>
      <c r="M262" s="86"/>
      <c r="N262" s="86"/>
      <c r="O262" s="83"/>
      <c r="P262" s="111"/>
      <c r="Q262" s="111"/>
      <c r="R262" s="111"/>
      <c r="S262" s="113"/>
      <c r="T262" s="113"/>
      <c r="U262" s="113"/>
      <c r="V262" s="113"/>
      <c r="W262" s="113"/>
      <c r="X262" s="113"/>
      <c r="Y262" s="113"/>
      <c r="Z262" s="113"/>
      <c r="AA262" s="113"/>
      <c r="AB262" s="113"/>
      <c r="AD262" s="113"/>
    </row>
    <row r="263" spans="1:30" x14ac:dyDescent="0.2">
      <c r="A263" s="81" t="str">
        <f t="shared" si="3"/>
        <v/>
      </c>
      <c r="B263" s="82" t="str">
        <f>IF(H263&gt;0,CONCATENATE(Tabel2204043[Object-ID],Tabel2204043[Nr.],".",[1]!Watergangen[[#This Row],[Object code]],".",[1]!Watergangen[[#This Row],[Eis-volgnr.]]),"")</f>
        <v/>
      </c>
      <c r="C263" s="83"/>
      <c r="D263" s="83"/>
      <c r="E263" s="84"/>
      <c r="F263" s="83"/>
      <c r="G263" s="83"/>
      <c r="H263" s="84"/>
      <c r="I263" s="83"/>
      <c r="J263" s="86"/>
      <c r="K263" s="86"/>
      <c r="L263" s="86"/>
      <c r="M263" s="86"/>
      <c r="N263" s="86"/>
      <c r="O263" s="83"/>
      <c r="P263" s="111"/>
      <c r="Q263" s="111"/>
      <c r="R263" s="111"/>
      <c r="S263" s="113"/>
      <c r="T263" s="113"/>
      <c r="U263" s="113"/>
      <c r="V263" s="113"/>
      <c r="W263" s="113"/>
      <c r="X263" s="113"/>
      <c r="Y263" s="113"/>
      <c r="Z263" s="113"/>
      <c r="AA263" s="113"/>
      <c r="AB263" s="113"/>
      <c r="AD263" s="113"/>
    </row>
    <row r="264" spans="1:30" x14ac:dyDescent="0.2">
      <c r="A264" s="81" t="str">
        <f t="shared" si="3"/>
        <v/>
      </c>
      <c r="B264" s="82" t="str">
        <f>IF(H264&gt;0,CONCATENATE(Tabel2204043[Object-ID],Tabel2204043[Nr.],".",[1]!Watergangen[[#This Row],[Object code]],".",[1]!Watergangen[[#This Row],[Eis-volgnr.]]),"")</f>
        <v/>
      </c>
      <c r="C264" s="83"/>
      <c r="D264" s="83"/>
      <c r="E264" s="84"/>
      <c r="F264" s="83"/>
      <c r="G264" s="83"/>
      <c r="H264" s="84"/>
      <c r="I264" s="83"/>
      <c r="J264" s="86"/>
      <c r="K264" s="86"/>
      <c r="L264" s="86"/>
      <c r="M264" s="86"/>
      <c r="N264" s="86"/>
      <c r="O264" s="83"/>
      <c r="P264" s="111"/>
      <c r="Q264" s="111"/>
      <c r="R264" s="111"/>
      <c r="S264" s="113"/>
      <c r="T264" s="113"/>
      <c r="U264" s="113"/>
      <c r="V264" s="113"/>
      <c r="W264" s="113"/>
      <c r="X264" s="113"/>
      <c r="Y264" s="113"/>
      <c r="Z264" s="113"/>
      <c r="AA264" s="113"/>
      <c r="AB264" s="113"/>
      <c r="AD264" s="113"/>
    </row>
    <row r="265" spans="1:30" x14ac:dyDescent="0.2">
      <c r="A265" s="81" t="str">
        <f t="shared" si="3"/>
        <v/>
      </c>
      <c r="B265" s="82" t="str">
        <f>IF(H265&gt;0,CONCATENATE(Tabel2204043[Object-ID],Tabel2204043[Nr.],".",[1]!Watergangen[[#This Row],[Object code]],".",[1]!Watergangen[[#This Row],[Eis-volgnr.]]),"")</f>
        <v/>
      </c>
      <c r="C265" s="83"/>
      <c r="D265" s="83"/>
      <c r="E265" s="84"/>
      <c r="F265" s="83"/>
      <c r="G265" s="83"/>
      <c r="H265" s="84"/>
      <c r="I265" s="83"/>
      <c r="J265" s="86"/>
      <c r="K265" s="86"/>
      <c r="L265" s="86"/>
      <c r="M265" s="86"/>
      <c r="N265" s="86"/>
      <c r="O265" s="83"/>
      <c r="P265" s="111"/>
      <c r="Q265" s="111"/>
      <c r="R265" s="111"/>
      <c r="S265" s="113"/>
      <c r="T265" s="113"/>
      <c r="U265" s="113"/>
      <c r="V265" s="113"/>
      <c r="W265" s="113"/>
      <c r="X265" s="113"/>
      <c r="Y265" s="113"/>
      <c r="Z265" s="113"/>
      <c r="AA265" s="113"/>
      <c r="AB265" s="113"/>
      <c r="AD265" s="113"/>
    </row>
    <row r="266" spans="1:30" x14ac:dyDescent="0.2">
      <c r="A266" s="81" t="str">
        <f t="shared" si="3"/>
        <v/>
      </c>
      <c r="B266" s="82" t="str">
        <f>IF(H266&gt;0,CONCATENATE(Tabel2204043[Object-ID],Tabel2204043[Nr.],".",[1]!Watergangen[[#This Row],[Object code]],".",[1]!Watergangen[[#This Row],[Eis-volgnr.]]),"")</f>
        <v/>
      </c>
      <c r="C266" s="83"/>
      <c r="D266" s="83"/>
      <c r="E266" s="84"/>
      <c r="F266" s="83"/>
      <c r="G266" s="83"/>
      <c r="H266" s="84"/>
      <c r="I266" s="83"/>
      <c r="J266" s="86"/>
      <c r="K266" s="86"/>
      <c r="L266" s="86"/>
      <c r="M266" s="86"/>
      <c r="N266" s="86"/>
      <c r="O266" s="83"/>
      <c r="P266" s="111"/>
      <c r="Q266" s="111"/>
      <c r="R266" s="111"/>
      <c r="S266" s="113"/>
      <c r="T266" s="113"/>
      <c r="U266" s="113"/>
      <c r="V266" s="113"/>
      <c r="W266" s="113"/>
      <c r="X266" s="113"/>
      <c r="Y266" s="113"/>
      <c r="Z266" s="113"/>
      <c r="AA266" s="113"/>
      <c r="AB266" s="113"/>
      <c r="AD266" s="113"/>
    </row>
    <row r="267" spans="1:30" x14ac:dyDescent="0.2">
      <c r="A267" s="81" t="str">
        <f t="shared" si="3"/>
        <v/>
      </c>
      <c r="B267" s="82" t="str">
        <f>IF(H267&gt;0,CONCATENATE(Tabel2204043[Object-ID],Tabel2204043[Nr.],".",[1]!Watergangen[[#This Row],[Object code]],".",[1]!Watergangen[[#This Row],[Eis-volgnr.]]),"")</f>
        <v/>
      </c>
      <c r="C267" s="83"/>
      <c r="D267" s="83"/>
      <c r="E267" s="84"/>
      <c r="F267" s="83"/>
      <c r="G267" s="83"/>
      <c r="H267" s="84"/>
      <c r="I267" s="83"/>
      <c r="J267" s="86"/>
      <c r="K267" s="86"/>
      <c r="L267" s="86"/>
      <c r="M267" s="86"/>
      <c r="N267" s="86"/>
      <c r="O267" s="83"/>
      <c r="P267" s="111"/>
      <c r="Q267" s="111"/>
      <c r="R267" s="111"/>
      <c r="S267" s="113"/>
      <c r="T267" s="113"/>
      <c r="U267" s="113"/>
      <c r="V267" s="113"/>
      <c r="W267" s="113"/>
      <c r="X267" s="113"/>
      <c r="Y267" s="113"/>
      <c r="Z267" s="113"/>
      <c r="AA267" s="113"/>
      <c r="AB267" s="113"/>
      <c r="AD267" s="113"/>
    </row>
    <row r="268" spans="1:30" x14ac:dyDescent="0.2">
      <c r="A268" s="81" t="str">
        <f t="shared" ref="A268:A331" si="4">IF(B268="","",ROW()-10)</f>
        <v/>
      </c>
      <c r="B268" s="82" t="str">
        <f>IF(H268&gt;0,CONCATENATE(Tabel2204043[Object-ID],Tabel2204043[Nr.],".",[1]!Watergangen[[#This Row],[Object code]],".",[1]!Watergangen[[#This Row],[Eis-volgnr.]]),"")</f>
        <v/>
      </c>
      <c r="C268" s="83"/>
      <c r="D268" s="83"/>
      <c r="E268" s="84"/>
      <c r="F268" s="83"/>
      <c r="G268" s="83"/>
      <c r="H268" s="84"/>
      <c r="I268" s="83"/>
      <c r="J268" s="86"/>
      <c r="K268" s="86"/>
      <c r="L268" s="86"/>
      <c r="M268" s="86"/>
      <c r="N268" s="86"/>
      <c r="O268" s="83"/>
      <c r="P268" s="111"/>
      <c r="Q268" s="111"/>
      <c r="R268" s="111"/>
      <c r="S268" s="113"/>
      <c r="T268" s="113"/>
      <c r="U268" s="113"/>
      <c r="V268" s="113"/>
      <c r="W268" s="113"/>
      <c r="X268" s="113"/>
      <c r="Y268" s="113"/>
      <c r="Z268" s="113"/>
      <c r="AA268" s="113"/>
      <c r="AB268" s="113"/>
      <c r="AD268" s="113"/>
    </row>
    <row r="269" spans="1:30" x14ac:dyDescent="0.2">
      <c r="A269" s="81" t="str">
        <f t="shared" si="4"/>
        <v/>
      </c>
      <c r="B269" s="82" t="str">
        <f>IF(H269&gt;0,CONCATENATE(Tabel2204043[Object-ID],Tabel2204043[Nr.],".",[1]!Watergangen[[#This Row],[Object code]],".",[1]!Watergangen[[#This Row],[Eis-volgnr.]]),"")</f>
        <v/>
      </c>
      <c r="C269" s="83"/>
      <c r="D269" s="83"/>
      <c r="E269" s="84"/>
      <c r="F269" s="83"/>
      <c r="G269" s="83"/>
      <c r="H269" s="84"/>
      <c r="I269" s="83"/>
      <c r="J269" s="86"/>
      <c r="K269" s="86"/>
      <c r="L269" s="86"/>
      <c r="M269" s="86"/>
      <c r="N269" s="86"/>
      <c r="O269" s="83"/>
      <c r="P269" s="111"/>
      <c r="Q269" s="111"/>
      <c r="R269" s="111"/>
      <c r="S269" s="113"/>
      <c r="T269" s="113"/>
      <c r="U269" s="113"/>
      <c r="V269" s="113"/>
      <c r="W269" s="113"/>
      <c r="X269" s="113"/>
      <c r="Y269" s="113"/>
      <c r="Z269" s="113"/>
      <c r="AA269" s="113"/>
      <c r="AB269" s="113"/>
      <c r="AD269" s="113"/>
    </row>
    <row r="270" spans="1:30" x14ac:dyDescent="0.2">
      <c r="A270" s="81" t="str">
        <f t="shared" si="4"/>
        <v/>
      </c>
      <c r="B270" s="82" t="str">
        <f>IF(H270&gt;0,CONCATENATE(Tabel2204043[Object-ID],Tabel2204043[Nr.],".",[1]!Watergangen[[#This Row],[Object code]],".",[1]!Watergangen[[#This Row],[Eis-volgnr.]]),"")</f>
        <v/>
      </c>
      <c r="C270" s="83"/>
      <c r="D270" s="83"/>
      <c r="E270" s="84"/>
      <c r="F270" s="83"/>
      <c r="G270" s="83"/>
      <c r="H270" s="84"/>
      <c r="I270" s="83"/>
      <c r="J270" s="86"/>
      <c r="K270" s="86"/>
      <c r="L270" s="86"/>
      <c r="M270" s="86"/>
      <c r="N270" s="86"/>
      <c r="O270" s="83"/>
      <c r="P270" s="111"/>
      <c r="Q270" s="111"/>
      <c r="R270" s="111"/>
      <c r="S270" s="113"/>
      <c r="T270" s="113"/>
      <c r="U270" s="113"/>
      <c r="V270" s="113"/>
      <c r="W270" s="113"/>
      <c r="X270" s="113"/>
      <c r="Y270" s="113"/>
      <c r="Z270" s="113"/>
      <c r="AA270" s="113"/>
      <c r="AB270" s="113"/>
      <c r="AD270" s="113"/>
    </row>
    <row r="271" spans="1:30" x14ac:dyDescent="0.2">
      <c r="A271" s="81" t="str">
        <f t="shared" si="4"/>
        <v/>
      </c>
      <c r="B271" s="82" t="str">
        <f>IF(H271&gt;0,CONCATENATE(Tabel2204043[Object-ID],Tabel2204043[Nr.],".",[1]!Watergangen[[#This Row],[Object code]],".",[1]!Watergangen[[#This Row],[Eis-volgnr.]]),"")</f>
        <v/>
      </c>
      <c r="C271" s="83"/>
      <c r="D271" s="83"/>
      <c r="E271" s="84"/>
      <c r="F271" s="83"/>
      <c r="G271" s="83"/>
      <c r="H271" s="84"/>
      <c r="I271" s="83"/>
      <c r="J271" s="86"/>
      <c r="K271" s="86"/>
      <c r="L271" s="86"/>
      <c r="M271" s="86"/>
      <c r="N271" s="86"/>
      <c r="O271" s="83"/>
      <c r="P271" s="111"/>
      <c r="Q271" s="111"/>
      <c r="R271" s="111"/>
      <c r="S271" s="113"/>
      <c r="T271" s="113"/>
      <c r="U271" s="113"/>
      <c r="V271" s="113"/>
      <c r="W271" s="113"/>
      <c r="X271" s="113"/>
      <c r="Y271" s="113"/>
      <c r="Z271" s="113"/>
      <c r="AA271" s="113"/>
      <c r="AB271" s="113"/>
      <c r="AD271" s="113"/>
    </row>
    <row r="272" spans="1:30" x14ac:dyDescent="0.2">
      <c r="A272" s="81" t="str">
        <f t="shared" si="4"/>
        <v/>
      </c>
      <c r="B272" s="82" t="str">
        <f>IF(H272&gt;0,CONCATENATE(Tabel2204043[Object-ID],Tabel2204043[Nr.],".",[1]!Watergangen[[#This Row],[Object code]],".",[1]!Watergangen[[#This Row],[Eis-volgnr.]]),"")</f>
        <v/>
      </c>
      <c r="C272" s="83"/>
      <c r="D272" s="83"/>
      <c r="E272" s="84"/>
      <c r="F272" s="83"/>
      <c r="G272" s="83"/>
      <c r="H272" s="84"/>
      <c r="I272" s="83"/>
      <c r="J272" s="86"/>
      <c r="K272" s="86"/>
      <c r="L272" s="86"/>
      <c r="M272" s="86"/>
      <c r="N272" s="86"/>
      <c r="O272" s="83"/>
      <c r="P272" s="111"/>
      <c r="Q272" s="111"/>
      <c r="R272" s="111"/>
      <c r="S272" s="113"/>
      <c r="T272" s="113"/>
      <c r="U272" s="113"/>
      <c r="V272" s="113"/>
      <c r="W272" s="113"/>
      <c r="X272" s="113"/>
      <c r="Y272" s="113"/>
      <c r="Z272" s="113"/>
      <c r="AA272" s="113"/>
      <c r="AB272" s="113"/>
      <c r="AD272" s="113"/>
    </row>
    <row r="273" spans="1:30" x14ac:dyDescent="0.2">
      <c r="A273" s="81" t="str">
        <f t="shared" si="4"/>
        <v/>
      </c>
      <c r="B273" s="82" t="str">
        <f>IF(H273&gt;0,CONCATENATE(Tabel2204043[Object-ID],Tabel2204043[Nr.],".",[1]!Watergangen[[#This Row],[Object code]],".",[1]!Watergangen[[#This Row],[Eis-volgnr.]]),"")</f>
        <v/>
      </c>
      <c r="C273" s="83"/>
      <c r="D273" s="83"/>
      <c r="E273" s="84"/>
      <c r="F273" s="83"/>
      <c r="G273" s="83"/>
      <c r="H273" s="84"/>
      <c r="I273" s="83"/>
      <c r="J273" s="86"/>
      <c r="K273" s="86"/>
      <c r="L273" s="86"/>
      <c r="M273" s="86"/>
      <c r="N273" s="86"/>
      <c r="O273" s="83"/>
      <c r="P273" s="111"/>
      <c r="Q273" s="111"/>
      <c r="R273" s="111"/>
      <c r="S273" s="113"/>
      <c r="T273" s="113"/>
      <c r="U273" s="113"/>
      <c r="V273" s="113"/>
      <c r="W273" s="113"/>
      <c r="X273" s="113"/>
      <c r="Y273" s="113"/>
      <c r="Z273" s="113"/>
      <c r="AA273" s="113"/>
      <c r="AB273" s="113"/>
      <c r="AD273" s="113"/>
    </row>
    <row r="274" spans="1:30" x14ac:dyDescent="0.2">
      <c r="A274" s="81" t="str">
        <f t="shared" si="4"/>
        <v/>
      </c>
      <c r="B274" s="82" t="str">
        <f>IF(H274&gt;0,CONCATENATE(Tabel2204043[Object-ID],Tabel2204043[Nr.],".",[1]!Watergangen[[#This Row],[Object code]],".",[1]!Watergangen[[#This Row],[Eis-volgnr.]]),"")</f>
        <v/>
      </c>
      <c r="C274" s="83"/>
      <c r="D274" s="83"/>
      <c r="E274" s="84"/>
      <c r="F274" s="83"/>
      <c r="G274" s="83"/>
      <c r="H274" s="84"/>
      <c r="I274" s="83"/>
      <c r="J274" s="86"/>
      <c r="K274" s="86"/>
      <c r="L274" s="86"/>
      <c r="M274" s="86"/>
      <c r="N274" s="86"/>
      <c r="O274" s="83"/>
      <c r="P274" s="111"/>
      <c r="Q274" s="111"/>
      <c r="R274" s="111"/>
      <c r="S274" s="113"/>
      <c r="T274" s="113"/>
      <c r="U274" s="113"/>
      <c r="V274" s="113"/>
      <c r="W274" s="113"/>
      <c r="X274" s="113"/>
      <c r="Y274" s="113"/>
      <c r="Z274" s="113"/>
      <c r="AA274" s="113"/>
      <c r="AB274" s="113"/>
      <c r="AD274" s="113"/>
    </row>
    <row r="275" spans="1:30" x14ac:dyDescent="0.2">
      <c r="A275" s="81" t="str">
        <f t="shared" si="4"/>
        <v/>
      </c>
      <c r="B275" s="82" t="str">
        <f>IF(H275&gt;0,CONCATENATE(Tabel2204043[Object-ID],Tabel2204043[Nr.],".",[1]!Watergangen[[#This Row],[Object code]],".",[1]!Watergangen[[#This Row],[Eis-volgnr.]]),"")</f>
        <v/>
      </c>
      <c r="C275" s="83"/>
      <c r="D275" s="83"/>
      <c r="E275" s="84"/>
      <c r="F275" s="83"/>
      <c r="G275" s="83"/>
      <c r="H275" s="84"/>
      <c r="I275" s="83"/>
      <c r="J275" s="86"/>
      <c r="K275" s="86"/>
      <c r="L275" s="86"/>
      <c r="M275" s="86"/>
      <c r="N275" s="86"/>
      <c r="O275" s="83"/>
      <c r="P275" s="111"/>
      <c r="Q275" s="111"/>
      <c r="R275" s="111"/>
      <c r="S275" s="113"/>
      <c r="T275" s="113"/>
      <c r="U275" s="113"/>
      <c r="V275" s="113"/>
      <c r="W275" s="113"/>
      <c r="X275" s="113"/>
      <c r="Y275" s="113"/>
      <c r="Z275" s="113"/>
      <c r="AA275" s="113"/>
      <c r="AB275" s="113"/>
      <c r="AD275" s="113"/>
    </row>
    <row r="276" spans="1:30" x14ac:dyDescent="0.2">
      <c r="A276" s="81" t="str">
        <f t="shared" si="4"/>
        <v/>
      </c>
      <c r="B276" s="82" t="str">
        <f>IF(H276&gt;0,CONCATENATE(Tabel2204043[Object-ID],Tabel2204043[Nr.],".",[1]!Watergangen[[#This Row],[Object code]],".",[1]!Watergangen[[#This Row],[Eis-volgnr.]]),"")</f>
        <v/>
      </c>
      <c r="C276" s="83"/>
      <c r="D276" s="83"/>
      <c r="E276" s="84"/>
      <c r="F276" s="83"/>
      <c r="G276" s="83"/>
      <c r="H276" s="84"/>
      <c r="I276" s="83"/>
      <c r="J276" s="86"/>
      <c r="K276" s="86"/>
      <c r="L276" s="86"/>
      <c r="M276" s="86"/>
      <c r="N276" s="86"/>
      <c r="O276" s="83"/>
      <c r="P276" s="111"/>
      <c r="Q276" s="111"/>
      <c r="R276" s="111"/>
      <c r="S276" s="113"/>
      <c r="T276" s="113"/>
      <c r="U276" s="113"/>
      <c r="V276" s="113"/>
      <c r="W276" s="113"/>
      <c r="X276" s="113"/>
      <c r="Y276" s="113"/>
      <c r="Z276" s="113"/>
      <c r="AA276" s="113"/>
      <c r="AB276" s="113"/>
      <c r="AD276" s="113"/>
    </row>
    <row r="277" spans="1:30" x14ac:dyDescent="0.2">
      <c r="A277" s="81" t="str">
        <f t="shared" si="4"/>
        <v/>
      </c>
      <c r="B277" s="82" t="str">
        <f>IF(H277&gt;0,CONCATENATE(Tabel2204043[Object-ID],Tabel2204043[Nr.],".",[1]!Watergangen[[#This Row],[Object code]],".",[1]!Watergangen[[#This Row],[Eis-volgnr.]]),"")</f>
        <v/>
      </c>
      <c r="C277" s="83"/>
      <c r="D277" s="83"/>
      <c r="E277" s="84"/>
      <c r="F277" s="83"/>
      <c r="G277" s="83"/>
      <c r="H277" s="84"/>
      <c r="I277" s="83"/>
      <c r="J277" s="86"/>
      <c r="K277" s="86"/>
      <c r="L277" s="86"/>
      <c r="M277" s="86"/>
      <c r="N277" s="86"/>
      <c r="O277" s="83"/>
      <c r="P277" s="111"/>
      <c r="Q277" s="111"/>
      <c r="R277" s="111"/>
      <c r="S277" s="113"/>
      <c r="T277" s="113"/>
      <c r="U277" s="113"/>
      <c r="V277" s="113"/>
      <c r="W277" s="113"/>
      <c r="X277" s="113"/>
      <c r="Y277" s="113"/>
      <c r="Z277" s="113"/>
      <c r="AA277" s="113"/>
      <c r="AB277" s="113"/>
      <c r="AD277" s="113"/>
    </row>
    <row r="278" spans="1:30" x14ac:dyDescent="0.2">
      <c r="A278" s="81" t="str">
        <f t="shared" si="4"/>
        <v/>
      </c>
      <c r="B278" s="82" t="str">
        <f>IF(H278&gt;0,CONCATENATE(Tabel2204043[Object-ID],Tabel2204043[Nr.],".",[1]!Watergangen[[#This Row],[Object code]],".",[1]!Watergangen[[#This Row],[Eis-volgnr.]]),"")</f>
        <v/>
      </c>
      <c r="C278" s="83"/>
      <c r="D278" s="83"/>
      <c r="E278" s="84"/>
      <c r="F278" s="83"/>
      <c r="G278" s="83"/>
      <c r="H278" s="84"/>
      <c r="I278" s="83"/>
      <c r="J278" s="86"/>
      <c r="K278" s="86"/>
      <c r="L278" s="86"/>
      <c r="M278" s="86"/>
      <c r="N278" s="86"/>
      <c r="O278" s="83"/>
      <c r="P278" s="111"/>
      <c r="Q278" s="111"/>
      <c r="R278" s="111"/>
      <c r="S278" s="113"/>
      <c r="T278" s="113"/>
      <c r="U278" s="113"/>
      <c r="V278" s="113"/>
      <c r="W278" s="113"/>
      <c r="X278" s="113"/>
      <c r="Y278" s="113"/>
      <c r="Z278" s="113"/>
      <c r="AA278" s="113"/>
      <c r="AB278" s="113"/>
      <c r="AD278" s="113"/>
    </row>
    <row r="279" spans="1:30" x14ac:dyDescent="0.2">
      <c r="A279" s="81" t="str">
        <f t="shared" si="4"/>
        <v/>
      </c>
      <c r="B279" s="82" t="str">
        <f>IF(H279&gt;0,CONCATENATE(Tabel2204043[Object-ID],Tabel2204043[Nr.],".",[1]!Watergangen[[#This Row],[Object code]],".",[1]!Watergangen[[#This Row],[Eis-volgnr.]]),"")</f>
        <v/>
      </c>
      <c r="C279" s="83"/>
      <c r="D279" s="83"/>
      <c r="E279" s="84"/>
      <c r="F279" s="83"/>
      <c r="G279" s="83"/>
      <c r="H279" s="84"/>
      <c r="I279" s="83"/>
      <c r="J279" s="86"/>
      <c r="K279" s="86"/>
      <c r="L279" s="86"/>
      <c r="M279" s="86"/>
      <c r="N279" s="86"/>
      <c r="O279" s="83"/>
      <c r="P279" s="111"/>
      <c r="Q279" s="111"/>
      <c r="R279" s="111"/>
      <c r="S279" s="113"/>
      <c r="T279" s="113"/>
      <c r="U279" s="113"/>
      <c r="V279" s="113"/>
      <c r="W279" s="113"/>
      <c r="X279" s="113"/>
      <c r="Y279" s="113"/>
      <c r="Z279" s="113"/>
      <c r="AA279" s="113"/>
      <c r="AB279" s="113"/>
      <c r="AD279" s="113"/>
    </row>
    <row r="280" spans="1:30" x14ac:dyDescent="0.2">
      <c r="A280" s="81" t="str">
        <f t="shared" si="4"/>
        <v/>
      </c>
      <c r="B280" s="82" t="str">
        <f>IF(H280&gt;0,CONCATENATE(Tabel2204043[Object-ID],Tabel2204043[Nr.],".",[1]!Watergangen[[#This Row],[Object code]],".",[1]!Watergangen[[#This Row],[Eis-volgnr.]]),"")</f>
        <v/>
      </c>
      <c r="C280" s="83"/>
      <c r="D280" s="83"/>
      <c r="E280" s="84"/>
      <c r="F280" s="83"/>
      <c r="G280" s="83"/>
      <c r="H280" s="84"/>
      <c r="I280" s="83"/>
      <c r="J280" s="86"/>
      <c r="K280" s="86"/>
      <c r="L280" s="86"/>
      <c r="M280" s="86"/>
      <c r="N280" s="86"/>
      <c r="O280" s="83"/>
      <c r="P280" s="111"/>
      <c r="Q280" s="111"/>
      <c r="R280" s="111"/>
      <c r="S280" s="113"/>
      <c r="T280" s="113"/>
      <c r="U280" s="113"/>
      <c r="V280" s="113"/>
      <c r="W280" s="113"/>
      <c r="X280" s="113"/>
      <c r="Y280" s="113"/>
      <c r="Z280" s="113"/>
      <c r="AA280" s="113"/>
      <c r="AB280" s="113"/>
      <c r="AD280" s="113"/>
    </row>
    <row r="281" spans="1:30" x14ac:dyDescent="0.2">
      <c r="A281" s="81" t="str">
        <f t="shared" si="4"/>
        <v/>
      </c>
      <c r="B281" s="82" t="str">
        <f>IF(H281&gt;0,CONCATENATE(Tabel2204043[Object-ID],Tabel2204043[Nr.],".",[1]!Watergangen[[#This Row],[Object code]],".",[1]!Watergangen[[#This Row],[Eis-volgnr.]]),"")</f>
        <v/>
      </c>
      <c r="C281" s="83"/>
      <c r="D281" s="83"/>
      <c r="E281" s="84"/>
      <c r="F281" s="83"/>
      <c r="G281" s="83"/>
      <c r="H281" s="84"/>
      <c r="I281" s="83"/>
      <c r="J281" s="86"/>
      <c r="K281" s="86"/>
      <c r="L281" s="86"/>
      <c r="M281" s="86"/>
      <c r="N281" s="86"/>
      <c r="O281" s="83"/>
      <c r="P281" s="111"/>
      <c r="Q281" s="111"/>
      <c r="R281" s="111"/>
      <c r="S281" s="113"/>
      <c r="T281" s="113"/>
      <c r="U281" s="113"/>
      <c r="V281" s="113"/>
      <c r="W281" s="113"/>
      <c r="X281" s="113"/>
      <c r="Y281" s="113"/>
      <c r="Z281" s="113"/>
      <c r="AA281" s="113"/>
      <c r="AB281" s="113"/>
      <c r="AD281" s="113"/>
    </row>
    <row r="282" spans="1:30" x14ac:dyDescent="0.2">
      <c r="A282" s="81" t="str">
        <f t="shared" si="4"/>
        <v/>
      </c>
      <c r="B282" s="82" t="str">
        <f>IF(H282&gt;0,CONCATENATE(Tabel2204043[Object-ID],Tabel2204043[Nr.],".",[1]!Watergangen[[#This Row],[Object code]],".",[1]!Watergangen[[#This Row],[Eis-volgnr.]]),"")</f>
        <v/>
      </c>
      <c r="C282" s="83"/>
      <c r="D282" s="83"/>
      <c r="E282" s="84"/>
      <c r="F282" s="83"/>
      <c r="G282" s="83"/>
      <c r="H282" s="84"/>
      <c r="I282" s="83"/>
      <c r="J282" s="86"/>
      <c r="K282" s="86"/>
      <c r="L282" s="86"/>
      <c r="M282" s="86"/>
      <c r="N282" s="86"/>
      <c r="O282" s="83"/>
      <c r="P282" s="111"/>
      <c r="Q282" s="111"/>
      <c r="R282" s="111"/>
      <c r="S282" s="113"/>
      <c r="T282" s="113"/>
      <c r="U282" s="113"/>
      <c r="V282" s="113"/>
      <c r="W282" s="113"/>
      <c r="X282" s="113"/>
      <c r="Y282" s="113"/>
      <c r="Z282" s="113"/>
      <c r="AA282" s="113"/>
      <c r="AB282" s="113"/>
      <c r="AD282" s="113"/>
    </row>
    <row r="283" spans="1:30" x14ac:dyDescent="0.2">
      <c r="A283" s="81" t="str">
        <f t="shared" si="4"/>
        <v/>
      </c>
      <c r="B283" s="82" t="str">
        <f>IF(H283&gt;0,CONCATENATE(Tabel2204043[Object-ID],Tabel2204043[Nr.],".",[1]!Watergangen[[#This Row],[Object code]],".",[1]!Watergangen[[#This Row],[Eis-volgnr.]]),"")</f>
        <v/>
      </c>
      <c r="C283" s="83"/>
      <c r="D283" s="83"/>
      <c r="E283" s="84"/>
      <c r="F283" s="83"/>
      <c r="G283" s="83"/>
      <c r="H283" s="84"/>
      <c r="I283" s="83"/>
      <c r="J283" s="86"/>
      <c r="K283" s="86"/>
      <c r="L283" s="86"/>
      <c r="M283" s="86"/>
      <c r="N283" s="86"/>
      <c r="O283" s="83"/>
      <c r="P283" s="111"/>
      <c r="Q283" s="111"/>
      <c r="R283" s="111"/>
      <c r="S283" s="113"/>
      <c r="T283" s="113"/>
      <c r="U283" s="113"/>
      <c r="V283" s="113"/>
      <c r="W283" s="113"/>
      <c r="X283" s="113"/>
      <c r="Y283" s="113"/>
      <c r="Z283" s="113"/>
      <c r="AA283" s="113"/>
      <c r="AB283" s="113"/>
      <c r="AD283" s="113"/>
    </row>
    <row r="284" spans="1:30" x14ac:dyDescent="0.2">
      <c r="A284" s="81" t="str">
        <f t="shared" si="4"/>
        <v/>
      </c>
      <c r="B284" s="82" t="str">
        <f>IF(H284&gt;0,CONCATENATE(Tabel2204043[Object-ID],Tabel2204043[Nr.],".",[1]!Watergangen[[#This Row],[Object code]],".",[1]!Watergangen[[#This Row],[Eis-volgnr.]]),"")</f>
        <v/>
      </c>
      <c r="C284" s="83"/>
      <c r="D284" s="83"/>
      <c r="E284" s="84"/>
      <c r="F284" s="83"/>
      <c r="G284" s="83"/>
      <c r="H284" s="84"/>
      <c r="I284" s="83"/>
      <c r="J284" s="86"/>
      <c r="K284" s="86"/>
      <c r="L284" s="86"/>
      <c r="M284" s="86"/>
      <c r="N284" s="86"/>
      <c r="O284" s="83"/>
      <c r="P284" s="111"/>
      <c r="Q284" s="111"/>
      <c r="R284" s="111"/>
      <c r="S284" s="113"/>
      <c r="T284" s="113"/>
      <c r="U284" s="113"/>
      <c r="V284" s="113"/>
      <c r="W284" s="113"/>
      <c r="X284" s="113"/>
      <c r="Y284" s="113"/>
      <c r="Z284" s="113"/>
      <c r="AA284" s="113"/>
      <c r="AB284" s="113"/>
      <c r="AD284" s="113"/>
    </row>
    <row r="285" spans="1:30" x14ac:dyDescent="0.2">
      <c r="A285" s="81" t="str">
        <f t="shared" si="4"/>
        <v/>
      </c>
      <c r="B285" s="82" t="str">
        <f>IF(H285&gt;0,CONCATENATE(Tabel2204043[Object-ID],Tabel2204043[Nr.],".",[1]!Watergangen[[#This Row],[Object code]],".",[1]!Watergangen[[#This Row],[Eis-volgnr.]]),"")</f>
        <v/>
      </c>
      <c r="C285" s="83"/>
      <c r="D285" s="83"/>
      <c r="E285" s="84"/>
      <c r="F285" s="83"/>
      <c r="G285" s="83"/>
      <c r="H285" s="84"/>
      <c r="I285" s="83"/>
      <c r="J285" s="86"/>
      <c r="K285" s="86"/>
      <c r="L285" s="86"/>
      <c r="M285" s="86"/>
      <c r="N285" s="86"/>
      <c r="O285" s="83"/>
      <c r="P285" s="111"/>
      <c r="Q285" s="111"/>
      <c r="R285" s="111"/>
      <c r="S285" s="113"/>
      <c r="T285" s="113"/>
      <c r="U285" s="113"/>
      <c r="V285" s="113"/>
      <c r="W285" s="113"/>
      <c r="X285" s="113"/>
      <c r="Y285" s="113"/>
      <c r="Z285" s="113"/>
      <c r="AA285" s="113"/>
      <c r="AB285" s="113"/>
      <c r="AD285" s="113"/>
    </row>
    <row r="286" spans="1:30" x14ac:dyDescent="0.2">
      <c r="A286" s="81" t="str">
        <f t="shared" si="4"/>
        <v/>
      </c>
      <c r="B286" s="82" t="str">
        <f>IF(H286&gt;0,CONCATENATE(Tabel2204043[Object-ID],Tabel2204043[Nr.],".",[1]!Watergangen[[#This Row],[Object code]],".",[1]!Watergangen[[#This Row],[Eis-volgnr.]]),"")</f>
        <v/>
      </c>
      <c r="C286" s="83"/>
      <c r="D286" s="83"/>
      <c r="E286" s="84"/>
      <c r="F286" s="83"/>
      <c r="G286" s="83"/>
      <c r="H286" s="84"/>
      <c r="I286" s="83"/>
      <c r="J286" s="86"/>
      <c r="K286" s="86"/>
      <c r="L286" s="86"/>
      <c r="M286" s="86"/>
      <c r="N286" s="86"/>
      <c r="O286" s="83"/>
      <c r="P286" s="111"/>
      <c r="Q286" s="111"/>
      <c r="R286" s="111"/>
      <c r="S286" s="113"/>
      <c r="T286" s="113"/>
      <c r="U286" s="113"/>
      <c r="V286" s="113"/>
      <c r="W286" s="113"/>
      <c r="X286" s="113"/>
      <c r="Y286" s="113"/>
      <c r="Z286" s="113"/>
      <c r="AA286" s="113"/>
      <c r="AB286" s="113"/>
      <c r="AD286" s="113"/>
    </row>
    <row r="287" spans="1:30" x14ac:dyDescent="0.2">
      <c r="A287" s="81" t="str">
        <f t="shared" si="4"/>
        <v/>
      </c>
      <c r="B287" s="82" t="str">
        <f>IF(H287&gt;0,CONCATENATE(Tabel2204043[Object-ID],Tabel2204043[Nr.],".",[1]!Watergangen[[#This Row],[Object code]],".",[1]!Watergangen[[#This Row],[Eis-volgnr.]]),"")</f>
        <v/>
      </c>
      <c r="C287" s="83"/>
      <c r="D287" s="83"/>
      <c r="E287" s="84"/>
      <c r="F287" s="83"/>
      <c r="G287" s="83"/>
      <c r="H287" s="84"/>
      <c r="I287" s="83"/>
      <c r="J287" s="86"/>
      <c r="K287" s="86"/>
      <c r="L287" s="86"/>
      <c r="M287" s="86"/>
      <c r="N287" s="86"/>
      <c r="O287" s="83"/>
      <c r="P287" s="111"/>
      <c r="Q287" s="111"/>
      <c r="R287" s="111"/>
      <c r="S287" s="113"/>
      <c r="T287" s="113"/>
      <c r="U287" s="113"/>
      <c r="V287" s="113"/>
      <c r="W287" s="113"/>
      <c r="X287" s="113"/>
      <c r="Y287" s="113"/>
      <c r="Z287" s="113"/>
      <c r="AA287" s="113"/>
      <c r="AB287" s="113"/>
      <c r="AD287" s="113"/>
    </row>
    <row r="288" spans="1:30" x14ac:dyDescent="0.2">
      <c r="A288" s="81" t="str">
        <f t="shared" si="4"/>
        <v/>
      </c>
      <c r="B288" s="82" t="str">
        <f>IF(H288&gt;0,CONCATENATE(Tabel2204043[Object-ID],Tabel2204043[Nr.],".",[1]!Watergangen[[#This Row],[Object code]],".",[1]!Watergangen[[#This Row],[Eis-volgnr.]]),"")</f>
        <v/>
      </c>
      <c r="C288" s="83"/>
      <c r="D288" s="83"/>
      <c r="E288" s="84"/>
      <c r="F288" s="83"/>
      <c r="G288" s="83"/>
      <c r="H288" s="84"/>
      <c r="I288" s="83"/>
      <c r="J288" s="86"/>
      <c r="K288" s="86"/>
      <c r="L288" s="86"/>
      <c r="M288" s="86"/>
      <c r="N288" s="86"/>
      <c r="O288" s="83"/>
      <c r="P288" s="111"/>
      <c r="Q288" s="111"/>
      <c r="R288" s="111"/>
      <c r="S288" s="113"/>
      <c r="T288" s="113"/>
      <c r="U288" s="113"/>
      <c r="V288" s="113"/>
      <c r="W288" s="113"/>
      <c r="X288" s="113"/>
      <c r="Y288" s="113"/>
      <c r="Z288" s="113"/>
      <c r="AA288" s="113"/>
      <c r="AB288" s="113"/>
      <c r="AD288" s="113"/>
    </row>
    <row r="289" spans="1:30" x14ac:dyDescent="0.2">
      <c r="A289" s="81" t="str">
        <f t="shared" si="4"/>
        <v/>
      </c>
      <c r="B289" s="82" t="str">
        <f>IF(H289&gt;0,CONCATENATE(Tabel2204043[Object-ID],Tabel2204043[Nr.],".",[1]!Watergangen[[#This Row],[Object code]],".",[1]!Watergangen[[#This Row],[Eis-volgnr.]]),"")</f>
        <v/>
      </c>
      <c r="C289" s="83"/>
      <c r="D289" s="83"/>
      <c r="E289" s="84"/>
      <c r="F289" s="83"/>
      <c r="G289" s="83"/>
      <c r="H289" s="84"/>
      <c r="I289" s="83"/>
      <c r="J289" s="86"/>
      <c r="K289" s="86"/>
      <c r="L289" s="86"/>
      <c r="M289" s="86"/>
      <c r="N289" s="86"/>
      <c r="O289" s="83"/>
      <c r="P289" s="111"/>
      <c r="Q289" s="111"/>
      <c r="R289" s="111"/>
      <c r="S289" s="113"/>
      <c r="T289" s="113"/>
      <c r="U289" s="113"/>
      <c r="V289" s="113"/>
      <c r="W289" s="113"/>
      <c r="X289" s="113"/>
      <c r="Y289" s="113"/>
      <c r="Z289" s="113"/>
      <c r="AA289" s="113"/>
      <c r="AB289" s="113"/>
      <c r="AD289" s="113"/>
    </row>
    <row r="290" spans="1:30" x14ac:dyDescent="0.2">
      <c r="A290" s="81" t="str">
        <f t="shared" si="4"/>
        <v/>
      </c>
      <c r="B290" s="82" t="str">
        <f>IF(H290&gt;0,CONCATENATE(Tabel2204043[Object-ID],Tabel2204043[Nr.],".",[1]!Watergangen[[#This Row],[Object code]],".",[1]!Watergangen[[#This Row],[Eis-volgnr.]]),"")</f>
        <v/>
      </c>
      <c r="C290" s="83"/>
      <c r="D290" s="83"/>
      <c r="E290" s="84"/>
      <c r="F290" s="83"/>
      <c r="G290" s="83"/>
      <c r="H290" s="84"/>
      <c r="I290" s="83"/>
      <c r="J290" s="86"/>
      <c r="K290" s="86"/>
      <c r="L290" s="86"/>
      <c r="M290" s="86"/>
      <c r="N290" s="86"/>
      <c r="O290" s="83"/>
      <c r="P290" s="111"/>
      <c r="Q290" s="111"/>
      <c r="R290" s="111"/>
      <c r="S290" s="113"/>
      <c r="T290" s="113"/>
      <c r="U290" s="113"/>
      <c r="V290" s="113"/>
      <c r="W290" s="113"/>
      <c r="X290" s="113"/>
      <c r="Y290" s="113"/>
      <c r="Z290" s="113"/>
      <c r="AA290" s="113"/>
      <c r="AB290" s="113"/>
      <c r="AD290" s="113"/>
    </row>
    <row r="291" spans="1:30" x14ac:dyDescent="0.2">
      <c r="A291" s="81" t="str">
        <f t="shared" si="4"/>
        <v/>
      </c>
      <c r="B291" s="82" t="str">
        <f>IF(H291&gt;0,CONCATENATE(Tabel2204043[Object-ID],Tabel2204043[Nr.],".",[1]!Watergangen[[#This Row],[Object code]],".",[1]!Watergangen[[#This Row],[Eis-volgnr.]]),"")</f>
        <v/>
      </c>
      <c r="C291" s="83"/>
      <c r="D291" s="83"/>
      <c r="E291" s="84"/>
      <c r="F291" s="83"/>
      <c r="G291" s="83"/>
      <c r="H291" s="84"/>
      <c r="I291" s="83"/>
      <c r="J291" s="86"/>
      <c r="K291" s="86"/>
      <c r="L291" s="86"/>
      <c r="M291" s="86"/>
      <c r="N291" s="86"/>
      <c r="O291" s="83"/>
      <c r="P291" s="111"/>
      <c r="Q291" s="111"/>
      <c r="R291" s="111"/>
      <c r="S291" s="113"/>
      <c r="T291" s="113"/>
      <c r="U291" s="113"/>
      <c r="V291" s="113"/>
      <c r="W291" s="113"/>
      <c r="X291" s="113"/>
      <c r="Y291" s="113"/>
      <c r="Z291" s="113"/>
      <c r="AA291" s="113"/>
      <c r="AB291" s="113"/>
      <c r="AD291" s="113"/>
    </row>
    <row r="292" spans="1:30" x14ac:dyDescent="0.2">
      <c r="A292" s="81" t="str">
        <f t="shared" si="4"/>
        <v/>
      </c>
      <c r="B292" s="82" t="str">
        <f>IF(H292&gt;0,CONCATENATE(Tabel2204043[Object-ID],Tabel2204043[Nr.],".",[1]!Watergangen[[#This Row],[Object code]],".",[1]!Watergangen[[#This Row],[Eis-volgnr.]]),"")</f>
        <v/>
      </c>
      <c r="C292" s="83"/>
      <c r="D292" s="83"/>
      <c r="E292" s="84"/>
      <c r="F292" s="83"/>
      <c r="G292" s="83"/>
      <c r="H292" s="84"/>
      <c r="I292" s="83"/>
      <c r="J292" s="86"/>
      <c r="K292" s="86"/>
      <c r="L292" s="86"/>
      <c r="M292" s="86"/>
      <c r="N292" s="86"/>
      <c r="O292" s="83"/>
      <c r="P292" s="111"/>
      <c r="Q292" s="111"/>
      <c r="R292" s="111"/>
      <c r="S292" s="113"/>
      <c r="T292" s="113"/>
      <c r="U292" s="113"/>
      <c r="V292" s="113"/>
      <c r="W292" s="113"/>
      <c r="X292" s="113"/>
      <c r="Y292" s="113"/>
      <c r="Z292" s="113"/>
      <c r="AA292" s="113"/>
      <c r="AB292" s="113"/>
      <c r="AD292" s="113"/>
    </row>
    <row r="293" spans="1:30" x14ac:dyDescent="0.2">
      <c r="A293" s="81" t="str">
        <f t="shared" si="4"/>
        <v/>
      </c>
      <c r="B293" s="82" t="str">
        <f>IF(H293&gt;0,CONCATENATE(Tabel2204043[Object-ID],Tabel2204043[Nr.],".",[1]!Watergangen[[#This Row],[Object code]],".",[1]!Watergangen[[#This Row],[Eis-volgnr.]]),"")</f>
        <v/>
      </c>
      <c r="C293" s="83"/>
      <c r="D293" s="83"/>
      <c r="E293" s="84"/>
      <c r="F293" s="83"/>
      <c r="G293" s="83"/>
      <c r="H293" s="84"/>
      <c r="I293" s="83"/>
      <c r="J293" s="86"/>
      <c r="K293" s="86"/>
      <c r="L293" s="86"/>
      <c r="M293" s="86"/>
      <c r="N293" s="86"/>
      <c r="O293" s="83"/>
      <c r="P293" s="111"/>
      <c r="Q293" s="111"/>
      <c r="R293" s="111"/>
      <c r="S293" s="113"/>
      <c r="T293" s="113"/>
      <c r="U293" s="113"/>
      <c r="V293" s="113"/>
      <c r="W293" s="113"/>
      <c r="X293" s="113"/>
      <c r="Y293" s="113"/>
      <c r="Z293" s="113"/>
      <c r="AA293" s="113"/>
      <c r="AB293" s="113"/>
      <c r="AD293" s="113"/>
    </row>
    <row r="294" spans="1:30" x14ac:dyDescent="0.2">
      <c r="A294" s="81" t="str">
        <f t="shared" si="4"/>
        <v/>
      </c>
      <c r="B294" s="82" t="str">
        <f>IF(H294&gt;0,CONCATENATE(Tabel2204043[Object-ID],Tabel2204043[Nr.],".",[1]!Watergangen[[#This Row],[Object code]],".",[1]!Watergangen[[#This Row],[Eis-volgnr.]]),"")</f>
        <v/>
      </c>
      <c r="C294" s="83"/>
      <c r="D294" s="83"/>
      <c r="E294" s="84"/>
      <c r="F294" s="83"/>
      <c r="G294" s="83"/>
      <c r="H294" s="84"/>
      <c r="I294" s="83"/>
      <c r="J294" s="86"/>
      <c r="K294" s="86"/>
      <c r="L294" s="86"/>
      <c r="M294" s="86"/>
      <c r="N294" s="86"/>
      <c r="O294" s="83"/>
      <c r="P294" s="111"/>
      <c r="Q294" s="111"/>
      <c r="R294" s="111"/>
      <c r="S294" s="113"/>
      <c r="T294" s="113"/>
      <c r="U294" s="113"/>
      <c r="V294" s="113"/>
      <c r="W294" s="113"/>
      <c r="X294" s="113"/>
      <c r="Y294" s="113"/>
      <c r="Z294" s="113"/>
      <c r="AA294" s="113"/>
      <c r="AB294" s="113"/>
      <c r="AD294" s="113"/>
    </row>
    <row r="295" spans="1:30" x14ac:dyDescent="0.2">
      <c r="A295" s="81" t="str">
        <f t="shared" si="4"/>
        <v/>
      </c>
      <c r="B295" s="82" t="str">
        <f>IF(H295&gt;0,CONCATENATE(Tabel2204043[Object-ID],Tabel2204043[Nr.],".",[1]!Watergangen[[#This Row],[Object code]],".",[1]!Watergangen[[#This Row],[Eis-volgnr.]]),"")</f>
        <v/>
      </c>
      <c r="C295" s="83"/>
      <c r="D295" s="83"/>
      <c r="E295" s="84"/>
      <c r="F295" s="83"/>
      <c r="G295" s="83"/>
      <c r="H295" s="84"/>
      <c r="I295" s="83"/>
      <c r="J295" s="86"/>
      <c r="K295" s="86"/>
      <c r="L295" s="86"/>
      <c r="M295" s="86"/>
      <c r="N295" s="86"/>
      <c r="O295" s="83"/>
      <c r="P295" s="111"/>
      <c r="Q295" s="111"/>
      <c r="R295" s="111"/>
      <c r="S295" s="113"/>
      <c r="T295" s="113"/>
      <c r="U295" s="113"/>
      <c r="V295" s="113"/>
      <c r="W295" s="113"/>
      <c r="X295" s="113"/>
      <c r="Y295" s="113"/>
      <c r="Z295" s="113"/>
      <c r="AA295" s="113"/>
      <c r="AB295" s="113"/>
      <c r="AD295" s="113"/>
    </row>
    <row r="296" spans="1:30" x14ac:dyDescent="0.2">
      <c r="A296" s="81" t="str">
        <f t="shared" si="4"/>
        <v/>
      </c>
      <c r="B296" s="82" t="str">
        <f>IF(H296&gt;0,CONCATENATE(Tabel2204043[Object-ID],Tabel2204043[Nr.],".",[1]!Watergangen[[#This Row],[Object code]],".",[1]!Watergangen[[#This Row],[Eis-volgnr.]]),"")</f>
        <v/>
      </c>
      <c r="C296" s="83"/>
      <c r="D296" s="83"/>
      <c r="E296" s="84"/>
      <c r="F296" s="83"/>
      <c r="G296" s="83"/>
      <c r="H296" s="84"/>
      <c r="I296" s="83"/>
      <c r="J296" s="86"/>
      <c r="K296" s="86"/>
      <c r="L296" s="86"/>
      <c r="M296" s="86"/>
      <c r="N296" s="86"/>
      <c r="O296" s="83"/>
      <c r="P296" s="111"/>
      <c r="Q296" s="111"/>
      <c r="R296" s="111"/>
      <c r="S296" s="113"/>
      <c r="T296" s="113"/>
      <c r="U296" s="113"/>
      <c r="V296" s="113"/>
      <c r="W296" s="113"/>
      <c r="X296" s="113"/>
      <c r="Y296" s="113"/>
      <c r="Z296" s="113"/>
      <c r="AA296" s="113"/>
      <c r="AB296" s="113"/>
      <c r="AD296" s="113"/>
    </row>
    <row r="297" spans="1:30" x14ac:dyDescent="0.2">
      <c r="A297" s="81" t="str">
        <f t="shared" si="4"/>
        <v/>
      </c>
      <c r="B297" s="82" t="str">
        <f>IF(H297&gt;0,CONCATENATE(Tabel2204043[Object-ID],Tabel2204043[Nr.],".",[1]!Watergangen[[#This Row],[Object code]],".",[1]!Watergangen[[#This Row],[Eis-volgnr.]]),"")</f>
        <v/>
      </c>
      <c r="C297" s="83"/>
      <c r="D297" s="83"/>
      <c r="E297" s="84"/>
      <c r="F297" s="83"/>
      <c r="G297" s="83"/>
      <c r="H297" s="84"/>
      <c r="I297" s="83"/>
      <c r="J297" s="86"/>
      <c r="K297" s="86"/>
      <c r="L297" s="86"/>
      <c r="M297" s="86"/>
      <c r="N297" s="86"/>
      <c r="O297" s="83"/>
      <c r="P297" s="111"/>
      <c r="Q297" s="111"/>
      <c r="R297" s="111"/>
      <c r="S297" s="113"/>
      <c r="T297" s="113"/>
      <c r="U297" s="113"/>
      <c r="V297" s="113"/>
      <c r="W297" s="113"/>
      <c r="X297" s="113"/>
      <c r="Y297" s="113"/>
      <c r="Z297" s="113"/>
      <c r="AA297" s="113"/>
      <c r="AB297" s="113"/>
      <c r="AD297" s="113"/>
    </row>
    <row r="298" spans="1:30" x14ac:dyDescent="0.2">
      <c r="A298" s="81" t="str">
        <f t="shared" si="4"/>
        <v/>
      </c>
      <c r="B298" s="82" t="str">
        <f>IF(H298&gt;0,CONCATENATE(Tabel2204043[Object-ID],Tabel2204043[Nr.],".",[1]!Watergangen[[#This Row],[Object code]],".",[1]!Watergangen[[#This Row],[Eis-volgnr.]]),"")</f>
        <v/>
      </c>
      <c r="C298" s="83"/>
      <c r="D298" s="83"/>
      <c r="E298" s="84"/>
      <c r="F298" s="83"/>
      <c r="G298" s="83"/>
      <c r="H298" s="84"/>
      <c r="I298" s="83"/>
      <c r="J298" s="86"/>
      <c r="K298" s="86"/>
      <c r="L298" s="86"/>
      <c r="M298" s="86"/>
      <c r="N298" s="86"/>
      <c r="O298" s="83"/>
      <c r="P298" s="111"/>
      <c r="Q298" s="111"/>
      <c r="R298" s="111"/>
      <c r="S298" s="113"/>
      <c r="T298" s="113"/>
      <c r="U298" s="113"/>
      <c r="V298" s="113"/>
      <c r="W298" s="113"/>
      <c r="X298" s="113"/>
      <c r="Y298" s="113"/>
      <c r="Z298" s="113"/>
      <c r="AA298" s="113"/>
      <c r="AB298" s="113"/>
      <c r="AD298" s="113"/>
    </row>
    <row r="299" spans="1:30" x14ac:dyDescent="0.2">
      <c r="A299" s="81" t="str">
        <f t="shared" si="4"/>
        <v/>
      </c>
      <c r="B299" s="82" t="str">
        <f>IF(H299&gt;0,CONCATENATE(Tabel2204043[Object-ID],Tabel2204043[Nr.],".",[1]!Watergangen[[#This Row],[Object code]],".",[1]!Watergangen[[#This Row],[Eis-volgnr.]]),"")</f>
        <v/>
      </c>
      <c r="C299" s="83"/>
      <c r="D299" s="83"/>
      <c r="E299" s="84"/>
      <c r="F299" s="83"/>
      <c r="G299" s="83"/>
      <c r="H299" s="84"/>
      <c r="I299" s="83"/>
      <c r="J299" s="86"/>
      <c r="K299" s="86"/>
      <c r="L299" s="86"/>
      <c r="M299" s="86"/>
      <c r="N299" s="86"/>
      <c r="O299" s="83"/>
      <c r="P299" s="111"/>
      <c r="Q299" s="111"/>
      <c r="R299" s="111"/>
      <c r="S299" s="113"/>
      <c r="T299" s="113"/>
      <c r="U299" s="113"/>
      <c r="V299" s="113"/>
      <c r="W299" s="113"/>
      <c r="X299" s="113"/>
      <c r="Y299" s="113"/>
      <c r="Z299" s="113"/>
      <c r="AA299" s="113"/>
      <c r="AB299" s="113"/>
      <c r="AD299" s="113"/>
    </row>
    <row r="300" spans="1:30" x14ac:dyDescent="0.2">
      <c r="A300" s="81" t="str">
        <f t="shared" si="4"/>
        <v/>
      </c>
      <c r="B300" s="82" t="str">
        <f>IF(H300&gt;0,CONCATENATE(Tabel2204043[Object-ID],Tabel2204043[Nr.],".",[1]!Watergangen[[#This Row],[Object code]],".",[1]!Watergangen[[#This Row],[Eis-volgnr.]]),"")</f>
        <v/>
      </c>
      <c r="C300" s="83"/>
      <c r="D300" s="83"/>
      <c r="E300" s="84"/>
      <c r="F300" s="83"/>
      <c r="G300" s="83"/>
      <c r="H300" s="84"/>
      <c r="I300" s="83"/>
      <c r="J300" s="86"/>
      <c r="K300" s="86"/>
      <c r="L300" s="86"/>
      <c r="M300" s="86"/>
      <c r="N300" s="86"/>
      <c r="O300" s="83"/>
      <c r="P300" s="111"/>
      <c r="Q300" s="111"/>
      <c r="R300" s="111"/>
      <c r="S300" s="113"/>
      <c r="T300" s="113"/>
      <c r="U300" s="113"/>
      <c r="V300" s="113"/>
      <c r="W300" s="113"/>
      <c r="X300" s="113"/>
      <c r="Y300" s="113"/>
      <c r="Z300" s="113"/>
      <c r="AA300" s="113"/>
      <c r="AB300" s="113"/>
      <c r="AD300" s="113"/>
    </row>
    <row r="301" spans="1:30" x14ac:dyDescent="0.2">
      <c r="A301" s="81" t="str">
        <f t="shared" si="4"/>
        <v/>
      </c>
      <c r="B301" s="82" t="str">
        <f>IF(H301&gt;0,CONCATENATE(Tabel2204043[Object-ID],Tabel2204043[Nr.],".",[1]!Watergangen[[#This Row],[Object code]],".",[1]!Watergangen[[#This Row],[Eis-volgnr.]]),"")</f>
        <v/>
      </c>
      <c r="C301" s="83"/>
      <c r="D301" s="83"/>
      <c r="E301" s="84"/>
      <c r="F301" s="83"/>
      <c r="G301" s="83"/>
      <c r="H301" s="84"/>
      <c r="I301" s="83"/>
      <c r="J301" s="86"/>
      <c r="K301" s="86"/>
      <c r="L301" s="86"/>
      <c r="M301" s="86"/>
      <c r="N301" s="86"/>
      <c r="O301" s="83"/>
      <c r="P301" s="111"/>
      <c r="Q301" s="111"/>
      <c r="R301" s="111"/>
      <c r="S301" s="113"/>
      <c r="T301" s="113"/>
      <c r="U301" s="113"/>
      <c r="V301" s="113"/>
      <c r="W301" s="113"/>
      <c r="X301" s="113"/>
      <c r="Y301" s="113"/>
      <c r="Z301" s="113"/>
      <c r="AA301" s="113"/>
      <c r="AB301" s="113"/>
      <c r="AD301" s="113"/>
    </row>
    <row r="302" spans="1:30" x14ac:dyDescent="0.2">
      <c r="A302" s="81" t="str">
        <f t="shared" si="4"/>
        <v/>
      </c>
      <c r="B302" s="82" t="str">
        <f>IF(H302&gt;0,CONCATENATE(Tabel2204043[Object-ID],Tabel2204043[Nr.],".",[1]!Watergangen[[#This Row],[Object code]],".",[1]!Watergangen[[#This Row],[Eis-volgnr.]]),"")</f>
        <v/>
      </c>
      <c r="C302" s="83"/>
      <c r="D302" s="83"/>
      <c r="E302" s="84"/>
      <c r="F302" s="83"/>
      <c r="G302" s="83"/>
      <c r="H302" s="84"/>
      <c r="I302" s="83"/>
      <c r="J302" s="86"/>
      <c r="K302" s="86"/>
      <c r="L302" s="86"/>
      <c r="M302" s="86"/>
      <c r="N302" s="86"/>
      <c r="O302" s="83"/>
      <c r="P302" s="111"/>
      <c r="Q302" s="111"/>
      <c r="R302" s="111"/>
      <c r="S302" s="113"/>
      <c r="T302" s="113"/>
      <c r="U302" s="113"/>
      <c r="V302" s="113"/>
      <c r="W302" s="113"/>
      <c r="X302" s="113"/>
      <c r="Y302" s="113"/>
      <c r="Z302" s="113"/>
      <c r="AA302" s="113"/>
      <c r="AB302" s="113"/>
      <c r="AD302" s="113"/>
    </row>
    <row r="303" spans="1:30" x14ac:dyDescent="0.2">
      <c r="A303" s="81" t="str">
        <f t="shared" si="4"/>
        <v/>
      </c>
      <c r="B303" s="82" t="str">
        <f>IF(H303&gt;0,CONCATENATE(Tabel2204043[Object-ID],Tabel2204043[Nr.],".",[1]!Watergangen[[#This Row],[Object code]],".",[1]!Watergangen[[#This Row],[Eis-volgnr.]]),"")</f>
        <v/>
      </c>
      <c r="C303" s="83"/>
      <c r="D303" s="83"/>
      <c r="E303" s="84"/>
      <c r="F303" s="83"/>
      <c r="G303" s="83"/>
      <c r="H303" s="84"/>
      <c r="I303" s="83"/>
      <c r="J303" s="86"/>
      <c r="K303" s="86"/>
      <c r="L303" s="86"/>
      <c r="M303" s="86"/>
      <c r="N303" s="86"/>
      <c r="O303" s="83"/>
      <c r="P303" s="111"/>
      <c r="Q303" s="111"/>
      <c r="R303" s="111"/>
      <c r="S303" s="113"/>
      <c r="T303" s="113"/>
      <c r="U303" s="113"/>
      <c r="V303" s="113"/>
      <c r="W303" s="113"/>
      <c r="X303" s="113"/>
      <c r="Y303" s="113"/>
      <c r="Z303" s="113"/>
      <c r="AA303" s="113"/>
      <c r="AB303" s="113"/>
      <c r="AD303" s="113"/>
    </row>
    <row r="304" spans="1:30" x14ac:dyDescent="0.2">
      <c r="A304" s="81" t="str">
        <f t="shared" si="4"/>
        <v/>
      </c>
      <c r="B304" s="82" t="str">
        <f>IF(H304&gt;0,CONCATENATE(Tabel2204043[Object-ID],Tabel2204043[Nr.],".",[1]!Watergangen[[#This Row],[Object code]],".",[1]!Watergangen[[#This Row],[Eis-volgnr.]]),"")</f>
        <v/>
      </c>
      <c r="C304" s="83"/>
      <c r="D304" s="83"/>
      <c r="E304" s="84"/>
      <c r="F304" s="83"/>
      <c r="G304" s="83"/>
      <c r="H304" s="84"/>
      <c r="I304" s="83"/>
      <c r="J304" s="86"/>
      <c r="K304" s="86"/>
      <c r="L304" s="86"/>
      <c r="M304" s="86"/>
      <c r="N304" s="86"/>
      <c r="O304" s="83"/>
      <c r="P304" s="111"/>
      <c r="Q304" s="111"/>
      <c r="R304" s="111"/>
      <c r="S304" s="113"/>
      <c r="T304" s="113"/>
      <c r="U304" s="113"/>
      <c r="V304" s="113"/>
      <c r="W304" s="113"/>
      <c r="X304" s="113"/>
      <c r="Y304" s="113"/>
      <c r="Z304" s="113"/>
      <c r="AA304" s="113"/>
      <c r="AB304" s="113"/>
      <c r="AD304" s="113"/>
    </row>
    <row r="305" spans="1:30" x14ac:dyDescent="0.2">
      <c r="A305" s="81" t="str">
        <f t="shared" si="4"/>
        <v/>
      </c>
      <c r="B305" s="82" t="str">
        <f>IF(H305&gt;0,CONCATENATE(Tabel2204043[Object-ID],Tabel2204043[Nr.],".",[1]!Watergangen[[#This Row],[Object code]],".",[1]!Watergangen[[#This Row],[Eis-volgnr.]]),"")</f>
        <v/>
      </c>
      <c r="C305" s="83"/>
      <c r="D305" s="83"/>
      <c r="E305" s="84"/>
      <c r="F305" s="83"/>
      <c r="G305" s="83"/>
      <c r="H305" s="84"/>
      <c r="I305" s="83"/>
      <c r="J305" s="86"/>
      <c r="K305" s="86"/>
      <c r="L305" s="86"/>
      <c r="M305" s="86"/>
      <c r="N305" s="86"/>
      <c r="O305" s="83"/>
      <c r="P305" s="111"/>
      <c r="Q305" s="111"/>
      <c r="R305" s="111"/>
      <c r="S305" s="113"/>
      <c r="T305" s="113"/>
      <c r="U305" s="113"/>
      <c r="V305" s="113"/>
      <c r="W305" s="113"/>
      <c r="X305" s="113"/>
      <c r="Y305" s="113"/>
      <c r="Z305" s="113"/>
      <c r="AA305" s="113"/>
      <c r="AB305" s="113"/>
      <c r="AD305" s="113"/>
    </row>
    <row r="306" spans="1:30" x14ac:dyDescent="0.2">
      <c r="A306" s="81" t="str">
        <f t="shared" si="4"/>
        <v/>
      </c>
      <c r="B306" s="82" t="str">
        <f>IF(H306&gt;0,CONCATENATE(Tabel2204043[Object-ID],Tabel2204043[Nr.],".",[1]!Watergangen[[#This Row],[Object code]],".",[1]!Watergangen[[#This Row],[Eis-volgnr.]]),"")</f>
        <v/>
      </c>
      <c r="C306" s="83"/>
      <c r="D306" s="83"/>
      <c r="E306" s="84"/>
      <c r="F306" s="83"/>
      <c r="G306" s="83"/>
      <c r="H306" s="84"/>
      <c r="I306" s="83"/>
      <c r="J306" s="86"/>
      <c r="K306" s="86"/>
      <c r="L306" s="86"/>
      <c r="M306" s="86"/>
      <c r="N306" s="86"/>
      <c r="O306" s="83"/>
      <c r="P306" s="111"/>
      <c r="Q306" s="111"/>
      <c r="R306" s="111"/>
      <c r="S306" s="113"/>
      <c r="T306" s="113"/>
      <c r="U306" s="113"/>
      <c r="V306" s="113"/>
      <c r="W306" s="113"/>
      <c r="X306" s="113"/>
      <c r="Y306" s="113"/>
      <c r="Z306" s="113"/>
      <c r="AA306" s="113"/>
      <c r="AB306" s="113"/>
      <c r="AD306" s="113"/>
    </row>
    <row r="307" spans="1:30" x14ac:dyDescent="0.2">
      <c r="A307" s="81" t="str">
        <f t="shared" si="4"/>
        <v/>
      </c>
      <c r="B307" s="82" t="str">
        <f>IF(H307&gt;0,CONCATENATE(Tabel2204043[Object-ID],Tabel2204043[Nr.],".",[1]!Watergangen[[#This Row],[Object code]],".",[1]!Watergangen[[#This Row],[Eis-volgnr.]]),"")</f>
        <v/>
      </c>
      <c r="C307" s="83"/>
      <c r="D307" s="83"/>
      <c r="E307" s="84"/>
      <c r="F307" s="83"/>
      <c r="G307" s="83"/>
      <c r="H307" s="84"/>
      <c r="I307" s="83"/>
      <c r="J307" s="86"/>
      <c r="K307" s="86"/>
      <c r="L307" s="86"/>
      <c r="M307" s="86"/>
      <c r="N307" s="86"/>
      <c r="O307" s="83"/>
      <c r="P307" s="111"/>
      <c r="Q307" s="111"/>
      <c r="R307" s="111"/>
      <c r="S307" s="113"/>
      <c r="T307" s="113"/>
      <c r="U307" s="113"/>
      <c r="V307" s="113"/>
      <c r="W307" s="113"/>
      <c r="X307" s="113"/>
      <c r="Y307" s="113"/>
      <c r="Z307" s="113"/>
      <c r="AA307" s="113"/>
      <c r="AB307" s="113"/>
      <c r="AD307" s="113"/>
    </row>
    <row r="308" spans="1:30" x14ac:dyDescent="0.2">
      <c r="A308" s="81" t="str">
        <f t="shared" si="4"/>
        <v/>
      </c>
      <c r="B308" s="82" t="str">
        <f>IF(H308&gt;0,CONCATENATE(Tabel2204043[Object-ID],Tabel2204043[Nr.],".",[1]!Watergangen[[#This Row],[Object code]],".",[1]!Watergangen[[#This Row],[Eis-volgnr.]]),"")</f>
        <v/>
      </c>
      <c r="C308" s="83"/>
      <c r="D308" s="83"/>
      <c r="E308" s="84"/>
      <c r="F308" s="83"/>
      <c r="G308" s="83"/>
      <c r="H308" s="84"/>
      <c r="I308" s="83"/>
      <c r="J308" s="86"/>
      <c r="K308" s="86"/>
      <c r="L308" s="86"/>
      <c r="M308" s="86"/>
      <c r="N308" s="86"/>
      <c r="O308" s="83"/>
      <c r="P308" s="111"/>
      <c r="Q308" s="111"/>
      <c r="R308" s="111"/>
      <c r="S308" s="113"/>
      <c r="T308" s="113"/>
      <c r="U308" s="113"/>
      <c r="V308" s="113"/>
      <c r="W308" s="113"/>
      <c r="X308" s="113"/>
      <c r="Y308" s="113"/>
      <c r="Z308" s="113"/>
      <c r="AA308" s="113"/>
      <c r="AB308" s="113"/>
      <c r="AD308" s="113"/>
    </row>
    <row r="309" spans="1:30" x14ac:dyDescent="0.2">
      <c r="A309" s="81" t="str">
        <f t="shared" si="4"/>
        <v/>
      </c>
      <c r="B309" s="82" t="str">
        <f>IF(H309&gt;0,CONCATENATE(Tabel2204043[Object-ID],Tabel2204043[Nr.],".",[1]!Watergangen[[#This Row],[Object code]],".",[1]!Watergangen[[#This Row],[Eis-volgnr.]]),"")</f>
        <v/>
      </c>
      <c r="C309" s="83"/>
      <c r="D309" s="83"/>
      <c r="E309" s="84"/>
      <c r="F309" s="83"/>
      <c r="G309" s="83"/>
      <c r="H309" s="84"/>
      <c r="I309" s="83"/>
      <c r="J309" s="86"/>
      <c r="K309" s="86"/>
      <c r="L309" s="86"/>
      <c r="M309" s="86"/>
      <c r="N309" s="86"/>
      <c r="O309" s="83"/>
      <c r="P309" s="111"/>
      <c r="Q309" s="111"/>
      <c r="R309" s="111"/>
      <c r="S309" s="113"/>
      <c r="T309" s="113"/>
      <c r="U309" s="113"/>
      <c r="V309" s="113"/>
      <c r="W309" s="113"/>
      <c r="X309" s="113"/>
      <c r="Y309" s="113"/>
      <c r="Z309" s="113"/>
      <c r="AA309" s="113"/>
      <c r="AB309" s="113"/>
      <c r="AD309" s="113"/>
    </row>
    <row r="310" spans="1:30" x14ac:dyDescent="0.2">
      <c r="A310" s="81" t="str">
        <f t="shared" si="4"/>
        <v/>
      </c>
      <c r="B310" s="82" t="str">
        <f>IF(H310&gt;0,CONCATENATE(Tabel2204043[Object-ID],Tabel2204043[Nr.],".",[1]!Watergangen[[#This Row],[Object code]],".",[1]!Watergangen[[#This Row],[Eis-volgnr.]]),"")</f>
        <v/>
      </c>
      <c r="C310" s="83"/>
      <c r="D310" s="83"/>
      <c r="E310" s="84"/>
      <c r="F310" s="83"/>
      <c r="G310" s="83"/>
      <c r="H310" s="84"/>
      <c r="I310" s="83"/>
      <c r="J310" s="86"/>
      <c r="K310" s="86"/>
      <c r="L310" s="86"/>
      <c r="M310" s="86"/>
      <c r="N310" s="86"/>
      <c r="O310" s="83"/>
      <c r="P310" s="111"/>
      <c r="Q310" s="111"/>
      <c r="R310" s="111"/>
      <c r="S310" s="113"/>
      <c r="T310" s="113"/>
      <c r="U310" s="113"/>
      <c r="V310" s="113"/>
      <c r="W310" s="113"/>
      <c r="X310" s="113"/>
      <c r="Y310" s="113"/>
      <c r="Z310" s="113"/>
      <c r="AA310" s="113"/>
      <c r="AB310" s="113"/>
      <c r="AD310" s="113"/>
    </row>
    <row r="311" spans="1:30" x14ac:dyDescent="0.2">
      <c r="A311" s="81" t="str">
        <f t="shared" si="4"/>
        <v/>
      </c>
      <c r="B311" s="82" t="str">
        <f>IF(H311&gt;0,CONCATENATE(Tabel2204043[Object-ID],Tabel2204043[Nr.],".",[1]!Watergangen[[#This Row],[Object code]],".",[1]!Watergangen[[#This Row],[Eis-volgnr.]]),"")</f>
        <v/>
      </c>
      <c r="C311" s="83"/>
      <c r="D311" s="83"/>
      <c r="E311" s="84"/>
      <c r="F311" s="83"/>
      <c r="G311" s="83"/>
      <c r="H311" s="84"/>
      <c r="I311" s="83"/>
      <c r="J311" s="86"/>
      <c r="K311" s="86"/>
      <c r="L311" s="86"/>
      <c r="M311" s="86"/>
      <c r="N311" s="86"/>
      <c r="O311" s="83"/>
      <c r="P311" s="111"/>
      <c r="Q311" s="111"/>
      <c r="R311" s="111"/>
      <c r="S311" s="113"/>
      <c r="T311" s="113"/>
      <c r="U311" s="113"/>
      <c r="V311" s="113"/>
      <c r="W311" s="113"/>
      <c r="X311" s="113"/>
      <c r="Y311" s="113"/>
      <c r="Z311" s="113"/>
      <c r="AA311" s="113"/>
      <c r="AB311" s="113"/>
      <c r="AD311" s="113"/>
    </row>
    <row r="312" spans="1:30" x14ac:dyDescent="0.2">
      <c r="A312" s="81" t="str">
        <f t="shared" si="4"/>
        <v/>
      </c>
      <c r="B312" s="82" t="str">
        <f>IF(H312&gt;0,CONCATENATE(Tabel2204043[Object-ID],Tabel2204043[Nr.],".",[1]!Watergangen[[#This Row],[Object code]],".",[1]!Watergangen[[#This Row],[Eis-volgnr.]]),"")</f>
        <v/>
      </c>
      <c r="C312" s="83"/>
      <c r="D312" s="83"/>
      <c r="E312" s="84"/>
      <c r="F312" s="83"/>
      <c r="G312" s="83"/>
      <c r="H312" s="84"/>
      <c r="I312" s="83"/>
      <c r="J312" s="86"/>
      <c r="K312" s="86"/>
      <c r="L312" s="86"/>
      <c r="M312" s="86"/>
      <c r="N312" s="86"/>
      <c r="O312" s="83"/>
      <c r="P312" s="111"/>
      <c r="Q312" s="111"/>
      <c r="R312" s="111"/>
      <c r="S312" s="113"/>
      <c r="T312" s="113"/>
      <c r="U312" s="113"/>
      <c r="V312" s="113"/>
      <c r="W312" s="113"/>
      <c r="X312" s="113"/>
      <c r="Y312" s="113"/>
      <c r="Z312" s="113"/>
      <c r="AA312" s="113"/>
      <c r="AB312" s="113"/>
      <c r="AD312" s="113"/>
    </row>
    <row r="313" spans="1:30" x14ac:dyDescent="0.2">
      <c r="A313" s="81" t="str">
        <f t="shared" si="4"/>
        <v/>
      </c>
      <c r="B313" s="82" t="str">
        <f>IF(H313&gt;0,CONCATENATE(Tabel2204043[Object-ID],Tabel2204043[Nr.],".",[1]!Watergangen[[#This Row],[Object code]],".",[1]!Watergangen[[#This Row],[Eis-volgnr.]]),"")</f>
        <v/>
      </c>
      <c r="C313" s="83"/>
      <c r="D313" s="83"/>
      <c r="E313" s="84"/>
      <c r="F313" s="83"/>
      <c r="G313" s="83"/>
      <c r="H313" s="84"/>
      <c r="I313" s="83"/>
      <c r="J313" s="86"/>
      <c r="K313" s="86"/>
      <c r="L313" s="86"/>
      <c r="M313" s="86"/>
      <c r="N313" s="86"/>
      <c r="O313" s="83"/>
      <c r="P313" s="111"/>
      <c r="Q313" s="111"/>
      <c r="R313" s="111"/>
      <c r="S313" s="113"/>
      <c r="T313" s="113"/>
      <c r="U313" s="113"/>
      <c r="V313" s="113"/>
      <c r="W313" s="113"/>
      <c r="X313" s="113"/>
      <c r="Y313" s="113"/>
      <c r="Z313" s="113"/>
      <c r="AA313" s="113"/>
      <c r="AB313" s="113"/>
      <c r="AD313" s="113"/>
    </row>
    <row r="314" spans="1:30" x14ac:dyDescent="0.2">
      <c r="A314" s="81" t="str">
        <f t="shared" si="4"/>
        <v/>
      </c>
      <c r="B314" s="82" t="str">
        <f>IF(H314&gt;0,CONCATENATE(Tabel2204043[Object-ID],Tabel2204043[Nr.],".",[1]!Watergangen[[#This Row],[Object code]],".",[1]!Watergangen[[#This Row],[Eis-volgnr.]]),"")</f>
        <v/>
      </c>
      <c r="C314" s="83"/>
      <c r="D314" s="83"/>
      <c r="E314" s="84"/>
      <c r="F314" s="83"/>
      <c r="G314" s="83"/>
      <c r="H314" s="84"/>
      <c r="I314" s="83"/>
      <c r="J314" s="86"/>
      <c r="K314" s="86"/>
      <c r="L314" s="86"/>
      <c r="M314" s="86"/>
      <c r="N314" s="86"/>
      <c r="O314" s="83"/>
      <c r="P314" s="111"/>
      <c r="Q314" s="111"/>
      <c r="R314" s="111"/>
      <c r="S314" s="113"/>
      <c r="T314" s="113"/>
      <c r="U314" s="113"/>
      <c r="V314" s="113"/>
      <c r="W314" s="113"/>
      <c r="X314" s="113"/>
      <c r="Y314" s="113"/>
      <c r="Z314" s="113"/>
      <c r="AA314" s="113"/>
      <c r="AB314" s="113"/>
      <c r="AD314" s="113"/>
    </row>
    <row r="315" spans="1:30" x14ac:dyDescent="0.2">
      <c r="A315" s="81" t="str">
        <f t="shared" si="4"/>
        <v/>
      </c>
      <c r="B315" s="82" t="str">
        <f>IF(H315&gt;0,CONCATENATE(Tabel2204043[Object-ID],Tabel2204043[Nr.],".",[1]!Watergangen[[#This Row],[Object code]],".",[1]!Watergangen[[#This Row],[Eis-volgnr.]]),"")</f>
        <v/>
      </c>
      <c r="C315" s="83"/>
      <c r="D315" s="83"/>
      <c r="E315" s="84"/>
      <c r="F315" s="83"/>
      <c r="G315" s="83"/>
      <c r="H315" s="84"/>
      <c r="I315" s="83"/>
      <c r="J315" s="86"/>
      <c r="K315" s="86"/>
      <c r="L315" s="86"/>
      <c r="M315" s="86"/>
      <c r="N315" s="86"/>
      <c r="O315" s="83"/>
      <c r="P315" s="111"/>
      <c r="Q315" s="111"/>
      <c r="R315" s="111"/>
      <c r="S315" s="113"/>
      <c r="T315" s="113"/>
      <c r="U315" s="113"/>
      <c r="V315" s="113"/>
      <c r="W315" s="113"/>
      <c r="X315" s="113"/>
      <c r="Y315" s="113"/>
      <c r="Z315" s="113"/>
      <c r="AA315" s="113"/>
      <c r="AB315" s="113"/>
      <c r="AD315" s="113"/>
    </row>
    <row r="316" spans="1:30" x14ac:dyDescent="0.2">
      <c r="A316" s="81" t="str">
        <f t="shared" si="4"/>
        <v/>
      </c>
      <c r="B316" s="82" t="str">
        <f>IF(H316&gt;0,CONCATENATE(Tabel2204043[Object-ID],Tabel2204043[Nr.],".",[1]!Watergangen[[#This Row],[Object code]],".",[1]!Watergangen[[#This Row],[Eis-volgnr.]]),"")</f>
        <v/>
      </c>
      <c r="C316" s="83"/>
      <c r="D316" s="83"/>
      <c r="E316" s="84"/>
      <c r="F316" s="83"/>
      <c r="G316" s="83"/>
      <c r="H316" s="84"/>
      <c r="I316" s="83"/>
      <c r="J316" s="86"/>
      <c r="K316" s="86"/>
      <c r="L316" s="86"/>
      <c r="M316" s="86"/>
      <c r="N316" s="86"/>
      <c r="O316" s="83"/>
      <c r="P316" s="111"/>
      <c r="Q316" s="111"/>
      <c r="R316" s="111"/>
      <c r="S316" s="113"/>
      <c r="T316" s="113"/>
      <c r="U316" s="113"/>
      <c r="V316" s="113"/>
      <c r="W316" s="113"/>
      <c r="X316" s="113"/>
      <c r="Y316" s="113"/>
      <c r="Z316" s="113"/>
      <c r="AA316" s="113"/>
      <c r="AB316" s="113"/>
      <c r="AD316" s="113"/>
    </row>
    <row r="317" spans="1:30" x14ac:dyDescent="0.2">
      <c r="A317" s="81" t="str">
        <f t="shared" si="4"/>
        <v/>
      </c>
      <c r="B317" s="82" t="str">
        <f>IF(H317&gt;0,CONCATENATE(Tabel2204043[Object-ID],Tabel2204043[Nr.],".",[1]!Watergangen[[#This Row],[Object code]],".",[1]!Watergangen[[#This Row],[Eis-volgnr.]]),"")</f>
        <v/>
      </c>
      <c r="C317" s="83"/>
      <c r="D317" s="83"/>
      <c r="E317" s="84"/>
      <c r="F317" s="83"/>
      <c r="G317" s="83"/>
      <c r="H317" s="84"/>
      <c r="I317" s="83"/>
      <c r="J317" s="86"/>
      <c r="K317" s="86"/>
      <c r="L317" s="86"/>
      <c r="M317" s="86"/>
      <c r="N317" s="86"/>
      <c r="O317" s="83"/>
      <c r="P317" s="111"/>
      <c r="Q317" s="111"/>
      <c r="R317" s="111"/>
      <c r="S317" s="113"/>
      <c r="T317" s="113"/>
      <c r="U317" s="113"/>
      <c r="V317" s="113"/>
      <c r="W317" s="113"/>
      <c r="X317" s="113"/>
      <c r="Y317" s="113"/>
      <c r="Z317" s="113"/>
      <c r="AA317" s="113"/>
      <c r="AB317" s="113"/>
      <c r="AD317" s="113"/>
    </row>
    <row r="318" spans="1:30" x14ac:dyDescent="0.2">
      <c r="A318" s="81" t="str">
        <f t="shared" si="4"/>
        <v/>
      </c>
      <c r="B318" s="82" t="str">
        <f>IF(H318&gt;0,CONCATENATE(Tabel2204043[Object-ID],Tabel2204043[Nr.],".",[1]!Watergangen[[#This Row],[Object code]],".",[1]!Watergangen[[#This Row],[Eis-volgnr.]]),"")</f>
        <v/>
      </c>
      <c r="C318" s="83"/>
      <c r="D318" s="83"/>
      <c r="E318" s="84"/>
      <c r="F318" s="83"/>
      <c r="G318" s="83"/>
      <c r="H318" s="84"/>
      <c r="I318" s="83"/>
      <c r="J318" s="86"/>
      <c r="K318" s="86"/>
      <c r="L318" s="86"/>
      <c r="M318" s="86"/>
      <c r="N318" s="86"/>
      <c r="O318" s="83"/>
      <c r="P318" s="111"/>
      <c r="Q318" s="111"/>
      <c r="R318" s="111"/>
      <c r="S318" s="113"/>
      <c r="T318" s="113"/>
      <c r="U318" s="113"/>
      <c r="V318" s="113"/>
      <c r="W318" s="113"/>
      <c r="X318" s="113"/>
      <c r="Y318" s="113"/>
      <c r="Z318" s="113"/>
      <c r="AA318" s="113"/>
      <c r="AB318" s="113"/>
      <c r="AD318" s="113"/>
    </row>
    <row r="319" spans="1:30" x14ac:dyDescent="0.2">
      <c r="A319" s="81" t="str">
        <f t="shared" si="4"/>
        <v/>
      </c>
      <c r="B319" s="82" t="str">
        <f>IF(H319&gt;0,CONCATENATE(Tabel2204043[Object-ID],Tabel2204043[Nr.],".",[1]!Watergangen[[#This Row],[Object code]],".",[1]!Watergangen[[#This Row],[Eis-volgnr.]]),"")</f>
        <v/>
      </c>
      <c r="C319" s="83"/>
      <c r="D319" s="83"/>
      <c r="E319" s="84"/>
      <c r="F319" s="83"/>
      <c r="G319" s="83"/>
      <c r="H319" s="84"/>
      <c r="I319" s="83"/>
      <c r="J319" s="86"/>
      <c r="K319" s="86"/>
      <c r="L319" s="86"/>
      <c r="M319" s="86"/>
      <c r="N319" s="86"/>
      <c r="O319" s="83"/>
      <c r="P319" s="111"/>
      <c r="Q319" s="111"/>
      <c r="R319" s="111"/>
      <c r="S319" s="113"/>
      <c r="T319" s="113"/>
      <c r="U319" s="113"/>
      <c r="V319" s="113"/>
      <c r="W319" s="113"/>
      <c r="X319" s="113"/>
      <c r="Y319" s="113"/>
      <c r="Z319" s="113"/>
      <c r="AA319" s="113"/>
      <c r="AB319" s="113"/>
      <c r="AD319" s="113"/>
    </row>
    <row r="320" spans="1:30" x14ac:dyDescent="0.2">
      <c r="A320" s="81" t="str">
        <f t="shared" si="4"/>
        <v/>
      </c>
      <c r="B320" s="82" t="str">
        <f>IF(H320&gt;0,CONCATENATE(Tabel2204043[Object-ID],Tabel2204043[Nr.],".",[1]!Watergangen[[#This Row],[Object code]],".",[1]!Watergangen[[#This Row],[Eis-volgnr.]]),"")</f>
        <v/>
      </c>
      <c r="C320" s="83"/>
      <c r="D320" s="83"/>
      <c r="E320" s="84"/>
      <c r="F320" s="83"/>
      <c r="G320" s="83"/>
      <c r="H320" s="84"/>
      <c r="I320" s="83"/>
      <c r="J320" s="86"/>
      <c r="K320" s="86"/>
      <c r="L320" s="86"/>
      <c r="M320" s="86"/>
      <c r="N320" s="86"/>
      <c r="O320" s="83"/>
      <c r="P320" s="111"/>
      <c r="Q320" s="111"/>
      <c r="R320" s="111"/>
      <c r="S320" s="113"/>
      <c r="T320" s="113"/>
      <c r="U320" s="113"/>
      <c r="V320" s="113"/>
      <c r="W320" s="113"/>
      <c r="X320" s="113"/>
      <c r="Y320" s="113"/>
      <c r="Z320" s="113"/>
      <c r="AA320" s="113"/>
      <c r="AB320" s="113"/>
      <c r="AD320" s="113"/>
    </row>
    <row r="321" spans="1:30" x14ac:dyDescent="0.2">
      <c r="A321" s="81" t="str">
        <f t="shared" si="4"/>
        <v/>
      </c>
      <c r="B321" s="82" t="str">
        <f>IF(H321&gt;0,CONCATENATE(Tabel2204043[Object-ID],Tabel2204043[Nr.],".",[1]!Watergangen[[#This Row],[Object code]],".",[1]!Watergangen[[#This Row],[Eis-volgnr.]]),"")</f>
        <v/>
      </c>
      <c r="C321" s="83"/>
      <c r="D321" s="83"/>
      <c r="E321" s="84"/>
      <c r="F321" s="83"/>
      <c r="G321" s="83"/>
      <c r="H321" s="84"/>
      <c r="I321" s="83"/>
      <c r="J321" s="86"/>
      <c r="K321" s="86"/>
      <c r="L321" s="86"/>
      <c r="M321" s="86"/>
      <c r="N321" s="86"/>
      <c r="O321" s="83"/>
      <c r="P321" s="111"/>
      <c r="Q321" s="111"/>
      <c r="R321" s="111"/>
      <c r="S321" s="113"/>
      <c r="T321" s="113"/>
      <c r="U321" s="113"/>
      <c r="V321" s="113"/>
      <c r="W321" s="113"/>
      <c r="X321" s="113"/>
      <c r="Y321" s="113"/>
      <c r="Z321" s="113"/>
      <c r="AA321" s="113"/>
      <c r="AB321" s="113"/>
      <c r="AD321" s="113"/>
    </row>
    <row r="322" spans="1:30" x14ac:dyDescent="0.2">
      <c r="A322" s="81" t="str">
        <f t="shared" si="4"/>
        <v/>
      </c>
      <c r="B322" s="82" t="str">
        <f>IF(H322&gt;0,CONCATENATE(Tabel2204043[Object-ID],Tabel2204043[Nr.],".",[1]!Watergangen[[#This Row],[Object code]],".",[1]!Watergangen[[#This Row],[Eis-volgnr.]]),"")</f>
        <v/>
      </c>
      <c r="C322" s="83"/>
      <c r="D322" s="83"/>
      <c r="E322" s="84"/>
      <c r="F322" s="83"/>
      <c r="G322" s="83"/>
      <c r="H322" s="84"/>
      <c r="I322" s="83"/>
      <c r="J322" s="86"/>
      <c r="K322" s="86"/>
      <c r="L322" s="86"/>
      <c r="M322" s="86"/>
      <c r="N322" s="86"/>
      <c r="O322" s="83"/>
      <c r="P322" s="111"/>
      <c r="Q322" s="111"/>
      <c r="R322" s="111"/>
      <c r="S322" s="113"/>
      <c r="T322" s="113"/>
      <c r="U322" s="113"/>
      <c r="V322" s="113"/>
      <c r="W322" s="113"/>
      <c r="X322" s="113"/>
      <c r="Y322" s="113"/>
      <c r="Z322" s="113"/>
      <c r="AA322" s="113"/>
      <c r="AB322" s="113"/>
      <c r="AD322" s="113"/>
    </row>
    <row r="323" spans="1:30" x14ac:dyDescent="0.2">
      <c r="A323" s="81" t="str">
        <f t="shared" si="4"/>
        <v/>
      </c>
      <c r="B323" s="82" t="str">
        <f>IF(H323&gt;0,CONCATENATE(Tabel2204043[Object-ID],Tabel2204043[Nr.],".",[1]!Watergangen[[#This Row],[Object code]],".",[1]!Watergangen[[#This Row],[Eis-volgnr.]]),"")</f>
        <v/>
      </c>
      <c r="C323" s="83"/>
      <c r="D323" s="83"/>
      <c r="E323" s="84"/>
      <c r="F323" s="83"/>
      <c r="G323" s="83"/>
      <c r="H323" s="84"/>
      <c r="I323" s="83"/>
      <c r="J323" s="86"/>
      <c r="K323" s="86"/>
      <c r="L323" s="86"/>
      <c r="M323" s="86"/>
      <c r="N323" s="86"/>
      <c r="O323" s="83"/>
      <c r="P323" s="111"/>
      <c r="Q323" s="111"/>
      <c r="R323" s="111"/>
      <c r="S323" s="113"/>
      <c r="T323" s="113"/>
      <c r="U323" s="113"/>
      <c r="V323" s="113"/>
      <c r="W323" s="113"/>
      <c r="X323" s="113"/>
      <c r="Y323" s="113"/>
      <c r="Z323" s="113"/>
      <c r="AA323" s="113"/>
      <c r="AB323" s="113"/>
      <c r="AD323" s="113"/>
    </row>
    <row r="324" spans="1:30" x14ac:dyDescent="0.2">
      <c r="A324" s="81" t="str">
        <f t="shared" si="4"/>
        <v/>
      </c>
      <c r="B324" s="82" t="str">
        <f>IF(H324&gt;0,CONCATENATE(Tabel2204043[Object-ID],Tabel2204043[Nr.],".",[1]!Watergangen[[#This Row],[Object code]],".",[1]!Watergangen[[#This Row],[Eis-volgnr.]]),"")</f>
        <v/>
      </c>
      <c r="C324" s="83"/>
      <c r="D324" s="83"/>
      <c r="E324" s="84"/>
      <c r="F324" s="83"/>
      <c r="G324" s="83"/>
      <c r="H324" s="84"/>
      <c r="I324" s="83"/>
      <c r="J324" s="86"/>
      <c r="K324" s="86"/>
      <c r="L324" s="86"/>
      <c r="M324" s="86"/>
      <c r="N324" s="86"/>
      <c r="O324" s="83"/>
      <c r="P324" s="111"/>
      <c r="Q324" s="111"/>
      <c r="R324" s="111"/>
      <c r="S324" s="113"/>
      <c r="T324" s="113"/>
      <c r="U324" s="113"/>
      <c r="V324" s="113"/>
      <c r="W324" s="113"/>
      <c r="X324" s="113"/>
      <c r="Y324" s="113"/>
      <c r="Z324" s="113"/>
      <c r="AA324" s="113"/>
      <c r="AB324" s="113"/>
      <c r="AD324" s="113"/>
    </row>
    <row r="325" spans="1:30" x14ac:dyDescent="0.2">
      <c r="A325" s="81" t="str">
        <f t="shared" si="4"/>
        <v/>
      </c>
      <c r="B325" s="82" t="str">
        <f>IF(H325&gt;0,CONCATENATE(Tabel2204043[Object-ID],Tabel2204043[Nr.],".",[1]!Watergangen[[#This Row],[Object code]],".",[1]!Watergangen[[#This Row],[Eis-volgnr.]]),"")</f>
        <v/>
      </c>
      <c r="C325" s="83"/>
      <c r="D325" s="83"/>
      <c r="E325" s="84"/>
      <c r="F325" s="83"/>
      <c r="G325" s="83"/>
      <c r="H325" s="84"/>
      <c r="I325" s="83"/>
      <c r="J325" s="86"/>
      <c r="K325" s="86"/>
      <c r="L325" s="86"/>
      <c r="M325" s="86"/>
      <c r="N325" s="86"/>
      <c r="O325" s="83"/>
      <c r="P325" s="111"/>
      <c r="Q325" s="111"/>
      <c r="R325" s="111"/>
      <c r="S325" s="113"/>
      <c r="T325" s="113"/>
      <c r="U325" s="113"/>
      <c r="V325" s="113"/>
      <c r="W325" s="113"/>
      <c r="X325" s="113"/>
      <c r="Y325" s="113"/>
      <c r="Z325" s="113"/>
      <c r="AA325" s="113"/>
      <c r="AB325" s="113"/>
      <c r="AD325" s="113"/>
    </row>
    <row r="326" spans="1:30" x14ac:dyDescent="0.2">
      <c r="A326" s="81" t="str">
        <f t="shared" si="4"/>
        <v/>
      </c>
      <c r="B326" s="82" t="str">
        <f>IF(H326&gt;0,CONCATENATE(Tabel2204043[Object-ID],Tabel2204043[Nr.],".",[1]!Watergangen[[#This Row],[Object code]],".",[1]!Watergangen[[#This Row],[Eis-volgnr.]]),"")</f>
        <v/>
      </c>
      <c r="C326" s="83"/>
      <c r="D326" s="83"/>
      <c r="E326" s="84"/>
      <c r="F326" s="83"/>
      <c r="G326" s="83"/>
      <c r="H326" s="84"/>
      <c r="I326" s="83"/>
      <c r="J326" s="86"/>
      <c r="K326" s="86"/>
      <c r="L326" s="86"/>
      <c r="M326" s="86"/>
      <c r="N326" s="86"/>
      <c r="O326" s="83"/>
      <c r="P326" s="111"/>
      <c r="Q326" s="111"/>
      <c r="R326" s="111"/>
      <c r="S326" s="113"/>
      <c r="T326" s="113"/>
      <c r="U326" s="113"/>
      <c r="V326" s="113"/>
      <c r="W326" s="113"/>
      <c r="X326" s="113"/>
      <c r="Y326" s="113"/>
      <c r="Z326" s="113"/>
      <c r="AA326" s="113"/>
      <c r="AB326" s="113"/>
      <c r="AD326" s="113"/>
    </row>
    <row r="327" spans="1:30" x14ac:dyDescent="0.2">
      <c r="A327" s="81" t="str">
        <f t="shared" si="4"/>
        <v/>
      </c>
      <c r="B327" s="82" t="str">
        <f>IF(H327&gt;0,CONCATENATE(Tabel2204043[Object-ID],Tabel2204043[Nr.],".",[1]!Watergangen[[#This Row],[Object code]],".",[1]!Watergangen[[#This Row],[Eis-volgnr.]]),"")</f>
        <v/>
      </c>
      <c r="C327" s="83"/>
      <c r="D327" s="83"/>
      <c r="E327" s="84"/>
      <c r="F327" s="83"/>
      <c r="G327" s="83"/>
      <c r="H327" s="84"/>
      <c r="I327" s="83"/>
      <c r="J327" s="86"/>
      <c r="K327" s="86"/>
      <c r="L327" s="86"/>
      <c r="M327" s="86"/>
      <c r="N327" s="86"/>
      <c r="O327" s="83"/>
      <c r="P327" s="111"/>
      <c r="Q327" s="111"/>
      <c r="R327" s="111"/>
      <c r="S327" s="113"/>
      <c r="T327" s="113"/>
      <c r="U327" s="113"/>
      <c r="V327" s="113"/>
      <c r="W327" s="113"/>
      <c r="X327" s="113"/>
      <c r="Y327" s="113"/>
      <c r="Z327" s="113"/>
      <c r="AA327" s="113"/>
      <c r="AB327" s="113"/>
      <c r="AD327" s="113"/>
    </row>
    <row r="328" spans="1:30" x14ac:dyDescent="0.2">
      <c r="A328" s="81" t="str">
        <f t="shared" si="4"/>
        <v/>
      </c>
      <c r="B328" s="82" t="str">
        <f>IF(H328&gt;0,CONCATENATE(Tabel2204043[Object-ID],Tabel2204043[Nr.],".",[1]!Watergangen[[#This Row],[Object code]],".",[1]!Watergangen[[#This Row],[Eis-volgnr.]]),"")</f>
        <v/>
      </c>
      <c r="C328" s="83"/>
      <c r="D328" s="83"/>
      <c r="E328" s="84"/>
      <c r="F328" s="83"/>
      <c r="G328" s="83"/>
      <c r="H328" s="84"/>
      <c r="I328" s="83"/>
      <c r="J328" s="86"/>
      <c r="K328" s="86"/>
      <c r="L328" s="86"/>
      <c r="M328" s="86"/>
      <c r="N328" s="86"/>
      <c r="O328" s="83"/>
      <c r="P328" s="111"/>
      <c r="Q328" s="111"/>
      <c r="R328" s="111"/>
      <c r="S328" s="113"/>
      <c r="T328" s="113"/>
      <c r="U328" s="113"/>
      <c r="V328" s="113"/>
      <c r="W328" s="113"/>
      <c r="X328" s="113"/>
      <c r="Y328" s="113"/>
      <c r="Z328" s="113"/>
      <c r="AA328" s="113"/>
      <c r="AB328" s="113"/>
      <c r="AD328" s="113"/>
    </row>
    <row r="329" spans="1:30" x14ac:dyDescent="0.2">
      <c r="A329" s="81" t="str">
        <f t="shared" si="4"/>
        <v/>
      </c>
      <c r="B329" s="82" t="str">
        <f>IF(H329&gt;0,CONCATENATE(Tabel2204043[Object-ID],Tabel2204043[Nr.],".",[1]!Watergangen[[#This Row],[Object code]],".",[1]!Watergangen[[#This Row],[Eis-volgnr.]]),"")</f>
        <v/>
      </c>
      <c r="C329" s="83"/>
      <c r="D329" s="83"/>
      <c r="E329" s="84"/>
      <c r="F329" s="83"/>
      <c r="G329" s="83"/>
      <c r="H329" s="84"/>
      <c r="I329" s="83"/>
      <c r="J329" s="86"/>
      <c r="K329" s="86"/>
      <c r="L329" s="86"/>
      <c r="M329" s="86"/>
      <c r="N329" s="86"/>
      <c r="O329" s="83"/>
      <c r="P329" s="111"/>
      <c r="Q329" s="111"/>
      <c r="R329" s="111"/>
      <c r="S329" s="113"/>
      <c r="T329" s="113"/>
      <c r="U329" s="113"/>
      <c r="V329" s="113"/>
      <c r="W329" s="113"/>
      <c r="X329" s="113"/>
      <c r="Y329" s="113"/>
      <c r="Z329" s="113"/>
      <c r="AA329" s="113"/>
      <c r="AB329" s="113"/>
      <c r="AD329" s="113"/>
    </row>
    <row r="330" spans="1:30" x14ac:dyDescent="0.2">
      <c r="A330" s="81" t="str">
        <f t="shared" si="4"/>
        <v/>
      </c>
      <c r="B330" s="82" t="str">
        <f>IF(H330&gt;0,CONCATENATE(Tabel2204043[Object-ID],Tabel2204043[Nr.],".",[1]!Watergangen[[#This Row],[Object code]],".",[1]!Watergangen[[#This Row],[Eis-volgnr.]]),"")</f>
        <v/>
      </c>
      <c r="C330" s="83"/>
      <c r="D330" s="83"/>
      <c r="E330" s="84"/>
      <c r="F330" s="83"/>
      <c r="G330" s="83"/>
      <c r="H330" s="84"/>
      <c r="I330" s="83"/>
      <c r="J330" s="86"/>
      <c r="K330" s="86"/>
      <c r="L330" s="86"/>
      <c r="M330" s="86"/>
      <c r="N330" s="86"/>
      <c r="O330" s="83"/>
      <c r="P330" s="111"/>
      <c r="Q330" s="111"/>
      <c r="R330" s="111"/>
      <c r="S330" s="113"/>
      <c r="T330" s="113"/>
      <c r="U330" s="113"/>
      <c r="V330" s="113"/>
      <c r="W330" s="113"/>
      <c r="X330" s="113"/>
      <c r="Y330" s="113"/>
      <c r="Z330" s="113"/>
      <c r="AA330" s="113"/>
      <c r="AB330" s="113"/>
      <c r="AD330" s="113"/>
    </row>
    <row r="331" spans="1:30" x14ac:dyDescent="0.2">
      <c r="A331" s="81" t="str">
        <f t="shared" si="4"/>
        <v/>
      </c>
      <c r="B331" s="82" t="str">
        <f>IF(H331&gt;0,CONCATENATE(Tabel2204043[Object-ID],Tabel2204043[Nr.],".",[1]!Watergangen[[#This Row],[Object code]],".",[1]!Watergangen[[#This Row],[Eis-volgnr.]]),"")</f>
        <v/>
      </c>
      <c r="C331" s="83"/>
      <c r="D331" s="83"/>
      <c r="E331" s="84"/>
      <c r="F331" s="83"/>
      <c r="G331" s="83"/>
      <c r="H331" s="84"/>
      <c r="I331" s="83"/>
      <c r="J331" s="86"/>
      <c r="K331" s="86"/>
      <c r="L331" s="86"/>
      <c r="M331" s="86"/>
      <c r="N331" s="86"/>
      <c r="O331" s="83"/>
      <c r="P331" s="111"/>
      <c r="Q331" s="111"/>
      <c r="R331" s="111"/>
      <c r="S331" s="113"/>
      <c r="T331" s="113"/>
      <c r="U331" s="113"/>
      <c r="V331" s="113"/>
      <c r="W331" s="113"/>
      <c r="X331" s="113"/>
      <c r="Y331" s="113"/>
      <c r="Z331" s="113"/>
      <c r="AA331" s="113"/>
      <c r="AB331" s="113"/>
      <c r="AD331" s="113"/>
    </row>
    <row r="332" spans="1:30" x14ac:dyDescent="0.2">
      <c r="A332" s="81" t="str">
        <f t="shared" ref="A332:A368" si="5">IF(B332="","",ROW()-10)</f>
        <v/>
      </c>
      <c r="B332" s="82" t="str">
        <f>IF(H332&gt;0,CONCATENATE(Tabel2204043[Object-ID],Tabel2204043[Nr.],".",[1]!Watergangen[[#This Row],[Object code]],".",[1]!Watergangen[[#This Row],[Eis-volgnr.]]),"")</f>
        <v/>
      </c>
      <c r="C332" s="83"/>
      <c r="D332" s="83"/>
      <c r="E332" s="84"/>
      <c r="F332" s="83"/>
      <c r="G332" s="83"/>
      <c r="H332" s="84"/>
      <c r="I332" s="83"/>
      <c r="J332" s="86"/>
      <c r="K332" s="86"/>
      <c r="L332" s="86"/>
      <c r="M332" s="86"/>
      <c r="N332" s="86"/>
      <c r="O332" s="83"/>
      <c r="P332" s="111"/>
      <c r="Q332" s="111"/>
      <c r="R332" s="111"/>
      <c r="S332" s="113"/>
      <c r="T332" s="113"/>
      <c r="U332" s="113"/>
      <c r="V332" s="113"/>
      <c r="W332" s="113"/>
      <c r="X332" s="113"/>
      <c r="Y332" s="113"/>
      <c r="Z332" s="113"/>
      <c r="AA332" s="113"/>
      <c r="AB332" s="113"/>
      <c r="AD332" s="113"/>
    </row>
    <row r="333" spans="1:30" x14ac:dyDescent="0.2">
      <c r="A333" s="81" t="str">
        <f t="shared" si="5"/>
        <v/>
      </c>
      <c r="B333" s="82" t="str">
        <f>IF(H333&gt;0,CONCATENATE(Tabel2204043[Object-ID],Tabel2204043[Nr.],".",[1]!Watergangen[[#This Row],[Object code]],".",[1]!Watergangen[[#This Row],[Eis-volgnr.]]),"")</f>
        <v/>
      </c>
      <c r="C333" s="83"/>
      <c r="D333" s="83"/>
      <c r="E333" s="84"/>
      <c r="F333" s="83"/>
      <c r="G333" s="83"/>
      <c r="H333" s="84"/>
      <c r="I333" s="83"/>
      <c r="J333" s="86"/>
      <c r="K333" s="86"/>
      <c r="L333" s="86"/>
      <c r="M333" s="86"/>
      <c r="N333" s="86"/>
      <c r="O333" s="83"/>
      <c r="P333" s="111"/>
      <c r="Q333" s="111"/>
      <c r="R333" s="111"/>
      <c r="S333" s="113"/>
      <c r="T333" s="113"/>
      <c r="U333" s="113"/>
      <c r="V333" s="113"/>
      <c r="W333" s="113"/>
      <c r="X333" s="113"/>
      <c r="Y333" s="113"/>
      <c r="Z333" s="113"/>
      <c r="AA333" s="113"/>
      <c r="AB333" s="113"/>
      <c r="AD333" s="113"/>
    </row>
    <row r="334" spans="1:30" x14ac:dyDescent="0.2">
      <c r="A334" s="81" t="str">
        <f t="shared" si="5"/>
        <v/>
      </c>
      <c r="B334" s="82" t="str">
        <f>IF(H334&gt;0,CONCATENATE(Tabel2204043[Object-ID],Tabel2204043[Nr.],".",[1]!Watergangen[[#This Row],[Object code]],".",[1]!Watergangen[[#This Row],[Eis-volgnr.]]),"")</f>
        <v/>
      </c>
      <c r="C334" s="83"/>
      <c r="D334" s="83"/>
      <c r="E334" s="84"/>
      <c r="F334" s="83"/>
      <c r="G334" s="83"/>
      <c r="H334" s="84"/>
      <c r="I334" s="83"/>
      <c r="J334" s="86"/>
      <c r="K334" s="86"/>
      <c r="L334" s="86"/>
      <c r="M334" s="86"/>
      <c r="N334" s="86"/>
      <c r="O334" s="83"/>
      <c r="P334" s="111"/>
      <c r="Q334" s="111"/>
      <c r="R334" s="111"/>
      <c r="S334" s="113"/>
      <c r="T334" s="113"/>
      <c r="U334" s="113"/>
      <c r="V334" s="113"/>
      <c r="W334" s="113"/>
      <c r="X334" s="113"/>
      <c r="Y334" s="113"/>
      <c r="Z334" s="113"/>
      <c r="AA334" s="113"/>
      <c r="AB334" s="113"/>
      <c r="AD334" s="113"/>
    </row>
    <row r="335" spans="1:30" x14ac:dyDescent="0.2">
      <c r="A335" s="81" t="str">
        <f t="shared" si="5"/>
        <v/>
      </c>
      <c r="B335" s="82" t="str">
        <f>IF(H335&gt;0,CONCATENATE(Tabel2204043[Object-ID],Tabel2204043[Nr.],".",[1]!Watergangen[[#This Row],[Object code]],".",[1]!Watergangen[[#This Row],[Eis-volgnr.]]),"")</f>
        <v/>
      </c>
      <c r="C335" s="83"/>
      <c r="D335" s="83"/>
      <c r="E335" s="84"/>
      <c r="F335" s="83"/>
      <c r="G335" s="83"/>
      <c r="H335" s="84"/>
      <c r="I335" s="83"/>
      <c r="J335" s="86"/>
      <c r="K335" s="86"/>
      <c r="L335" s="86"/>
      <c r="M335" s="86"/>
      <c r="N335" s="86"/>
      <c r="O335" s="83"/>
      <c r="P335" s="111"/>
      <c r="Q335" s="111"/>
      <c r="R335" s="111"/>
      <c r="S335" s="113"/>
      <c r="T335" s="113"/>
      <c r="U335" s="113"/>
      <c r="V335" s="113"/>
      <c r="W335" s="113"/>
      <c r="X335" s="113"/>
      <c r="Y335" s="113"/>
      <c r="Z335" s="113"/>
      <c r="AA335" s="113"/>
      <c r="AB335" s="113"/>
      <c r="AD335" s="113"/>
    </row>
    <row r="336" spans="1:30" x14ac:dyDescent="0.2">
      <c r="A336" s="81" t="str">
        <f t="shared" si="5"/>
        <v/>
      </c>
      <c r="B336" s="82" t="str">
        <f>IF(H336&gt;0,CONCATENATE(Tabel2204043[Object-ID],Tabel2204043[Nr.],".",[1]!Watergangen[[#This Row],[Object code]],".",[1]!Watergangen[[#This Row],[Eis-volgnr.]]),"")</f>
        <v/>
      </c>
      <c r="C336" s="83"/>
      <c r="D336" s="83"/>
      <c r="E336" s="84"/>
      <c r="F336" s="83"/>
      <c r="G336" s="83"/>
      <c r="H336" s="84"/>
      <c r="I336" s="83"/>
      <c r="J336" s="86"/>
      <c r="K336" s="86"/>
      <c r="L336" s="86"/>
      <c r="M336" s="86"/>
      <c r="N336" s="86"/>
      <c r="O336" s="83"/>
      <c r="P336" s="111"/>
      <c r="Q336" s="111"/>
      <c r="R336" s="111"/>
      <c r="S336" s="113"/>
      <c r="T336" s="113"/>
      <c r="U336" s="113"/>
      <c r="V336" s="113"/>
      <c r="W336" s="113"/>
      <c r="X336" s="113"/>
      <c r="Y336" s="113"/>
      <c r="Z336" s="113"/>
      <c r="AA336" s="113"/>
      <c r="AB336" s="113"/>
      <c r="AD336" s="113"/>
    </row>
    <row r="337" spans="1:30" x14ac:dyDescent="0.2">
      <c r="A337" s="81" t="str">
        <f t="shared" si="5"/>
        <v/>
      </c>
      <c r="B337" s="82" t="str">
        <f>IF(H337&gt;0,CONCATENATE(Tabel2204043[Object-ID],Tabel2204043[Nr.],".",[1]!Watergangen[[#This Row],[Object code]],".",[1]!Watergangen[[#This Row],[Eis-volgnr.]]),"")</f>
        <v/>
      </c>
      <c r="C337" s="83"/>
      <c r="D337" s="83"/>
      <c r="E337" s="84"/>
      <c r="F337" s="83"/>
      <c r="G337" s="83"/>
      <c r="H337" s="84"/>
      <c r="I337" s="83"/>
      <c r="J337" s="86"/>
      <c r="K337" s="86"/>
      <c r="L337" s="86"/>
      <c r="M337" s="86"/>
      <c r="N337" s="86"/>
      <c r="O337" s="83"/>
      <c r="P337" s="111"/>
      <c r="Q337" s="111"/>
      <c r="R337" s="111"/>
      <c r="S337" s="113"/>
      <c r="T337" s="113"/>
      <c r="U337" s="113"/>
      <c r="V337" s="113"/>
      <c r="W337" s="113"/>
      <c r="X337" s="113"/>
      <c r="Y337" s="113"/>
      <c r="Z337" s="113"/>
      <c r="AA337" s="113"/>
      <c r="AB337" s="113"/>
      <c r="AD337" s="113"/>
    </row>
    <row r="338" spans="1:30" x14ac:dyDescent="0.2">
      <c r="A338" s="81" t="str">
        <f t="shared" si="5"/>
        <v/>
      </c>
      <c r="B338" s="82" t="str">
        <f>IF(H338&gt;0,CONCATENATE(Tabel2204043[Object-ID],Tabel2204043[Nr.],".",[1]!Watergangen[[#This Row],[Object code]],".",[1]!Watergangen[[#This Row],[Eis-volgnr.]]),"")</f>
        <v/>
      </c>
      <c r="C338" s="83"/>
      <c r="D338" s="83"/>
      <c r="E338" s="84"/>
      <c r="F338" s="83"/>
      <c r="G338" s="83"/>
      <c r="H338" s="84"/>
      <c r="I338" s="83"/>
      <c r="J338" s="86"/>
      <c r="K338" s="86"/>
      <c r="L338" s="86"/>
      <c r="M338" s="86"/>
      <c r="N338" s="86"/>
      <c r="O338" s="83"/>
      <c r="P338" s="111"/>
      <c r="Q338" s="111"/>
      <c r="R338" s="111"/>
      <c r="S338" s="113"/>
      <c r="T338" s="113"/>
      <c r="U338" s="113"/>
      <c r="V338" s="113"/>
      <c r="W338" s="113"/>
      <c r="X338" s="113"/>
      <c r="Y338" s="113"/>
      <c r="Z338" s="113"/>
      <c r="AA338" s="113"/>
      <c r="AB338" s="113"/>
      <c r="AD338" s="113"/>
    </row>
    <row r="339" spans="1:30" x14ac:dyDescent="0.2">
      <c r="A339" s="81" t="str">
        <f t="shared" si="5"/>
        <v/>
      </c>
      <c r="B339" s="82" t="str">
        <f>IF(H339&gt;0,CONCATENATE(Tabel2204043[Object-ID],Tabel2204043[Nr.],".",[1]!Watergangen[[#This Row],[Object code]],".",[1]!Watergangen[[#This Row],[Eis-volgnr.]]),"")</f>
        <v/>
      </c>
      <c r="C339" s="83"/>
      <c r="D339" s="83"/>
      <c r="E339" s="84"/>
      <c r="F339" s="83"/>
      <c r="G339" s="83"/>
      <c r="H339" s="84"/>
      <c r="I339" s="83"/>
      <c r="J339" s="86"/>
      <c r="K339" s="86"/>
      <c r="L339" s="86"/>
      <c r="M339" s="86"/>
      <c r="N339" s="86"/>
      <c r="O339" s="83"/>
      <c r="P339" s="111"/>
      <c r="Q339" s="111"/>
      <c r="R339" s="111"/>
      <c r="S339" s="113"/>
      <c r="T339" s="113"/>
      <c r="U339" s="113"/>
      <c r="V339" s="113"/>
      <c r="W339" s="113"/>
      <c r="X339" s="113"/>
      <c r="Y339" s="113"/>
      <c r="Z339" s="113"/>
      <c r="AA339" s="113"/>
      <c r="AB339" s="113"/>
      <c r="AD339" s="113"/>
    </row>
    <row r="340" spans="1:30" x14ac:dyDescent="0.2">
      <c r="A340" s="81" t="str">
        <f t="shared" si="5"/>
        <v/>
      </c>
      <c r="B340" s="82" t="str">
        <f>IF(H340&gt;0,CONCATENATE(Tabel2204043[Object-ID],Tabel2204043[Nr.],".",[1]!Watergangen[[#This Row],[Object code]],".",[1]!Watergangen[[#This Row],[Eis-volgnr.]]),"")</f>
        <v/>
      </c>
      <c r="C340" s="83"/>
      <c r="D340" s="83"/>
      <c r="E340" s="84"/>
      <c r="F340" s="83"/>
      <c r="G340" s="83"/>
      <c r="H340" s="84"/>
      <c r="I340" s="83"/>
      <c r="J340" s="86"/>
      <c r="K340" s="86"/>
      <c r="L340" s="86"/>
      <c r="M340" s="86"/>
      <c r="N340" s="86"/>
      <c r="O340" s="83"/>
      <c r="P340" s="111"/>
      <c r="Q340" s="111"/>
      <c r="R340" s="111"/>
      <c r="S340" s="113"/>
      <c r="T340" s="113"/>
      <c r="U340" s="113"/>
      <c r="V340" s="113"/>
      <c r="W340" s="113"/>
      <c r="X340" s="113"/>
      <c r="Y340" s="113"/>
      <c r="Z340" s="113"/>
      <c r="AA340" s="113"/>
      <c r="AB340" s="113"/>
      <c r="AD340" s="113"/>
    </row>
    <row r="341" spans="1:30" x14ac:dyDescent="0.2">
      <c r="A341" s="81" t="str">
        <f t="shared" si="5"/>
        <v/>
      </c>
      <c r="B341" s="82" t="str">
        <f>IF(H341&gt;0,CONCATENATE(Tabel2204043[Object-ID],Tabel2204043[Nr.],".",[1]!Watergangen[[#This Row],[Object code]],".",[1]!Watergangen[[#This Row],[Eis-volgnr.]]),"")</f>
        <v/>
      </c>
      <c r="C341" s="83"/>
      <c r="D341" s="83"/>
      <c r="E341" s="84"/>
      <c r="F341" s="83"/>
      <c r="G341" s="83"/>
      <c r="H341" s="84"/>
      <c r="I341" s="83"/>
      <c r="J341" s="86"/>
      <c r="K341" s="86"/>
      <c r="L341" s="86"/>
      <c r="M341" s="86"/>
      <c r="N341" s="86"/>
      <c r="O341" s="83"/>
      <c r="P341" s="111"/>
      <c r="Q341" s="111"/>
      <c r="R341" s="111"/>
      <c r="S341" s="113"/>
      <c r="T341" s="113"/>
      <c r="U341" s="113"/>
      <c r="V341" s="113"/>
      <c r="W341" s="113"/>
      <c r="X341" s="113"/>
      <c r="Y341" s="113"/>
      <c r="Z341" s="113"/>
      <c r="AA341" s="113"/>
      <c r="AB341" s="113"/>
      <c r="AD341" s="113"/>
    </row>
    <row r="342" spans="1:30" x14ac:dyDescent="0.2">
      <c r="A342" s="81" t="str">
        <f t="shared" si="5"/>
        <v/>
      </c>
      <c r="B342" s="82" t="str">
        <f>IF(H342&gt;0,CONCATENATE(Tabel2204043[Object-ID],Tabel2204043[Nr.],".",[1]!Watergangen[[#This Row],[Object code]],".",[1]!Watergangen[[#This Row],[Eis-volgnr.]]),"")</f>
        <v/>
      </c>
      <c r="C342" s="83"/>
      <c r="D342" s="83"/>
      <c r="E342" s="84"/>
      <c r="F342" s="83"/>
      <c r="G342" s="83"/>
      <c r="H342" s="84"/>
      <c r="I342" s="83"/>
      <c r="J342" s="86"/>
      <c r="K342" s="86"/>
      <c r="L342" s="86"/>
      <c r="M342" s="86"/>
      <c r="N342" s="86"/>
      <c r="O342" s="83"/>
      <c r="P342" s="111"/>
      <c r="Q342" s="111"/>
      <c r="R342" s="111"/>
      <c r="S342" s="113"/>
      <c r="T342" s="113"/>
      <c r="U342" s="113"/>
      <c r="V342" s="113"/>
      <c r="W342" s="113"/>
      <c r="X342" s="113"/>
      <c r="Y342" s="113"/>
      <c r="Z342" s="113"/>
      <c r="AA342" s="113"/>
      <c r="AB342" s="113"/>
      <c r="AD342" s="113"/>
    </row>
    <row r="343" spans="1:30" x14ac:dyDescent="0.2">
      <c r="A343" s="81" t="str">
        <f t="shared" si="5"/>
        <v/>
      </c>
      <c r="B343" s="82" t="str">
        <f>IF(H343&gt;0,CONCATENATE(Tabel2204043[Object-ID],Tabel2204043[Nr.],".",[1]!Watergangen[[#This Row],[Object code]],".",[1]!Watergangen[[#This Row],[Eis-volgnr.]]),"")</f>
        <v/>
      </c>
      <c r="C343" s="83"/>
      <c r="D343" s="83"/>
      <c r="E343" s="84"/>
      <c r="F343" s="83"/>
      <c r="G343" s="83"/>
      <c r="H343" s="84"/>
      <c r="I343" s="83"/>
      <c r="J343" s="86"/>
      <c r="K343" s="86"/>
      <c r="L343" s="86"/>
      <c r="M343" s="86"/>
      <c r="N343" s="86"/>
      <c r="O343" s="83"/>
      <c r="P343" s="111"/>
      <c r="Q343" s="111"/>
      <c r="R343" s="111"/>
      <c r="S343" s="113"/>
      <c r="T343" s="113"/>
      <c r="U343" s="113"/>
      <c r="V343" s="113"/>
      <c r="W343" s="113"/>
      <c r="X343" s="113"/>
      <c r="Y343" s="113"/>
      <c r="Z343" s="113"/>
      <c r="AA343" s="113"/>
      <c r="AB343" s="113"/>
      <c r="AD343" s="113"/>
    </row>
    <row r="344" spans="1:30" x14ac:dyDescent="0.2">
      <c r="A344" s="81" t="str">
        <f t="shared" si="5"/>
        <v/>
      </c>
      <c r="B344" s="82" t="str">
        <f>IF(H344&gt;0,CONCATENATE(Tabel2204043[Object-ID],Tabel2204043[Nr.],".",[1]!Watergangen[[#This Row],[Object code]],".",[1]!Watergangen[[#This Row],[Eis-volgnr.]]),"")</f>
        <v/>
      </c>
      <c r="C344" s="83"/>
      <c r="D344" s="83"/>
      <c r="E344" s="84"/>
      <c r="F344" s="83"/>
      <c r="G344" s="83"/>
      <c r="H344" s="84"/>
      <c r="I344" s="83"/>
      <c r="J344" s="86"/>
      <c r="K344" s="86"/>
      <c r="L344" s="86"/>
      <c r="M344" s="86"/>
      <c r="N344" s="86"/>
      <c r="O344" s="83"/>
      <c r="P344" s="111"/>
      <c r="Q344" s="111"/>
      <c r="R344" s="111"/>
      <c r="S344" s="113"/>
      <c r="T344" s="113"/>
      <c r="U344" s="113"/>
      <c r="V344" s="113"/>
      <c r="W344" s="113"/>
      <c r="X344" s="113"/>
      <c r="Y344" s="113"/>
      <c r="Z344" s="113"/>
      <c r="AA344" s="113"/>
      <c r="AB344" s="113"/>
      <c r="AD344" s="113"/>
    </row>
    <row r="345" spans="1:30" x14ac:dyDescent="0.2">
      <c r="A345" s="81" t="str">
        <f t="shared" si="5"/>
        <v/>
      </c>
      <c r="B345" s="82" t="str">
        <f>IF(H345&gt;0,CONCATENATE(Tabel2204043[Object-ID],Tabel2204043[Nr.],".",[1]!Watergangen[[#This Row],[Object code]],".",[1]!Watergangen[[#This Row],[Eis-volgnr.]]),"")</f>
        <v/>
      </c>
      <c r="C345" s="83"/>
      <c r="D345" s="83"/>
      <c r="E345" s="84"/>
      <c r="F345" s="83"/>
      <c r="G345" s="83"/>
      <c r="H345" s="84"/>
      <c r="I345" s="83"/>
      <c r="J345" s="86"/>
      <c r="K345" s="86"/>
      <c r="L345" s="86"/>
      <c r="M345" s="86"/>
      <c r="N345" s="86"/>
      <c r="O345" s="83"/>
      <c r="P345" s="111"/>
      <c r="Q345" s="111"/>
      <c r="R345" s="111"/>
      <c r="S345" s="113"/>
      <c r="T345" s="113"/>
      <c r="U345" s="113"/>
      <c r="V345" s="113"/>
      <c r="W345" s="113"/>
      <c r="X345" s="113"/>
      <c r="Y345" s="113"/>
      <c r="Z345" s="113"/>
      <c r="AA345" s="113"/>
      <c r="AB345" s="113"/>
      <c r="AD345" s="113"/>
    </row>
    <row r="346" spans="1:30" x14ac:dyDescent="0.2">
      <c r="A346" s="81" t="str">
        <f t="shared" si="5"/>
        <v/>
      </c>
      <c r="B346" s="82" t="str">
        <f>IF(H346&gt;0,CONCATENATE(Tabel2204043[Object-ID],Tabel2204043[Nr.],".",[1]!Watergangen[[#This Row],[Object code]],".",[1]!Watergangen[[#This Row],[Eis-volgnr.]]),"")</f>
        <v/>
      </c>
      <c r="C346" s="83"/>
      <c r="D346" s="83"/>
      <c r="E346" s="84"/>
      <c r="F346" s="83"/>
      <c r="G346" s="83"/>
      <c r="H346" s="84"/>
      <c r="I346" s="83"/>
      <c r="J346" s="86"/>
      <c r="K346" s="86"/>
      <c r="L346" s="86"/>
      <c r="M346" s="86"/>
      <c r="N346" s="86"/>
      <c r="O346" s="83"/>
      <c r="P346" s="111"/>
      <c r="Q346" s="111"/>
      <c r="R346" s="111"/>
      <c r="S346" s="113"/>
      <c r="T346" s="113"/>
      <c r="U346" s="113"/>
      <c r="V346" s="113"/>
      <c r="W346" s="113"/>
      <c r="X346" s="113"/>
      <c r="Y346" s="113"/>
      <c r="Z346" s="113"/>
      <c r="AA346" s="113"/>
      <c r="AB346" s="113"/>
      <c r="AD346" s="113"/>
    </row>
    <row r="347" spans="1:30" x14ac:dyDescent="0.2">
      <c r="A347" s="81" t="str">
        <f t="shared" si="5"/>
        <v/>
      </c>
      <c r="B347" s="82" t="str">
        <f>IF(H347&gt;0,CONCATENATE(Tabel2204043[Object-ID],Tabel2204043[Nr.],".",[1]!Watergangen[[#This Row],[Object code]],".",[1]!Watergangen[[#This Row],[Eis-volgnr.]]),"")</f>
        <v/>
      </c>
      <c r="C347" s="83"/>
      <c r="D347" s="83"/>
      <c r="E347" s="84"/>
      <c r="F347" s="83"/>
      <c r="G347" s="83"/>
      <c r="H347" s="84"/>
      <c r="I347" s="83"/>
      <c r="J347" s="86"/>
      <c r="K347" s="86"/>
      <c r="L347" s="86"/>
      <c r="M347" s="86"/>
      <c r="N347" s="86"/>
      <c r="O347" s="83"/>
      <c r="P347" s="111"/>
      <c r="Q347" s="111"/>
      <c r="R347" s="111"/>
      <c r="S347" s="113"/>
      <c r="T347" s="113"/>
      <c r="U347" s="113"/>
      <c r="V347" s="113"/>
      <c r="W347" s="113"/>
      <c r="X347" s="113"/>
      <c r="Y347" s="113"/>
      <c r="Z347" s="113"/>
      <c r="AA347" s="113"/>
      <c r="AB347" s="113"/>
      <c r="AD347" s="113"/>
    </row>
    <row r="348" spans="1:30" x14ac:dyDescent="0.2">
      <c r="A348" s="81" t="str">
        <f t="shared" si="5"/>
        <v/>
      </c>
      <c r="B348" s="82" t="str">
        <f>IF(H348&gt;0,CONCATENATE(Tabel2204043[Object-ID],Tabel2204043[Nr.],".",[1]!Watergangen[[#This Row],[Object code]],".",[1]!Watergangen[[#This Row],[Eis-volgnr.]]),"")</f>
        <v/>
      </c>
      <c r="C348" s="83"/>
      <c r="D348" s="83"/>
      <c r="E348" s="84"/>
      <c r="F348" s="83"/>
      <c r="G348" s="83"/>
      <c r="H348" s="84"/>
      <c r="I348" s="83"/>
      <c r="J348" s="86"/>
      <c r="K348" s="86"/>
      <c r="L348" s="86"/>
      <c r="M348" s="86"/>
      <c r="N348" s="86"/>
      <c r="O348" s="83"/>
      <c r="P348" s="111"/>
      <c r="Q348" s="111"/>
      <c r="R348" s="111"/>
      <c r="S348" s="113"/>
      <c r="T348" s="113"/>
      <c r="U348" s="113"/>
      <c r="V348" s="113"/>
      <c r="W348" s="113"/>
      <c r="X348" s="113"/>
      <c r="Y348" s="113"/>
      <c r="Z348" s="113"/>
      <c r="AA348" s="113"/>
      <c r="AB348" s="113"/>
      <c r="AD348" s="113"/>
    </row>
    <row r="349" spans="1:30" x14ac:dyDescent="0.2">
      <c r="A349" s="81" t="str">
        <f t="shared" si="5"/>
        <v/>
      </c>
      <c r="B349" s="82" t="str">
        <f>IF(H349&gt;0,CONCATENATE(Tabel2204043[Object-ID],Tabel2204043[Nr.],".",[1]!Watergangen[[#This Row],[Object code]],".",[1]!Watergangen[[#This Row],[Eis-volgnr.]]),"")</f>
        <v/>
      </c>
      <c r="C349" s="83"/>
      <c r="D349" s="83"/>
      <c r="E349" s="84"/>
      <c r="F349" s="83"/>
      <c r="G349" s="83"/>
      <c r="H349" s="84"/>
      <c r="I349" s="83"/>
      <c r="J349" s="86"/>
      <c r="K349" s="86"/>
      <c r="L349" s="86"/>
      <c r="M349" s="86"/>
      <c r="N349" s="86"/>
      <c r="O349" s="83"/>
      <c r="P349" s="111"/>
      <c r="Q349" s="111"/>
      <c r="R349" s="111"/>
      <c r="S349" s="113"/>
      <c r="T349" s="113"/>
      <c r="U349" s="113"/>
      <c r="V349" s="113"/>
      <c r="W349" s="113"/>
      <c r="X349" s="113"/>
      <c r="Y349" s="113"/>
      <c r="Z349" s="113"/>
      <c r="AA349" s="113"/>
      <c r="AB349" s="113"/>
      <c r="AD349" s="113"/>
    </row>
    <row r="350" spans="1:30" x14ac:dyDescent="0.2">
      <c r="A350" s="81" t="str">
        <f t="shared" si="5"/>
        <v/>
      </c>
      <c r="B350" s="82" t="str">
        <f>IF(H350&gt;0,CONCATENATE(Tabel2204043[Object-ID],Tabel2204043[Nr.],".",[1]!Watergangen[[#This Row],[Object code]],".",[1]!Watergangen[[#This Row],[Eis-volgnr.]]),"")</f>
        <v/>
      </c>
      <c r="C350" s="83"/>
      <c r="D350" s="83"/>
      <c r="E350" s="84"/>
      <c r="F350" s="83"/>
      <c r="G350" s="83"/>
      <c r="H350" s="84"/>
      <c r="I350" s="83"/>
      <c r="J350" s="86"/>
      <c r="K350" s="86"/>
      <c r="L350" s="86"/>
      <c r="M350" s="86"/>
      <c r="N350" s="86"/>
      <c r="O350" s="83"/>
      <c r="P350" s="111"/>
      <c r="Q350" s="111"/>
      <c r="R350" s="111"/>
      <c r="S350" s="113"/>
      <c r="T350" s="113"/>
      <c r="U350" s="113"/>
      <c r="V350" s="113"/>
      <c r="W350" s="113"/>
      <c r="X350" s="113"/>
      <c r="Y350" s="113"/>
      <c r="Z350" s="113"/>
      <c r="AA350" s="113"/>
      <c r="AB350" s="113"/>
      <c r="AD350" s="113"/>
    </row>
    <row r="351" spans="1:30" x14ac:dyDescent="0.2">
      <c r="A351" s="81" t="str">
        <f t="shared" si="5"/>
        <v/>
      </c>
      <c r="B351" s="82" t="str">
        <f>IF(H351&gt;0,CONCATENATE(Tabel2204043[Object-ID],Tabel2204043[Nr.],".",[1]!Watergangen[[#This Row],[Object code]],".",[1]!Watergangen[[#This Row],[Eis-volgnr.]]),"")</f>
        <v/>
      </c>
      <c r="C351" s="83"/>
      <c r="D351" s="83"/>
      <c r="E351" s="84"/>
      <c r="F351" s="83"/>
      <c r="G351" s="83"/>
      <c r="H351" s="84"/>
      <c r="I351" s="83"/>
      <c r="J351" s="86"/>
      <c r="K351" s="86"/>
      <c r="L351" s="86"/>
      <c r="M351" s="86"/>
      <c r="N351" s="86"/>
      <c r="O351" s="83"/>
      <c r="P351" s="111"/>
      <c r="Q351" s="111"/>
      <c r="R351" s="111"/>
      <c r="S351" s="113"/>
      <c r="T351" s="113"/>
      <c r="U351" s="113"/>
      <c r="V351" s="113"/>
      <c r="W351" s="113"/>
      <c r="X351" s="113"/>
      <c r="Y351" s="113"/>
      <c r="Z351" s="113"/>
      <c r="AA351" s="113"/>
      <c r="AB351" s="113"/>
      <c r="AD351" s="113"/>
    </row>
    <row r="352" spans="1:30" x14ac:dyDescent="0.2">
      <c r="A352" s="81" t="str">
        <f t="shared" si="5"/>
        <v/>
      </c>
      <c r="B352" s="82" t="str">
        <f>IF(H352&gt;0,CONCATENATE(Tabel2204043[Object-ID],Tabel2204043[Nr.],".",[1]!Watergangen[[#This Row],[Object code]],".",[1]!Watergangen[[#This Row],[Eis-volgnr.]]),"")</f>
        <v/>
      </c>
      <c r="C352" s="83"/>
      <c r="D352" s="83"/>
      <c r="E352" s="84"/>
      <c r="F352" s="83"/>
      <c r="G352" s="83"/>
      <c r="H352" s="84"/>
      <c r="I352" s="83"/>
      <c r="J352" s="86"/>
      <c r="K352" s="86"/>
      <c r="L352" s="86"/>
      <c r="M352" s="86"/>
      <c r="N352" s="86"/>
      <c r="O352" s="83"/>
      <c r="P352" s="111"/>
      <c r="Q352" s="111"/>
      <c r="R352" s="111"/>
      <c r="S352" s="113"/>
      <c r="T352" s="113"/>
      <c r="U352" s="113"/>
      <c r="V352" s="113"/>
      <c r="W352" s="113"/>
      <c r="X352" s="113"/>
      <c r="Y352" s="113"/>
      <c r="Z352" s="113"/>
      <c r="AA352" s="113"/>
      <c r="AB352" s="113"/>
      <c r="AD352" s="113"/>
    </row>
    <row r="353" spans="1:30" x14ac:dyDescent="0.2">
      <c r="A353" s="81" t="str">
        <f t="shared" si="5"/>
        <v/>
      </c>
      <c r="B353" s="82" t="str">
        <f>IF(H353&gt;0,CONCATENATE(Tabel2204043[Object-ID],Tabel2204043[Nr.],".",[1]!Watergangen[[#This Row],[Object code]],".",[1]!Watergangen[[#This Row],[Eis-volgnr.]]),"")</f>
        <v/>
      </c>
      <c r="C353" s="83"/>
      <c r="D353" s="83"/>
      <c r="E353" s="84"/>
      <c r="F353" s="83"/>
      <c r="G353" s="83"/>
      <c r="H353" s="84"/>
      <c r="I353" s="83"/>
      <c r="J353" s="86"/>
      <c r="K353" s="86"/>
      <c r="L353" s="86"/>
      <c r="M353" s="86"/>
      <c r="N353" s="86"/>
      <c r="O353" s="83"/>
      <c r="P353" s="111"/>
      <c r="Q353" s="111"/>
      <c r="R353" s="111"/>
      <c r="S353" s="113"/>
      <c r="T353" s="113"/>
      <c r="U353" s="113"/>
      <c r="V353" s="113"/>
      <c r="W353" s="113"/>
      <c r="X353" s="113"/>
      <c r="Y353" s="113"/>
      <c r="Z353" s="113"/>
      <c r="AA353" s="113"/>
      <c r="AB353" s="113"/>
      <c r="AD353" s="113"/>
    </row>
    <row r="354" spans="1:30" x14ac:dyDescent="0.2">
      <c r="A354" s="81" t="str">
        <f t="shared" si="5"/>
        <v/>
      </c>
      <c r="B354" s="82" t="str">
        <f>IF(H354&gt;0,CONCATENATE(Tabel2204043[Object-ID],Tabel2204043[Nr.],".",[1]!Watergangen[[#This Row],[Object code]],".",[1]!Watergangen[[#This Row],[Eis-volgnr.]]),"")</f>
        <v/>
      </c>
      <c r="C354" s="83"/>
      <c r="D354" s="83"/>
      <c r="E354" s="84"/>
      <c r="F354" s="83"/>
      <c r="G354" s="83"/>
      <c r="H354" s="84"/>
      <c r="I354" s="83"/>
      <c r="J354" s="86"/>
      <c r="K354" s="86"/>
      <c r="L354" s="86"/>
      <c r="M354" s="86"/>
      <c r="N354" s="86"/>
      <c r="O354" s="83"/>
      <c r="P354" s="111"/>
      <c r="Q354" s="111"/>
      <c r="R354" s="111"/>
      <c r="S354" s="113"/>
      <c r="T354" s="113"/>
      <c r="U354" s="113"/>
      <c r="V354" s="113"/>
      <c r="W354" s="113"/>
      <c r="X354" s="113"/>
      <c r="Y354" s="113"/>
      <c r="Z354" s="113"/>
      <c r="AA354" s="113"/>
      <c r="AB354" s="113"/>
      <c r="AD354" s="113"/>
    </row>
    <row r="355" spans="1:30" x14ac:dyDescent="0.2">
      <c r="A355" s="81" t="str">
        <f t="shared" si="5"/>
        <v/>
      </c>
      <c r="B355" s="82" t="str">
        <f>IF(H355&gt;0,CONCATENATE(Tabel2204043[Object-ID],Tabel2204043[Nr.],".",[1]!Watergangen[[#This Row],[Object code]],".",[1]!Watergangen[[#This Row],[Eis-volgnr.]]),"")</f>
        <v/>
      </c>
      <c r="C355" s="83"/>
      <c r="D355" s="83"/>
      <c r="E355" s="84"/>
      <c r="F355" s="83"/>
      <c r="G355" s="83"/>
      <c r="H355" s="84"/>
      <c r="I355" s="83"/>
      <c r="J355" s="86"/>
      <c r="K355" s="86"/>
      <c r="L355" s="86"/>
      <c r="M355" s="86"/>
      <c r="N355" s="86"/>
      <c r="O355" s="83"/>
      <c r="P355" s="111"/>
      <c r="Q355" s="111"/>
      <c r="R355" s="111"/>
      <c r="S355" s="113"/>
      <c r="T355" s="113"/>
      <c r="U355" s="113"/>
      <c r="V355" s="113"/>
      <c r="W355" s="113"/>
      <c r="X355" s="113"/>
      <c r="Y355" s="113"/>
      <c r="Z355" s="113"/>
      <c r="AA355" s="113"/>
      <c r="AB355" s="113"/>
      <c r="AD355" s="113"/>
    </row>
    <row r="356" spans="1:30" x14ac:dyDescent="0.2">
      <c r="A356" s="81" t="str">
        <f t="shared" si="5"/>
        <v/>
      </c>
      <c r="B356" s="82" t="str">
        <f>IF(H356&gt;0,CONCATENATE(Tabel2204043[Object-ID],Tabel2204043[Nr.],".",[1]!Watergangen[[#This Row],[Object code]],".",[1]!Watergangen[[#This Row],[Eis-volgnr.]]),"")</f>
        <v/>
      </c>
      <c r="C356" s="83"/>
      <c r="D356" s="83"/>
      <c r="E356" s="84"/>
      <c r="F356" s="83"/>
      <c r="G356" s="83"/>
      <c r="H356" s="84"/>
      <c r="I356" s="83"/>
      <c r="J356" s="86"/>
      <c r="K356" s="86"/>
      <c r="L356" s="86"/>
      <c r="M356" s="86"/>
      <c r="N356" s="86"/>
      <c r="O356" s="83"/>
      <c r="P356" s="111"/>
      <c r="Q356" s="111"/>
      <c r="R356" s="111"/>
      <c r="S356" s="113"/>
      <c r="T356" s="113"/>
      <c r="U356" s="113"/>
      <c r="V356" s="113"/>
      <c r="W356" s="113"/>
      <c r="X356" s="113"/>
      <c r="Y356" s="113"/>
      <c r="Z356" s="113"/>
      <c r="AA356" s="113"/>
      <c r="AB356" s="113"/>
      <c r="AD356" s="113"/>
    </row>
    <row r="357" spans="1:30" x14ac:dyDescent="0.2">
      <c r="A357" s="81" t="str">
        <f t="shared" si="5"/>
        <v/>
      </c>
      <c r="B357" s="82" t="str">
        <f>IF(H357&gt;0,CONCATENATE(Tabel2204043[Object-ID],Tabel2204043[Nr.],".",[1]!Watergangen[[#This Row],[Object code]],".",[1]!Watergangen[[#This Row],[Eis-volgnr.]]),"")</f>
        <v/>
      </c>
      <c r="C357" s="83"/>
      <c r="D357" s="83"/>
      <c r="E357" s="84"/>
      <c r="F357" s="83"/>
      <c r="G357" s="83"/>
      <c r="H357" s="84"/>
      <c r="I357" s="83"/>
      <c r="J357" s="86"/>
      <c r="K357" s="86"/>
      <c r="L357" s="86"/>
      <c r="M357" s="86"/>
      <c r="N357" s="86"/>
      <c r="O357" s="83"/>
      <c r="P357" s="111"/>
      <c r="Q357" s="111"/>
      <c r="R357" s="111"/>
      <c r="S357" s="113"/>
      <c r="T357" s="113"/>
      <c r="U357" s="113"/>
      <c r="V357" s="113"/>
      <c r="W357" s="113"/>
      <c r="X357" s="113"/>
      <c r="Y357" s="113"/>
      <c r="Z357" s="113"/>
      <c r="AA357" s="113"/>
      <c r="AB357" s="113"/>
      <c r="AD357" s="113"/>
    </row>
    <row r="358" spans="1:30" x14ac:dyDescent="0.2">
      <c r="A358" s="81" t="str">
        <f t="shared" si="5"/>
        <v/>
      </c>
      <c r="B358" s="82" t="str">
        <f>IF(H358&gt;0,CONCATENATE(Tabel2204043[Object-ID],Tabel2204043[Nr.],".",[1]!Watergangen[[#This Row],[Object code]],".",[1]!Watergangen[[#This Row],[Eis-volgnr.]]),"")</f>
        <v/>
      </c>
      <c r="C358" s="83"/>
      <c r="D358" s="83"/>
      <c r="E358" s="84"/>
      <c r="F358" s="83"/>
      <c r="G358" s="83"/>
      <c r="H358" s="84"/>
      <c r="I358" s="83"/>
      <c r="J358" s="86"/>
      <c r="K358" s="86"/>
      <c r="L358" s="86"/>
      <c r="M358" s="86"/>
      <c r="N358" s="86"/>
      <c r="O358" s="83"/>
      <c r="P358" s="111"/>
      <c r="Q358" s="111"/>
      <c r="R358" s="111"/>
      <c r="S358" s="113"/>
      <c r="T358" s="113"/>
      <c r="U358" s="113"/>
      <c r="V358" s="113"/>
      <c r="W358" s="113"/>
      <c r="X358" s="113"/>
      <c r="Y358" s="113"/>
      <c r="Z358" s="113"/>
      <c r="AA358" s="113"/>
      <c r="AB358" s="113"/>
      <c r="AD358" s="113"/>
    </row>
    <row r="359" spans="1:30" x14ac:dyDescent="0.2">
      <c r="A359" s="81" t="str">
        <f t="shared" si="5"/>
        <v/>
      </c>
      <c r="B359" s="82" t="str">
        <f>IF(H359&gt;0,CONCATENATE(Tabel2204043[Object-ID],Tabel2204043[Nr.],".",[1]!Watergangen[[#This Row],[Object code]],".",[1]!Watergangen[[#This Row],[Eis-volgnr.]]),"")</f>
        <v/>
      </c>
      <c r="C359" s="83"/>
      <c r="D359" s="83"/>
      <c r="E359" s="84"/>
      <c r="F359" s="83"/>
      <c r="G359" s="83"/>
      <c r="H359" s="84"/>
      <c r="I359" s="83"/>
      <c r="J359" s="86"/>
      <c r="K359" s="86"/>
      <c r="L359" s="86"/>
      <c r="M359" s="86"/>
      <c r="N359" s="86"/>
      <c r="O359" s="83"/>
      <c r="P359" s="111"/>
      <c r="Q359" s="111"/>
      <c r="R359" s="111"/>
      <c r="S359" s="113"/>
      <c r="T359" s="113"/>
      <c r="U359" s="113"/>
      <c r="V359" s="113"/>
      <c r="W359" s="113"/>
      <c r="X359" s="113"/>
      <c r="Y359" s="113"/>
      <c r="Z359" s="113"/>
      <c r="AA359" s="113"/>
      <c r="AB359" s="113"/>
      <c r="AD359" s="113"/>
    </row>
    <row r="360" spans="1:30" x14ac:dyDescent="0.2">
      <c r="A360" s="81" t="str">
        <f t="shared" si="5"/>
        <v/>
      </c>
      <c r="B360" s="82" t="str">
        <f>IF(H360&gt;0,CONCATENATE(Tabel2204043[Object-ID],Tabel2204043[Nr.],".",[1]!Watergangen[[#This Row],[Object code]],".",[1]!Watergangen[[#This Row],[Eis-volgnr.]]),"")</f>
        <v/>
      </c>
      <c r="C360" s="83"/>
      <c r="D360" s="83"/>
      <c r="E360" s="84"/>
      <c r="F360" s="83"/>
      <c r="G360" s="83"/>
      <c r="H360" s="84"/>
      <c r="I360" s="83"/>
      <c r="J360" s="86"/>
      <c r="K360" s="86"/>
      <c r="L360" s="86"/>
      <c r="M360" s="86"/>
      <c r="N360" s="86"/>
      <c r="O360" s="83"/>
      <c r="P360" s="111"/>
      <c r="Q360" s="111"/>
      <c r="R360" s="111"/>
      <c r="S360" s="113"/>
      <c r="T360" s="113"/>
      <c r="U360" s="113"/>
      <c r="V360" s="113"/>
      <c r="W360" s="113"/>
      <c r="X360" s="113"/>
      <c r="Y360" s="113"/>
      <c r="Z360" s="113"/>
      <c r="AA360" s="113"/>
      <c r="AB360" s="113"/>
      <c r="AD360" s="113"/>
    </row>
    <row r="361" spans="1:30" x14ac:dyDescent="0.2">
      <c r="A361" s="81" t="str">
        <f t="shared" si="5"/>
        <v/>
      </c>
      <c r="B361" s="82" t="str">
        <f>IF(H361&gt;0,CONCATENATE(Tabel2204043[Object-ID],Tabel2204043[Nr.],".",[1]!Watergangen[[#This Row],[Object code]],".",[1]!Watergangen[[#This Row],[Eis-volgnr.]]),"")</f>
        <v/>
      </c>
      <c r="C361" s="83"/>
      <c r="D361" s="83"/>
      <c r="E361" s="84"/>
      <c r="F361" s="83"/>
      <c r="G361" s="83"/>
      <c r="H361" s="84"/>
      <c r="I361" s="83"/>
      <c r="J361" s="86"/>
      <c r="K361" s="86"/>
      <c r="L361" s="86"/>
      <c r="M361" s="86"/>
      <c r="N361" s="86"/>
      <c r="O361" s="83"/>
      <c r="P361" s="111"/>
      <c r="Q361" s="111"/>
      <c r="R361" s="111"/>
      <c r="S361" s="113"/>
      <c r="T361" s="113"/>
      <c r="U361" s="113"/>
      <c r="V361" s="113"/>
      <c r="W361" s="113"/>
      <c r="X361" s="113"/>
      <c r="Y361" s="113"/>
      <c r="Z361" s="113"/>
      <c r="AA361" s="113"/>
      <c r="AB361" s="113"/>
      <c r="AD361" s="113"/>
    </row>
    <row r="362" spans="1:30" x14ac:dyDescent="0.2">
      <c r="A362" s="81" t="str">
        <f t="shared" si="5"/>
        <v/>
      </c>
      <c r="B362" s="82" t="str">
        <f>IF(H362&gt;0,CONCATENATE(Tabel2204043[Object-ID],Tabel2204043[Nr.],".",[1]!Watergangen[[#This Row],[Object code]],".",[1]!Watergangen[[#This Row],[Eis-volgnr.]]),"")</f>
        <v/>
      </c>
      <c r="C362" s="83"/>
      <c r="D362" s="83"/>
      <c r="E362" s="84"/>
      <c r="F362" s="83"/>
      <c r="G362" s="83"/>
      <c r="H362" s="84"/>
      <c r="I362" s="83"/>
      <c r="J362" s="86"/>
      <c r="K362" s="86"/>
      <c r="L362" s="86"/>
      <c r="M362" s="86"/>
      <c r="N362" s="86"/>
      <c r="O362" s="83"/>
      <c r="P362" s="111"/>
      <c r="Q362" s="111"/>
      <c r="R362" s="111"/>
      <c r="S362" s="113"/>
      <c r="T362" s="113"/>
      <c r="U362" s="113"/>
      <c r="V362" s="113"/>
      <c r="W362" s="113"/>
      <c r="X362" s="113"/>
      <c r="Y362" s="113"/>
      <c r="Z362" s="113"/>
      <c r="AA362" s="113"/>
      <c r="AB362" s="113"/>
      <c r="AD362" s="113"/>
    </row>
    <row r="363" spans="1:30" x14ac:dyDescent="0.2">
      <c r="A363" s="81" t="str">
        <f t="shared" si="5"/>
        <v/>
      </c>
      <c r="B363" s="82" t="str">
        <f>IF(H363&gt;0,CONCATENATE(Tabel2204043[Object-ID],Tabel2204043[Nr.],".",[1]!Watergangen[[#This Row],[Object code]],".",[1]!Watergangen[[#This Row],[Eis-volgnr.]]),"")</f>
        <v/>
      </c>
      <c r="C363" s="83"/>
      <c r="D363" s="83"/>
      <c r="E363" s="84"/>
      <c r="F363" s="83"/>
      <c r="G363" s="83"/>
      <c r="H363" s="84"/>
      <c r="I363" s="83"/>
      <c r="J363" s="86"/>
      <c r="K363" s="86"/>
      <c r="L363" s="86"/>
      <c r="M363" s="86"/>
      <c r="N363" s="86"/>
      <c r="O363" s="83"/>
      <c r="P363" s="111"/>
      <c r="Q363" s="111"/>
      <c r="R363" s="111"/>
      <c r="S363" s="113"/>
      <c r="T363" s="113"/>
      <c r="U363" s="113"/>
      <c r="V363" s="113"/>
      <c r="W363" s="113"/>
      <c r="X363" s="113"/>
      <c r="Y363" s="113"/>
      <c r="Z363" s="113"/>
      <c r="AA363" s="113"/>
      <c r="AB363" s="113"/>
      <c r="AD363" s="113"/>
    </row>
    <row r="364" spans="1:30" x14ac:dyDescent="0.2">
      <c r="A364" s="81" t="str">
        <f t="shared" si="5"/>
        <v/>
      </c>
      <c r="B364" s="82" t="str">
        <f>IF(H364&gt;0,CONCATENATE(Tabel2204043[Object-ID],Tabel2204043[Nr.],".",[1]!Watergangen[[#This Row],[Object code]],".",[1]!Watergangen[[#This Row],[Eis-volgnr.]]),"")</f>
        <v/>
      </c>
      <c r="C364" s="83"/>
      <c r="D364" s="83"/>
      <c r="E364" s="84"/>
      <c r="F364" s="83"/>
      <c r="G364" s="83"/>
      <c r="H364" s="84"/>
      <c r="I364" s="83"/>
      <c r="J364" s="86"/>
      <c r="K364" s="86"/>
      <c r="L364" s="86"/>
      <c r="M364" s="86"/>
      <c r="N364" s="86"/>
      <c r="O364" s="83"/>
      <c r="P364" s="111"/>
      <c r="Q364" s="111"/>
      <c r="R364" s="111"/>
      <c r="S364" s="113"/>
      <c r="T364" s="113"/>
      <c r="U364" s="113"/>
      <c r="V364" s="113"/>
      <c r="W364" s="113"/>
      <c r="X364" s="113"/>
      <c r="Y364" s="113"/>
      <c r="Z364" s="113"/>
      <c r="AA364" s="113"/>
      <c r="AB364" s="113"/>
      <c r="AD364" s="113"/>
    </row>
    <row r="365" spans="1:30" x14ac:dyDescent="0.2">
      <c r="A365" s="81" t="str">
        <f t="shared" si="5"/>
        <v/>
      </c>
      <c r="B365" s="82" t="str">
        <f>IF(H365&gt;0,CONCATENATE(Tabel2204043[Object-ID],Tabel2204043[Nr.],".",[1]!Watergangen[[#This Row],[Object code]],".",[1]!Watergangen[[#This Row],[Eis-volgnr.]]),"")</f>
        <v/>
      </c>
      <c r="C365" s="83"/>
      <c r="D365" s="83"/>
      <c r="E365" s="84"/>
      <c r="F365" s="83"/>
      <c r="G365" s="83"/>
      <c r="H365" s="84"/>
      <c r="I365" s="83"/>
      <c r="J365" s="86"/>
      <c r="K365" s="86"/>
      <c r="L365" s="86"/>
      <c r="M365" s="86"/>
      <c r="N365" s="86"/>
      <c r="O365" s="83"/>
      <c r="P365" s="111"/>
      <c r="Q365" s="111"/>
      <c r="R365" s="111"/>
      <c r="S365" s="113"/>
      <c r="T365" s="113"/>
      <c r="U365" s="113"/>
      <c r="V365" s="113"/>
      <c r="W365" s="113"/>
      <c r="X365" s="113"/>
      <c r="Y365" s="113"/>
      <c r="Z365" s="113"/>
      <c r="AA365" s="113"/>
      <c r="AB365" s="113"/>
      <c r="AD365" s="113"/>
    </row>
    <row r="366" spans="1:30" x14ac:dyDescent="0.2">
      <c r="A366" s="81" t="str">
        <f t="shared" si="5"/>
        <v/>
      </c>
      <c r="B366" s="82" t="str">
        <f>IF(H366&gt;0,CONCATENATE(Tabel2204043[Object-ID],Tabel2204043[Nr.],".",[1]!Watergangen[[#This Row],[Object code]],".",[1]!Watergangen[[#This Row],[Eis-volgnr.]]),"")</f>
        <v/>
      </c>
      <c r="C366" s="83"/>
      <c r="D366" s="83"/>
      <c r="E366" s="84"/>
      <c r="F366" s="83"/>
      <c r="G366" s="83"/>
      <c r="H366" s="84"/>
      <c r="I366" s="83"/>
      <c r="J366" s="86"/>
      <c r="K366" s="86"/>
      <c r="L366" s="86"/>
      <c r="M366" s="86"/>
      <c r="N366" s="86"/>
      <c r="O366" s="83"/>
      <c r="P366" s="111"/>
      <c r="Q366" s="111"/>
      <c r="R366" s="111"/>
      <c r="S366" s="113"/>
      <c r="T366" s="113"/>
      <c r="U366" s="113"/>
      <c r="V366" s="113"/>
      <c r="W366" s="113"/>
      <c r="X366" s="113"/>
      <c r="Y366" s="113"/>
      <c r="Z366" s="113"/>
      <c r="AA366" s="113"/>
      <c r="AB366" s="113"/>
      <c r="AD366" s="113"/>
    </row>
    <row r="367" spans="1:30" x14ac:dyDescent="0.2">
      <c r="A367" s="81" t="str">
        <f t="shared" si="5"/>
        <v/>
      </c>
      <c r="B367" s="82" t="str">
        <f>IF(H367&gt;0,CONCATENATE(Tabel2204043[Object-ID],Tabel2204043[Nr.],".",[1]!Watergangen[[#This Row],[Object code]],".",[1]!Watergangen[[#This Row],[Eis-volgnr.]]),"")</f>
        <v/>
      </c>
      <c r="C367" s="83"/>
      <c r="D367" s="83"/>
      <c r="E367" s="84"/>
      <c r="F367" s="83"/>
      <c r="G367" s="83"/>
      <c r="H367" s="84"/>
      <c r="I367" s="83"/>
      <c r="J367" s="86"/>
      <c r="K367" s="86"/>
      <c r="L367" s="86"/>
      <c r="M367" s="86"/>
      <c r="N367" s="86"/>
      <c r="O367" s="83"/>
      <c r="P367" s="111"/>
      <c r="Q367" s="111"/>
      <c r="R367" s="111"/>
      <c r="S367" s="113"/>
      <c r="T367" s="113"/>
      <c r="U367" s="113"/>
      <c r="V367" s="113"/>
      <c r="W367" s="113"/>
      <c r="X367" s="113"/>
      <c r="Y367" s="113"/>
      <c r="Z367" s="113"/>
      <c r="AA367" s="113"/>
      <c r="AB367" s="113"/>
      <c r="AD367" s="113"/>
    </row>
    <row r="368" spans="1:30" x14ac:dyDescent="0.2">
      <c r="A368" s="81" t="str">
        <f t="shared" si="5"/>
        <v/>
      </c>
      <c r="B368" s="82" t="str">
        <f>IF(H368&gt;0,CONCATENATE(Tabel2204043[Object-ID],Tabel2204043[Nr.],".",[1]!Watergangen[[#This Row],[Object code]],".",[1]!Watergangen[[#This Row],[Eis-volgnr.]]),"")</f>
        <v/>
      </c>
      <c r="C368" s="83"/>
      <c r="D368" s="83"/>
      <c r="E368" s="84"/>
      <c r="F368" s="83"/>
      <c r="G368" s="83"/>
      <c r="H368" s="84"/>
      <c r="I368" s="83"/>
      <c r="J368" s="86"/>
      <c r="K368" s="86"/>
      <c r="L368" s="86"/>
      <c r="M368" s="86"/>
      <c r="N368" s="86"/>
      <c r="O368" s="83"/>
      <c r="P368" s="111"/>
      <c r="Q368" s="111"/>
      <c r="R368" s="111"/>
      <c r="S368" s="113"/>
      <c r="T368" s="113"/>
      <c r="U368" s="113"/>
      <c r="V368" s="113"/>
      <c r="W368" s="113"/>
      <c r="X368" s="113"/>
      <c r="Y368" s="113"/>
      <c r="Z368" s="113"/>
      <c r="AA368" s="113"/>
      <c r="AB368" s="113"/>
      <c r="AD368" s="113"/>
    </row>
  </sheetData>
  <autoFilter ref="A10:AD368" xr:uid="{545F5367-6D56-4BC8-A9C2-33E35C0808CD}"/>
  <conditionalFormatting sqref="B11:B368">
    <cfRule type="containsBlanks" priority="2" stopIfTrue="1">
      <formula>LEN(TRIM(B11))=0</formula>
    </cfRule>
    <cfRule type="duplicateValues" dxfId="15" priority="3"/>
  </conditionalFormatting>
  <conditionalFormatting sqref="B10">
    <cfRule type="expression" dxfId="14" priority="1">
      <formula>$AF$8&lt;&gt;0</formula>
    </cfRule>
  </conditionalFormatting>
  <hyperlinks>
    <hyperlink ref="B10" location="Objectenboom!A1" display="Eis-ID" xr:uid="{772218DE-A550-4A1E-8FB1-28AD0EAAF92C}"/>
  </hyperlinks>
  <printOptions horizontalCentered="1"/>
  <pageMargins left="0.6692913385826772" right="0.6692913385826772" top="1.1417322834645669" bottom="0.74803149606299213" header="0.31496062992125984" footer="0.31496062992125984"/>
  <pageSetup paperSize="8" scale="71" fitToHeight="0" orientation="landscape" verticalDpi="0" r:id="rId1"/>
  <headerFooter>
    <oddHeader>&amp;L&amp;24&amp;A&amp;R&amp;24 702074 Gemaal Commandeurspolder</oddHeader>
    <oddFooter>&amp;C&amp;P van &amp;N</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55F9501-AA5C-4073-8E85-14B48B9871B1}">
          <x14:formula1>
            <xm:f>'\\atlas\kvanderheijden\PMB\Vispassage\[19-01-2021 APvE_eenzijdige vispassage_concept ver 1.0.xlsm]Selectievelden'!#REF!</xm:f>
          </x14:formula1>
          <xm:sqref>O14:O368</xm:sqref>
        </x14:dataValidation>
        <x14:dataValidation type="list" allowBlank="1" showInputMessage="1" showErrorMessage="1" xr:uid="{7F52DA60-F2DB-4B3C-9512-22994857D490}">
          <x14:formula1>
            <xm:f>'\\atlas\kvanderheijden\PMB\Vispassage\[19-01-2021 APvE_eenzijdige vispassage_concept ver 1.0.xlsm]Selectievelden'!#REF!</xm:f>
          </x14:formula1>
          <xm:sqref>L14:M19 C24:C368 H24:H368 S14:S368 Y14:Y368</xm:sqref>
        </x14:dataValidation>
        <x14:dataValidation type="list" errorStyle="warning" allowBlank="1" showInputMessage="1" showErrorMessage="1" errorTitle="Verkeerde invoer" error="Deze waarde wijkt af van de lijst" xr:uid="{3C539D26-BD49-41AE-8CA9-B3DE9D737CB0}">
          <x14:formula1>
            <xm:f>'\\atlas\kvanderheijden\PMB\Vispassage\[19-01-2021 APvE_eenzijdige vispassage_concept ver 1.0.xlsm]Selectievelden'!#REF!</xm:f>
          </x14:formula1>
          <xm:sqref>E24:E368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2ad1b67-fe9b-484f-aeb0-6ed142270663">
      <Terms xmlns="http://schemas.microsoft.com/office/infopath/2007/PartnerControls"/>
    </lcf76f155ced4ddcb4097134ff3c332f>
    <TaxCatchAll xmlns="907a4e5d-0944-444d-9e0c-1f115f9b495b"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D6DA06CFA96FAA409B49BC1D3851BEBF" ma:contentTypeVersion="13" ma:contentTypeDescription="Een nieuw document maken." ma:contentTypeScope="" ma:versionID="8403fa79474f6a530c20847656d5a54c">
  <xsd:schema xmlns:xsd="http://www.w3.org/2001/XMLSchema" xmlns:xs="http://www.w3.org/2001/XMLSchema" xmlns:p="http://schemas.microsoft.com/office/2006/metadata/properties" xmlns:ns2="907a4e5d-0944-444d-9e0c-1f115f9b495b" xmlns:ns3="f2ad1b67-fe9b-484f-aeb0-6ed142270663" targetNamespace="http://schemas.microsoft.com/office/2006/metadata/properties" ma:root="true" ma:fieldsID="2c13bb4b9311798fac0c6fc00dddb5e8" ns2:_="" ns3:_="">
    <xsd:import namespace="907a4e5d-0944-444d-9e0c-1f115f9b495b"/>
    <xsd:import namespace="f2ad1b67-fe9b-484f-aeb0-6ed14227066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lcf76f155ced4ddcb4097134ff3c332f" minOccurs="0"/>
                <xsd:element ref="ns2:TaxCatchAll"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7a4e5d-0944-444d-9e0c-1f115f9b495b"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85b751bd-b449-4f72-9c60-1a4c6d1a51a7}" ma:internalName="TaxCatchAll" ma:showField="CatchAllData" ma:web="907a4e5d-0944-444d-9e0c-1f115f9b495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2ad1b67-fe9b-484f-aeb0-6ed14227066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9e859127-965c-4449-b812-f2b50dbb9b9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8F5504-72F3-405B-989D-E12061C71022}">
  <ds:schemaRefs>
    <ds:schemaRef ds:uri="http://schemas.microsoft.com/office/infopath/2007/PartnerControls"/>
    <ds:schemaRef ds:uri="http://www.w3.org/XML/1998/namespace"/>
    <ds:schemaRef ds:uri="http://schemas.microsoft.com/office/2006/documentManagement/types"/>
    <ds:schemaRef ds:uri="http://purl.org/dc/elements/1.1/"/>
    <ds:schemaRef ds:uri="http://purl.org/dc/dcmitype/"/>
    <ds:schemaRef ds:uri="http://purl.org/dc/terms/"/>
    <ds:schemaRef ds:uri="http://schemas.openxmlformats.org/package/2006/metadata/core-properties"/>
    <ds:schemaRef ds:uri="58193f3f-30cd-41fc-8740-eac4ea234992"/>
    <ds:schemaRef ds:uri="http://schemas.microsoft.com/office/2006/metadata/properties"/>
  </ds:schemaRefs>
</ds:datastoreItem>
</file>

<file path=customXml/itemProps2.xml><?xml version="1.0" encoding="utf-8"?>
<ds:datastoreItem xmlns:ds="http://schemas.openxmlformats.org/officeDocument/2006/customXml" ds:itemID="{68D8489F-D911-44E8-9D56-7C5544F99B9E}">
  <ds:schemaRefs>
    <ds:schemaRef ds:uri="http://schemas.microsoft.com/DataMashup"/>
  </ds:schemaRefs>
</ds:datastoreItem>
</file>

<file path=customXml/itemProps3.xml><?xml version="1.0" encoding="utf-8"?>
<ds:datastoreItem xmlns:ds="http://schemas.openxmlformats.org/officeDocument/2006/customXml" ds:itemID="{DACB342F-0514-4223-BF9D-C43E9771CB94}"/>
</file>

<file path=customXml/itemProps4.xml><?xml version="1.0" encoding="utf-8"?>
<ds:datastoreItem xmlns:ds="http://schemas.openxmlformats.org/officeDocument/2006/customXml" ds:itemID="{1D07190F-4A8F-41D8-8933-51D961C7F5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18</vt:i4>
      </vt:variant>
      <vt:variant>
        <vt:lpstr>Benoemde bereiken</vt:lpstr>
      </vt:variant>
      <vt:variant>
        <vt:i4>15</vt:i4>
      </vt:variant>
    </vt:vector>
  </HeadingPairs>
  <TitlesOfParts>
    <vt:vector size="33" baseType="lpstr">
      <vt:lpstr>Selectievelden</vt:lpstr>
      <vt:lpstr>Objectenboom</vt:lpstr>
      <vt:lpstr>Controleblad</vt:lpstr>
      <vt:lpstr>Validatie-Verificatie</vt:lpstr>
      <vt:lpstr>Documenten</vt:lpstr>
      <vt:lpstr> Vispassage Algemene Eisen</vt:lpstr>
      <vt:lpstr>Boezemwatergang</vt:lpstr>
      <vt:lpstr>Instroom Boezemzijde</vt:lpstr>
      <vt:lpstr>Leiding vispassage</vt:lpstr>
      <vt:lpstr>Uitstroom Polderzijde</vt:lpstr>
      <vt:lpstr>Polderwatergang</vt:lpstr>
      <vt:lpstr>Terrein</vt:lpstr>
      <vt:lpstr>Afsluiters vispassage</vt:lpstr>
      <vt:lpstr>Lokpomp</vt:lpstr>
      <vt:lpstr>Bedieningskast</vt:lpstr>
      <vt:lpstr>Verbruikers</vt:lpstr>
      <vt:lpstr>Bekabeling</vt:lpstr>
      <vt:lpstr>Aarding</vt:lpstr>
      <vt:lpstr>_6._Molengang</vt:lpstr>
      <vt:lpstr>' Vispassage Algemene Eisen'!Afdrukbereik</vt:lpstr>
      <vt:lpstr>Aarding!Afdrukbereik</vt:lpstr>
      <vt:lpstr>'Afsluiters vispassage'!Afdrukbereik</vt:lpstr>
      <vt:lpstr>Bedieningskast!Afdrukbereik</vt:lpstr>
      <vt:lpstr>Bekabeling!Afdrukbereik</vt:lpstr>
      <vt:lpstr>Boezemwatergang!Afdrukbereik</vt:lpstr>
      <vt:lpstr>'Instroom Boezemzijde'!Afdrukbereik</vt:lpstr>
      <vt:lpstr>'Leiding vispassage'!Afdrukbereik</vt:lpstr>
      <vt:lpstr>Lokpomp!Afdrukbereik</vt:lpstr>
      <vt:lpstr>Objectenboom!Afdrukbereik</vt:lpstr>
      <vt:lpstr>Polderwatergang!Afdrukbereik</vt:lpstr>
      <vt:lpstr>Terrein!Afdrukbereik</vt:lpstr>
      <vt:lpstr>'Uitstroom Polderzijde'!Afdrukbereik</vt:lpstr>
      <vt:lpstr>Verbruikers!Afdrukbereik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Heijden, Killian  van der</dc:creator>
  <cp:lastModifiedBy>Harald van Heur</cp:lastModifiedBy>
  <cp:lastPrinted>2022-09-16T15:37:54Z</cp:lastPrinted>
  <dcterms:created xsi:type="dcterms:W3CDTF">2021-01-26T10:17:23Z</dcterms:created>
  <dcterms:modified xsi:type="dcterms:W3CDTF">2022-09-16T15:38:45Z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-695716588</vt:i4>
  </property>
  <property fmtid="{D5CDD505-2E9C-101B-9397-08002B2CF9AE}" pid="3" name="_NewReviewCycle">
    <vt:lpwstr/>
  </property>
  <property fmtid="{D5CDD505-2E9C-101B-9397-08002B2CF9AE}" pid="4" name="_EmailSubject">
    <vt:lpwstr>ApvE visintrekvoorziening  Commandeurspolder v1.pdf</vt:lpwstr>
  </property>
  <property fmtid="{D5CDD505-2E9C-101B-9397-08002B2CF9AE}" pid="5" name="_AuthorEmail">
    <vt:lpwstr>amoolenaar@hhdelfland.nl</vt:lpwstr>
  </property>
  <property fmtid="{D5CDD505-2E9C-101B-9397-08002B2CF9AE}" pid="6" name="_AuthorEmailDisplayName">
    <vt:lpwstr>Moolenaar, Aat</vt:lpwstr>
  </property>
  <property fmtid="{D5CDD505-2E9C-101B-9397-08002B2CF9AE}" pid="7" name="_PreviousAdHocReviewCycleID">
    <vt:i4>2049587052</vt:i4>
  </property>
  <property fmtid="{D5CDD505-2E9C-101B-9397-08002B2CF9AE}" pid="8" name="_ReviewingToolsShownOnce">
    <vt:lpwstr/>
  </property>
  <property fmtid="{D5CDD505-2E9C-101B-9397-08002B2CF9AE}" pid="9" name="ContentTypeId">
    <vt:lpwstr>0x0101008ACB1DAF5CD3FD429DA0DFB7702F9C7A</vt:lpwstr>
  </property>
  <property fmtid="{D5CDD505-2E9C-101B-9397-08002B2CF9AE}" pid="10" name="MSIP_Label_b5d75120-829e-4e7e-bae9-b31a9ec02009_Enabled">
    <vt:lpwstr>true</vt:lpwstr>
  </property>
  <property fmtid="{D5CDD505-2E9C-101B-9397-08002B2CF9AE}" pid="11" name="MSIP_Label_b5d75120-829e-4e7e-bae9-b31a9ec02009_SetDate">
    <vt:lpwstr>2022-09-12T08:01:42Z</vt:lpwstr>
  </property>
  <property fmtid="{D5CDD505-2E9C-101B-9397-08002B2CF9AE}" pid="12" name="MSIP_Label_b5d75120-829e-4e7e-bae9-b31a9ec02009_Method">
    <vt:lpwstr>Privileged</vt:lpwstr>
  </property>
  <property fmtid="{D5CDD505-2E9C-101B-9397-08002B2CF9AE}" pid="13" name="MSIP_Label_b5d75120-829e-4e7e-bae9-b31a9ec02009_Name">
    <vt:lpwstr>Openbaar</vt:lpwstr>
  </property>
  <property fmtid="{D5CDD505-2E9C-101B-9397-08002B2CF9AE}" pid="14" name="MSIP_Label_b5d75120-829e-4e7e-bae9-b31a9ec02009_SiteId">
    <vt:lpwstr>4c3b82f9-a594-4dd6-a60e-1f43ac6fa22e</vt:lpwstr>
  </property>
  <property fmtid="{D5CDD505-2E9C-101B-9397-08002B2CF9AE}" pid="15" name="MSIP_Label_b5d75120-829e-4e7e-bae9-b31a9ec02009_ActionId">
    <vt:lpwstr>77ff34a4-e4ea-4713-ab73-1ff3818e8dd5</vt:lpwstr>
  </property>
  <property fmtid="{D5CDD505-2E9C-101B-9397-08002B2CF9AE}" pid="16" name="MSIP_Label_b5d75120-829e-4e7e-bae9-b31a9ec02009_ContentBits">
    <vt:lpwstr>0</vt:lpwstr>
  </property>
</Properties>
</file>