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ichtingrocmiddennederland.sharepoint.com/sites/EAHorecabenodigdheden2022HTC/Gedeelde documenten/General/02 Offerteaanvraag/Definitief/"/>
    </mc:Choice>
  </mc:AlternateContent>
  <xr:revisionPtr revIDLastSave="2" documentId="8_{223AAB92-EC83-4399-84B1-C1A822EB8A53}" xr6:coauthVersionLast="47" xr6:coauthVersionMax="47" xr10:uidLastSave="{F2A933DB-0D4E-4502-BF86-7F5A24594350}"/>
  <bookViews>
    <workbookView xWindow="-120" yWindow="-120" windowWidth="29040" windowHeight="15840" tabRatio="903" xr2:uid="{00000000-000D-0000-FFFF-FFFF00000000}"/>
  </bookViews>
  <sheets>
    <sheet name="Toelichting" sheetId="27" r:id="rId1"/>
    <sheet name="1.productprijzen" sheetId="21" r:id="rId2"/>
    <sheet name="2.kortingsstaffel" sheetId="29" r:id="rId3"/>
  </sheets>
  <externalReferences>
    <externalReference r:id="rId4"/>
    <externalReference r:id="rId5"/>
    <externalReference r:id="rId6"/>
  </externalReferences>
  <definedNames>
    <definedName name="__123Graph_A" hidden="1">'[1]Offerteformulier 1'!#REF!</definedName>
    <definedName name="_Order1" hidden="1">255</definedName>
    <definedName name="_Order2" hidden="1">255</definedName>
    <definedName name="a" hidden="1">'[1]Offerteformulier 1'!#REF!</definedName>
    <definedName name="AccessDatabase" hidden="1">"C:\data\excel\BASISWP.mdb"</definedName>
    <definedName name="_xlnm.Print_Area" localSheetId="1">'1.productprijzen'!$A$3:$H$30</definedName>
    <definedName name="Afdrukbereik_MI">#REF!</definedName>
    <definedName name="asd" hidden="1">'[1]Offerteformulier 1'!#REF!</definedName>
    <definedName name="DME_Dirty" hidden="1">"Onwaar"</definedName>
    <definedName name="gdts" hidden="1">'[2]Offerteformulier 1'!#REF!</definedName>
    <definedName name="HTML_CodePage" hidden="1">1252</definedName>
    <definedName name="HTML_Control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jj" hidden="1">'[2]Offerteformulier 1'!#REF!</definedName>
    <definedName name="kln">#REF!</definedName>
    <definedName name="kok" hidden="1">'[2]Offerteformulier 1'!#REF!</definedName>
    <definedName name="la">#REF!</definedName>
    <definedName name="mm" hidden="1">'[2]Offerteformulier 1'!#REF!</definedName>
    <definedName name="Mutatiederdekwartaal" hidden="1">{"'ma_vr'!$A$1:$AA$42"}</definedName>
    <definedName name="ort">[3]ort!$A$6:$E$78</definedName>
    <definedName name="ow">[3]ow!$A$6:$K$78</definedName>
    <definedName name="prijs" hidden="1">'[1]Offerteformulier 1'!#REF!</definedName>
    <definedName name="resultaat">#REF!</definedName>
    <definedName name="TABEL">[3]Berekeningen!$A$18:$W$90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7" l="1"/>
  <c r="H20" i="27"/>
  <c r="H21" i="27" l="1"/>
  <c r="H22" i="27" s="1"/>
  <c r="H23" i="27" s="1"/>
  <c r="G21" i="27"/>
  <c r="F21" i="27"/>
  <c r="I20" i="27"/>
  <c r="I22" i="27" s="1"/>
  <c r="I23" i="27" s="1"/>
  <c r="G20" i="27"/>
  <c r="F20" i="27"/>
  <c r="F6" i="21"/>
  <c r="F22" i="27" l="1"/>
  <c r="F23" i="27" s="1"/>
  <c r="G22" i="27"/>
  <c r="G23" i="27" s="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E8" i="29"/>
  <c r="E9" i="29"/>
  <c r="E10" i="29"/>
  <c r="E11" i="29"/>
  <c r="E7" i="29"/>
  <c r="E12" i="29" l="1"/>
  <c r="H26" i="21"/>
  <c r="H28" i="21"/>
  <c r="H7" i="21"/>
  <c r="H6" i="21"/>
  <c r="H24" i="21"/>
  <c r="H25" i="21"/>
  <c r="H27" i="21"/>
  <c r="H29" i="21" l="1"/>
</calcChain>
</file>

<file path=xl/sharedStrings.xml><?xml version="1.0" encoding="utf-8"?>
<sst xmlns="http://schemas.openxmlformats.org/spreadsheetml/2006/main" count="105" uniqueCount="94">
  <si>
    <t>Productprijzen: de prijzen van de producten die het meest worden afgenomen (tab.1)</t>
  </si>
  <si>
    <t xml:space="preserve">Daarbij is de netto prijs gelijk aan of lager dan de bruto prijs. Het kortingspercentage wordt berekend aan de hand van de ingevulde bruto- en netto prijs, en hoeft niet te worden ingevuld. </t>
  </si>
  <si>
    <t>De opgegeven prijzen zijn all-in. All-in betekent dat alle bijkomende kosten zijn inbegrepen. De all-in prijs bevat in ieder geval de volgende kosten: verpakkingskosten, de kosten voor ondersteunend werk, transport- en afleveringskosten. De prijzen zijn exclusief de van toepassing zijnde BTW.</t>
  </si>
  <si>
    <t>Kortingsstaffel: kortingspercentage per categorie (tab.2)</t>
  </si>
  <si>
    <t>Productprijs: de prijzen van de producten die het meest worden afgenomen</t>
  </si>
  <si>
    <t>CALLEBAUT REFILL CALLETS MELK</t>
  </si>
  <si>
    <t>Doos 25 x 35 gram</t>
  </si>
  <si>
    <t>CASINO WIT GESNEDEN</t>
  </si>
  <si>
    <t>800 gram</t>
  </si>
  <si>
    <t>COCA-COLA PET</t>
  </si>
  <si>
    <t>24x 50 cl</t>
  </si>
  <si>
    <t>12 x 1 liter</t>
  </si>
  <si>
    <t>CHAUDFONTAINE STILL PET</t>
  </si>
  <si>
    <t>1 liter pak</t>
  </si>
  <si>
    <t>SUMA NOVA PUR ECO L6 VAATWASMIDDEL VLB</t>
  </si>
  <si>
    <t>Doos 10 liter</t>
  </si>
  <si>
    <t>QS SUMA TOTAL D2.4 (ALLESREINIGER)</t>
  </si>
  <si>
    <t>TOSTI ACHTERHAM ±26PL</t>
  </si>
  <si>
    <t>Bak 500 gram/ circa 26 plak</t>
  </si>
  <si>
    <t>Doos 800 gram</t>
  </si>
  <si>
    <t>Fles 1 liter</t>
  </si>
  <si>
    <t>Rol 500 gram</t>
  </si>
  <si>
    <t>TOMAAT ROND</t>
  </si>
  <si>
    <t>Pak 1 kg</t>
  </si>
  <si>
    <t>ITALIAANSE BOL 50X120G</t>
  </si>
  <si>
    <t>50 x 120 gram</t>
  </si>
  <si>
    <t>SAUCIJZENBROODJE ROYALE 32ST</t>
  </si>
  <si>
    <t>Doos 32 stuks</t>
  </si>
  <si>
    <t>GESNEDEN KAAS JONG BELEGEN50X20G</t>
  </si>
  <si>
    <t>50 Pplakken á 20 gram</t>
  </si>
  <si>
    <t xml:space="preserve">SMOOTHIES VERS </t>
  </si>
  <si>
    <t>AARDAPPEL BONKEN</t>
  </si>
  <si>
    <t>zak 10 kg</t>
  </si>
  <si>
    <t>ROOMKAAS VERS</t>
  </si>
  <si>
    <t>MOZZERELLA BOL</t>
  </si>
  <si>
    <t>125 gram</t>
  </si>
  <si>
    <t>KIP DIJ VLEES HALAL</t>
  </si>
  <si>
    <t xml:space="preserve">HANDSCHOENEN NITRIL ZWART </t>
  </si>
  <si>
    <t>Doos 100 stuks</t>
  </si>
  <si>
    <t>Kortingsstaffel: kortingspercentage per categorie</t>
  </si>
  <si>
    <t>Food - vers (groenten, fruit, vlees, vis, brood en banket)</t>
  </si>
  <si>
    <t>Food - diepvries (waaronder ijs, vlees, vis, groenten en fruit)</t>
  </si>
  <si>
    <t>Dranken (alcoholisch en non-alcolholisch)</t>
  </si>
  <si>
    <t>DKW assortiment</t>
  </si>
  <si>
    <t>Horecatoebehoren (keukenbenodigdheden, schoonmaakartikelen, overigen zoals servies, glaswerk, etc.)</t>
  </si>
  <si>
    <t>Nettoprijs 
excl. BTW</t>
  </si>
  <si>
    <t>Brutoprijs 
excl. BTW</t>
  </si>
  <si>
    <r>
      <t xml:space="preserve"> </t>
    </r>
    <r>
      <rPr>
        <b/>
        <sz val="11"/>
        <color rgb="FFFF0000"/>
        <rFont val="Calibri"/>
        <family val="2"/>
      </rPr>
      <t>Inschrijfprijs</t>
    </r>
    <r>
      <rPr>
        <b/>
        <sz val="11"/>
        <rFont val="Calibri"/>
        <family val="2"/>
      </rPr>
      <t xml:space="preserve"> &gt;&gt;</t>
    </r>
  </si>
  <si>
    <t>-       de bruto prijs per stuk (kolom E)</t>
  </si>
  <si>
    <t>-       de netto prijs per stuk (kolom G)</t>
  </si>
  <si>
    <t>Omschrijving van de producten die het meest worden afgenomen</t>
  </si>
  <si>
    <t>Eenheid</t>
  </si>
  <si>
    <t>Fictief aantal</t>
  </si>
  <si>
    <t>Kortings percentage</t>
  </si>
  <si>
    <t>Totaalprijs</t>
  </si>
  <si>
    <r>
      <t>Totaalbedrag productprijzen</t>
    </r>
    <r>
      <rPr>
        <b/>
        <sz val="11"/>
        <color rgb="FFFF0000"/>
        <rFont val="Calibri"/>
        <family val="2"/>
      </rPr>
      <t xml:space="preserve"> inschrijfprijs &gt;&gt;</t>
    </r>
  </si>
  <si>
    <t xml:space="preserve">subgunningscriterium 1 productprijzen </t>
  </si>
  <si>
    <t xml:space="preserve">subgunningscriterium 2 Kortingsstaffel </t>
  </si>
  <si>
    <t>Inschrijver vermeldt per product, zie artikel beschreven in kolom B, twee prijzen: (geel gemarkeerd)</t>
  </si>
  <si>
    <t>subgunningscriterium scores 1 en 2 worden opgeteld en Dit quotiënt wordt vermenigvuldigd met het gewicht  dat toegekend is aan de onderstaande subgunningscriterium.</t>
  </si>
  <si>
    <r>
      <t>Het gunningscriterium prijs telt in totaal mee voor</t>
    </r>
    <r>
      <rPr>
        <b/>
        <sz val="11"/>
        <color theme="3" tint="0.59999389629810485"/>
        <rFont val="Calibri"/>
        <family val="2"/>
      </rPr>
      <t xml:space="preserve"> </t>
    </r>
    <r>
      <rPr>
        <b/>
        <sz val="11"/>
        <color rgb="FFFF0000"/>
        <rFont val="Calibri"/>
        <family val="2"/>
      </rPr>
      <t>30%.</t>
    </r>
  </si>
  <si>
    <t xml:space="preserve">De door inschrijver geoffreerde prijzen worden gefactureerd wanneer ROC MN die producten afneemt na gunning van de opdracht. </t>
  </si>
  <si>
    <t xml:space="preserve">De gele cellen dienen door Inschrijver te worden ingevuld </t>
  </si>
  <si>
    <t>Bedragen dienen exclusief BTW te worden opgegeven</t>
  </si>
  <si>
    <t xml:space="preserve">Max punten </t>
  </si>
  <si>
    <t>Inschrijfprijs</t>
  </si>
  <si>
    <t xml:space="preserve">laagste </t>
  </si>
  <si>
    <t xml:space="preserve">Reken voorbeeld </t>
  </si>
  <si>
    <r>
      <t xml:space="preserve">laagste prijs (LP) / Inschrijfprijs (P) x </t>
    </r>
    <r>
      <rPr>
        <b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(MP)</t>
    </r>
  </si>
  <si>
    <r>
      <t>laagste prijs (LP) / Inschrijfprijs (P) x 2</t>
    </r>
    <r>
      <rPr>
        <b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(MP)</t>
    </r>
  </si>
  <si>
    <r>
      <t xml:space="preserve">Inschrijver </t>
    </r>
    <r>
      <rPr>
        <b/>
        <sz val="11"/>
        <color rgb="FF000000"/>
        <rFont val="Calibri"/>
        <family val="2"/>
      </rPr>
      <t>A</t>
    </r>
  </si>
  <si>
    <r>
      <t xml:space="preserve">Inschrijver </t>
    </r>
    <r>
      <rPr>
        <b/>
        <sz val="11"/>
        <color rgb="FF000000"/>
        <rFont val="Calibri"/>
        <family val="2"/>
      </rPr>
      <t>B</t>
    </r>
  </si>
  <si>
    <r>
      <t xml:space="preserve">Inschrijver </t>
    </r>
    <r>
      <rPr>
        <b/>
        <sz val="11"/>
        <color rgb="FF000000"/>
        <rFont val="Calibri"/>
        <family val="2"/>
      </rPr>
      <t>C</t>
    </r>
  </si>
  <si>
    <r>
      <t xml:space="preserve">Inschrijver </t>
    </r>
    <r>
      <rPr>
        <b/>
        <sz val="11"/>
        <color rgb="FF000000"/>
        <rFont val="Calibri"/>
        <family val="2"/>
      </rPr>
      <t>D</t>
    </r>
  </si>
  <si>
    <t>Rekenvoorbeeld</t>
  </si>
  <si>
    <t xml:space="preserve">totaal score ongewogen </t>
  </si>
  <si>
    <r>
      <t xml:space="preserve">totaal score gewogen </t>
    </r>
    <r>
      <rPr>
        <b/>
        <sz val="11"/>
        <color rgb="FF000000"/>
        <rFont val="Calibri"/>
        <family val="2"/>
      </rPr>
      <t>30%</t>
    </r>
  </si>
  <si>
    <r>
      <t xml:space="preserve">subgunningscriterium 1 productprijzen </t>
    </r>
    <r>
      <rPr>
        <b/>
        <sz val="11"/>
        <color rgb="FF000000"/>
        <rFont val="Calibri"/>
        <family val="2"/>
      </rPr>
      <t xml:space="preserve">score: </t>
    </r>
  </si>
  <si>
    <r>
      <t xml:space="preserve"> </t>
    </r>
    <r>
      <rPr>
        <sz val="11"/>
        <color rgb="FF000000"/>
        <rFont val="Calibri"/>
        <family val="2"/>
      </rPr>
      <t xml:space="preserve">subgunningscriterium 2 Kortingsstaffel </t>
    </r>
    <r>
      <rPr>
        <b/>
        <sz val="11"/>
        <color rgb="FF000000"/>
        <rFont val="Calibri"/>
        <family val="2"/>
      </rPr>
      <t>score:</t>
    </r>
  </si>
  <si>
    <t>Toelichting prijzenblad 
aanbesteding Food en non-food ROC Midden Nederland</t>
  </si>
  <si>
    <t>OPSCHUIM MELK PAK</t>
  </si>
  <si>
    <t>VLOEIBAAR EIGEEL SCHARREL</t>
  </si>
  <si>
    <t>RUNDER CARPACCIO 10X80G</t>
  </si>
  <si>
    <t>ZALM GEROOKT VERTICAAL GESNEDEN</t>
  </si>
  <si>
    <t>SLAGROOM ZONDER SUIKER</t>
  </si>
  <si>
    <t>ROOMBOTER ONGEZOUTEN</t>
  </si>
  <si>
    <t>4 zakken x 1,5 liter</t>
  </si>
  <si>
    <t>1 kg</t>
  </si>
  <si>
    <t>Bak 1 kg</t>
  </si>
  <si>
    <t>Per categorie kan inschrijver een inkoopprijs berekenen, door middel van een kortingpercentage in te vullen, dit dient u te vermelden in kolom D. (geel gemarkeerd ) 
Dit kortingspercentage zal worden toegepast op alle producten binnen de categorie die ROC MN onder de te sluiten overeenkomst zal afnemen.</t>
  </si>
  <si>
    <r>
      <t xml:space="preserve">per subgunningscriterium wordt aan de inschrijver met het laagste totaalbedrag het maximaal aantal punten toegekend. 
De puntentoekenning van de andere inschrijvers wordt hieraan gerelateerd, volgens de volgende formule:
</t>
    </r>
    <r>
      <rPr>
        <b/>
        <sz val="11"/>
        <color rgb="FF000000"/>
        <rFont val="Calibri"/>
        <family val="2"/>
      </rPr>
      <t xml:space="preserve">LP / P x  MP
P= Inschrijfprijs
LP= laagste prijs
MP= Maximaal aantal te behalen punten
</t>
    </r>
    <r>
      <rPr>
        <sz val="11"/>
        <color indexed="8"/>
        <rFont val="Calibri"/>
        <family val="2"/>
      </rPr>
      <t xml:space="preserve">
</t>
    </r>
  </si>
  <si>
    <t>Omschrijving categorie</t>
  </si>
  <si>
    <t>Fictieve omzet</t>
  </si>
  <si>
    <t>Kortings
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</si>
</sst>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* #,##0.00_-;_-* #,##0.00\-;_-* &quot;-&quot;??_-;_-@_-"/>
    <numFmt numFmtId="165" formatCode="_-[$€]\ * #,##0.00_-;_-[$€]\ * #,##0.00\-;_-[$€]\ * &quot;-&quot;??_-;_-@_-"/>
    <numFmt numFmtId="166" formatCode="&quot;€&quot;\ #,##0.00_-"/>
    <numFmt numFmtId="167" formatCode="&quot;€&quot;\ #,##0.00"/>
  </numFmts>
  <fonts count="2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8"/>
      <color theme="0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theme="3" tint="0.59999389629810485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ystem"/>
      <family val="2"/>
    </font>
    <font>
      <u/>
      <sz val="10"/>
      <color theme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</font>
    <font>
      <sz val="11"/>
      <color rgb="FF000000"/>
      <name val="Calibri"/>
      <family val="2"/>
    </font>
    <font>
      <sz val="18"/>
      <color indexed="8"/>
      <name val="Calibri"/>
      <family val="2"/>
    </font>
    <font>
      <sz val="11"/>
      <name val="Calibri"/>
      <family val="2"/>
      <scheme val="minor"/>
    </font>
    <font>
      <sz val="11"/>
      <color rgb="FF42464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  <xf numFmtId="44" fontId="15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3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"/>
    </xf>
    <xf numFmtId="166" fontId="4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center" inden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 indent="2"/>
    </xf>
    <xf numFmtId="0" fontId="4" fillId="0" borderId="0" xfId="0" applyFont="1" applyAlignment="1">
      <alignment horizontal="center" vertical="top" wrapText="1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8" fillId="2" borderId="24" xfId="0" applyFont="1" applyFill="1" applyBorder="1" applyAlignment="1">
      <alignment vertical="top"/>
    </xf>
    <xf numFmtId="166" fontId="6" fillId="3" borderId="4" xfId="0" applyNumberFormat="1" applyFont="1" applyFill="1" applyBorder="1" applyAlignment="1">
      <alignment horizontal="right" vertical="top"/>
    </xf>
    <xf numFmtId="166" fontId="6" fillId="3" borderId="1" xfId="0" applyNumberFormat="1" applyFont="1" applyFill="1" applyBorder="1" applyAlignment="1">
      <alignment horizontal="right" vertical="top"/>
    </xf>
    <xf numFmtId="167" fontId="4" fillId="3" borderId="17" xfId="0" applyNumberFormat="1" applyFont="1" applyFill="1" applyBorder="1" applyAlignment="1">
      <alignment horizontal="center" vertical="top"/>
    </xf>
    <xf numFmtId="0" fontId="4" fillId="3" borderId="20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/>
    </xf>
    <xf numFmtId="167" fontId="3" fillId="0" borderId="0" xfId="3" applyNumberFormat="1" applyFont="1"/>
    <xf numFmtId="167" fontId="3" fillId="0" borderId="0" xfId="3" applyNumberFormat="1" applyFont="1" applyAlignment="1">
      <alignment horizontal="center"/>
    </xf>
    <xf numFmtId="0" fontId="4" fillId="4" borderId="26" xfId="0" applyFont="1" applyFill="1" applyBorder="1"/>
    <xf numFmtId="0" fontId="3" fillId="4" borderId="26" xfId="3" applyFont="1" applyFill="1" applyBorder="1"/>
    <xf numFmtId="0" fontId="3" fillId="4" borderId="27" xfId="3" applyFont="1" applyFill="1" applyBorder="1"/>
    <xf numFmtId="10" fontId="4" fillId="4" borderId="21" xfId="0" applyNumberFormat="1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left" vertical="center"/>
    </xf>
    <xf numFmtId="166" fontId="4" fillId="4" borderId="22" xfId="0" applyNumberFormat="1" applyFont="1" applyFill="1" applyBorder="1" applyAlignment="1">
      <alignment horizontal="center" vertical="center"/>
    </xf>
    <xf numFmtId="166" fontId="4" fillId="4" borderId="5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10" fontId="4" fillId="5" borderId="4" xfId="0" applyNumberFormat="1" applyFont="1" applyFill="1" applyBorder="1" applyAlignment="1" applyProtection="1">
      <alignment horizontal="right" vertical="top"/>
      <protection locked="0"/>
    </xf>
    <xf numFmtId="10" fontId="4" fillId="5" borderId="1" xfId="0" applyNumberFormat="1" applyFont="1" applyFill="1" applyBorder="1" applyAlignment="1" applyProtection="1">
      <alignment horizontal="right" vertical="top"/>
      <protection locked="0"/>
    </xf>
    <xf numFmtId="166" fontId="4" fillId="5" borderId="21" xfId="0" applyNumberFormat="1" applyFont="1" applyFill="1" applyBorder="1" applyAlignment="1" applyProtection="1">
      <alignment horizontal="right" vertical="center"/>
      <protection locked="0"/>
    </xf>
    <xf numFmtId="166" fontId="4" fillId="5" borderId="21" xfId="0" applyNumberFormat="1" applyFont="1" applyFill="1" applyBorder="1" applyAlignment="1" applyProtection="1">
      <alignment vertical="center"/>
      <protection locked="0"/>
    </xf>
    <xf numFmtId="166" fontId="11" fillId="7" borderId="23" xfId="3" applyNumberFormat="1" applyFont="1" applyFill="1" applyBorder="1" applyAlignment="1">
      <alignment horizontal="center" vertical="center"/>
    </xf>
    <xf numFmtId="166" fontId="11" fillId="7" borderId="3" xfId="3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3" fillId="4" borderId="26" xfId="3" applyFont="1" applyFill="1" applyBorder="1"/>
    <xf numFmtId="0" fontId="24" fillId="4" borderId="26" xfId="0" applyFont="1" applyFill="1" applyBorder="1" applyAlignment="1">
      <alignment wrapText="1"/>
    </xf>
    <xf numFmtId="0" fontId="24" fillId="4" borderId="27" xfId="0" applyFont="1" applyFill="1" applyBorder="1" applyAlignment="1">
      <alignment wrapText="1"/>
    </xf>
    <xf numFmtId="0" fontId="4" fillId="0" borderId="38" xfId="0" applyFont="1" applyBorder="1" applyAlignment="1">
      <alignment horizontal="left" vertical="top" wrapText="1" indent="2"/>
    </xf>
    <xf numFmtId="0" fontId="4" fillId="5" borderId="38" xfId="0" applyFont="1" applyFill="1" applyBorder="1" applyAlignment="1">
      <alignment horizontal="left" vertical="top" wrapText="1" indent="2"/>
    </xf>
    <xf numFmtId="0" fontId="4" fillId="0" borderId="38" xfId="0" quotePrefix="1" applyFont="1" applyBorder="1" applyAlignment="1">
      <alignment horizontal="left" vertical="top" wrapText="1" indent="2"/>
    </xf>
    <xf numFmtId="0" fontId="4" fillId="0" borderId="33" xfId="0" applyFont="1" applyBorder="1" applyAlignment="1">
      <alignment horizontal="left" vertical="top" wrapText="1" indent="2"/>
    </xf>
    <xf numFmtId="0" fontId="4" fillId="5" borderId="33" xfId="0" applyFont="1" applyFill="1" applyBorder="1" applyAlignment="1">
      <alignment horizontal="left" vertical="top" wrapText="1" indent="2"/>
    </xf>
    <xf numFmtId="0" fontId="4" fillId="0" borderId="0" xfId="0" applyFont="1" applyProtection="1"/>
    <xf numFmtId="0" fontId="4" fillId="0" borderId="32" xfId="0" applyFont="1" applyBorder="1" applyAlignment="1" applyProtection="1">
      <alignment horizontal="center"/>
    </xf>
    <xf numFmtId="0" fontId="4" fillId="0" borderId="30" xfId="0" applyFont="1" applyBorder="1" applyProtection="1"/>
    <xf numFmtId="0" fontId="4" fillId="0" borderId="21" xfId="0" applyFont="1" applyBorder="1" applyProtection="1"/>
    <xf numFmtId="0" fontId="4" fillId="0" borderId="22" xfId="0" applyFont="1" applyBorder="1" applyProtection="1"/>
    <xf numFmtId="0" fontId="4" fillId="0" borderId="33" xfId="0" applyFont="1" applyBorder="1" applyProtection="1"/>
    <xf numFmtId="0" fontId="4" fillId="0" borderId="31" xfId="0" applyFont="1" applyBorder="1" applyProtection="1"/>
    <xf numFmtId="0" fontId="4" fillId="0" borderId="2" xfId="0" applyFont="1" applyBorder="1" applyProtection="1"/>
    <xf numFmtId="0" fontId="4" fillId="0" borderId="3" xfId="0" applyFont="1" applyBorder="1" applyProtection="1"/>
    <xf numFmtId="0" fontId="6" fillId="0" borderId="29" xfId="0" applyFont="1" applyBorder="1" applyAlignment="1" applyProtection="1">
      <alignment horizontal="right" vertical="top" wrapText="1"/>
    </xf>
    <xf numFmtId="0" fontId="4" fillId="0" borderId="36" xfId="0" applyFont="1" applyBorder="1" applyAlignment="1" applyProtection="1">
      <alignment horizontal="center"/>
    </xf>
    <xf numFmtId="44" fontId="4" fillId="0" borderId="36" xfId="8" applyFont="1" applyFill="1" applyBorder="1" applyAlignment="1" applyProtection="1">
      <alignment horizontal="center"/>
    </xf>
    <xf numFmtId="44" fontId="4" fillId="0" borderId="37" xfId="8" applyFont="1" applyBorder="1" applyProtection="1"/>
    <xf numFmtId="44" fontId="4" fillId="7" borderId="37" xfId="8" applyFont="1" applyFill="1" applyBorder="1" applyProtection="1"/>
    <xf numFmtId="0" fontId="6" fillId="0" borderId="10" xfId="0" applyFont="1" applyBorder="1" applyAlignment="1" applyProtection="1">
      <alignment horizontal="right" vertical="top" wrapText="1"/>
    </xf>
    <xf numFmtId="0" fontId="4" fillId="0" borderId="35" xfId="0" applyFont="1" applyBorder="1" applyAlignment="1" applyProtection="1">
      <alignment horizontal="center"/>
    </xf>
    <xf numFmtId="44" fontId="4" fillId="0" borderId="35" xfId="8" applyFont="1" applyFill="1" applyBorder="1" applyAlignment="1" applyProtection="1">
      <alignment horizontal="center"/>
    </xf>
    <xf numFmtId="44" fontId="4" fillId="0" borderId="34" xfId="8" applyFont="1" applyBorder="1" applyProtection="1"/>
    <xf numFmtId="44" fontId="4" fillId="7" borderId="34" xfId="8" applyFont="1" applyFill="1" applyBorder="1" applyProtection="1"/>
    <xf numFmtId="0" fontId="4" fillId="9" borderId="37" xfId="0" applyFont="1" applyFill="1" applyBorder="1" applyProtection="1"/>
    <xf numFmtId="2" fontId="4" fillId="9" borderId="37" xfId="0" applyNumberFormat="1" applyFont="1" applyFill="1" applyBorder="1" applyProtection="1"/>
    <xf numFmtId="2" fontId="4" fillId="9" borderId="39" xfId="0" applyNumberFormat="1" applyFont="1" applyFill="1" applyBorder="1" applyProtection="1"/>
    <xf numFmtId="0" fontId="4" fillId="9" borderId="39" xfId="0" applyFont="1" applyFill="1" applyBorder="1" applyProtection="1"/>
    <xf numFmtId="0" fontId="4" fillId="0" borderId="0" xfId="0" applyFont="1" applyFill="1" applyAlignment="1" applyProtection="1">
      <alignment horizontal="right"/>
    </xf>
    <xf numFmtId="2" fontId="4" fillId="3" borderId="40" xfId="0" applyNumberFormat="1" applyFont="1" applyFill="1" applyBorder="1" applyProtection="1"/>
    <xf numFmtId="2" fontId="4" fillId="3" borderId="21" xfId="0" applyNumberFormat="1" applyFont="1" applyFill="1" applyBorder="1" applyProtection="1"/>
    <xf numFmtId="2" fontId="3" fillId="3" borderId="21" xfId="0" applyNumberFormat="1" applyFont="1" applyFill="1" applyBorder="1" applyProtection="1"/>
    <xf numFmtId="2" fontId="4" fillId="3" borderId="22" xfId="0" applyNumberFormat="1" applyFont="1" applyFill="1" applyBorder="1" applyProtection="1"/>
    <xf numFmtId="0" fontId="4" fillId="8" borderId="16" xfId="0" applyFont="1" applyFill="1" applyBorder="1" applyProtection="1"/>
    <xf numFmtId="2" fontId="4" fillId="8" borderId="2" xfId="0" applyNumberFormat="1" applyFont="1" applyFill="1" applyBorder="1" applyProtection="1"/>
    <xf numFmtId="2" fontId="4" fillId="8" borderId="3" xfId="0" applyNumberFormat="1" applyFont="1" applyFill="1" applyBorder="1" applyProtection="1"/>
    <xf numFmtId="0" fontId="4" fillId="0" borderId="0" xfId="0" applyFont="1" applyAlignment="1" applyProtection="1">
      <alignment horizontal="center"/>
    </xf>
    <xf numFmtId="0" fontId="22" fillId="0" borderId="11" xfId="0" applyFont="1" applyBorder="1" applyAlignment="1" applyProtection="1">
      <alignment horizontal="center" vertical="center"/>
    </xf>
    <xf numFmtId="0" fontId="22" fillId="0" borderId="12" xfId="0" applyFont="1" applyBorder="1" applyAlignment="1" applyProtection="1">
      <alignment horizontal="center" vertical="center"/>
    </xf>
    <xf numFmtId="0" fontId="22" fillId="0" borderId="13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right" vertical="top" wrapText="1"/>
    </xf>
    <xf numFmtId="0" fontId="6" fillId="0" borderId="0" xfId="0" applyFont="1" applyAlignment="1" applyProtection="1">
      <alignment horizontal="right" vertical="top" wrapText="1"/>
    </xf>
    <xf numFmtId="0" fontId="20" fillId="0" borderId="28" xfId="0" applyFont="1" applyBorder="1" applyAlignment="1" applyProtection="1">
      <alignment horizontal="center" vertical="center"/>
    </xf>
    <xf numFmtId="0" fontId="20" fillId="0" borderId="10" xfId="0" applyFont="1" applyBorder="1" applyAlignment="1" applyProtection="1">
      <alignment horizontal="center" vertical="center"/>
    </xf>
    <xf numFmtId="0" fontId="11" fillId="8" borderId="11" xfId="0" applyFont="1" applyFill="1" applyBorder="1" applyAlignment="1">
      <alignment horizontal="left" vertical="top"/>
    </xf>
    <xf numFmtId="0" fontId="11" fillId="8" borderId="12" xfId="0" applyFont="1" applyFill="1" applyBorder="1" applyAlignment="1">
      <alignment horizontal="left" vertical="top"/>
    </xf>
    <xf numFmtId="0" fontId="11" fillId="8" borderId="13" xfId="0" applyFont="1" applyFill="1" applyBorder="1" applyAlignment="1">
      <alignment horizontal="left" vertical="top"/>
    </xf>
    <xf numFmtId="0" fontId="11" fillId="6" borderId="10" xfId="3" applyFont="1" applyFill="1" applyBorder="1" applyAlignment="1">
      <alignment horizontal="right" vertical="center"/>
    </xf>
    <xf numFmtId="0" fontId="11" fillId="6" borderId="18" xfId="3" applyFont="1" applyFill="1" applyBorder="1" applyAlignment="1">
      <alignment horizontal="right" vertical="center"/>
    </xf>
    <xf numFmtId="0" fontId="19" fillId="0" borderId="0" xfId="0" applyFont="1" applyAlignment="1">
      <alignment horizontal="center"/>
    </xf>
    <xf numFmtId="0" fontId="11" fillId="0" borderId="16" xfId="3" applyFont="1" applyFill="1" applyBorder="1" applyAlignment="1">
      <alignment horizontal="right" vertical="center"/>
    </xf>
    <xf numFmtId="0" fontId="11" fillId="0" borderId="2" xfId="3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left" vertical="top"/>
    </xf>
    <xf numFmtId="0" fontId="8" fillId="2" borderId="14" xfId="0" applyFont="1" applyFill="1" applyBorder="1" applyAlignment="1">
      <alignment horizontal="left" vertical="top"/>
    </xf>
    <xf numFmtId="0" fontId="8" fillId="2" borderId="19" xfId="0" applyFont="1" applyFill="1" applyBorder="1" applyAlignment="1">
      <alignment horizontal="left" vertical="top"/>
    </xf>
  </cellXfs>
  <cellStyles count="9">
    <cellStyle name="Euro" xfId="1" xr:uid="{00000000-0005-0000-0000-000000000000}"/>
    <cellStyle name="Hyperlink 2" xfId="7" xr:uid="{64903EC0-B80B-4C87-937F-D146C8FAE740}"/>
    <cellStyle name="Komma 2" xfId="2" xr:uid="{00000000-0005-0000-0000-000001000000}"/>
    <cellStyle name="Standaard" xfId="0" builtinId="0"/>
    <cellStyle name="Standaard 2" xfId="3" xr:uid="{00000000-0005-0000-0000-000003000000}"/>
    <cellStyle name="Standaard 2 2" xfId="4" xr:uid="{00000000-0005-0000-0000-000004000000}"/>
    <cellStyle name="Standard 2 4 2" xfId="6" xr:uid="{45420990-F96A-47C2-8672-B4764478EC73}"/>
    <cellStyle name="Standard_Ecklohn Baden Württemberg 2" xfId="5" xr:uid="{7CAABD47-52AC-40ED-968C-AE348269B4A3}"/>
    <cellStyle name="Valuta" xfId="8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Sales\Archief%202000\afgewezen%20offertes\Ahold%20te%20Zaandam\versie%201\Calculatie%20NIC,%20Ahol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Sales\Archief%202000\afgewezen%20offertes\Friesland%20Coberco%20Dairy%20Foods%20te%20Meppel\Calculatie%20Blankenstein%20140%20(2e%20versie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ijnijssel-my.sharepoint.com/Projecten/Catering/981.035Fuji/corresp/Model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e (nieuw)"/>
      <sheetName val="Calculatie (oud)"/>
      <sheetName val="avondopenstelling"/>
      <sheetName val="Personeelsinzet"/>
      <sheetName val="lunches"/>
      <sheetName val="snackprijzen"/>
      <sheetName val="Calculatie (st)"/>
      <sheetName val="Alg. kosten"/>
      <sheetName val="Offerteformulier 1"/>
      <sheetName val="Offerteformulier 2"/>
      <sheetName val="Werkrooster"/>
      <sheetName val="Inzet personeelscalculatie"/>
      <sheetName val="Salarisschalen"/>
      <sheetName val="Hulpbestand inzet personeel"/>
      <sheetName val="Uitgangspun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.inzet"/>
      <sheetName val="Calculatie"/>
      <sheetName val="Offerteformulier 1"/>
      <sheetName val="Offerteformulier 2"/>
      <sheetName val="Werkrooster"/>
      <sheetName val="Alg. koste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ekeningen"/>
      <sheetName val="ow"/>
      <sheetName val="ort"/>
      <sheetName val="Kengetallen"/>
      <sheetName val="modelpt"/>
      <sheetName val="Matrix"/>
      <sheetName val="soc.lst."/>
      <sheetName val="MATRIX NLG"/>
      <sheetName val="voorbe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Normal="115" zoomScalePageLayoutView="85" workbookViewId="0">
      <selection activeCell="C21" sqref="C21:E21"/>
    </sheetView>
  </sheetViews>
  <sheetFormatPr defaultColWidth="9.140625" defaultRowHeight="15" x14ac:dyDescent="0.25"/>
  <cols>
    <col min="1" max="1" width="101.85546875" style="11" customWidth="1"/>
    <col min="2" max="2" width="0.140625" style="9" customWidth="1"/>
    <col min="3" max="3" width="35" style="2" bestFit="1" customWidth="1"/>
    <col min="4" max="4" width="11.7109375" style="2" bestFit="1" customWidth="1"/>
    <col min="5" max="5" width="12" style="2" customWidth="1"/>
    <col min="6" max="7" width="12.28515625" style="2" bestFit="1" customWidth="1"/>
    <col min="8" max="8" width="12.85546875" style="2" bestFit="1" customWidth="1"/>
    <col min="9" max="9" width="12.28515625" style="2" bestFit="1" customWidth="1"/>
    <col min="10" max="16384" width="9.140625" style="2"/>
  </cols>
  <sheetData>
    <row r="1" spans="1:9" ht="46.5" x14ac:dyDescent="0.25">
      <c r="A1" s="12" t="s">
        <v>79</v>
      </c>
    </row>
    <row r="2" spans="1:9" ht="24" customHeight="1" thickBot="1" x14ac:dyDescent="0.3">
      <c r="A2" s="13"/>
    </row>
    <row r="3" spans="1:9" ht="15.75" thickBot="1" x14ac:dyDescent="0.3">
      <c r="A3" s="15" t="s">
        <v>0</v>
      </c>
    </row>
    <row r="4" spans="1:9" ht="1.5" customHeight="1" x14ac:dyDescent="0.25">
      <c r="A4" s="52"/>
    </row>
    <row r="5" spans="1:9" x14ac:dyDescent="0.25">
      <c r="A5" s="53" t="s">
        <v>58</v>
      </c>
    </row>
    <row r="6" spans="1:9" x14ac:dyDescent="0.25">
      <c r="A6" s="54" t="s">
        <v>48</v>
      </c>
    </row>
    <row r="7" spans="1:9" x14ac:dyDescent="0.25">
      <c r="A7" s="54" t="s">
        <v>49</v>
      </c>
    </row>
    <row r="8" spans="1:9" ht="28.5" customHeight="1" x14ac:dyDescent="0.25">
      <c r="A8" s="52" t="s">
        <v>1</v>
      </c>
    </row>
    <row r="9" spans="1:9" ht="30.6" customHeight="1" x14ac:dyDescent="0.25">
      <c r="A9" s="52" t="s">
        <v>2</v>
      </c>
    </row>
    <row r="10" spans="1:9" ht="30.75" thickBot="1" x14ac:dyDescent="0.3">
      <c r="A10" s="55" t="s">
        <v>61</v>
      </c>
    </row>
    <row r="11" spans="1:9" ht="24" customHeight="1" thickBot="1" x14ac:dyDescent="0.3">
      <c r="A11" s="10"/>
    </row>
    <row r="12" spans="1:9" ht="15.75" thickBot="1" x14ac:dyDescent="0.3">
      <c r="A12" s="15" t="s">
        <v>3</v>
      </c>
      <c r="B12" s="14"/>
      <c r="C12" s="14"/>
    </row>
    <row r="13" spans="1:9" ht="60.75" thickBot="1" x14ac:dyDescent="0.3">
      <c r="A13" s="56" t="s">
        <v>89</v>
      </c>
    </row>
    <row r="14" spans="1:9" ht="24" customHeight="1" thickBot="1" x14ac:dyDescent="0.3">
      <c r="A14" s="10"/>
    </row>
    <row r="15" spans="1:9" ht="124.5" customHeight="1" thickBot="1" x14ac:dyDescent="0.3">
      <c r="A15" s="10" t="s">
        <v>90</v>
      </c>
      <c r="C15" s="57"/>
      <c r="D15" s="89" t="s">
        <v>74</v>
      </c>
      <c r="E15" s="90"/>
      <c r="F15" s="90"/>
      <c r="G15" s="90"/>
      <c r="H15" s="90"/>
      <c r="I15" s="91"/>
    </row>
    <row r="16" spans="1:9" x14ac:dyDescent="0.25">
      <c r="A16"/>
      <c r="C16" s="94" t="s">
        <v>67</v>
      </c>
      <c r="D16" s="94" t="s">
        <v>64</v>
      </c>
      <c r="E16" s="58" t="s">
        <v>66</v>
      </c>
      <c r="F16" s="59" t="s">
        <v>70</v>
      </c>
      <c r="G16" s="60" t="s">
        <v>71</v>
      </c>
      <c r="H16" s="60" t="s">
        <v>72</v>
      </c>
      <c r="I16" s="61" t="s">
        <v>73</v>
      </c>
    </row>
    <row r="17" spans="1:9" ht="15.75" thickBot="1" x14ac:dyDescent="0.3">
      <c r="A17"/>
      <c r="C17" s="95"/>
      <c r="D17" s="95"/>
      <c r="E17" s="62" t="s">
        <v>65</v>
      </c>
      <c r="F17" s="63" t="s">
        <v>65</v>
      </c>
      <c r="G17" s="64" t="s">
        <v>65</v>
      </c>
      <c r="H17" s="64" t="s">
        <v>65</v>
      </c>
      <c r="I17" s="65" t="s">
        <v>65</v>
      </c>
    </row>
    <row r="18" spans="1:9" ht="30" x14ac:dyDescent="0.25">
      <c r="A18" s="44"/>
      <c r="C18" s="66" t="s">
        <v>56</v>
      </c>
      <c r="D18" s="67">
        <v>10</v>
      </c>
      <c r="E18" s="68">
        <v>100</v>
      </c>
      <c r="F18" s="69">
        <v>125</v>
      </c>
      <c r="G18" s="70">
        <v>100</v>
      </c>
      <c r="H18" s="69">
        <v>150</v>
      </c>
      <c r="I18" s="69">
        <v>130</v>
      </c>
    </row>
    <row r="19" spans="1:9" ht="30.75" thickBot="1" x14ac:dyDescent="0.3">
      <c r="C19" s="71" t="s">
        <v>57</v>
      </c>
      <c r="D19" s="72">
        <v>20</v>
      </c>
      <c r="E19" s="73">
        <v>125</v>
      </c>
      <c r="F19" s="74">
        <v>200</v>
      </c>
      <c r="G19" s="74">
        <v>175</v>
      </c>
      <c r="H19" s="75">
        <v>125</v>
      </c>
      <c r="I19" s="74">
        <v>150</v>
      </c>
    </row>
    <row r="20" spans="1:9" x14ac:dyDescent="0.25">
      <c r="A20" s="46" t="s">
        <v>56</v>
      </c>
      <c r="C20" s="92" t="s">
        <v>77</v>
      </c>
      <c r="D20" s="93"/>
      <c r="E20" s="93"/>
      <c r="F20" s="76">
        <f>E18/F18*10</f>
        <v>8</v>
      </c>
      <c r="G20" s="76">
        <f>E18/G18*D18</f>
        <v>10</v>
      </c>
      <c r="H20" s="77">
        <f>E18/H18*D18</f>
        <v>6.6666666666666661</v>
      </c>
      <c r="I20" s="77">
        <f>E18/I18*D18</f>
        <v>7.6923076923076925</v>
      </c>
    </row>
    <row r="21" spans="1:9" ht="15.75" thickBot="1" x14ac:dyDescent="0.3">
      <c r="A21" t="s">
        <v>68</v>
      </c>
      <c r="C21" s="93" t="s">
        <v>78</v>
      </c>
      <c r="D21" s="93"/>
      <c r="E21" s="93"/>
      <c r="F21" s="78">
        <f>E19/F19*D19</f>
        <v>12.5</v>
      </c>
      <c r="G21" s="78">
        <f>E19/G19*D19</f>
        <v>14.285714285714286</v>
      </c>
      <c r="H21" s="79">
        <f>E19/H19*D19</f>
        <v>20</v>
      </c>
      <c r="I21" s="78">
        <f>E19/I19*D19</f>
        <v>16.666666666666668</v>
      </c>
    </row>
    <row r="22" spans="1:9" x14ac:dyDescent="0.25">
      <c r="A22"/>
      <c r="C22" s="57"/>
      <c r="D22" s="57"/>
      <c r="E22" s="80" t="s">
        <v>75</v>
      </c>
      <c r="F22" s="81">
        <f>F20+F21</f>
        <v>20.5</v>
      </c>
      <c r="G22" s="82">
        <f t="shared" ref="G22:I22" si="0">G20+G21</f>
        <v>24.285714285714285</v>
      </c>
      <c r="H22" s="83">
        <f t="shared" si="0"/>
        <v>26.666666666666664</v>
      </c>
      <c r="I22" s="84">
        <f t="shared" si="0"/>
        <v>24.358974358974361</v>
      </c>
    </row>
    <row r="23" spans="1:9" ht="15.75" thickBot="1" x14ac:dyDescent="0.3">
      <c r="A23" s="46" t="s">
        <v>57</v>
      </c>
      <c r="C23" s="57"/>
      <c r="D23" s="88" t="s">
        <v>76</v>
      </c>
      <c r="E23" s="88"/>
      <c r="F23" s="85">
        <f>F22*0.3</f>
        <v>6.1499999999999995</v>
      </c>
      <c r="G23" s="86">
        <f t="shared" ref="G23:I23" si="1">G22*0.3</f>
        <v>7.2857142857142847</v>
      </c>
      <c r="H23" s="86">
        <f t="shared" si="1"/>
        <v>7.9999999999999991</v>
      </c>
      <c r="I23" s="87">
        <f t="shared" si="1"/>
        <v>7.3076923076923084</v>
      </c>
    </row>
    <row r="24" spans="1:9" x14ac:dyDescent="0.25">
      <c r="A24" t="s">
        <v>69</v>
      </c>
    </row>
    <row r="26" spans="1:9" ht="30" x14ac:dyDescent="0.25">
      <c r="A26" s="45" t="s">
        <v>59</v>
      </c>
    </row>
    <row r="27" spans="1:9" x14ac:dyDescent="0.25">
      <c r="A27" s="45" t="s">
        <v>60</v>
      </c>
    </row>
    <row r="28" spans="1:9" x14ac:dyDescent="0.25">
      <c r="A28" s="45"/>
    </row>
    <row r="29" spans="1:9" x14ac:dyDescent="0.25">
      <c r="A29" s="2"/>
    </row>
    <row r="30" spans="1:9" x14ac:dyDescent="0.25">
      <c r="A30" s="2"/>
    </row>
    <row r="31" spans="1:9" x14ac:dyDescent="0.25">
      <c r="A31" s="2"/>
    </row>
    <row r="33" spans="1:1" x14ac:dyDescent="0.25">
      <c r="A33" s="2"/>
    </row>
    <row r="34" spans="1:1" x14ac:dyDescent="0.25">
      <c r="A34" s="2"/>
    </row>
    <row r="36" spans="1:1" x14ac:dyDescent="0.25">
      <c r="A36" s="47"/>
    </row>
    <row r="37" spans="1:1" x14ac:dyDescent="0.25">
      <c r="A37" s="48"/>
    </row>
    <row r="38" spans="1:1" x14ac:dyDescent="0.25">
      <c r="A38" s="47"/>
    </row>
    <row r="39" spans="1:1" x14ac:dyDescent="0.25">
      <c r="A39"/>
    </row>
  </sheetData>
  <sheetProtection algorithmName="SHA-512" hashValue="U49xCxWEYtVE9oJBJV/GHcBLzoOLuYUEK1eS90NFAQu0BpwY/03ULODmSzfrcuj9tFRp5GM158dy+ZXmmQFHow==" saltValue="kFpUP/gUv63MXUXeCJW+IQ==" spinCount="100000" sheet="1" objects="1" scenarios="1"/>
  <mergeCells count="6">
    <mergeCell ref="D23:E23"/>
    <mergeCell ref="D15:I15"/>
    <mergeCell ref="C20:E20"/>
    <mergeCell ref="C21:E21"/>
    <mergeCell ref="C16:C17"/>
    <mergeCell ref="D16:D17"/>
  </mergeCells>
  <phoneticPr fontId="1" type="noConversion"/>
  <pageMargins left="0.59055118110236227" right="0.59055118110236227" top="0.98425196850393704" bottom="0.59055118110236227" header="0.39370078740157483" footer="0.39370078740157483"/>
  <pageSetup paperSize="9" scale="75" orientation="portrait" r:id="rId1"/>
  <headerFooter>
    <oddHeader>&amp;LBeantwoording Gunningcriteria&amp;C&amp;A&amp;R&amp;D</oddHeader>
    <oddFooter>&amp;LUM&amp;Cpagina &amp;P van 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5"/>
  <dimension ref="B1:I33"/>
  <sheetViews>
    <sheetView zoomScaleNormal="100" workbookViewId="0">
      <selection activeCell="N22" sqref="N22"/>
    </sheetView>
  </sheetViews>
  <sheetFormatPr defaultColWidth="53.42578125" defaultRowHeight="15" customHeight="1" x14ac:dyDescent="0.25"/>
  <cols>
    <col min="1" max="1" width="2.7109375" style="1" customWidth="1"/>
    <col min="2" max="2" width="54.85546875" style="1" bestFit="1" customWidth="1"/>
    <col min="3" max="3" width="23.7109375" style="1" bestFit="1" customWidth="1"/>
    <col min="4" max="4" width="11.5703125" style="1" bestFit="1" customWidth="1"/>
    <col min="5" max="7" width="13.140625" style="1" customWidth="1"/>
    <col min="8" max="8" width="18.5703125" style="6" bestFit="1" customWidth="1"/>
    <col min="9" max="9" width="2.7109375" style="1" customWidth="1"/>
    <col min="10" max="11" width="9.5703125" style="1" bestFit="1" customWidth="1"/>
    <col min="12" max="251" width="9.140625" style="1" customWidth="1"/>
    <col min="252" max="16384" width="53.42578125" style="1"/>
  </cols>
  <sheetData>
    <row r="1" spans="2:9" ht="15" customHeight="1" x14ac:dyDescent="0.25">
      <c r="B1" s="101" t="s">
        <v>62</v>
      </c>
      <c r="C1" s="101"/>
      <c r="D1" s="101"/>
      <c r="E1" s="101"/>
      <c r="F1" s="101"/>
      <c r="G1" s="101"/>
      <c r="H1" s="101"/>
      <c r="I1" s="101"/>
    </row>
    <row r="2" spans="2:9" ht="15" customHeight="1" x14ac:dyDescent="0.25">
      <c r="B2" s="101" t="s">
        <v>63</v>
      </c>
      <c r="C2" s="101"/>
      <c r="D2" s="101"/>
      <c r="E2" s="101"/>
      <c r="F2" s="101"/>
      <c r="G2" s="101"/>
      <c r="H2" s="101"/>
      <c r="I2" s="101"/>
    </row>
    <row r="3" spans="2:9" ht="15" customHeight="1" thickBot="1" x14ac:dyDescent="0.3">
      <c r="B3" s="2"/>
      <c r="C3" s="2"/>
      <c r="D3" s="2"/>
      <c r="E3" s="2"/>
      <c r="F3" s="2"/>
      <c r="G3" s="2"/>
      <c r="H3" s="3"/>
    </row>
    <row r="4" spans="2:9" s="2" customFormat="1" ht="15.75" thickBot="1" x14ac:dyDescent="0.3">
      <c r="B4" s="96" t="s">
        <v>4</v>
      </c>
      <c r="C4" s="97"/>
      <c r="D4" s="97"/>
      <c r="E4" s="97"/>
      <c r="F4" s="97"/>
      <c r="G4" s="97"/>
      <c r="H4" s="98"/>
    </row>
    <row r="5" spans="2:9" ht="30.75" thickBot="1" x14ac:dyDescent="0.3">
      <c r="B5" s="24" t="s">
        <v>50</v>
      </c>
      <c r="C5" s="26" t="s">
        <v>51</v>
      </c>
      <c r="D5" s="43" t="s">
        <v>52</v>
      </c>
      <c r="E5" s="25" t="s">
        <v>46</v>
      </c>
      <c r="F5" s="25" t="s">
        <v>53</v>
      </c>
      <c r="G5" s="25" t="s">
        <v>45</v>
      </c>
      <c r="H5" s="33" t="s">
        <v>54</v>
      </c>
    </row>
    <row r="6" spans="2:9" s="5" customFormat="1" ht="15.75" thickBot="1" x14ac:dyDescent="0.3">
      <c r="B6" s="50" t="s">
        <v>5</v>
      </c>
      <c r="C6" s="29" t="s">
        <v>6</v>
      </c>
      <c r="D6" s="29">
        <v>250</v>
      </c>
      <c r="E6" s="39"/>
      <c r="F6" s="32" t="str">
        <f t="shared" ref="F6:F28" si="0">IF(E6="","",1-(G6/E6))</f>
        <v/>
      </c>
      <c r="G6" s="40"/>
      <c r="H6" s="34">
        <f t="shared" ref="H6:H28" si="1">D6*G6</f>
        <v>0</v>
      </c>
      <c r="I6" s="4"/>
    </row>
    <row r="7" spans="2:9" s="5" customFormat="1" ht="15.75" thickBot="1" x14ac:dyDescent="0.3">
      <c r="B7" s="50" t="s">
        <v>7</v>
      </c>
      <c r="C7" s="30" t="s">
        <v>8</v>
      </c>
      <c r="D7" s="30">
        <v>2000</v>
      </c>
      <c r="E7" s="39"/>
      <c r="F7" s="32" t="str">
        <f t="shared" si="0"/>
        <v/>
      </c>
      <c r="G7" s="40"/>
      <c r="H7" s="35">
        <f t="shared" si="1"/>
        <v>0</v>
      </c>
      <c r="I7" s="4"/>
    </row>
    <row r="8" spans="2:9" s="5" customFormat="1" ht="15.75" thickBot="1" x14ac:dyDescent="0.3">
      <c r="B8" s="50" t="s">
        <v>9</v>
      </c>
      <c r="C8" s="30" t="s">
        <v>10</v>
      </c>
      <c r="D8" s="30">
        <v>150</v>
      </c>
      <c r="E8" s="39"/>
      <c r="F8" s="32" t="str">
        <f t="shared" si="0"/>
        <v/>
      </c>
      <c r="G8" s="40"/>
      <c r="H8" s="35">
        <f t="shared" si="1"/>
        <v>0</v>
      </c>
      <c r="I8" s="4"/>
    </row>
    <row r="9" spans="2:9" s="5" customFormat="1" ht="15.75" thickBot="1" x14ac:dyDescent="0.3">
      <c r="B9" s="50" t="s">
        <v>80</v>
      </c>
      <c r="C9" s="30" t="s">
        <v>11</v>
      </c>
      <c r="D9" s="30">
        <v>650</v>
      </c>
      <c r="E9" s="39"/>
      <c r="F9" s="32" t="str">
        <f t="shared" si="0"/>
        <v/>
      </c>
      <c r="G9" s="40"/>
      <c r="H9" s="35">
        <f t="shared" si="1"/>
        <v>0</v>
      </c>
      <c r="I9" s="4"/>
    </row>
    <row r="10" spans="2:9" s="5" customFormat="1" ht="15.75" thickBot="1" x14ac:dyDescent="0.3">
      <c r="B10" s="50" t="s">
        <v>12</v>
      </c>
      <c r="C10" s="30" t="s">
        <v>10</v>
      </c>
      <c r="D10" s="30">
        <v>100</v>
      </c>
      <c r="E10" s="39"/>
      <c r="F10" s="32" t="str">
        <f t="shared" si="0"/>
        <v/>
      </c>
      <c r="G10" s="40"/>
      <c r="H10" s="35">
        <f t="shared" si="1"/>
        <v>0</v>
      </c>
      <c r="I10" s="4"/>
    </row>
    <row r="11" spans="2:9" s="5" customFormat="1" ht="15.75" thickBot="1" x14ac:dyDescent="0.3">
      <c r="B11" s="50" t="s">
        <v>81</v>
      </c>
      <c r="C11" s="30" t="s">
        <v>13</v>
      </c>
      <c r="D11" s="30">
        <v>500</v>
      </c>
      <c r="E11" s="39"/>
      <c r="F11" s="32" t="str">
        <f t="shared" si="0"/>
        <v/>
      </c>
      <c r="G11" s="40"/>
      <c r="H11" s="35">
        <f t="shared" si="1"/>
        <v>0</v>
      </c>
      <c r="I11" s="4"/>
    </row>
    <row r="12" spans="2:9" s="5" customFormat="1" ht="15.75" thickBot="1" x14ac:dyDescent="0.3">
      <c r="B12" s="50" t="s">
        <v>14</v>
      </c>
      <c r="C12" s="30" t="s">
        <v>15</v>
      </c>
      <c r="D12" s="30">
        <v>50</v>
      </c>
      <c r="E12" s="39"/>
      <c r="F12" s="32" t="str">
        <f t="shared" si="0"/>
        <v/>
      </c>
      <c r="G12" s="40"/>
      <c r="H12" s="35">
        <f t="shared" si="1"/>
        <v>0</v>
      </c>
      <c r="I12" s="4"/>
    </row>
    <row r="13" spans="2:9" s="5" customFormat="1" ht="15.75" thickBot="1" x14ac:dyDescent="0.3">
      <c r="B13" s="50" t="s">
        <v>16</v>
      </c>
      <c r="C13" s="30" t="s">
        <v>86</v>
      </c>
      <c r="D13" s="30">
        <v>30</v>
      </c>
      <c r="E13" s="39"/>
      <c r="F13" s="32" t="str">
        <f t="shared" si="0"/>
        <v/>
      </c>
      <c r="G13" s="40"/>
      <c r="H13" s="35">
        <f t="shared" si="1"/>
        <v>0</v>
      </c>
      <c r="I13" s="4"/>
    </row>
    <row r="14" spans="2:9" s="5" customFormat="1" ht="15.75" thickBot="1" x14ac:dyDescent="0.3">
      <c r="B14" s="50" t="s">
        <v>17</v>
      </c>
      <c r="C14" s="30" t="s">
        <v>18</v>
      </c>
      <c r="D14" s="30">
        <v>500</v>
      </c>
      <c r="E14" s="39"/>
      <c r="F14" s="32" t="str">
        <f t="shared" si="0"/>
        <v/>
      </c>
      <c r="G14" s="40"/>
      <c r="H14" s="35">
        <f t="shared" si="1"/>
        <v>0</v>
      </c>
      <c r="I14" s="4"/>
    </row>
    <row r="15" spans="2:9" s="5" customFormat="1" ht="15.75" thickBot="1" x14ac:dyDescent="0.3">
      <c r="B15" s="50" t="s">
        <v>82</v>
      </c>
      <c r="C15" s="30" t="s">
        <v>19</v>
      </c>
      <c r="D15" s="30">
        <v>275</v>
      </c>
      <c r="E15" s="39"/>
      <c r="F15" s="32" t="str">
        <f t="shared" si="0"/>
        <v/>
      </c>
      <c r="G15" s="40"/>
      <c r="H15" s="35">
        <f t="shared" si="1"/>
        <v>0</v>
      </c>
      <c r="I15" s="8"/>
    </row>
    <row r="16" spans="2:9" s="5" customFormat="1" ht="15.75" thickBot="1" x14ac:dyDescent="0.3">
      <c r="B16" s="50" t="s">
        <v>83</v>
      </c>
      <c r="C16" s="30" t="s">
        <v>87</v>
      </c>
      <c r="D16" s="30">
        <v>475</v>
      </c>
      <c r="E16" s="39"/>
      <c r="F16" s="32" t="str">
        <f t="shared" si="0"/>
        <v/>
      </c>
      <c r="G16" s="40"/>
      <c r="H16" s="35">
        <f t="shared" si="1"/>
        <v>0</v>
      </c>
      <c r="I16" s="8"/>
    </row>
    <row r="17" spans="2:9" s="5" customFormat="1" ht="15.75" thickBot="1" x14ac:dyDescent="0.3">
      <c r="B17" s="50" t="s">
        <v>84</v>
      </c>
      <c r="C17" s="30" t="s">
        <v>20</v>
      </c>
      <c r="D17" s="30">
        <v>1250</v>
      </c>
      <c r="E17" s="39"/>
      <c r="F17" s="32" t="str">
        <f t="shared" si="0"/>
        <v/>
      </c>
      <c r="G17" s="40"/>
      <c r="H17" s="35">
        <f t="shared" si="1"/>
        <v>0</v>
      </c>
      <c r="I17" s="8"/>
    </row>
    <row r="18" spans="2:9" s="5" customFormat="1" ht="15.75" thickBot="1" x14ac:dyDescent="0.3">
      <c r="B18" s="50" t="s">
        <v>85</v>
      </c>
      <c r="C18" s="30" t="s">
        <v>21</v>
      </c>
      <c r="D18" s="30">
        <v>2000</v>
      </c>
      <c r="E18" s="39"/>
      <c r="F18" s="32" t="str">
        <f t="shared" si="0"/>
        <v/>
      </c>
      <c r="G18" s="40"/>
      <c r="H18" s="35">
        <f t="shared" si="1"/>
        <v>0</v>
      </c>
      <c r="I18" s="8"/>
    </row>
    <row r="19" spans="2:9" s="5" customFormat="1" ht="15.75" thickBot="1" x14ac:dyDescent="0.3">
      <c r="B19" s="50" t="s">
        <v>22</v>
      </c>
      <c r="C19" s="30" t="s">
        <v>23</v>
      </c>
      <c r="D19" s="30">
        <v>1250</v>
      </c>
      <c r="E19" s="39"/>
      <c r="F19" s="32" t="str">
        <f t="shared" si="0"/>
        <v/>
      </c>
      <c r="G19" s="40"/>
      <c r="H19" s="35">
        <f t="shared" si="1"/>
        <v>0</v>
      </c>
      <c r="I19" s="8"/>
    </row>
    <row r="20" spans="2:9" s="5" customFormat="1" ht="15.75" thickBot="1" x14ac:dyDescent="0.3">
      <c r="B20" s="50" t="s">
        <v>24</v>
      </c>
      <c r="C20" s="30" t="s">
        <v>25</v>
      </c>
      <c r="D20" s="30">
        <v>450</v>
      </c>
      <c r="E20" s="39"/>
      <c r="F20" s="32" t="str">
        <f t="shared" si="0"/>
        <v/>
      </c>
      <c r="G20" s="40"/>
      <c r="H20" s="35">
        <f t="shared" si="1"/>
        <v>0</v>
      </c>
      <c r="I20" s="8"/>
    </row>
    <row r="21" spans="2:9" s="5" customFormat="1" ht="15.75" thickBot="1" x14ac:dyDescent="0.3">
      <c r="B21" s="50" t="s">
        <v>26</v>
      </c>
      <c r="C21" s="30" t="s">
        <v>27</v>
      </c>
      <c r="D21" s="30">
        <v>125</v>
      </c>
      <c r="E21" s="39"/>
      <c r="F21" s="32" t="str">
        <f t="shared" si="0"/>
        <v/>
      </c>
      <c r="G21" s="40"/>
      <c r="H21" s="35">
        <f t="shared" si="1"/>
        <v>0</v>
      </c>
      <c r="I21" s="8"/>
    </row>
    <row r="22" spans="2:9" s="5" customFormat="1" ht="15.75" thickBot="1" x14ac:dyDescent="0.3">
      <c r="B22" s="51" t="s">
        <v>28</v>
      </c>
      <c r="C22" s="31" t="s">
        <v>29</v>
      </c>
      <c r="D22" s="31">
        <v>1500</v>
      </c>
      <c r="E22" s="39"/>
      <c r="F22" s="32" t="str">
        <f t="shared" si="0"/>
        <v/>
      </c>
      <c r="G22" s="40"/>
      <c r="H22" s="35">
        <f t="shared" si="1"/>
        <v>0</v>
      </c>
      <c r="I22" s="8"/>
    </row>
    <row r="23" spans="2:9" s="5" customFormat="1" ht="15.75" thickBot="1" x14ac:dyDescent="0.3">
      <c r="B23" s="49" t="s">
        <v>30</v>
      </c>
      <c r="C23" s="30" t="s">
        <v>20</v>
      </c>
      <c r="D23" s="30">
        <v>400</v>
      </c>
      <c r="E23" s="39"/>
      <c r="F23" s="32" t="str">
        <f t="shared" si="0"/>
        <v/>
      </c>
      <c r="G23" s="40"/>
      <c r="H23" s="35">
        <f t="shared" si="1"/>
        <v>0</v>
      </c>
      <c r="I23" s="8"/>
    </row>
    <row r="24" spans="2:9" s="5" customFormat="1" ht="15.75" thickBot="1" x14ac:dyDescent="0.3">
      <c r="B24" s="49" t="s">
        <v>31</v>
      </c>
      <c r="C24" s="30" t="s">
        <v>32</v>
      </c>
      <c r="D24" s="30">
        <v>200</v>
      </c>
      <c r="E24" s="39"/>
      <c r="F24" s="32" t="str">
        <f t="shared" si="0"/>
        <v/>
      </c>
      <c r="G24" s="40"/>
      <c r="H24" s="35">
        <f t="shared" si="1"/>
        <v>0</v>
      </c>
      <c r="I24" s="8"/>
    </row>
    <row r="25" spans="2:9" s="5" customFormat="1" ht="15.75" thickBot="1" x14ac:dyDescent="0.3">
      <c r="B25" s="49" t="s">
        <v>33</v>
      </c>
      <c r="C25" s="30" t="s">
        <v>88</v>
      </c>
      <c r="D25" s="30">
        <v>300</v>
      </c>
      <c r="E25" s="39"/>
      <c r="F25" s="32" t="str">
        <f t="shared" si="0"/>
        <v/>
      </c>
      <c r="G25" s="40"/>
      <c r="H25" s="35">
        <f t="shared" si="1"/>
        <v>0</v>
      </c>
      <c r="I25" s="8"/>
    </row>
    <row r="26" spans="2:9" s="5" customFormat="1" ht="15.75" thickBot="1" x14ac:dyDescent="0.3">
      <c r="B26" s="49" t="s">
        <v>34</v>
      </c>
      <c r="C26" s="30" t="s">
        <v>35</v>
      </c>
      <c r="D26" s="30">
        <v>2000</v>
      </c>
      <c r="E26" s="39"/>
      <c r="F26" s="32" t="str">
        <f t="shared" si="0"/>
        <v/>
      </c>
      <c r="G26" s="40"/>
      <c r="H26" s="35">
        <f t="shared" si="1"/>
        <v>0</v>
      </c>
      <c r="I26" s="8"/>
    </row>
    <row r="27" spans="2:9" s="5" customFormat="1" ht="15.75" thickBot="1" x14ac:dyDescent="0.3">
      <c r="B27" s="49" t="s">
        <v>36</v>
      </c>
      <c r="C27" s="30" t="s">
        <v>87</v>
      </c>
      <c r="D27" s="30">
        <v>400</v>
      </c>
      <c r="E27" s="39"/>
      <c r="F27" s="32" t="str">
        <f t="shared" si="0"/>
        <v/>
      </c>
      <c r="G27" s="40"/>
      <c r="H27" s="35">
        <f t="shared" si="1"/>
        <v>0</v>
      </c>
      <c r="I27" s="8"/>
    </row>
    <row r="28" spans="2:9" s="5" customFormat="1" x14ac:dyDescent="0.25">
      <c r="B28" s="49" t="s">
        <v>37</v>
      </c>
      <c r="C28" s="30" t="s">
        <v>38</v>
      </c>
      <c r="D28" s="30">
        <v>400</v>
      </c>
      <c r="E28" s="39"/>
      <c r="F28" s="32" t="str">
        <f t="shared" si="0"/>
        <v/>
      </c>
      <c r="G28" s="40"/>
      <c r="H28" s="35">
        <f t="shared" si="1"/>
        <v>0</v>
      </c>
      <c r="I28" s="8"/>
    </row>
    <row r="29" spans="2:9" s="5" customFormat="1" ht="23.25" customHeight="1" thickBot="1" x14ac:dyDescent="0.3">
      <c r="B29" s="99" t="s">
        <v>55</v>
      </c>
      <c r="C29" s="100"/>
      <c r="D29" s="100"/>
      <c r="E29" s="100"/>
      <c r="F29" s="100"/>
      <c r="G29" s="100"/>
      <c r="H29" s="41">
        <f>SUM(H6:H28)</f>
        <v>0</v>
      </c>
    </row>
    <row r="30" spans="2:9" ht="15" customHeight="1" x14ac:dyDescent="0.25">
      <c r="B30" s="2"/>
      <c r="C30" s="2"/>
      <c r="D30" s="2"/>
      <c r="E30" s="7"/>
      <c r="F30" s="2"/>
      <c r="G30" s="2"/>
      <c r="H30" s="3"/>
      <c r="I30" s="8"/>
    </row>
    <row r="32" spans="2:9" ht="15" customHeight="1" x14ac:dyDescent="0.25">
      <c r="B32" s="101"/>
      <c r="C32" s="101"/>
      <c r="D32" s="101"/>
      <c r="E32" s="101"/>
      <c r="F32" s="101"/>
      <c r="G32" s="101"/>
      <c r="H32" s="101"/>
      <c r="I32" s="101"/>
    </row>
    <row r="33" spans="2:9" ht="15" customHeight="1" x14ac:dyDescent="0.25">
      <c r="B33" s="101"/>
      <c r="C33" s="101"/>
      <c r="D33" s="101"/>
      <c r="E33" s="101"/>
      <c r="F33" s="101"/>
      <c r="G33" s="101"/>
      <c r="H33" s="101"/>
      <c r="I33" s="101"/>
    </row>
  </sheetData>
  <sheetProtection algorithmName="SHA-512" hashValue="KfTjBse2pBy4HKoqTcTRBD6UJZEhVyKE6l8QB/0QjPTLvdZArb+k1CA+LPKyHQAOLAX3hPVcLtlWGeIu02kxvQ==" saltValue="Xk7Eu38HYd7XmaGzIcEIVQ==" spinCount="100000" sheet="1" objects="1" scenarios="1"/>
  <mergeCells count="6">
    <mergeCell ref="B4:H4"/>
    <mergeCell ref="B29:G29"/>
    <mergeCell ref="B32:I32"/>
    <mergeCell ref="B33:I33"/>
    <mergeCell ref="B1:I1"/>
    <mergeCell ref="B2:I2"/>
  </mergeCells>
  <phoneticPr fontId="1" type="noConversion"/>
  <pageMargins left="0.59055118110236227" right="0.59055118110236227" top="0.64" bottom="0.59055118110236227" header="0.39370078740157483" footer="0.39370078740157483"/>
  <pageSetup paperSize="9" scale="75" orientation="landscape" horizontalDpi="4294967293" r:id="rId1"/>
  <headerFooter alignWithMargins="0">
    <oddHeader>&amp;LBeantwoording Gunningcriteria&amp;C&amp;A&amp;R&amp;D</oddHeader>
    <oddFooter>&amp;LUM&amp;CPagina &amp;P van &amp;N&amp;R&amp;F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6"/>
  <sheetViews>
    <sheetView workbookViewId="0">
      <selection activeCell="B27" sqref="B27"/>
    </sheetView>
  </sheetViews>
  <sheetFormatPr defaultColWidth="53.42578125" defaultRowHeight="15" x14ac:dyDescent="0.25"/>
  <cols>
    <col min="1" max="1" width="2.7109375" style="1" customWidth="1"/>
    <col min="2" max="2" width="96.5703125" style="1" customWidth="1"/>
    <col min="3" max="3" width="14.140625" style="1" bestFit="1" customWidth="1"/>
    <col min="4" max="4" width="13.140625" style="1" customWidth="1"/>
    <col min="5" max="5" width="18.5703125" style="6" bestFit="1" customWidth="1"/>
    <col min="6" max="6" width="6" style="1" bestFit="1" customWidth="1"/>
    <col min="7" max="8" width="9.5703125" style="1" bestFit="1" customWidth="1"/>
    <col min="9" max="248" width="9.140625" style="1" customWidth="1"/>
    <col min="249" max="16384" width="53.42578125" style="1"/>
  </cols>
  <sheetData>
    <row r="2" spans="2:9" ht="15" customHeight="1" x14ac:dyDescent="0.25">
      <c r="B2" s="101" t="s">
        <v>62</v>
      </c>
      <c r="C2" s="101"/>
      <c r="D2" s="101"/>
      <c r="E2" s="101"/>
      <c r="F2" s="101"/>
      <c r="G2" s="101"/>
      <c r="H2" s="101"/>
      <c r="I2" s="101"/>
    </row>
    <row r="3" spans="2:9" ht="15" customHeight="1" x14ac:dyDescent="0.25">
      <c r="B3" s="101"/>
      <c r="C3" s="101"/>
      <c r="D3" s="101"/>
      <c r="E3" s="101"/>
      <c r="F3" s="101"/>
      <c r="G3" s="101"/>
      <c r="H3" s="101"/>
      <c r="I3" s="101"/>
    </row>
    <row r="4" spans="2:9" ht="15" customHeight="1" thickBot="1" x14ac:dyDescent="0.3">
      <c r="B4" s="2"/>
      <c r="C4" s="2"/>
      <c r="D4" s="2"/>
      <c r="E4" s="3"/>
    </row>
    <row r="5" spans="2:9" s="2" customFormat="1" ht="15.75" thickBot="1" x14ac:dyDescent="0.3">
      <c r="B5" s="104" t="s">
        <v>39</v>
      </c>
      <c r="C5" s="105"/>
      <c r="D5" s="105"/>
      <c r="E5" s="106"/>
    </row>
    <row r="6" spans="2:9" ht="30.75" thickBot="1" x14ac:dyDescent="0.3">
      <c r="B6" s="21" t="s">
        <v>91</v>
      </c>
      <c r="C6" s="36" t="s">
        <v>92</v>
      </c>
      <c r="D6" s="22" t="s">
        <v>93</v>
      </c>
      <c r="E6" s="23" t="s">
        <v>54</v>
      </c>
      <c r="F6" s="8"/>
    </row>
    <row r="7" spans="2:9" ht="14.45" customHeight="1" x14ac:dyDescent="0.25">
      <c r="B7" s="19" t="s">
        <v>40</v>
      </c>
      <c r="C7" s="16">
        <v>95500</v>
      </c>
      <c r="D7" s="37"/>
      <c r="E7" s="18">
        <f>C7-(C7*D7)</f>
        <v>95500</v>
      </c>
      <c r="F7" s="8"/>
    </row>
    <row r="8" spans="2:9" ht="15" customHeight="1" x14ac:dyDescent="0.25">
      <c r="B8" s="20" t="s">
        <v>41</v>
      </c>
      <c r="C8" s="17">
        <v>28500</v>
      </c>
      <c r="D8" s="38"/>
      <c r="E8" s="18">
        <f t="shared" ref="E8:E11" si="0">C8-(C8*D8)</f>
        <v>28500</v>
      </c>
    </row>
    <row r="9" spans="2:9" ht="14.45" customHeight="1" x14ac:dyDescent="0.25">
      <c r="B9" s="20" t="s">
        <v>42</v>
      </c>
      <c r="C9" s="17">
        <v>41000</v>
      </c>
      <c r="D9" s="38"/>
      <c r="E9" s="18">
        <f t="shared" si="0"/>
        <v>41000</v>
      </c>
    </row>
    <row r="10" spans="2:9" x14ac:dyDescent="0.25">
      <c r="B10" s="20" t="s">
        <v>43</v>
      </c>
      <c r="C10" s="17">
        <v>18000</v>
      </c>
      <c r="D10" s="38"/>
      <c r="E10" s="18">
        <f t="shared" si="0"/>
        <v>18000</v>
      </c>
    </row>
    <row r="11" spans="2:9" ht="17.25" customHeight="1" x14ac:dyDescent="0.25">
      <c r="B11" s="20" t="s">
        <v>44</v>
      </c>
      <c r="C11" s="17">
        <v>17500</v>
      </c>
      <c r="D11" s="38"/>
      <c r="E11" s="18">
        <f t="shared" si="0"/>
        <v>17500</v>
      </c>
    </row>
    <row r="12" spans="2:9" s="5" customFormat="1" ht="23.25" customHeight="1" thickBot="1" x14ac:dyDescent="0.3">
      <c r="B12" s="102" t="s">
        <v>47</v>
      </c>
      <c r="C12" s="103"/>
      <c r="D12" s="103"/>
      <c r="E12" s="42">
        <f>SUM(E7:E11)</f>
        <v>200500</v>
      </c>
    </row>
    <row r="13" spans="2:9" ht="15" customHeight="1" x14ac:dyDescent="0.25">
      <c r="B13" s="2"/>
      <c r="C13" s="2"/>
      <c r="D13" s="2"/>
      <c r="E13" s="3"/>
    </row>
    <row r="16" spans="2:9" x14ac:dyDescent="0.25">
      <c r="D16" s="27"/>
      <c r="E16" s="28"/>
    </row>
  </sheetData>
  <sheetProtection algorithmName="SHA-512" hashValue="TpzJRQvvt5/MdpZ9Bbyp/YAX7K8UCA5X+G4nwKhwzvp9uGHfeZup8lWztua263pmHCnlg3Ap4dko9s1hbdlm+Q==" saltValue="lFiRHcMy21NKeDu+SpIHAA==" spinCount="100000" sheet="1" objects="1" scenarios="1"/>
  <mergeCells count="4">
    <mergeCell ref="B12:D12"/>
    <mergeCell ref="B5:E5"/>
    <mergeCell ref="B2:I2"/>
    <mergeCell ref="B3:I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DB0D4441220F41ACD47BC860800C95" ma:contentTypeVersion="2" ma:contentTypeDescription="Een nieuw document maken." ma:contentTypeScope="" ma:versionID="9aa1fd466cf1c8e2d65f19527f0c1105">
  <xsd:schema xmlns:xsd="http://www.w3.org/2001/XMLSchema" xmlns:xs="http://www.w3.org/2001/XMLSchema" xmlns:p="http://schemas.microsoft.com/office/2006/metadata/properties" xmlns:ns2="5f9371f2-2f1c-47bf-bf9f-1c6a3fe991e4" targetNamespace="http://schemas.microsoft.com/office/2006/metadata/properties" ma:root="true" ma:fieldsID="9fcb6c79fbc9050daf3fa644b41104f6" ns2:_="">
    <xsd:import namespace="5f9371f2-2f1c-47bf-bf9f-1c6a3fe99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9371f2-2f1c-47bf-bf9f-1c6a3fe99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21AFCC-0779-4BD9-BBB4-0173BCCE8D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4D795-0A4F-4684-8A20-37450FD78A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45B9141-7387-4F1C-873D-05AFFF91EF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9371f2-2f1c-47bf-bf9f-1c6a3fe99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Toelichting</vt:lpstr>
      <vt:lpstr>1.productprijzen</vt:lpstr>
      <vt:lpstr>2.kortingsstaffel</vt:lpstr>
      <vt:lpstr>'1.productprijzen'!Afdrukbereik</vt:lpstr>
    </vt:vector>
  </TitlesOfParts>
  <Manager/>
  <Company>Innervate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UM Werkgroep</dc:creator>
  <cp:keywords/>
  <dc:description/>
  <cp:lastModifiedBy>Smail Abdi</cp:lastModifiedBy>
  <cp:revision/>
  <dcterms:created xsi:type="dcterms:W3CDTF">2009-12-10T14:38:48Z</dcterms:created>
  <dcterms:modified xsi:type="dcterms:W3CDTF">2022-11-14T13:43:14Z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0x010100ECA22FB7AFC49C40A7C3FFA9CDF14ED4</vt:lpwstr>
  </property>
  <property fmtid="{D5CDD505-2E9C-101B-9397-08002B2CF9AE}" pid="3" name="Order">
    <vt:r8>10242400</vt:r8>
  </property>
</Properties>
</file>