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inkoopmeestersnl.sharepoint.com/sites/IM/Gedeelde documenten/01. klanten/vo Campus/Aanbestedingen/Inhuur/OOP/6. NvI/"/>
    </mc:Choice>
  </mc:AlternateContent>
  <xr:revisionPtr revIDLastSave="0" documentId="8_{1F765DC2-9CF0-44CF-B09C-CB5D2B6BFC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Perceel 1" sheetId="1" r:id="rId1"/>
    <sheet name="Perceel 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gUxvJfn6f5y+9i8KY3wN2/3IfI4A=="/>
    </ext>
  </extLst>
</workbook>
</file>

<file path=xl/calcChain.xml><?xml version="1.0" encoding="utf-8"?>
<calcChain xmlns="http://schemas.openxmlformats.org/spreadsheetml/2006/main">
  <c r="J76" i="1" l="1"/>
  <c r="C40" i="2"/>
  <c r="E35" i="2"/>
  <c r="F35" i="2" s="1"/>
  <c r="C38" i="2"/>
  <c r="E38" i="2" s="1"/>
  <c r="N27" i="2"/>
  <c r="N26" i="2"/>
  <c r="N25" i="2"/>
  <c r="N24" i="2"/>
  <c r="N23" i="2"/>
  <c r="N22" i="2"/>
  <c r="N21" i="2"/>
  <c r="N20" i="2"/>
  <c r="N19" i="2"/>
  <c r="N18" i="2"/>
  <c r="N17" i="2"/>
  <c r="N16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K25" i="2"/>
  <c r="K24" i="2"/>
  <c r="K23" i="2"/>
  <c r="K22" i="2"/>
  <c r="K21" i="2"/>
  <c r="K20" i="2"/>
  <c r="K19" i="2"/>
  <c r="K18" i="2"/>
  <c r="K17" i="2"/>
  <c r="K16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I27" i="2"/>
  <c r="I26" i="2"/>
  <c r="I25" i="2"/>
  <c r="I24" i="2"/>
  <c r="I23" i="2"/>
  <c r="I22" i="2"/>
  <c r="I21" i="2"/>
  <c r="I20" i="2"/>
  <c r="I19" i="2"/>
  <c r="I18" i="2"/>
  <c r="I17" i="2"/>
  <c r="I16" i="2"/>
  <c r="H26" i="2"/>
  <c r="H25" i="2"/>
  <c r="H24" i="2"/>
  <c r="H23" i="2"/>
  <c r="H22" i="2"/>
  <c r="H21" i="2"/>
  <c r="H20" i="2"/>
  <c r="H19" i="2"/>
  <c r="H18" i="2"/>
  <c r="H17" i="2"/>
  <c r="H16" i="2"/>
  <c r="G27" i="2"/>
  <c r="G26" i="2"/>
  <c r="G25" i="2"/>
  <c r="G24" i="2"/>
  <c r="G23" i="2"/>
  <c r="G22" i="2"/>
  <c r="G21" i="2"/>
  <c r="G20" i="2"/>
  <c r="G19" i="2"/>
  <c r="G18" i="2"/>
  <c r="G17" i="2"/>
  <c r="G16" i="2"/>
  <c r="F25" i="2"/>
  <c r="F26" i="2"/>
  <c r="F24" i="2"/>
  <c r="F23" i="2"/>
  <c r="F22" i="2"/>
  <c r="F21" i="2"/>
  <c r="F20" i="2"/>
  <c r="F19" i="2"/>
  <c r="F18" i="2"/>
  <c r="F17" i="2"/>
  <c r="F16" i="2"/>
  <c r="E22" i="2"/>
  <c r="E21" i="2"/>
  <c r="E20" i="2"/>
  <c r="E19" i="2"/>
  <c r="E18" i="2"/>
  <c r="E17" i="2"/>
  <c r="E16" i="2"/>
  <c r="D21" i="2"/>
  <c r="D20" i="2"/>
  <c r="D19" i="2"/>
  <c r="D18" i="2"/>
  <c r="D17" i="2"/>
  <c r="D16" i="2"/>
  <c r="C18" i="2"/>
  <c r="C19" i="2"/>
  <c r="C20" i="2"/>
  <c r="C21" i="2"/>
  <c r="C22" i="2"/>
  <c r="C17" i="2"/>
  <c r="J69" i="1"/>
  <c r="H18" i="1"/>
  <c r="H29" i="1" s="1"/>
  <c r="H34" i="1" s="1"/>
  <c r="G28" i="1"/>
  <c r="G33" i="1"/>
  <c r="G47" i="1"/>
  <c r="G53" i="1"/>
  <c r="H48" i="1" l="1"/>
  <c r="H54" i="1" s="1"/>
  <c r="H58" i="1" s="1"/>
  <c r="H60" i="1" s="1"/>
  <c r="C72" i="1" l="1"/>
  <c r="G74" i="1" s="1"/>
  <c r="E47" i="1"/>
  <c r="C47" i="1"/>
  <c r="E28" i="1"/>
  <c r="C28" i="1"/>
  <c r="E53" i="1" l="1"/>
  <c r="C53" i="1"/>
  <c r="E33" i="1"/>
  <c r="C33" i="1"/>
  <c r="F18" i="1"/>
  <c r="D18" i="1"/>
  <c r="D29" i="1" l="1"/>
  <c r="D34" i="1" s="1"/>
  <c r="D48" i="1" s="1"/>
  <c r="D54" i="1" s="1"/>
  <c r="D58" i="1" s="1"/>
  <c r="F29" i="1"/>
  <c r="F34" i="1" s="1"/>
  <c r="F48" i="1" s="1"/>
  <c r="J67" i="1" l="1"/>
  <c r="D60" i="1"/>
  <c r="F54" i="1"/>
  <c r="F58" i="1" s="1"/>
  <c r="J68" i="1" l="1"/>
  <c r="F60" i="1"/>
</calcChain>
</file>

<file path=xl/sharedStrings.xml><?xml version="1.0" encoding="utf-8"?>
<sst xmlns="http://schemas.openxmlformats.org/spreadsheetml/2006/main" count="87" uniqueCount="75">
  <si>
    <t>Inschrijver dient de gele cellen in te vullen</t>
  </si>
  <si>
    <t>De som van alle uitgevraagde posten leidt tot een fictief uurtarief.</t>
  </si>
  <si>
    <r>
      <rPr>
        <sz val="11"/>
        <color theme="1"/>
        <rFont val="Calibri"/>
        <family val="2"/>
      </rPr>
      <t xml:space="preserve">Detacheren </t>
    </r>
    <r>
      <rPr>
        <b/>
        <sz val="11"/>
        <color theme="1"/>
        <rFont val="Calibri"/>
        <family val="2"/>
      </rPr>
      <t>(STiPP Plus)</t>
    </r>
  </si>
  <si>
    <t>Fase A-ABU / Fase 1+2-NBBU</t>
  </si>
  <si>
    <t>Fase B-ABU / Fase 3-NBBU</t>
  </si>
  <si>
    <t>Blok 1</t>
  </si>
  <si>
    <t>wachtdagcompensatie</t>
  </si>
  <si>
    <t>Blok 2</t>
  </si>
  <si>
    <t>vakantiedagen</t>
  </si>
  <si>
    <t>feestdagen</t>
  </si>
  <si>
    <t>opleidingsdagen</t>
  </si>
  <si>
    <t>atv dagen</t>
  </si>
  <si>
    <t>kort verzuim</t>
  </si>
  <si>
    <t>ziekte</t>
  </si>
  <si>
    <t>leegloop</t>
  </si>
  <si>
    <t>overige vergoedingen</t>
  </si>
  <si>
    <t>vakantiebijslag</t>
  </si>
  <si>
    <t>eindejaarsuitkering</t>
  </si>
  <si>
    <t>Blok 3</t>
  </si>
  <si>
    <t>ZW-premie</t>
  </si>
  <si>
    <t>Reservering AZW</t>
  </si>
  <si>
    <t>WGA-premie</t>
  </si>
  <si>
    <t>WW-premie</t>
  </si>
  <si>
    <t>PAWW</t>
  </si>
  <si>
    <t>AOF-premie (incl. opslag)</t>
  </si>
  <si>
    <t>WGA-vast premie</t>
  </si>
  <si>
    <t>ZVW-premie</t>
  </si>
  <si>
    <t>Transitievergoeding</t>
  </si>
  <si>
    <t>Pensioen (STiPP Plus)</t>
  </si>
  <si>
    <t>Blok 4</t>
  </si>
  <si>
    <t>overige directe en indirecte lasten</t>
  </si>
  <si>
    <t>marge</t>
  </si>
  <si>
    <t>totaalbedrag</t>
  </si>
  <si>
    <t xml:space="preserve">Fase A/Fase 1+2: gebaseerd op basis van uitsluiting loondoorbetaling </t>
  </si>
  <si>
    <t xml:space="preserve">Betreft gewerkte uren </t>
  </si>
  <si>
    <t>Het uurtarief zoals opgenomen in de groene cellen is het totaal bedrag. Hierin zijn alle kosten en marges inclusief.</t>
  </si>
  <si>
    <t>Fictieve totaalprijs</t>
  </si>
  <si>
    <t>Fase A-ABU / Fase 1+2 - NBBU</t>
  </si>
  <si>
    <t>uur</t>
  </si>
  <si>
    <t>Fase B-ABU / Fase 3 - NBBU</t>
  </si>
  <si>
    <t>Fictief resterend aantal uur t.o.v. 750</t>
  </si>
  <si>
    <t>Afkoopsom overname</t>
  </si>
  <si>
    <t>Totaal</t>
  </si>
  <si>
    <t xml:space="preserve">Inschrijfprijs perceel </t>
  </si>
  <si>
    <t>Prijzenblad Perceel 1 (uitzend- of detacheringsbasis met een uitzend cao)</t>
  </si>
  <si>
    <t>marge InhuurMeesters</t>
  </si>
  <si>
    <t>Naam Inschrijver</t>
  </si>
  <si>
    <t>Toelichting berekening</t>
  </si>
  <si>
    <t>trede</t>
  </si>
  <si>
    <t>Inschrijfprijs perceel 2</t>
  </si>
  <si>
    <t>Tarieven zijn exclusief btw maar inclusief vergoeding InhuurMeesters.</t>
  </si>
  <si>
    <t xml:space="preserve">Prijzen boven het maximumtarief leiden tot uitsluiting. </t>
  </si>
  <si>
    <t xml:space="preserve">Detacheren (STiPP Plus)    </t>
  </si>
  <si>
    <t>Marge</t>
  </si>
  <si>
    <t>Fictief uurtarief</t>
  </si>
  <si>
    <t>Fictief aantal uren</t>
  </si>
  <si>
    <t>Omrekenfactor</t>
  </si>
  <si>
    <t>Bruto uurloon</t>
  </si>
  <si>
    <t>Opleiding&amp;sociaal fonds</t>
  </si>
  <si>
    <t>CAO lonen VO 1-07-2022</t>
  </si>
  <si>
    <t>VO campus</t>
  </si>
  <si>
    <t>Prijzenblad Perceel 2  (detacheringsbasis zonder een uitzendbeding)</t>
  </si>
  <si>
    <t>Bruto uurloon = fulltime salaris volgens CAO-VO * 12 maanden / 52 weken / 36,86 uur (weektaak op jaarbasis)</t>
  </si>
  <si>
    <r>
      <rPr>
        <sz val="11"/>
        <color theme="1"/>
        <rFont val="Calibri"/>
        <family val="2"/>
      </rPr>
      <t xml:space="preserve">Uitzenden </t>
    </r>
    <r>
      <rPr>
        <b/>
        <sz val="11"/>
        <color theme="1"/>
        <rFont val="Calibri"/>
        <family val="2"/>
      </rPr>
      <t>(STiPP)</t>
    </r>
  </si>
  <si>
    <t>Uitzenden (STiPP)</t>
  </si>
  <si>
    <t xml:space="preserve">Payroll (STiPP)    </t>
  </si>
  <si>
    <r>
      <t xml:space="preserve">Payroll </t>
    </r>
    <r>
      <rPr>
        <b/>
        <sz val="11"/>
        <color theme="1"/>
        <rFont val="Calibri"/>
        <family val="2"/>
      </rPr>
      <t>(STiPP Plus)</t>
    </r>
  </si>
  <si>
    <t>tarief</t>
  </si>
  <si>
    <t>fictief # uren</t>
  </si>
  <si>
    <t>inschrijfprijs perceel 2</t>
  </si>
  <si>
    <t>Fictief # uren</t>
  </si>
  <si>
    <t xml:space="preserve">Inhuur Onderwijsondersteunend Personeel </t>
  </si>
  <si>
    <t>Inhuur Onderwijsondersteunend Personeel</t>
  </si>
  <si>
    <t xml:space="preserve">Het maximale totale uurtarief voor schaal 1 trede 1 is € 34 exclusief btw. </t>
  </si>
  <si>
    <t xml:space="preserve">Het maximale totale uurtarief is € 50 exclusief btw voor uitzenden en detacheren en € 46 exclusief btw voor payroll.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</si>
</sst>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0.00000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5E0B3"/>
        <bgColor rgb="FFC5E0B3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A4C2F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rgb="FF00B0F0"/>
      </patternFill>
    </fill>
    <fill>
      <patternFill patternType="solid">
        <fgColor theme="0"/>
        <bgColor rgb="FFC5E0B3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103">
    <xf numFmtId="0" fontId="0" fillId="0" borderId="0" xfId="0"/>
    <xf numFmtId="14" fontId="9" fillId="0" borderId="0" xfId="0" applyNumberFormat="1" applyFont="1"/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9" fillId="0" borderId="5" xfId="0" applyFont="1" applyBorder="1"/>
    <xf numFmtId="44" fontId="0" fillId="0" borderId="0" xfId="0" applyNumberFormat="1"/>
    <xf numFmtId="44" fontId="0" fillId="0" borderId="6" xfId="0" applyNumberFormat="1" applyBorder="1"/>
    <xf numFmtId="10" fontId="0" fillId="0" borderId="5" xfId="0" applyNumberFormat="1" applyBorder="1"/>
    <xf numFmtId="0" fontId="9" fillId="0" borderId="5" xfId="0" applyFont="1" applyBorder="1" applyAlignment="1">
      <alignment horizontal="left" vertical="top"/>
    </xf>
    <xf numFmtId="0" fontId="0" fillId="0" borderId="6" xfId="0" applyBorder="1" applyAlignment="1">
      <alignment wrapText="1"/>
    </xf>
    <xf numFmtId="0" fontId="0" fillId="0" borderId="6" xfId="0" applyBorder="1" applyAlignment="1">
      <alignment horizontal="left"/>
    </xf>
    <xf numFmtId="0" fontId="9" fillId="0" borderId="6" xfId="0" applyFont="1" applyBorder="1" applyAlignment="1">
      <alignment horizontal="right"/>
    </xf>
    <xf numFmtId="44" fontId="0" fillId="3" borderId="9" xfId="0" applyNumberFormat="1" applyFill="1" applyBorder="1"/>
    <xf numFmtId="0" fontId="0" fillId="0" borderId="3" xfId="0" applyBorder="1"/>
    <xf numFmtId="0" fontId="0" fillId="0" borderId="4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44" fontId="0" fillId="0" borderId="13" xfId="0" applyNumberFormat="1" applyBorder="1" applyAlignment="1">
      <alignment vertical="center"/>
    </xf>
    <xf numFmtId="44" fontId="0" fillId="0" borderId="0" xfId="0" applyNumberFormat="1" applyAlignment="1">
      <alignment vertical="center"/>
    </xf>
    <xf numFmtId="44" fontId="0" fillId="4" borderId="0" xfId="0" applyNumberFormat="1" applyFill="1"/>
    <xf numFmtId="44" fontId="0" fillId="4" borderId="6" xfId="0" applyNumberFormat="1" applyFill="1" applyBorder="1"/>
    <xf numFmtId="0" fontId="13" fillId="0" borderId="0" xfId="0" applyFont="1"/>
    <xf numFmtId="0" fontId="16" fillId="0" borderId="0" xfId="0" applyFont="1"/>
    <xf numFmtId="0" fontId="9" fillId="0" borderId="0" xfId="0" applyFont="1"/>
    <xf numFmtId="0" fontId="0" fillId="0" borderId="7" xfId="0" applyBorder="1"/>
    <xf numFmtId="0" fontId="9" fillId="0" borderId="9" xfId="0" applyFont="1" applyBorder="1" applyAlignment="1">
      <alignment horizontal="right"/>
    </xf>
    <xf numFmtId="10" fontId="0" fillId="0" borderId="7" xfId="0" applyNumberFormat="1" applyBorder="1"/>
    <xf numFmtId="0" fontId="0" fillId="0" borderId="9" xfId="0" applyBorder="1"/>
    <xf numFmtId="44" fontId="0" fillId="0" borderId="9" xfId="0" applyNumberFormat="1" applyBorder="1"/>
    <xf numFmtId="0" fontId="7" fillId="0" borderId="9" xfId="0" applyFont="1" applyBorder="1" applyAlignment="1">
      <alignment horizontal="right"/>
    </xf>
    <xf numFmtId="0" fontId="7" fillId="0" borderId="0" xfId="0" applyFont="1"/>
    <xf numFmtId="1" fontId="0" fillId="0" borderId="0" xfId="0" applyNumberFormat="1"/>
    <xf numFmtId="14" fontId="14" fillId="0" borderId="0" xfId="0" applyNumberFormat="1" applyFont="1"/>
    <xf numFmtId="14" fontId="14" fillId="2" borderId="0" xfId="0" applyNumberFormat="1" applyFont="1" applyFill="1"/>
    <xf numFmtId="14" fontId="0" fillId="0" borderId="0" xfId="0" applyNumberFormat="1"/>
    <xf numFmtId="0" fontId="15" fillId="0" borderId="0" xfId="0" applyFont="1"/>
    <xf numFmtId="164" fontId="0" fillId="0" borderId="0" xfId="0" applyNumberFormat="1"/>
    <xf numFmtId="44" fontId="15" fillId="5" borderId="16" xfId="1" applyFont="1" applyFill="1" applyBorder="1" applyProtection="1">
      <protection locked="0"/>
    </xf>
    <xf numFmtId="44" fontId="15" fillId="0" borderId="16" xfId="1" applyFont="1" applyFill="1" applyBorder="1"/>
    <xf numFmtId="2" fontId="0" fillId="0" borderId="0" xfId="0" applyNumberFormat="1"/>
    <xf numFmtId="0" fontId="0" fillId="0" borderId="16" xfId="0" applyBorder="1"/>
    <xf numFmtId="0" fontId="0" fillId="2" borderId="0" xfId="0" applyFill="1"/>
    <xf numFmtId="14" fontId="18" fillId="0" borderId="0" xfId="0" applyNumberFormat="1" applyFont="1"/>
    <xf numFmtId="0" fontId="6" fillId="0" borderId="10" xfId="0" applyFont="1" applyBorder="1"/>
    <xf numFmtId="0" fontId="6" fillId="0" borderId="13" xfId="0" applyFont="1" applyBorder="1"/>
    <xf numFmtId="0" fontId="6" fillId="0" borderId="16" xfId="0" applyFont="1" applyBorder="1"/>
    <xf numFmtId="44" fontId="0" fillId="0" borderId="16" xfId="0" applyNumberFormat="1" applyBorder="1"/>
    <xf numFmtId="10" fontId="0" fillId="5" borderId="16" xfId="2" applyNumberFormat="1" applyFont="1" applyFill="1" applyBorder="1" applyAlignment="1" applyProtection="1">
      <protection locked="0"/>
    </xf>
    <xf numFmtId="9" fontId="0" fillId="0" borderId="10" xfId="2" applyFont="1" applyFill="1" applyBorder="1" applyAlignment="1"/>
    <xf numFmtId="0" fontId="5" fillId="0" borderId="4" xfId="0" applyFont="1" applyBorder="1"/>
    <xf numFmtId="0" fontId="4" fillId="0" borderId="0" xfId="0" applyFont="1"/>
    <xf numFmtId="0" fontId="4" fillId="0" borderId="6" xfId="0" applyFont="1" applyBorder="1"/>
    <xf numFmtId="14" fontId="15" fillId="0" borderId="0" xfId="0" applyNumberFormat="1" applyFont="1" applyAlignment="1">
      <alignment horizontal="left"/>
    </xf>
    <xf numFmtId="0" fontId="3" fillId="0" borderId="0" xfId="0" applyFont="1"/>
    <xf numFmtId="0" fontId="3" fillId="0" borderId="10" xfId="0" applyFont="1" applyBorder="1"/>
    <xf numFmtId="0" fontId="2" fillId="0" borderId="0" xfId="0" applyFont="1"/>
    <xf numFmtId="4" fontId="0" fillId="0" borderId="0" xfId="0" applyNumberFormat="1"/>
    <xf numFmtId="4" fontId="7" fillId="0" borderId="0" xfId="0" applyNumberFormat="1" applyFont="1"/>
    <xf numFmtId="4" fontId="2" fillId="0" borderId="0" xfId="0" applyNumberFormat="1" applyFont="1"/>
    <xf numFmtId="4" fontId="7" fillId="0" borderId="0" xfId="1" applyNumberFormat="1" applyFont="1" applyAlignment="1"/>
    <xf numFmtId="4" fontId="0" fillId="0" borderId="0" xfId="1" applyNumberFormat="1" applyFont="1" applyAlignment="1"/>
    <xf numFmtId="44" fontId="15" fillId="0" borderId="0" xfId="1" applyFont="1" applyFill="1" applyBorder="1"/>
    <xf numFmtId="0" fontId="1" fillId="0" borderId="0" xfId="0" applyFont="1"/>
    <xf numFmtId="0" fontId="1" fillId="0" borderId="16" xfId="0" applyFont="1" applyBorder="1"/>
    <xf numFmtId="0" fontId="0" fillId="7" borderId="16" xfId="0" applyFill="1" applyBorder="1"/>
    <xf numFmtId="0" fontId="1" fillId="0" borderId="14" xfId="0" applyFont="1" applyBorder="1"/>
    <xf numFmtId="0" fontId="0" fillId="0" borderId="16" xfId="1" applyNumberFormat="1" applyFont="1" applyFill="1" applyBorder="1" applyAlignment="1" applyProtection="1"/>
    <xf numFmtId="44" fontId="0" fillId="0" borderId="14" xfId="0" applyNumberFormat="1" applyBorder="1"/>
    <xf numFmtId="44" fontId="9" fillId="4" borderId="16" xfId="0" applyNumberFormat="1" applyFont="1" applyFill="1" applyBorder="1"/>
    <xf numFmtId="44" fontId="0" fillId="8" borderId="13" xfId="0" applyNumberFormat="1" applyFill="1" applyBorder="1"/>
    <xf numFmtId="0" fontId="0" fillId="7" borderId="13" xfId="0" applyFill="1" applyBorder="1"/>
    <xf numFmtId="44" fontId="0" fillId="9" borderId="13" xfId="0" applyNumberFormat="1" applyFill="1" applyBorder="1"/>
    <xf numFmtId="0" fontId="0" fillId="0" borderId="3" xfId="0" applyBorder="1" applyAlignment="1">
      <alignment horizontal="center"/>
    </xf>
    <xf numFmtId="0" fontId="10" fillId="0" borderId="4" xfId="0" applyFont="1" applyBorder="1"/>
    <xf numFmtId="0" fontId="8" fillId="7" borderId="10" xfId="0" applyFont="1" applyFill="1" applyBorder="1" applyAlignment="1">
      <alignment horizontal="left"/>
    </xf>
    <xf numFmtId="0" fontId="10" fillId="7" borderId="12" xfId="0" applyFont="1" applyFill="1" applyBorder="1"/>
    <xf numFmtId="0" fontId="1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2" xfId="0" applyFont="1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15" fillId="7" borderId="11" xfId="0" applyFont="1" applyFill="1" applyBorder="1" applyAlignment="1">
      <alignment horizontal="left"/>
    </xf>
    <xf numFmtId="0" fontId="15" fillId="7" borderId="12" xfId="0" applyFont="1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14" fontId="14" fillId="2" borderId="0" xfId="0" applyNumberFormat="1" applyFont="1" applyFill="1" applyAlignment="1">
      <alignment horizontal="left"/>
    </xf>
    <xf numFmtId="0" fontId="0" fillId="5" borderId="14" xfId="0" applyFill="1" applyBorder="1" applyProtection="1">
      <protection locked="0"/>
    </xf>
    <xf numFmtId="0" fontId="0" fillId="5" borderId="15" xfId="0" applyFill="1" applyBorder="1" applyProtection="1">
      <protection locked="0"/>
    </xf>
    <xf numFmtId="0" fontId="15" fillId="0" borderId="16" xfId="0" applyFont="1" applyBorder="1" applyAlignment="1">
      <alignment horizontal="left"/>
    </xf>
    <xf numFmtId="44" fontId="15" fillId="0" borderId="16" xfId="0" applyNumberFormat="1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0" fillId="0" borderId="16" xfId="0" applyBorder="1" applyAlignment="1">
      <alignment horizontal="left"/>
    </xf>
    <xf numFmtId="4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10" fontId="0" fillId="2" borderId="7" xfId="0" applyNumberFormat="1" applyFill="1" applyBorder="1" applyProtection="1">
      <protection locked="0"/>
    </xf>
    <xf numFmtId="10" fontId="0" fillId="2" borderId="8" xfId="0" applyNumberFormat="1" applyFill="1" applyBorder="1" applyProtection="1">
      <protection locked="0"/>
    </xf>
    <xf numFmtId="10" fontId="0" fillId="6" borderId="3" xfId="0" applyNumberFormat="1" applyFill="1" applyBorder="1" applyProtection="1"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2"/>
  <sheetViews>
    <sheetView tabSelected="1" zoomScale="85" zoomScaleNormal="85" workbookViewId="0"/>
  </sheetViews>
  <sheetFormatPr defaultColWidth="14.42578125" defaultRowHeight="15" customHeight="1" x14ac:dyDescent="0.25"/>
  <cols>
    <col min="1" max="1" width="14.7109375" customWidth="1"/>
    <col min="2" max="2" width="32.42578125" customWidth="1"/>
    <col min="3" max="3" width="12.28515625" customWidth="1"/>
    <col min="4" max="4" width="13.7109375" bestFit="1" customWidth="1"/>
    <col min="5" max="9" width="12.28515625" customWidth="1"/>
    <col min="10" max="10" width="16" bestFit="1" customWidth="1"/>
    <col min="11" max="11" width="8.5703125" customWidth="1"/>
    <col min="12" max="26" width="7.5703125" customWidth="1"/>
  </cols>
  <sheetData>
    <row r="1" spans="1:12" ht="14.25" customHeight="1" x14ac:dyDescent="0.25">
      <c r="A1" s="28" t="s">
        <v>60</v>
      </c>
    </row>
    <row r="2" spans="1:12" ht="14.25" customHeight="1" x14ac:dyDescent="0.25">
      <c r="A2" t="s">
        <v>71</v>
      </c>
    </row>
    <row r="3" spans="1:12" ht="14.25" customHeight="1" x14ac:dyDescent="0.25">
      <c r="A3" t="s">
        <v>44</v>
      </c>
    </row>
    <row r="4" spans="1:12" ht="14.25" customHeight="1" x14ac:dyDescent="0.25">
      <c r="A4" s="57">
        <v>44935</v>
      </c>
    </row>
    <row r="5" spans="1:12" ht="14.25" customHeight="1" x14ac:dyDescent="0.25">
      <c r="A5" s="1"/>
    </row>
    <row r="6" spans="1:12" ht="14.25" customHeight="1" x14ac:dyDescent="0.25">
      <c r="A6" s="38" t="s">
        <v>0</v>
      </c>
      <c r="B6" s="46"/>
    </row>
    <row r="7" spans="1:12" ht="14.25" customHeight="1" x14ac:dyDescent="0.25">
      <c r="A7" s="47" t="s">
        <v>50</v>
      </c>
    </row>
    <row r="8" spans="1:12" ht="14.25" customHeight="1" x14ac:dyDescent="0.25">
      <c r="A8" s="1" t="s">
        <v>74</v>
      </c>
      <c r="B8" s="26"/>
      <c r="C8" s="26"/>
      <c r="D8" s="26"/>
      <c r="E8" s="26"/>
      <c r="F8" s="26"/>
      <c r="G8" s="26"/>
      <c r="H8" s="26"/>
    </row>
    <row r="9" spans="1:12" ht="14.25" customHeight="1" x14ac:dyDescent="0.25">
      <c r="A9" s="37" t="s">
        <v>51</v>
      </c>
      <c r="B9" s="26"/>
      <c r="C9" s="26"/>
      <c r="D9" s="26"/>
      <c r="E9" s="26"/>
      <c r="F9" s="26"/>
      <c r="G9" s="26"/>
      <c r="H9" s="26"/>
    </row>
    <row r="10" spans="1:12" ht="14.25" customHeight="1" x14ac:dyDescent="0.25">
      <c r="A10" s="37" t="s">
        <v>1</v>
      </c>
    </row>
    <row r="11" spans="1:12" ht="14.25" customHeight="1" x14ac:dyDescent="0.25">
      <c r="A11" s="28" t="s">
        <v>62</v>
      </c>
      <c r="H11" s="26"/>
    </row>
    <row r="12" spans="1:12" ht="14.25" customHeight="1" x14ac:dyDescent="0.25">
      <c r="A12" s="37"/>
    </row>
    <row r="13" spans="1:12" ht="14.25" customHeight="1" x14ac:dyDescent="0.25">
      <c r="C13" s="81" t="s">
        <v>63</v>
      </c>
      <c r="D13" s="82"/>
      <c r="E13" s="83" t="s">
        <v>2</v>
      </c>
      <c r="F13" s="84"/>
      <c r="G13" s="81" t="s">
        <v>66</v>
      </c>
      <c r="H13" s="84"/>
      <c r="L13" s="27"/>
    </row>
    <row r="14" spans="1:12" ht="14.25" customHeight="1" x14ac:dyDescent="0.25">
      <c r="C14" s="85" t="s">
        <v>3</v>
      </c>
      <c r="D14" s="86"/>
      <c r="E14" s="77" t="s">
        <v>4</v>
      </c>
      <c r="F14" s="78"/>
      <c r="G14" s="77"/>
      <c r="H14" s="78"/>
      <c r="L14" s="27"/>
    </row>
    <row r="15" spans="1:12" ht="14.25" customHeight="1" x14ac:dyDescent="0.25">
      <c r="A15" s="2"/>
      <c r="B15" s="3"/>
      <c r="C15" s="4"/>
      <c r="D15" s="5"/>
      <c r="E15" s="4"/>
      <c r="F15" s="5"/>
      <c r="G15" s="4"/>
      <c r="H15" s="5"/>
      <c r="L15" s="27"/>
    </row>
    <row r="16" spans="1:12" ht="14.25" customHeight="1" x14ac:dyDescent="0.25">
      <c r="A16" s="6" t="s">
        <v>5</v>
      </c>
      <c r="B16" s="55" t="s">
        <v>57</v>
      </c>
      <c r="C16" s="4"/>
      <c r="D16" s="24">
        <v>20</v>
      </c>
      <c r="E16" s="4"/>
      <c r="F16" s="25">
        <v>20</v>
      </c>
      <c r="G16" s="4"/>
      <c r="H16" s="25">
        <v>20</v>
      </c>
      <c r="L16" s="27"/>
    </row>
    <row r="17" spans="1:12" ht="14.25" customHeight="1" x14ac:dyDescent="0.25">
      <c r="A17" s="6"/>
      <c r="B17" t="s">
        <v>6</v>
      </c>
      <c r="C17" s="100">
        <v>0</v>
      </c>
      <c r="D17" s="7"/>
      <c r="E17" s="100">
        <v>0</v>
      </c>
      <c r="F17" s="8"/>
      <c r="G17" s="100">
        <v>0</v>
      </c>
      <c r="H17" s="8"/>
      <c r="L17" s="27"/>
    </row>
    <row r="18" spans="1:12" ht="14.25" customHeight="1" x14ac:dyDescent="0.25">
      <c r="A18" s="6"/>
      <c r="C18" s="4"/>
      <c r="D18" s="7">
        <f>D16+(D16*C17)</f>
        <v>20</v>
      </c>
      <c r="E18" s="4"/>
      <c r="F18" s="8">
        <f>F16+(F16*E17)</f>
        <v>20</v>
      </c>
      <c r="G18" s="4"/>
      <c r="H18" s="8">
        <f>H16+(H16*G17)</f>
        <v>20</v>
      </c>
      <c r="L18" s="27"/>
    </row>
    <row r="19" spans="1:12" ht="14.25" customHeight="1" x14ac:dyDescent="0.25">
      <c r="A19" s="6"/>
      <c r="B19" s="5"/>
      <c r="C19" s="4"/>
      <c r="D19" s="5"/>
      <c r="E19" s="4"/>
      <c r="F19" s="5"/>
      <c r="G19" s="4"/>
      <c r="H19" s="5"/>
    </row>
    <row r="20" spans="1:12" ht="14.25" customHeight="1" x14ac:dyDescent="0.25">
      <c r="A20" s="6" t="s">
        <v>7</v>
      </c>
      <c r="B20" s="5" t="s">
        <v>8</v>
      </c>
      <c r="C20" s="100">
        <v>0</v>
      </c>
      <c r="D20" s="5"/>
      <c r="E20" s="100">
        <v>0</v>
      </c>
      <c r="F20" s="5"/>
      <c r="G20" s="100">
        <v>0</v>
      </c>
      <c r="H20" s="5"/>
      <c r="L20" s="27"/>
    </row>
    <row r="21" spans="1:12" ht="14.25" customHeight="1" x14ac:dyDescent="0.25">
      <c r="A21" s="6"/>
      <c r="B21" s="5" t="s">
        <v>9</v>
      </c>
      <c r="C21" s="100">
        <v>0</v>
      </c>
      <c r="D21" s="5"/>
      <c r="E21" s="100">
        <v>0</v>
      </c>
      <c r="F21" s="5"/>
      <c r="G21" s="100">
        <v>0</v>
      </c>
      <c r="H21" s="5"/>
    </row>
    <row r="22" spans="1:12" ht="14.25" customHeight="1" x14ac:dyDescent="0.25">
      <c r="A22" s="6"/>
      <c r="B22" s="5" t="s">
        <v>10</v>
      </c>
      <c r="C22" s="100">
        <v>0</v>
      </c>
      <c r="D22" s="5"/>
      <c r="E22" s="100">
        <v>0</v>
      </c>
      <c r="F22" s="5"/>
      <c r="G22" s="100">
        <v>0</v>
      </c>
      <c r="H22" s="5"/>
    </row>
    <row r="23" spans="1:12" ht="14.25" customHeight="1" x14ac:dyDescent="0.25">
      <c r="A23" s="6"/>
      <c r="B23" s="5" t="s">
        <v>11</v>
      </c>
      <c r="C23" s="100">
        <v>0</v>
      </c>
      <c r="D23" s="5"/>
      <c r="E23" s="100">
        <v>0</v>
      </c>
      <c r="F23" s="5"/>
      <c r="G23" s="100">
        <v>0</v>
      </c>
      <c r="H23" s="5"/>
    </row>
    <row r="24" spans="1:12" ht="14.25" customHeight="1" x14ac:dyDescent="0.25">
      <c r="A24" s="6"/>
      <c r="B24" s="5" t="s">
        <v>12</v>
      </c>
      <c r="C24" s="100">
        <v>0</v>
      </c>
      <c r="D24" s="5"/>
      <c r="E24" s="100">
        <v>0</v>
      </c>
      <c r="F24" s="5"/>
      <c r="G24" s="100">
        <v>0</v>
      </c>
      <c r="H24" s="5"/>
    </row>
    <row r="25" spans="1:12" ht="14.25" customHeight="1" x14ac:dyDescent="0.25">
      <c r="A25" s="6"/>
      <c r="B25" s="5" t="s">
        <v>13</v>
      </c>
      <c r="C25" s="100">
        <v>0</v>
      </c>
      <c r="D25" s="5"/>
      <c r="E25" s="100">
        <v>0</v>
      </c>
      <c r="F25" s="5"/>
      <c r="G25" s="100">
        <v>0</v>
      </c>
      <c r="H25" s="5"/>
    </row>
    <row r="26" spans="1:12" ht="14.25" customHeight="1" x14ac:dyDescent="0.25">
      <c r="A26" s="6"/>
      <c r="B26" s="5" t="s">
        <v>14</v>
      </c>
      <c r="C26" s="100">
        <v>0</v>
      </c>
      <c r="D26" s="5"/>
      <c r="E26" s="100">
        <v>0</v>
      </c>
      <c r="F26" s="5"/>
      <c r="G26" s="100">
        <v>0</v>
      </c>
      <c r="H26" s="5"/>
    </row>
    <row r="27" spans="1:12" ht="14.25" customHeight="1" x14ac:dyDescent="0.25">
      <c r="A27" s="6"/>
      <c r="B27" s="5" t="s">
        <v>15</v>
      </c>
      <c r="C27" s="101">
        <v>0</v>
      </c>
      <c r="D27" s="5"/>
      <c r="E27" s="101">
        <v>0</v>
      </c>
      <c r="F27" s="5"/>
      <c r="G27" s="101">
        <v>0</v>
      </c>
      <c r="H27" s="5"/>
    </row>
    <row r="28" spans="1:12" ht="14.25" customHeight="1" x14ac:dyDescent="0.25">
      <c r="A28" s="6"/>
      <c r="B28" s="5"/>
      <c r="C28" s="9">
        <f>SUM(C20:C27)</f>
        <v>0</v>
      </c>
      <c r="D28" s="5"/>
      <c r="E28" s="9">
        <f>SUM(E20:E27)</f>
        <v>0</v>
      </c>
      <c r="F28" s="5"/>
      <c r="G28" s="9">
        <f>SUM(G20:G27)</f>
        <v>0</v>
      </c>
      <c r="H28" s="5"/>
    </row>
    <row r="29" spans="1:12" ht="14.25" customHeight="1" x14ac:dyDescent="0.25">
      <c r="A29" s="6"/>
      <c r="B29" s="5"/>
      <c r="C29" s="9"/>
      <c r="D29" s="8">
        <f>D18+(D18*C28)</f>
        <v>20</v>
      </c>
      <c r="E29" s="9"/>
      <c r="F29" s="8">
        <f>F18+(F18*E28)</f>
        <v>20</v>
      </c>
      <c r="G29" s="9"/>
      <c r="H29" s="8">
        <f>H18+(H18*G28)</f>
        <v>20</v>
      </c>
    </row>
    <row r="30" spans="1:12" ht="14.25" customHeight="1" x14ac:dyDescent="0.25">
      <c r="A30" s="6"/>
      <c r="B30" s="5"/>
      <c r="C30" s="9"/>
      <c r="D30" s="8"/>
      <c r="E30" s="9"/>
      <c r="F30" s="8"/>
      <c r="G30" s="9"/>
      <c r="H30" s="8"/>
    </row>
    <row r="31" spans="1:12" ht="14.25" customHeight="1" x14ac:dyDescent="0.25">
      <c r="A31" s="6"/>
      <c r="B31" s="5" t="s">
        <v>16</v>
      </c>
      <c r="C31" s="100">
        <v>0</v>
      </c>
      <c r="D31" s="5"/>
      <c r="E31" s="100">
        <v>0</v>
      </c>
      <c r="F31" s="5"/>
      <c r="G31" s="100">
        <v>0</v>
      </c>
      <c r="H31" s="5"/>
    </row>
    <row r="32" spans="1:12" ht="14.25" customHeight="1" x14ac:dyDescent="0.25">
      <c r="A32" s="6"/>
      <c r="B32" s="5" t="s">
        <v>17</v>
      </c>
      <c r="C32" s="102">
        <v>0</v>
      </c>
      <c r="D32" s="5"/>
      <c r="E32" s="102">
        <v>0</v>
      </c>
      <c r="F32" s="5"/>
      <c r="G32" s="102">
        <v>0</v>
      </c>
      <c r="H32" s="5"/>
      <c r="L32" s="27"/>
    </row>
    <row r="33" spans="1:12" ht="14.25" customHeight="1" x14ac:dyDescent="0.25">
      <c r="A33" s="6"/>
      <c r="B33" s="5"/>
      <c r="C33" s="9">
        <f>C31+C32</f>
        <v>0</v>
      </c>
      <c r="D33" s="5"/>
      <c r="E33" s="9">
        <f>E31+E32</f>
        <v>0</v>
      </c>
      <c r="F33" s="5"/>
      <c r="G33" s="9">
        <f>G31+G32</f>
        <v>0</v>
      </c>
      <c r="H33" s="5"/>
      <c r="L33" s="27"/>
    </row>
    <row r="34" spans="1:12" ht="14.25" customHeight="1" x14ac:dyDescent="0.25">
      <c r="A34" s="6"/>
      <c r="B34" s="5"/>
      <c r="C34" s="4"/>
      <c r="D34" s="8">
        <f>D29+(D29*C33)</f>
        <v>20</v>
      </c>
      <c r="E34" s="4"/>
      <c r="F34" s="8">
        <f>F29+(F29*E33)</f>
        <v>20</v>
      </c>
      <c r="G34" s="4"/>
      <c r="H34" s="8">
        <f>H29+(H29*G33)</f>
        <v>20</v>
      </c>
      <c r="L34" s="27"/>
    </row>
    <row r="35" spans="1:12" ht="14.25" customHeight="1" x14ac:dyDescent="0.25">
      <c r="A35" s="6"/>
      <c r="B35" s="5"/>
      <c r="C35" s="4"/>
      <c r="D35" s="5"/>
      <c r="E35" s="4"/>
      <c r="F35" s="5"/>
      <c r="G35" s="4"/>
      <c r="H35" s="5"/>
      <c r="L35" s="27"/>
    </row>
    <row r="36" spans="1:12" ht="14.25" customHeight="1" x14ac:dyDescent="0.25">
      <c r="A36" s="6" t="s">
        <v>18</v>
      </c>
      <c r="B36" s="5" t="s">
        <v>19</v>
      </c>
      <c r="C36" s="100">
        <v>0</v>
      </c>
      <c r="D36" s="5"/>
      <c r="E36" s="100">
        <v>0</v>
      </c>
      <c r="F36" s="5"/>
      <c r="G36" s="100">
        <v>0</v>
      </c>
      <c r="H36" s="5"/>
      <c r="L36" s="27"/>
    </row>
    <row r="37" spans="1:12" ht="14.25" customHeight="1" x14ac:dyDescent="0.25">
      <c r="A37" s="6"/>
      <c r="B37" s="5" t="s">
        <v>20</v>
      </c>
      <c r="C37" s="100">
        <v>0</v>
      </c>
      <c r="D37" s="5"/>
      <c r="E37" s="100">
        <v>0</v>
      </c>
      <c r="F37" s="5"/>
      <c r="G37" s="100">
        <v>0</v>
      </c>
      <c r="H37" s="5"/>
      <c r="L37" s="27"/>
    </row>
    <row r="38" spans="1:12" ht="14.25" customHeight="1" x14ac:dyDescent="0.25">
      <c r="A38" s="6"/>
      <c r="B38" s="5" t="s">
        <v>21</v>
      </c>
      <c r="C38" s="100">
        <v>0</v>
      </c>
      <c r="D38" s="5"/>
      <c r="E38" s="100">
        <v>0</v>
      </c>
      <c r="F38" s="5"/>
      <c r="G38" s="100">
        <v>0</v>
      </c>
      <c r="H38" s="5"/>
    </row>
    <row r="39" spans="1:12" ht="14.25" customHeight="1" x14ac:dyDescent="0.25">
      <c r="A39" s="6"/>
      <c r="B39" s="5" t="s">
        <v>22</v>
      </c>
      <c r="C39" s="100">
        <v>0</v>
      </c>
      <c r="D39" s="5"/>
      <c r="E39" s="100">
        <v>0</v>
      </c>
      <c r="F39" s="5"/>
      <c r="G39" s="100">
        <v>0</v>
      </c>
      <c r="H39" s="5"/>
    </row>
    <row r="40" spans="1:12" ht="14.25" customHeight="1" x14ac:dyDescent="0.25">
      <c r="A40" s="6"/>
      <c r="B40" s="5" t="s">
        <v>23</v>
      </c>
      <c r="C40" s="100">
        <v>0</v>
      </c>
      <c r="D40" s="5"/>
      <c r="E40" s="100">
        <v>0</v>
      </c>
      <c r="F40" s="5"/>
      <c r="G40" s="100">
        <v>0</v>
      </c>
      <c r="H40" s="5"/>
      <c r="L40" s="27"/>
    </row>
    <row r="41" spans="1:12" ht="14.25" customHeight="1" x14ac:dyDescent="0.25">
      <c r="A41" s="6"/>
      <c r="B41" s="5" t="s">
        <v>24</v>
      </c>
      <c r="C41" s="100">
        <v>0</v>
      </c>
      <c r="D41" s="5"/>
      <c r="E41" s="100">
        <v>0</v>
      </c>
      <c r="F41" s="5"/>
      <c r="G41" s="100">
        <v>0</v>
      </c>
      <c r="H41" s="5"/>
    </row>
    <row r="42" spans="1:12" ht="14.25" customHeight="1" x14ac:dyDescent="0.25">
      <c r="A42" s="6"/>
      <c r="B42" s="5" t="s">
        <v>25</v>
      </c>
      <c r="C42" s="100">
        <v>0</v>
      </c>
      <c r="D42" s="5"/>
      <c r="E42" s="100">
        <v>0</v>
      </c>
      <c r="F42" s="5"/>
      <c r="G42" s="100">
        <v>0</v>
      </c>
      <c r="H42" s="5"/>
    </row>
    <row r="43" spans="1:12" ht="14.25" customHeight="1" x14ac:dyDescent="0.25">
      <c r="A43" s="6"/>
      <c r="B43" s="5" t="s">
        <v>26</v>
      </c>
      <c r="C43" s="100">
        <v>0</v>
      </c>
      <c r="D43" s="5"/>
      <c r="E43" s="100">
        <v>0</v>
      </c>
      <c r="F43" s="5"/>
      <c r="G43" s="100">
        <v>0</v>
      </c>
      <c r="H43" s="5"/>
    </row>
    <row r="44" spans="1:12" ht="14.25" customHeight="1" x14ac:dyDescent="0.25">
      <c r="A44" s="6"/>
      <c r="B44" s="5" t="s">
        <v>27</v>
      </c>
      <c r="C44" s="100">
        <v>0</v>
      </c>
      <c r="D44" s="5"/>
      <c r="E44" s="100">
        <v>0</v>
      </c>
      <c r="F44" s="5"/>
      <c r="G44" s="100">
        <v>0</v>
      </c>
      <c r="H44" s="5"/>
    </row>
    <row r="45" spans="1:12" ht="14.25" customHeight="1" x14ac:dyDescent="0.25">
      <c r="A45" s="6"/>
      <c r="B45" s="5" t="s">
        <v>28</v>
      </c>
      <c r="C45" s="100">
        <v>0</v>
      </c>
      <c r="D45" s="5"/>
      <c r="E45" s="100">
        <v>0</v>
      </c>
      <c r="F45" s="5"/>
      <c r="G45" s="100">
        <v>0</v>
      </c>
      <c r="H45" s="5"/>
    </row>
    <row r="46" spans="1:12" ht="14.25" customHeight="1" x14ac:dyDescent="0.25">
      <c r="A46" s="6"/>
      <c r="B46" s="56" t="s">
        <v>58</v>
      </c>
      <c r="C46" s="101">
        <v>0</v>
      </c>
      <c r="D46" s="5"/>
      <c r="E46" s="101">
        <v>0</v>
      </c>
      <c r="F46" s="5"/>
      <c r="G46" s="101">
        <v>0</v>
      </c>
      <c r="H46" s="5"/>
    </row>
    <row r="47" spans="1:12" ht="14.25" customHeight="1" x14ac:dyDescent="0.25">
      <c r="A47" s="6"/>
      <c r="B47" s="5"/>
      <c r="C47" s="9">
        <f>SUM(C36:C46)</f>
        <v>0</v>
      </c>
      <c r="D47" s="5"/>
      <c r="E47" s="9">
        <f>SUM(E36:E46)</f>
        <v>0</v>
      </c>
      <c r="F47" s="5"/>
      <c r="G47" s="9">
        <f>SUM(G36:G46)</f>
        <v>0</v>
      </c>
      <c r="H47" s="5"/>
    </row>
    <row r="48" spans="1:12" ht="14.25" customHeight="1" x14ac:dyDescent="0.25">
      <c r="A48" s="6"/>
      <c r="B48" s="5"/>
      <c r="C48" s="4"/>
      <c r="D48" s="8">
        <f>D34+(D34*C47)</f>
        <v>20</v>
      </c>
      <c r="E48" s="4"/>
      <c r="F48" s="8">
        <f>F34+(F34*E47)</f>
        <v>20</v>
      </c>
      <c r="G48" s="4"/>
      <c r="H48" s="8">
        <f>H34+(H34*G47)</f>
        <v>20</v>
      </c>
    </row>
    <row r="49" spans="1:11" ht="14.25" customHeight="1" x14ac:dyDescent="0.25">
      <c r="A49" s="6"/>
      <c r="B49" s="5"/>
      <c r="C49" s="4"/>
      <c r="D49" s="8"/>
      <c r="E49" s="4"/>
      <c r="F49" s="8"/>
      <c r="G49" s="4"/>
      <c r="H49" s="8"/>
    </row>
    <row r="50" spans="1:11" ht="14.25" customHeight="1" x14ac:dyDescent="0.25">
      <c r="A50" s="6"/>
      <c r="B50" s="5"/>
      <c r="C50" s="4"/>
      <c r="D50" s="8"/>
      <c r="E50" s="4"/>
      <c r="F50" s="8"/>
      <c r="G50" s="4"/>
      <c r="H50" s="8"/>
    </row>
    <row r="51" spans="1:11" ht="14.25" customHeight="1" x14ac:dyDescent="0.25">
      <c r="A51" s="10" t="s">
        <v>29</v>
      </c>
      <c r="B51" s="11" t="s">
        <v>30</v>
      </c>
      <c r="C51" s="100">
        <v>0</v>
      </c>
      <c r="D51" s="5"/>
      <c r="E51" s="100">
        <v>0</v>
      </c>
      <c r="F51" s="5"/>
      <c r="G51" s="100">
        <v>0</v>
      </c>
      <c r="H51" s="5"/>
      <c r="K51" s="26"/>
    </row>
    <row r="52" spans="1:11" ht="14.25" customHeight="1" x14ac:dyDescent="0.25">
      <c r="A52" s="4"/>
      <c r="B52" s="12" t="s">
        <v>31</v>
      </c>
      <c r="C52" s="101">
        <v>0</v>
      </c>
      <c r="D52" s="5"/>
      <c r="E52" s="101">
        <v>0</v>
      </c>
      <c r="F52" s="5"/>
      <c r="G52" s="101">
        <v>0</v>
      </c>
      <c r="H52" s="5"/>
    </row>
    <row r="53" spans="1:11" ht="14.25" customHeight="1" x14ac:dyDescent="0.25">
      <c r="A53" s="4"/>
      <c r="B53" s="13"/>
      <c r="C53" s="9">
        <f>SUM(C51:C52)</f>
        <v>0</v>
      </c>
      <c r="D53" s="5"/>
      <c r="E53" s="9">
        <f>SUM(E51:E52)</f>
        <v>0</v>
      </c>
      <c r="F53" s="5"/>
      <c r="G53" s="9">
        <f>SUM(G51:G52)</f>
        <v>0</v>
      </c>
      <c r="H53" s="5"/>
    </row>
    <row r="54" spans="1:11" ht="14.25" customHeight="1" x14ac:dyDescent="0.25">
      <c r="A54" s="29"/>
      <c r="B54" s="30"/>
      <c r="C54" s="31"/>
      <c r="D54" s="33">
        <f>D48+(D48*C53)</f>
        <v>20</v>
      </c>
      <c r="E54" s="31"/>
      <c r="F54" s="33">
        <f>F48+(F48*E53)</f>
        <v>20</v>
      </c>
      <c r="G54" s="31"/>
      <c r="H54" s="33">
        <f>H48+(H48*G53)</f>
        <v>20</v>
      </c>
    </row>
    <row r="55" spans="1:11" ht="14.25" customHeight="1" x14ac:dyDescent="0.25">
      <c r="A55" s="29"/>
      <c r="B55" s="30"/>
      <c r="C55" s="31"/>
      <c r="D55" s="32"/>
      <c r="E55" s="31"/>
      <c r="F55" s="32"/>
      <c r="G55" s="31"/>
      <c r="H55" s="32"/>
    </row>
    <row r="56" spans="1:11" ht="14.25" customHeight="1" x14ac:dyDescent="0.25">
      <c r="A56" s="29"/>
      <c r="B56" s="34" t="s">
        <v>45</v>
      </c>
      <c r="C56" s="31">
        <v>0.04</v>
      </c>
      <c r="D56" s="32"/>
      <c r="E56" s="31">
        <v>0.04</v>
      </c>
      <c r="F56" s="32"/>
      <c r="G56" s="31">
        <v>0.04</v>
      </c>
      <c r="H56" s="32"/>
    </row>
    <row r="57" spans="1:11" ht="14.25" customHeight="1" x14ac:dyDescent="0.25">
      <c r="A57" s="29"/>
      <c r="B57" s="34"/>
      <c r="C57" s="31"/>
      <c r="D57" s="32"/>
      <c r="E57" s="31"/>
      <c r="F57" s="32"/>
      <c r="G57" s="31"/>
      <c r="H57" s="32"/>
    </row>
    <row r="58" spans="1:11" ht="14.25" customHeight="1" x14ac:dyDescent="0.25">
      <c r="A58" s="4"/>
      <c r="B58" s="13" t="s">
        <v>32</v>
      </c>
      <c r="C58" s="4"/>
      <c r="D58" s="14">
        <f>(D54+(D54*C56))</f>
        <v>20.8</v>
      </c>
      <c r="E58" s="4"/>
      <c r="F58" s="14">
        <f>(F54+(F54*E56))</f>
        <v>20.8</v>
      </c>
      <c r="G58" s="4"/>
      <c r="H58" s="14">
        <f>(H54+(H54*G56))</f>
        <v>20.8</v>
      </c>
    </row>
    <row r="59" spans="1:11" ht="14.25" customHeight="1" x14ac:dyDescent="0.25">
      <c r="A59" s="29"/>
      <c r="B59" s="30"/>
      <c r="C59" s="29"/>
      <c r="D59" s="33"/>
      <c r="E59" s="29"/>
      <c r="F59" s="33"/>
      <c r="G59" s="29"/>
      <c r="H59" s="33"/>
    </row>
    <row r="60" spans="1:11" ht="14.25" customHeight="1" x14ac:dyDescent="0.25">
      <c r="A60" s="15"/>
      <c r="B60" s="54" t="s">
        <v>56</v>
      </c>
      <c r="C60" s="15"/>
      <c r="D60" s="16">
        <f>D58/D16</f>
        <v>1.04</v>
      </c>
      <c r="E60" s="15"/>
      <c r="F60" s="16">
        <f>F58/F16</f>
        <v>1.04</v>
      </c>
      <c r="G60" s="15"/>
      <c r="H60" s="16">
        <f>H58/H16</f>
        <v>1.04</v>
      </c>
    </row>
    <row r="61" spans="1:11" ht="14.25" customHeight="1" x14ac:dyDescent="0.25"/>
    <row r="62" spans="1:11" ht="14.25" customHeight="1" x14ac:dyDescent="0.25">
      <c r="A62" t="s">
        <v>33</v>
      </c>
    </row>
    <row r="63" spans="1:11" ht="14.25" customHeight="1" x14ac:dyDescent="0.25">
      <c r="A63" t="s">
        <v>34</v>
      </c>
    </row>
    <row r="64" spans="1:11" ht="14.25" customHeight="1" x14ac:dyDescent="0.25">
      <c r="A64" t="s">
        <v>35</v>
      </c>
    </row>
    <row r="65" spans="2:10" ht="14.25" customHeight="1" x14ac:dyDescent="0.25"/>
    <row r="66" spans="2:10" ht="14.25" customHeight="1" x14ac:dyDescent="0.25">
      <c r="B66" s="17"/>
      <c r="C66" s="18"/>
      <c r="D66" s="18"/>
      <c r="E66" s="18"/>
      <c r="F66" s="18"/>
      <c r="G66" s="19"/>
      <c r="H66" s="49" t="s">
        <v>55</v>
      </c>
      <c r="I66" s="20"/>
      <c r="J66" s="21" t="s">
        <v>36</v>
      </c>
    </row>
    <row r="67" spans="2:10" ht="14.25" customHeight="1" x14ac:dyDescent="0.25">
      <c r="B67" s="59" t="s">
        <v>64</v>
      </c>
      <c r="C67" s="18" t="s">
        <v>37</v>
      </c>
      <c r="D67" s="17"/>
      <c r="E67" s="18"/>
      <c r="F67" s="18"/>
      <c r="G67" s="19"/>
      <c r="H67" s="75">
        <v>50</v>
      </c>
      <c r="I67" s="20" t="s">
        <v>38</v>
      </c>
      <c r="J67" s="22">
        <f>(D58)*H67</f>
        <v>1040</v>
      </c>
    </row>
    <row r="68" spans="2:10" ht="14.25" customHeight="1" x14ac:dyDescent="0.25">
      <c r="B68" s="48" t="s">
        <v>52</v>
      </c>
      <c r="C68" s="18" t="s">
        <v>39</v>
      </c>
      <c r="D68" s="17"/>
      <c r="E68" s="18"/>
      <c r="F68" s="18"/>
      <c r="G68" s="19"/>
      <c r="H68" s="75">
        <v>10</v>
      </c>
      <c r="I68" s="20" t="s">
        <v>38</v>
      </c>
      <c r="J68" s="22">
        <f>(F58)*H68</f>
        <v>208</v>
      </c>
    </row>
    <row r="69" spans="2:10" ht="14.25" customHeight="1" x14ac:dyDescent="0.25">
      <c r="B69" s="59" t="s">
        <v>65</v>
      </c>
      <c r="C69" s="18" t="s">
        <v>37</v>
      </c>
      <c r="D69" s="17"/>
      <c r="E69" s="18"/>
      <c r="F69" s="18"/>
      <c r="G69" s="19"/>
      <c r="H69" s="75">
        <v>10</v>
      </c>
      <c r="I69" s="20" t="s">
        <v>38</v>
      </c>
      <c r="J69" s="22">
        <f>H58*H69</f>
        <v>208</v>
      </c>
    </row>
    <row r="70" spans="2:10" ht="14.25" customHeight="1" x14ac:dyDescent="0.25">
      <c r="B70" s="26"/>
      <c r="J70" s="23"/>
    </row>
    <row r="71" spans="2:10" ht="14.25" customHeight="1" x14ac:dyDescent="0.25">
      <c r="C71" s="48" t="s">
        <v>53</v>
      </c>
      <c r="D71" s="50" t="s">
        <v>54</v>
      </c>
      <c r="E71" s="87" t="s">
        <v>40</v>
      </c>
      <c r="F71" s="87"/>
      <c r="G71" s="88"/>
    </row>
    <row r="72" spans="2:10" ht="14.25" customHeight="1" x14ac:dyDescent="0.25">
      <c r="B72" s="20" t="s">
        <v>41</v>
      </c>
      <c r="C72" s="53">
        <f>(C52+E52)/2</f>
        <v>0</v>
      </c>
      <c r="D72" s="51">
        <v>20</v>
      </c>
      <c r="E72" s="89">
        <v>20</v>
      </c>
      <c r="F72" s="89"/>
      <c r="G72" s="90"/>
    </row>
    <row r="73" spans="2:10" ht="14.25" customHeight="1" x14ac:dyDescent="0.25"/>
    <row r="74" spans="2:10" ht="14.25" customHeight="1" x14ac:dyDescent="0.25">
      <c r="D74" t="s">
        <v>42</v>
      </c>
      <c r="G74" s="76">
        <f>C72*D72*E72</f>
        <v>0</v>
      </c>
    </row>
    <row r="75" spans="2:10" ht="14.25" customHeight="1" x14ac:dyDescent="0.25"/>
    <row r="76" spans="2:10" ht="14.25" customHeight="1" x14ac:dyDescent="0.25">
      <c r="H76" s="79" t="s">
        <v>43</v>
      </c>
      <c r="I76" s="80"/>
      <c r="J76" s="74">
        <f>J67+J68+J69+G74</f>
        <v>1456</v>
      </c>
    </row>
    <row r="77" spans="2:10" ht="14.25" customHeight="1" x14ac:dyDescent="0.25"/>
    <row r="78" spans="2:10" ht="14.25" customHeight="1" x14ac:dyDescent="0.25"/>
    <row r="79" spans="2:10" ht="14.25" customHeight="1" x14ac:dyDescent="0.25"/>
    <row r="80" spans="2:1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  <row r="1002" ht="14.25" customHeight="1" x14ac:dyDescent="0.25"/>
  </sheetData>
  <sheetProtection algorithmName="SHA-512" hashValue="MWD4/IcmyIewXLkh9KS2uYE/9/zZoJHu6GMJc7LvdKfhTHjpBy3VucSWVq7kFR0eJaFxlkGubwQJ1X7fR8/lHA==" saltValue="o8Bh2LwVLKvkQoOgrt6D5g==" spinCount="100000" sheet="1" objects="1" scenarios="1"/>
  <mergeCells count="9">
    <mergeCell ref="E14:F14"/>
    <mergeCell ref="H76:I76"/>
    <mergeCell ref="C13:D13"/>
    <mergeCell ref="E13:F13"/>
    <mergeCell ref="C14:D14"/>
    <mergeCell ref="E71:G71"/>
    <mergeCell ref="E72:G72"/>
    <mergeCell ref="G13:H13"/>
    <mergeCell ref="G14:H14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73FBA-834C-41BF-AEBB-E64FF1914819}">
  <dimension ref="A1:AH40"/>
  <sheetViews>
    <sheetView zoomScale="85" zoomScaleNormal="85" workbookViewId="0"/>
  </sheetViews>
  <sheetFormatPr defaultColWidth="8.85546875" defaultRowHeight="15" x14ac:dyDescent="0.25"/>
  <cols>
    <col min="1" max="1" width="10.28515625" bestFit="1" customWidth="1"/>
    <col min="2" max="2" width="20.85546875" bestFit="1" customWidth="1"/>
    <col min="3" max="3" width="10.28515625" bestFit="1" customWidth="1"/>
    <col min="4" max="4" width="11" customWidth="1"/>
    <col min="5" max="5" width="10.28515625" style="40" bestFit="1" customWidth="1"/>
    <col min="6" max="6" width="10" style="40" customWidth="1"/>
    <col min="16" max="21" width="10.42578125" bestFit="1" customWidth="1"/>
    <col min="22" max="22" width="8.85546875" style="36"/>
    <col min="23" max="25" width="10.42578125" bestFit="1" customWidth="1"/>
    <col min="26" max="26" width="10.85546875" customWidth="1"/>
    <col min="27" max="27" width="10.5703125" bestFit="1" customWidth="1"/>
  </cols>
  <sheetData>
    <row r="1" spans="1:34" x14ac:dyDescent="0.25">
      <c r="A1" s="28" t="s">
        <v>60</v>
      </c>
    </row>
    <row r="2" spans="1:34" x14ac:dyDescent="0.25">
      <c r="A2" t="s">
        <v>72</v>
      </c>
    </row>
    <row r="3" spans="1:34" x14ac:dyDescent="0.25">
      <c r="A3" s="58" t="s">
        <v>61</v>
      </c>
    </row>
    <row r="4" spans="1:34" x14ac:dyDescent="0.25">
      <c r="A4" s="57">
        <v>44935</v>
      </c>
    </row>
    <row r="5" spans="1:34" x14ac:dyDescent="0.25">
      <c r="A5" s="37"/>
    </row>
    <row r="6" spans="1:34" x14ac:dyDescent="0.25">
      <c r="A6" s="91" t="s">
        <v>0</v>
      </c>
      <c r="B6" s="91"/>
      <c r="C6" s="91"/>
      <c r="G6" s="7"/>
      <c r="H6" s="7"/>
    </row>
    <row r="7" spans="1:34" x14ac:dyDescent="0.25">
      <c r="A7" s="47" t="s">
        <v>50</v>
      </c>
      <c r="G7" s="7"/>
      <c r="H7" s="7"/>
    </row>
    <row r="8" spans="1:34" x14ac:dyDescent="0.25">
      <c r="A8" s="1" t="s">
        <v>73</v>
      </c>
      <c r="G8" s="7"/>
      <c r="H8" s="7"/>
    </row>
    <row r="9" spans="1:34" x14ac:dyDescent="0.25">
      <c r="A9" s="37" t="s">
        <v>51</v>
      </c>
      <c r="G9" s="7"/>
      <c r="H9" s="7"/>
    </row>
    <row r="12" spans="1:34" x14ac:dyDescent="0.25">
      <c r="B12" s="39" t="s">
        <v>46</v>
      </c>
      <c r="C12" s="92"/>
      <c r="D12" s="93"/>
      <c r="P12" s="27" t="s">
        <v>47</v>
      </c>
    </row>
    <row r="13" spans="1:34" x14ac:dyDescent="0.25">
      <c r="P13" s="27" t="s">
        <v>59</v>
      </c>
      <c r="W13" s="27"/>
    </row>
    <row r="15" spans="1:34" x14ac:dyDescent="0.25">
      <c r="B15" s="40" t="s">
        <v>48</v>
      </c>
      <c r="C15" s="40">
        <v>1</v>
      </c>
      <c r="D15" s="40">
        <v>2</v>
      </c>
      <c r="E15" s="40">
        <v>3</v>
      </c>
      <c r="F15" s="40">
        <v>4</v>
      </c>
      <c r="G15" s="40">
        <v>5</v>
      </c>
      <c r="H15" s="40">
        <v>6</v>
      </c>
      <c r="I15" s="40">
        <v>7</v>
      </c>
      <c r="J15" s="40">
        <v>8</v>
      </c>
      <c r="K15" s="40">
        <v>9</v>
      </c>
      <c r="L15" s="40">
        <v>10</v>
      </c>
      <c r="M15" s="40">
        <v>11</v>
      </c>
      <c r="N15" s="40">
        <v>12</v>
      </c>
      <c r="P15" s="35">
        <v>1</v>
      </c>
      <c r="Q15" s="35">
        <v>2</v>
      </c>
      <c r="R15" s="35">
        <v>3</v>
      </c>
      <c r="S15" s="35">
        <v>4</v>
      </c>
      <c r="T15" s="60">
        <v>5</v>
      </c>
      <c r="U15" s="60">
        <v>6</v>
      </c>
      <c r="V15" s="36">
        <v>7</v>
      </c>
      <c r="W15" s="35">
        <v>8</v>
      </c>
      <c r="X15" s="35">
        <v>9</v>
      </c>
      <c r="Y15" s="35">
        <v>10</v>
      </c>
      <c r="Z15" s="35">
        <v>11</v>
      </c>
      <c r="AA15" s="60">
        <v>12</v>
      </c>
    </row>
    <row r="16" spans="1:34" x14ac:dyDescent="0.25">
      <c r="B16" s="40">
        <v>1</v>
      </c>
      <c r="C16" s="42"/>
      <c r="D16" s="43">
        <f t="shared" ref="D16:D21" si="0">(Q16/$P$16)*$C$16</f>
        <v>0</v>
      </c>
      <c r="E16" s="43">
        <f t="shared" ref="E16:E22" si="1">(R16/$P$16)*$C$16</f>
        <v>0</v>
      </c>
      <c r="F16" s="43">
        <f t="shared" ref="F16:F26" si="2">(S16/$P$16)*$C$16</f>
        <v>0</v>
      </c>
      <c r="G16" s="43">
        <f t="shared" ref="G16:G27" si="3">(T16/$P$16)*$C$16</f>
        <v>0</v>
      </c>
      <c r="H16" s="43">
        <f t="shared" ref="H16:H26" si="4">(U16/$P$16)*$C$16</f>
        <v>0</v>
      </c>
      <c r="I16" s="43">
        <f t="shared" ref="I16:I27" si="5">(V16/$P$16)*$C$16</f>
        <v>0</v>
      </c>
      <c r="J16" s="43">
        <f t="shared" ref="J16:J28" si="6">(W16/$P$16)*$C$16</f>
        <v>0</v>
      </c>
      <c r="K16" s="43">
        <f t="shared" ref="K16:K25" si="7">(X16/$P$16)*$C$16</f>
        <v>0</v>
      </c>
      <c r="L16" s="43">
        <f t="shared" ref="L16:L28" si="8">(Y16/$P$16)*$C$16</f>
        <v>0</v>
      </c>
      <c r="M16" s="43">
        <f t="shared" ref="M16:M31" si="9">(Z16/$P$16)*$C$16</f>
        <v>0</v>
      </c>
      <c r="N16" s="43">
        <f t="shared" ref="N16:N27" si="10">(AA16/$P$16)*$C$16</f>
        <v>0</v>
      </c>
      <c r="O16">
        <v>1</v>
      </c>
      <c r="P16" s="61">
        <v>1867</v>
      </c>
      <c r="Q16" s="62">
        <v>1907</v>
      </c>
      <c r="R16" s="63">
        <v>1907</v>
      </c>
      <c r="S16" s="64">
        <v>1942</v>
      </c>
      <c r="T16" s="63">
        <v>1979</v>
      </c>
      <c r="U16" s="63">
        <v>2047</v>
      </c>
      <c r="V16" s="61">
        <v>2175</v>
      </c>
      <c r="W16" s="63">
        <v>2439</v>
      </c>
      <c r="X16" s="63">
        <v>2755</v>
      </c>
      <c r="Y16" s="63">
        <v>3755</v>
      </c>
      <c r="Z16" s="63">
        <v>2896</v>
      </c>
      <c r="AA16" s="63">
        <v>3031</v>
      </c>
      <c r="AB16" s="44"/>
      <c r="AD16" s="36"/>
      <c r="AE16" s="41"/>
      <c r="AF16" s="41"/>
      <c r="AG16" s="41"/>
      <c r="AH16" s="41"/>
    </row>
    <row r="17" spans="2:34" x14ac:dyDescent="0.25">
      <c r="B17" s="40">
        <v>2</v>
      </c>
      <c r="C17" s="43">
        <f t="shared" ref="C17:C22" si="11">(P17/$P$16)*$C$16</f>
        <v>0</v>
      </c>
      <c r="D17" s="43">
        <f t="shared" si="0"/>
        <v>0</v>
      </c>
      <c r="E17" s="43">
        <f t="shared" si="1"/>
        <v>0</v>
      </c>
      <c r="F17" s="43">
        <f t="shared" si="2"/>
        <v>0</v>
      </c>
      <c r="G17" s="43">
        <f t="shared" si="3"/>
        <v>0</v>
      </c>
      <c r="H17" s="43">
        <f t="shared" si="4"/>
        <v>0</v>
      </c>
      <c r="I17" s="43">
        <f t="shared" si="5"/>
        <v>0</v>
      </c>
      <c r="J17" s="43">
        <f t="shared" si="6"/>
        <v>0</v>
      </c>
      <c r="K17" s="43">
        <f t="shared" si="7"/>
        <v>0</v>
      </c>
      <c r="L17" s="43">
        <f t="shared" si="8"/>
        <v>0</v>
      </c>
      <c r="M17" s="43">
        <f t="shared" si="9"/>
        <v>0</v>
      </c>
      <c r="N17" s="43">
        <f t="shared" si="10"/>
        <v>0</v>
      </c>
      <c r="O17">
        <v>2</v>
      </c>
      <c r="P17" s="61">
        <v>1941</v>
      </c>
      <c r="Q17" s="61">
        <v>1979</v>
      </c>
      <c r="R17" s="61">
        <v>2047</v>
      </c>
      <c r="S17" s="65">
        <v>2047</v>
      </c>
      <c r="T17" s="61">
        <v>2047</v>
      </c>
      <c r="U17" s="61">
        <v>2124</v>
      </c>
      <c r="V17" s="61">
        <v>2234</v>
      </c>
      <c r="W17" s="61">
        <v>2504</v>
      </c>
      <c r="X17" s="61">
        <v>2896</v>
      </c>
      <c r="Y17" s="61">
        <v>3031</v>
      </c>
      <c r="Z17" s="61">
        <v>3031</v>
      </c>
      <c r="AA17" s="61">
        <v>3210</v>
      </c>
      <c r="AB17" s="44"/>
      <c r="AD17" s="36"/>
      <c r="AE17" s="41"/>
      <c r="AF17" s="41"/>
      <c r="AG17" s="41"/>
      <c r="AH17" s="41"/>
    </row>
    <row r="18" spans="2:34" x14ac:dyDescent="0.25">
      <c r="B18" s="40">
        <v>3</v>
      </c>
      <c r="C18" s="43">
        <f t="shared" si="11"/>
        <v>0</v>
      </c>
      <c r="D18" s="43">
        <f t="shared" si="0"/>
        <v>0</v>
      </c>
      <c r="E18" s="43">
        <f t="shared" si="1"/>
        <v>0</v>
      </c>
      <c r="F18" s="43">
        <f t="shared" si="2"/>
        <v>0</v>
      </c>
      <c r="G18" s="43">
        <f t="shared" si="3"/>
        <v>0</v>
      </c>
      <c r="H18" s="43">
        <f t="shared" si="4"/>
        <v>0</v>
      </c>
      <c r="I18" s="43">
        <f t="shared" si="5"/>
        <v>0</v>
      </c>
      <c r="J18" s="43">
        <f t="shared" si="6"/>
        <v>0</v>
      </c>
      <c r="K18" s="43">
        <f t="shared" si="7"/>
        <v>0</v>
      </c>
      <c r="L18" s="43">
        <f t="shared" si="8"/>
        <v>0</v>
      </c>
      <c r="M18" s="43">
        <f t="shared" si="9"/>
        <v>0</v>
      </c>
      <c r="N18" s="43">
        <f t="shared" si="10"/>
        <v>0</v>
      </c>
      <c r="O18">
        <v>3</v>
      </c>
      <c r="P18" s="61">
        <v>2013</v>
      </c>
      <c r="Q18" s="61">
        <v>2047</v>
      </c>
      <c r="R18" s="61">
        <v>2124</v>
      </c>
      <c r="S18" s="61">
        <v>2124</v>
      </c>
      <c r="T18" s="61">
        <v>2124</v>
      </c>
      <c r="U18" s="61">
        <v>2373</v>
      </c>
      <c r="V18" s="61">
        <v>2373</v>
      </c>
      <c r="W18" s="61">
        <v>2630</v>
      </c>
      <c r="X18" s="61">
        <v>3177</v>
      </c>
      <c r="Y18" s="61">
        <v>3177</v>
      </c>
      <c r="Z18" s="61">
        <v>3181</v>
      </c>
      <c r="AA18" s="62">
        <v>3417</v>
      </c>
      <c r="AB18" s="44"/>
      <c r="AD18" s="36"/>
      <c r="AE18" s="41"/>
      <c r="AF18" s="41"/>
      <c r="AG18" s="41"/>
      <c r="AH18" s="41"/>
    </row>
    <row r="19" spans="2:34" x14ac:dyDescent="0.25">
      <c r="B19" s="40">
        <v>4</v>
      </c>
      <c r="C19" s="43">
        <f t="shared" si="11"/>
        <v>0</v>
      </c>
      <c r="D19" s="43">
        <f t="shared" si="0"/>
        <v>0</v>
      </c>
      <c r="E19" s="43">
        <f t="shared" si="1"/>
        <v>0</v>
      </c>
      <c r="F19" s="43">
        <f t="shared" si="2"/>
        <v>0</v>
      </c>
      <c r="G19" s="43">
        <f t="shared" si="3"/>
        <v>0</v>
      </c>
      <c r="H19" s="43">
        <f t="shared" si="4"/>
        <v>0</v>
      </c>
      <c r="I19" s="43">
        <f t="shared" si="5"/>
        <v>0</v>
      </c>
      <c r="J19" s="43">
        <f t="shared" si="6"/>
        <v>0</v>
      </c>
      <c r="K19" s="43">
        <f t="shared" si="7"/>
        <v>0</v>
      </c>
      <c r="L19" s="43">
        <f t="shared" si="8"/>
        <v>0</v>
      </c>
      <c r="M19" s="43">
        <f t="shared" si="9"/>
        <v>0</v>
      </c>
      <c r="N19" s="43">
        <f t="shared" si="10"/>
        <v>0</v>
      </c>
      <c r="O19">
        <v>4</v>
      </c>
      <c r="P19" s="61">
        <v>2047</v>
      </c>
      <c r="Q19" s="61">
        <v>2124</v>
      </c>
      <c r="R19" s="61">
        <v>2234</v>
      </c>
      <c r="S19" s="61">
        <v>2234</v>
      </c>
      <c r="T19" s="61">
        <v>2334</v>
      </c>
      <c r="U19" s="61">
        <v>2504</v>
      </c>
      <c r="V19" s="61">
        <v>2630</v>
      </c>
      <c r="W19" s="61">
        <v>2896</v>
      </c>
      <c r="X19" s="61">
        <v>3339</v>
      </c>
      <c r="Y19" s="61">
        <v>3339</v>
      </c>
      <c r="Z19" s="61">
        <v>3341</v>
      </c>
      <c r="AA19" s="61">
        <v>3626</v>
      </c>
      <c r="AB19" s="44"/>
      <c r="AD19" s="36"/>
      <c r="AE19" s="41"/>
      <c r="AF19" s="41"/>
      <c r="AG19" s="41"/>
      <c r="AH19" s="41"/>
    </row>
    <row r="20" spans="2:34" x14ac:dyDescent="0.25">
      <c r="B20" s="40">
        <v>5</v>
      </c>
      <c r="C20" s="43">
        <f t="shared" si="11"/>
        <v>0</v>
      </c>
      <c r="D20" s="43">
        <f t="shared" si="0"/>
        <v>0</v>
      </c>
      <c r="E20" s="43">
        <f t="shared" si="1"/>
        <v>0</v>
      </c>
      <c r="F20" s="43">
        <f t="shared" si="2"/>
        <v>0</v>
      </c>
      <c r="G20" s="43">
        <f t="shared" si="3"/>
        <v>0</v>
      </c>
      <c r="H20" s="43">
        <f t="shared" si="4"/>
        <v>0</v>
      </c>
      <c r="I20" s="43">
        <f t="shared" si="5"/>
        <v>0</v>
      </c>
      <c r="J20" s="43">
        <f t="shared" si="6"/>
        <v>0</v>
      </c>
      <c r="K20" s="43">
        <f t="shared" si="7"/>
        <v>0</v>
      </c>
      <c r="L20" s="43">
        <f t="shared" si="8"/>
        <v>0</v>
      </c>
      <c r="M20" s="43">
        <f t="shared" si="9"/>
        <v>0</v>
      </c>
      <c r="N20" s="43">
        <f t="shared" si="10"/>
        <v>0</v>
      </c>
      <c r="O20">
        <v>5</v>
      </c>
      <c r="P20" s="61">
        <v>2086</v>
      </c>
      <c r="Q20" s="61">
        <v>2175</v>
      </c>
      <c r="R20" s="61">
        <v>2306</v>
      </c>
      <c r="S20" s="61">
        <v>2306</v>
      </c>
      <c r="T20" s="61">
        <v>2373</v>
      </c>
      <c r="U20" s="61">
        <v>2568</v>
      </c>
      <c r="V20" s="61">
        <v>2755</v>
      </c>
      <c r="W20" s="61">
        <v>3031</v>
      </c>
      <c r="X20" s="61">
        <v>3481</v>
      </c>
      <c r="Y20" s="61">
        <v>3481</v>
      </c>
      <c r="Z20" s="61">
        <v>3491</v>
      </c>
      <c r="AA20" s="61">
        <v>3833</v>
      </c>
      <c r="AB20" s="44"/>
      <c r="AD20" s="36"/>
      <c r="AE20" s="41"/>
      <c r="AF20" s="41"/>
      <c r="AG20" s="41"/>
      <c r="AH20" s="41"/>
    </row>
    <row r="21" spans="2:34" x14ac:dyDescent="0.25">
      <c r="B21" s="40">
        <v>6</v>
      </c>
      <c r="C21" s="43">
        <f t="shared" si="11"/>
        <v>0</v>
      </c>
      <c r="D21" s="43">
        <f t="shared" si="0"/>
        <v>0</v>
      </c>
      <c r="E21" s="43">
        <f t="shared" si="1"/>
        <v>0</v>
      </c>
      <c r="F21" s="43">
        <f t="shared" si="2"/>
        <v>0</v>
      </c>
      <c r="G21" s="43">
        <f t="shared" si="3"/>
        <v>0</v>
      </c>
      <c r="H21" s="43">
        <f t="shared" si="4"/>
        <v>0</v>
      </c>
      <c r="I21" s="43">
        <f t="shared" si="5"/>
        <v>0</v>
      </c>
      <c r="J21" s="43">
        <f t="shared" si="6"/>
        <v>0</v>
      </c>
      <c r="K21" s="43">
        <f t="shared" si="7"/>
        <v>0</v>
      </c>
      <c r="L21" s="43">
        <f t="shared" si="8"/>
        <v>0</v>
      </c>
      <c r="M21" s="43">
        <f t="shared" si="9"/>
        <v>0</v>
      </c>
      <c r="N21" s="43">
        <f t="shared" si="10"/>
        <v>0</v>
      </c>
      <c r="O21">
        <v>6</v>
      </c>
      <c r="P21" s="61">
        <v>2124</v>
      </c>
      <c r="Q21" s="61">
        <v>2234</v>
      </c>
      <c r="R21" s="61">
        <v>2373</v>
      </c>
      <c r="S21" s="61">
        <v>2373</v>
      </c>
      <c r="T21" s="61">
        <v>2439</v>
      </c>
      <c r="U21" s="61">
        <v>2630</v>
      </c>
      <c r="V21" s="61">
        <v>2827</v>
      </c>
      <c r="W21" s="61">
        <v>3177</v>
      </c>
      <c r="X21" s="61">
        <v>3622</v>
      </c>
      <c r="Y21" s="61">
        <v>3622</v>
      </c>
      <c r="Z21" s="61">
        <v>3641</v>
      </c>
      <c r="AA21" s="61">
        <v>4068</v>
      </c>
      <c r="AB21" s="44"/>
      <c r="AD21" s="36"/>
      <c r="AE21" s="41"/>
      <c r="AF21" s="41"/>
      <c r="AG21" s="41"/>
      <c r="AH21" s="41"/>
    </row>
    <row r="22" spans="2:34" x14ac:dyDescent="0.25">
      <c r="B22" s="40">
        <v>7</v>
      </c>
      <c r="C22" s="43">
        <f t="shared" si="11"/>
        <v>0</v>
      </c>
      <c r="D22" s="43"/>
      <c r="E22" s="43">
        <f t="shared" si="1"/>
        <v>0</v>
      </c>
      <c r="F22" s="43">
        <f t="shared" si="2"/>
        <v>0</v>
      </c>
      <c r="G22" s="43">
        <f t="shared" si="3"/>
        <v>0</v>
      </c>
      <c r="H22" s="43">
        <f t="shared" si="4"/>
        <v>0</v>
      </c>
      <c r="I22" s="43">
        <f t="shared" si="5"/>
        <v>0</v>
      </c>
      <c r="J22" s="43">
        <f t="shared" si="6"/>
        <v>0</v>
      </c>
      <c r="K22" s="43">
        <f t="shared" si="7"/>
        <v>0</v>
      </c>
      <c r="L22" s="43">
        <f t="shared" si="8"/>
        <v>0</v>
      </c>
      <c r="M22" s="43">
        <f t="shared" si="9"/>
        <v>0</v>
      </c>
      <c r="N22" s="43">
        <f t="shared" si="10"/>
        <v>0</v>
      </c>
      <c r="O22">
        <v>7</v>
      </c>
      <c r="P22" s="61">
        <v>2175</v>
      </c>
      <c r="Q22" s="61">
        <v>2306</v>
      </c>
      <c r="R22" s="61">
        <v>2439</v>
      </c>
      <c r="S22" s="61">
        <v>2439</v>
      </c>
      <c r="T22" s="61">
        <v>2504</v>
      </c>
      <c r="U22" s="61">
        <v>2692</v>
      </c>
      <c r="V22" s="61">
        <v>2896</v>
      </c>
      <c r="W22" s="61">
        <v>3262</v>
      </c>
      <c r="X22" s="61">
        <v>3757</v>
      </c>
      <c r="Y22" s="61">
        <v>3757</v>
      </c>
      <c r="Z22" s="61">
        <v>3793</v>
      </c>
      <c r="AA22" s="61">
        <v>4329</v>
      </c>
      <c r="AB22" s="44"/>
      <c r="AD22" s="36"/>
      <c r="AE22" s="41"/>
      <c r="AF22" s="41"/>
      <c r="AG22" s="41"/>
      <c r="AH22" s="41"/>
    </row>
    <row r="23" spans="2:34" x14ac:dyDescent="0.25">
      <c r="B23" s="40">
        <v>8</v>
      </c>
      <c r="C23" s="43"/>
      <c r="D23" s="43"/>
      <c r="E23" s="43"/>
      <c r="F23" s="43">
        <f t="shared" si="2"/>
        <v>0</v>
      </c>
      <c r="G23" s="43">
        <f t="shared" si="3"/>
        <v>0</v>
      </c>
      <c r="H23" s="43">
        <f t="shared" si="4"/>
        <v>0</v>
      </c>
      <c r="I23" s="43">
        <f t="shared" si="5"/>
        <v>0</v>
      </c>
      <c r="J23" s="43">
        <f t="shared" si="6"/>
        <v>0</v>
      </c>
      <c r="K23" s="43">
        <f t="shared" si="7"/>
        <v>0</v>
      </c>
      <c r="L23" s="43">
        <f t="shared" si="8"/>
        <v>0</v>
      </c>
      <c r="M23" s="43">
        <f t="shared" si="9"/>
        <v>0</v>
      </c>
      <c r="N23" s="43">
        <f t="shared" si="10"/>
        <v>0</v>
      </c>
      <c r="O23">
        <v>8</v>
      </c>
      <c r="P23" s="61"/>
      <c r="Q23" s="61">
        <v>2373</v>
      </c>
      <c r="R23" s="61">
        <v>2504</v>
      </c>
      <c r="S23" s="61">
        <v>2504</v>
      </c>
      <c r="T23" s="61">
        <v>2568</v>
      </c>
      <c r="U23" s="61">
        <v>2755</v>
      </c>
      <c r="V23" s="61">
        <v>2961</v>
      </c>
      <c r="W23" s="61">
        <v>3339</v>
      </c>
      <c r="X23" s="61">
        <v>3890</v>
      </c>
      <c r="Y23" s="61">
        <v>3890</v>
      </c>
      <c r="Z23" s="61">
        <v>4035</v>
      </c>
      <c r="AA23" s="61">
        <v>4621</v>
      </c>
      <c r="AB23" s="44"/>
      <c r="AD23" s="36"/>
      <c r="AE23" s="41"/>
      <c r="AF23" s="41"/>
      <c r="AG23" s="41"/>
      <c r="AH23" s="41"/>
    </row>
    <row r="24" spans="2:34" x14ac:dyDescent="0.25">
      <c r="B24" s="40">
        <v>9</v>
      </c>
      <c r="C24" s="43"/>
      <c r="D24" s="43"/>
      <c r="E24" s="43"/>
      <c r="F24" s="43">
        <f t="shared" si="2"/>
        <v>0</v>
      </c>
      <c r="G24" s="43">
        <f t="shared" si="3"/>
        <v>0</v>
      </c>
      <c r="H24" s="43">
        <f t="shared" si="4"/>
        <v>0</v>
      </c>
      <c r="I24" s="43">
        <f t="shared" si="5"/>
        <v>0</v>
      </c>
      <c r="J24" s="43">
        <f t="shared" si="6"/>
        <v>0</v>
      </c>
      <c r="K24" s="43">
        <f t="shared" si="7"/>
        <v>0</v>
      </c>
      <c r="L24" s="43">
        <f t="shared" si="8"/>
        <v>0</v>
      </c>
      <c r="M24" s="43">
        <f t="shared" si="9"/>
        <v>0</v>
      </c>
      <c r="N24" s="43">
        <f t="shared" si="10"/>
        <v>0</v>
      </c>
      <c r="O24">
        <v>9</v>
      </c>
      <c r="P24" s="61"/>
      <c r="Q24" s="61"/>
      <c r="R24" s="61">
        <v>2568</v>
      </c>
      <c r="S24" s="61">
        <v>2568</v>
      </c>
      <c r="T24" s="61">
        <v>2630</v>
      </c>
      <c r="U24" s="61">
        <v>2827</v>
      </c>
      <c r="V24" s="61">
        <v>3031</v>
      </c>
      <c r="W24" s="61">
        <v>3407</v>
      </c>
      <c r="X24" s="61">
        <v>4035</v>
      </c>
      <c r="Y24" s="61">
        <v>4035</v>
      </c>
      <c r="Z24" s="61">
        <v>4196</v>
      </c>
      <c r="AA24" s="61">
        <v>4938</v>
      </c>
      <c r="AB24" s="44"/>
      <c r="AD24" s="36"/>
      <c r="AE24" s="41"/>
      <c r="AF24" s="41"/>
      <c r="AG24" s="41"/>
      <c r="AH24" s="41"/>
    </row>
    <row r="25" spans="2:34" x14ac:dyDescent="0.25">
      <c r="B25" s="40">
        <v>10</v>
      </c>
      <c r="C25" s="43"/>
      <c r="D25" s="43"/>
      <c r="E25" s="43"/>
      <c r="F25" s="43">
        <f t="shared" si="2"/>
        <v>0</v>
      </c>
      <c r="G25" s="43">
        <f t="shared" si="3"/>
        <v>0</v>
      </c>
      <c r="H25" s="43">
        <f t="shared" si="4"/>
        <v>0</v>
      </c>
      <c r="I25" s="43">
        <f t="shared" si="5"/>
        <v>0</v>
      </c>
      <c r="J25" s="43">
        <f t="shared" si="6"/>
        <v>0</v>
      </c>
      <c r="K25" s="43">
        <f t="shared" si="7"/>
        <v>0</v>
      </c>
      <c r="L25" s="43">
        <f t="shared" si="8"/>
        <v>0</v>
      </c>
      <c r="M25" s="43">
        <f t="shared" si="9"/>
        <v>0</v>
      </c>
      <c r="N25" s="43">
        <f t="shared" si="10"/>
        <v>0</v>
      </c>
      <c r="O25">
        <v>10</v>
      </c>
      <c r="P25" s="61"/>
      <c r="Q25" s="61"/>
      <c r="R25" s="61"/>
      <c r="S25" s="61">
        <v>2630</v>
      </c>
      <c r="T25" s="61">
        <v>2692</v>
      </c>
      <c r="U25" s="61">
        <v>2896</v>
      </c>
      <c r="V25" s="61">
        <v>3104</v>
      </c>
      <c r="W25" s="61">
        <v>3481</v>
      </c>
      <c r="X25" s="61">
        <v>4164</v>
      </c>
      <c r="Y25" s="61">
        <v>4164</v>
      </c>
      <c r="Z25" s="61">
        <v>4358</v>
      </c>
      <c r="AA25" s="61">
        <v>5284</v>
      </c>
      <c r="AB25" s="44"/>
      <c r="AD25" s="36"/>
      <c r="AE25" s="41"/>
      <c r="AF25" s="41"/>
      <c r="AG25" s="41"/>
      <c r="AH25" s="41"/>
    </row>
    <row r="26" spans="2:34" x14ac:dyDescent="0.25">
      <c r="B26" s="40">
        <v>11</v>
      </c>
      <c r="C26" s="43"/>
      <c r="D26" s="43"/>
      <c r="E26" s="43"/>
      <c r="F26" s="43">
        <f t="shared" si="2"/>
        <v>0</v>
      </c>
      <c r="G26" s="43">
        <f t="shared" si="3"/>
        <v>0</v>
      </c>
      <c r="H26" s="43">
        <f t="shared" si="4"/>
        <v>0</v>
      </c>
      <c r="I26" s="43">
        <f t="shared" si="5"/>
        <v>0</v>
      </c>
      <c r="J26" s="43">
        <f t="shared" si="6"/>
        <v>0</v>
      </c>
      <c r="K26" s="43"/>
      <c r="L26" s="43">
        <f t="shared" si="8"/>
        <v>0</v>
      </c>
      <c r="M26" s="43">
        <f t="shared" si="9"/>
        <v>0</v>
      </c>
      <c r="N26" s="43">
        <f t="shared" si="10"/>
        <v>0</v>
      </c>
      <c r="O26">
        <v>11</v>
      </c>
      <c r="P26" s="61"/>
      <c r="Q26" s="61"/>
      <c r="R26" s="61"/>
      <c r="S26" s="61">
        <v>2692</v>
      </c>
      <c r="T26" s="61">
        <v>2755</v>
      </c>
      <c r="U26" s="61">
        <v>2961</v>
      </c>
      <c r="V26" s="61">
        <v>3177</v>
      </c>
      <c r="W26" s="61">
        <v>3554</v>
      </c>
      <c r="X26" s="61"/>
      <c r="Y26" s="61">
        <v>4296</v>
      </c>
      <c r="Z26" s="61">
        <v>4520</v>
      </c>
      <c r="AA26" s="61">
        <v>5657</v>
      </c>
      <c r="AB26" s="44"/>
      <c r="AD26" s="36"/>
      <c r="AE26" s="41"/>
      <c r="AF26" s="41"/>
      <c r="AG26" s="41"/>
      <c r="AH26" s="41"/>
    </row>
    <row r="27" spans="2:34" x14ac:dyDescent="0.25">
      <c r="B27" s="40">
        <v>12</v>
      </c>
      <c r="C27" s="43"/>
      <c r="D27" s="43"/>
      <c r="E27" s="43"/>
      <c r="F27" s="43"/>
      <c r="G27" s="43">
        <f t="shared" si="3"/>
        <v>0</v>
      </c>
      <c r="H27" s="43"/>
      <c r="I27" s="43">
        <f t="shared" si="5"/>
        <v>0</v>
      </c>
      <c r="J27" s="43">
        <f t="shared" si="6"/>
        <v>0</v>
      </c>
      <c r="K27" s="43"/>
      <c r="L27" s="43">
        <f t="shared" si="8"/>
        <v>0</v>
      </c>
      <c r="M27" s="43">
        <f t="shared" si="9"/>
        <v>0</v>
      </c>
      <c r="N27" s="43">
        <f t="shared" si="10"/>
        <v>0</v>
      </c>
      <c r="O27">
        <v>12</v>
      </c>
      <c r="P27" s="61"/>
      <c r="Q27" s="61"/>
      <c r="R27" s="61"/>
      <c r="S27" s="61"/>
      <c r="T27" s="61">
        <v>2827</v>
      </c>
      <c r="U27" s="61"/>
      <c r="V27" s="61">
        <v>3262</v>
      </c>
      <c r="W27" s="61">
        <v>3622</v>
      </c>
      <c r="X27" s="61"/>
      <c r="Y27" s="61">
        <v>4425</v>
      </c>
      <c r="Z27" s="61">
        <v>4682</v>
      </c>
      <c r="AA27" s="61">
        <v>6059</v>
      </c>
      <c r="AB27" s="44"/>
      <c r="AD27" s="36"/>
      <c r="AE27" s="41"/>
      <c r="AF27" s="41"/>
      <c r="AG27" s="41"/>
      <c r="AH27" s="41"/>
    </row>
    <row r="28" spans="2:34" x14ac:dyDescent="0.25">
      <c r="B28" s="40">
        <v>13</v>
      </c>
      <c r="C28" s="43"/>
      <c r="D28" s="43"/>
      <c r="E28" s="43"/>
      <c r="F28" s="43"/>
      <c r="G28" s="43"/>
      <c r="H28" s="43"/>
      <c r="I28" s="43"/>
      <c r="J28" s="43">
        <f t="shared" si="6"/>
        <v>0</v>
      </c>
      <c r="K28" s="43"/>
      <c r="L28" s="43">
        <f t="shared" si="8"/>
        <v>0</v>
      </c>
      <c r="M28" s="43">
        <f t="shared" si="9"/>
        <v>0</v>
      </c>
      <c r="N28" s="43"/>
      <c r="O28">
        <v>13</v>
      </c>
      <c r="P28" s="61"/>
      <c r="Q28" s="61"/>
      <c r="R28" s="61"/>
      <c r="S28" s="61"/>
      <c r="T28" s="61"/>
      <c r="U28" s="61"/>
      <c r="V28" s="61"/>
      <c r="W28" s="61">
        <v>3686</v>
      </c>
      <c r="X28" s="61"/>
      <c r="Y28" s="61">
        <v>4573</v>
      </c>
      <c r="Z28" s="61">
        <v>4844</v>
      </c>
      <c r="AA28" s="61"/>
      <c r="AB28" s="44"/>
      <c r="AD28" s="36"/>
      <c r="AE28" s="41"/>
      <c r="AF28" s="41"/>
      <c r="AG28" s="41"/>
      <c r="AH28" s="41"/>
    </row>
    <row r="29" spans="2:34" x14ac:dyDescent="0.25">
      <c r="B29" s="40">
        <v>14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>
        <f t="shared" si="9"/>
        <v>0</v>
      </c>
      <c r="N29" s="43"/>
      <c r="O29">
        <v>14</v>
      </c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>
        <v>5006</v>
      </c>
      <c r="AA29" s="61"/>
      <c r="AB29" s="44"/>
      <c r="AD29" s="36"/>
      <c r="AE29" s="41"/>
      <c r="AF29" s="41"/>
      <c r="AG29" s="41"/>
      <c r="AH29" s="41"/>
    </row>
    <row r="30" spans="2:34" x14ac:dyDescent="0.25">
      <c r="B30" s="40">
        <v>15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>
        <f t="shared" si="9"/>
        <v>0</v>
      </c>
      <c r="N30" s="43"/>
      <c r="O30">
        <v>15</v>
      </c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>
        <v>5169</v>
      </c>
      <c r="AA30" s="61"/>
      <c r="AB30" s="44"/>
      <c r="AD30" s="36"/>
      <c r="AE30" s="41"/>
      <c r="AF30" s="41"/>
      <c r="AG30" s="41"/>
      <c r="AH30" s="41"/>
    </row>
    <row r="31" spans="2:34" x14ac:dyDescent="0.25">
      <c r="B31" s="40">
        <v>16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>
        <f t="shared" si="9"/>
        <v>0</v>
      </c>
      <c r="N31" s="43"/>
      <c r="O31">
        <v>16</v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>
        <v>5329</v>
      </c>
      <c r="AA31" s="61"/>
      <c r="AB31" s="44"/>
      <c r="AD31" s="36"/>
      <c r="AE31" s="41"/>
      <c r="AF31" s="41"/>
      <c r="AG31" s="41"/>
      <c r="AH31" s="41"/>
    </row>
    <row r="32" spans="2:34" x14ac:dyDescent="0.25">
      <c r="B32" s="40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44"/>
      <c r="AD32" s="36"/>
      <c r="AE32" s="41"/>
      <c r="AF32" s="41"/>
      <c r="AG32" s="41"/>
      <c r="AH32" s="41"/>
    </row>
    <row r="33" spans="2:28" x14ac:dyDescent="0.25">
      <c r="P33" s="61"/>
      <c r="Q33" s="61"/>
      <c r="R33" s="61"/>
      <c r="S33" s="61"/>
      <c r="T33" s="61"/>
      <c r="U33" s="61"/>
      <c r="V33" s="61"/>
      <c r="W33" s="61"/>
      <c r="X33" s="61"/>
      <c r="Y33" s="61"/>
      <c r="AA33" s="61"/>
      <c r="AB33" s="44"/>
    </row>
    <row r="34" spans="2:28" x14ac:dyDescent="0.25">
      <c r="C34" s="50" t="s">
        <v>53</v>
      </c>
      <c r="D34" s="68" t="s">
        <v>70</v>
      </c>
      <c r="E34" s="70" t="s">
        <v>67</v>
      </c>
      <c r="F34" s="96" t="s">
        <v>42</v>
      </c>
      <c r="G34" s="97"/>
      <c r="P34" s="61"/>
      <c r="Q34" s="61"/>
      <c r="R34" s="61"/>
      <c r="S34" s="61"/>
      <c r="T34" s="61"/>
      <c r="U34" s="61"/>
      <c r="V34" s="61"/>
      <c r="W34" s="61"/>
      <c r="X34" s="61"/>
      <c r="Y34" s="61"/>
      <c r="AA34" s="61"/>
    </row>
    <row r="35" spans="2:28" x14ac:dyDescent="0.25">
      <c r="B35" s="45" t="s">
        <v>41</v>
      </c>
      <c r="C35" s="52">
        <v>0</v>
      </c>
      <c r="D35" s="71">
        <v>100</v>
      </c>
      <c r="E35" s="72">
        <f>C16</f>
        <v>0</v>
      </c>
      <c r="F35" s="98">
        <f>C35*D35*E35</f>
        <v>0</v>
      </c>
      <c r="G35" s="99"/>
    </row>
    <row r="36" spans="2:28" x14ac:dyDescent="0.25">
      <c r="B36" s="67"/>
      <c r="C36" s="7"/>
    </row>
    <row r="37" spans="2:28" x14ac:dyDescent="0.25">
      <c r="C37" s="68" t="s">
        <v>67</v>
      </c>
      <c r="D37" s="68" t="s">
        <v>68</v>
      </c>
      <c r="E37" s="94" t="s">
        <v>42</v>
      </c>
      <c r="F37" s="94"/>
      <c r="G37" s="94"/>
    </row>
    <row r="38" spans="2:28" x14ac:dyDescent="0.25">
      <c r="B38" s="45" t="s">
        <v>49</v>
      </c>
      <c r="C38" s="51">
        <f>C16</f>
        <v>0</v>
      </c>
      <c r="D38" s="69">
        <v>200</v>
      </c>
      <c r="E38" s="95">
        <f>C38*D38</f>
        <v>0</v>
      </c>
      <c r="F38" s="94"/>
      <c r="G38" s="94"/>
    </row>
    <row r="40" spans="2:28" x14ac:dyDescent="0.25">
      <c r="B40" s="67" t="s">
        <v>69</v>
      </c>
      <c r="C40" s="73">
        <f>F35+E38</f>
        <v>0</v>
      </c>
    </row>
  </sheetData>
  <sheetProtection algorithmName="SHA-512" hashValue="EBsIA8bWbkaitJ6dO7xwFULfw2ijqtaw61Yv6lzYKzedf6rA5xnXoObzif6LvCTTEpJIYFm9C6xFGSh1LK1WHg==" saltValue="+xDCUJi/p+nqBM5xw9oLfA==" spinCount="100000" sheet="1" objects="1" scenarios="1"/>
  <mergeCells count="6">
    <mergeCell ref="A6:C6"/>
    <mergeCell ref="C12:D12"/>
    <mergeCell ref="E37:G37"/>
    <mergeCell ref="E38:G38"/>
    <mergeCell ref="F34:G34"/>
    <mergeCell ref="F35:G3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898FC68366C74990C1AF27F56A4933" ma:contentTypeVersion="16" ma:contentTypeDescription="Een nieuw document maken." ma:contentTypeScope="" ma:versionID="0091e50d1a3a7ce5902921c7dc6dd235">
  <xsd:schema xmlns:xsd="http://www.w3.org/2001/XMLSchema" xmlns:xs="http://www.w3.org/2001/XMLSchema" xmlns:p="http://schemas.microsoft.com/office/2006/metadata/properties" xmlns:ns2="e119f780-fb82-45e2-9f8e-81a7b540ed3a" xmlns:ns3="718f682f-1aee-4659-8d2c-29e8773f526d" targetNamespace="http://schemas.microsoft.com/office/2006/metadata/properties" ma:root="true" ma:fieldsID="2e7b55719572056845f9a5d64584294d" ns2:_="" ns3:_="">
    <xsd:import namespace="e119f780-fb82-45e2-9f8e-81a7b540ed3a"/>
    <xsd:import namespace="718f682f-1aee-4659-8d2c-29e8773f5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9f780-fb82-45e2-9f8e-81a7b540ed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956a76d2-b0b0-44b3-ae4c-b766b0f5be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f682f-1aee-4659-8d2c-29e8773f5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86a6987-edb7-4a62-9df3-db6c463db08e}" ma:internalName="TaxCatchAll" ma:showField="CatchAllData" ma:web="718f682f-1aee-4659-8d2c-29e8773f5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119f780-fb82-45e2-9f8e-81a7b540ed3a">
      <Terms xmlns="http://schemas.microsoft.com/office/infopath/2007/PartnerControls"/>
    </lcf76f155ced4ddcb4097134ff3c332f>
    <TaxCatchAll xmlns="718f682f-1aee-4659-8d2c-29e8773f526d" xsi:nil="true"/>
  </documentManagement>
</p:properties>
</file>

<file path=customXml/itemProps1.xml><?xml version="1.0" encoding="utf-8"?>
<ds:datastoreItem xmlns:ds="http://schemas.openxmlformats.org/officeDocument/2006/customXml" ds:itemID="{7FABAC7E-063A-4468-9EF1-B19B304A1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19f780-fb82-45e2-9f8e-81a7b540ed3a"/>
    <ds:schemaRef ds:uri="718f682f-1aee-4659-8d2c-29e8773f5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7BD1128-6812-4111-AEC6-3C7FD96121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12FC32-B9E6-4600-AF81-A213EFF467CD}">
  <ds:schemaRefs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718f682f-1aee-4659-8d2c-29e8773f526d"/>
    <ds:schemaRef ds:uri="e119f780-fb82-45e2-9f8e-81a7b540ed3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Perceel 1</vt:lpstr>
      <vt:lpstr>Perceel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Winkel, Lianne te</dc:creator>
  <cp:lastModifiedBy>Merel Swinkels | InkoopMeesters</cp:lastModifiedBy>
  <dcterms:created xsi:type="dcterms:W3CDTF">2018-10-11T11:47:56Z</dcterms:created>
  <dcterms:modified xsi:type="dcterms:W3CDTF">2023-01-09T10:37:29Z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0x010100D4898FC68366C74990C1AF27F56A4933</vt:lpwstr>
  </property>
  <property fmtid="{D5CDD505-2E9C-101B-9397-08002B2CF9AE}" pid="3" name="Order">
    <vt:r8>3941600</vt:r8>
  </property>
  <property fmtid="{D5CDD505-2E9C-101B-9397-08002B2CF9AE}" pid="4" name="MediaServiceImageTags">
    <vt:lpwstr/>
  </property>
</Properties>
</file>