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edrijfsvoering\Organisatie\Inkoop\Aanbestedingen\2022 Brandstoftank, HVO100 Diesel en overige brandstoffen - Heleen Lodeweeg\Definitieve aanbesteding\"/>
    </mc:Choice>
  </mc:AlternateContent>
  <xr:revisionPtr revIDLastSave="0" documentId="13_ncr:1_{A0BB5C22-D993-4951-915C-0F46A6D70792}" xr6:coauthVersionLast="47" xr6:coauthVersionMax="47" xr10:uidLastSave="{00000000-0000-0000-0000-000000000000}"/>
  <bookViews>
    <workbookView xWindow="-110" yWindow="-110" windowWidth="19420" windowHeight="10420" xr2:uid="{4B825FA9-73D8-4B4D-A49F-7C8A3395CDE0}"/>
  </bookViews>
  <sheets>
    <sheet name="Basisgegevens" sheetId="1" r:id="rId1"/>
    <sheet name="Prijzenblad Inschrijver" sheetId="2" r:id="rId2"/>
    <sheet name="Rekenprijs Opdrachtgev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3" l="1"/>
  <c r="C15" i="2"/>
  <c r="H7" i="3"/>
  <c r="H8" i="3"/>
  <c r="H9" i="3"/>
  <c r="H10" i="3"/>
  <c r="H11" i="3"/>
  <c r="H6" i="3"/>
  <c r="I19" i="2"/>
  <c r="L19" i="2" s="1"/>
  <c r="I6" i="3" s="1"/>
  <c r="K6" i="3" s="1"/>
  <c r="I20" i="2"/>
  <c r="L20" i="2" s="1"/>
  <c r="I7" i="3" s="1"/>
  <c r="K7" i="3" s="1"/>
  <c r="I21" i="2"/>
  <c r="L21" i="2" s="1"/>
  <c r="I8" i="3" s="1"/>
  <c r="K8" i="3" s="1"/>
  <c r="I22" i="2"/>
  <c r="L22" i="2" s="1"/>
  <c r="I9" i="3" s="1"/>
  <c r="K9" i="3" s="1"/>
  <c r="I23" i="2"/>
  <c r="L23" i="2" s="1"/>
  <c r="I10" i="3" s="1"/>
  <c r="K10" i="3" s="1"/>
  <c r="I24" i="2"/>
  <c r="L24" i="2" s="1"/>
  <c r="I11" i="3" s="1"/>
  <c r="K11" i="3" s="1"/>
  <c r="K13" i="3" l="1"/>
</calcChain>
</file>

<file path=xl/sharedStrings.xml><?xml version="1.0" encoding="utf-8"?>
<sst xmlns="http://schemas.openxmlformats.org/spreadsheetml/2006/main" count="49" uniqueCount="40">
  <si>
    <t>Basisgegevens Contract</t>
  </si>
  <si>
    <t>Aanbestedende dienst</t>
  </si>
  <si>
    <t>Naam opdrachtgever</t>
  </si>
  <si>
    <t>Vestigingsplaats Opdrachtgever</t>
  </si>
  <si>
    <t>Inschrijver</t>
  </si>
  <si>
    <t>Volledige naam Inschrijver (Handelsnaam KvK)</t>
  </si>
  <si>
    <t>Vestigingsplaats Inschrijver (KvK)</t>
  </si>
  <si>
    <t>Contactpersoon offerte</t>
  </si>
  <si>
    <t>Telefoonnummer kantoor</t>
  </si>
  <si>
    <t>Postadres kantoor</t>
  </si>
  <si>
    <t>Instructie Prijzenblad</t>
  </si>
  <si>
    <t>Omschrijving</t>
  </si>
  <si>
    <t>Prijs per liter na aftrek kortingsbedrag</t>
  </si>
  <si>
    <t>Diesel</t>
  </si>
  <si>
    <t>HVO 100</t>
  </si>
  <si>
    <t>Benzine</t>
  </si>
  <si>
    <t>CNG</t>
  </si>
  <si>
    <t>Adblue</t>
  </si>
  <si>
    <t>Motomix</t>
  </si>
  <si>
    <t>Prijzen per liter op datum (groothandelsprijzen inschrijver)</t>
  </si>
  <si>
    <t>Kortingsbedrag over groothandelsprijs inschrijver per liter</t>
  </si>
  <si>
    <t xml:space="preserve">- De inschrijver dient de gehanteerde groothandelsprijzen (lijstprijzen) in te vullen voor de onderstaande data, waarin alle kosten voor de opdrachtgever zijn meegenomen </t>
  </si>
  <si>
    <t>- U voegt een kopie toe van uw groothandelsprijzen voor de gevraagde perioden toe bij uw inschrijving. Tevens voegt u een geanonimiseerde factuur per periode toe ter verificatie.</t>
  </si>
  <si>
    <t>- De gemiddelde groothandelsprijzen worden gebruikt voor de berekening van uw inschrijfsom voor het onderdeel brandstof. De te beoordelen prijs is een fictieve prijs.</t>
  </si>
  <si>
    <t>- De opgegeven kortingsbedrag ligt vast gedurende de looptijd van de overeenkomst, incl. verlengingsperiode</t>
  </si>
  <si>
    <t>- In het prijzenblad zijn alle kosten inbegrepen die gepaard gaan met het voldoen aan het PvE en de overige eisen als beschreven in de aanbestedingsdocumenten.</t>
  </si>
  <si>
    <t>- De verwachte afname is een inschatting van de opdrachtgever. Er zijn geen rechten te ontlenen aan de aantallen</t>
  </si>
  <si>
    <t>- Alle opgegeven prijzen zijn exclusief BTW.</t>
  </si>
  <si>
    <t>gemiddelde groothandels prijs per liter</t>
  </si>
  <si>
    <t>Gemeente Berkelland</t>
  </si>
  <si>
    <t>Borculo</t>
  </si>
  <si>
    <t>Postcode en Woonplaats kantoor</t>
  </si>
  <si>
    <t>Mobiele nummer contactpersoon offerte</t>
  </si>
  <si>
    <t>E-mail adres contactpersoon offerte</t>
  </si>
  <si>
    <t>- De prijs die u maximaal in rekening mag brengen - indien u de opdracht gegund krijgt - zijn uw groothandelsprijzen in een gegeven periode verminderd met de kortingsbedrag die u hieronder invult.</t>
  </si>
  <si>
    <t>- Inschrijver dient het prijzenblad volledig in te vullen. U dient de groen gearceerde velden in te vullen. Er mogen geen nulbedragen ingevuld worden (uitsluitend bij kortingsbedrag)</t>
  </si>
  <si>
    <t>Rekenprijs tbv bepaling punten voor het gunningscriterium Prijs</t>
  </si>
  <si>
    <t>Verwachte afname in liters</t>
  </si>
  <si>
    <t>Gemiddelde afname in liters</t>
  </si>
  <si>
    <t>Rekenprijs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</si>
</sst>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\.mm\.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0"/>
      <color theme="0" tint="-4.9989318521683403E-2"/>
      <name val="Calibri Light"/>
      <family val="2"/>
      <scheme val="major"/>
    </font>
    <font>
      <b/>
      <sz val="12"/>
      <color theme="0" tint="-4.9989318521683403E-2"/>
      <name val="Calibri Light"/>
      <family val="2"/>
      <scheme val="major"/>
    </font>
    <font>
      <sz val="11"/>
      <color theme="0" tint="-4.9989318521683403E-2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 tint="-4.9989318521683403E-2"/>
      <name val="Calibri Light"/>
      <family val="2"/>
      <scheme val="major"/>
    </font>
    <font>
      <sz val="11"/>
      <color theme="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ck">
        <color theme="5"/>
      </left>
      <right/>
      <top style="thick">
        <color theme="5"/>
      </top>
      <bottom/>
      <diagonal/>
    </border>
    <border>
      <left/>
      <right/>
      <top style="thick">
        <color theme="5"/>
      </top>
      <bottom/>
      <diagonal/>
    </border>
    <border>
      <left/>
      <right style="thick">
        <color theme="5"/>
      </right>
      <top style="thick">
        <color theme="5"/>
      </top>
      <bottom/>
      <diagonal/>
    </border>
    <border>
      <left style="thick">
        <color theme="5"/>
      </left>
      <right/>
      <top/>
      <bottom/>
      <diagonal/>
    </border>
    <border>
      <left/>
      <right style="thick">
        <color theme="5"/>
      </right>
      <top/>
      <bottom/>
      <diagonal/>
    </border>
    <border>
      <left style="thick">
        <color theme="5"/>
      </left>
      <right/>
      <top/>
      <bottom style="thick">
        <color theme="5"/>
      </bottom>
      <diagonal/>
    </border>
    <border>
      <left/>
      <right/>
      <top/>
      <bottom style="thick">
        <color theme="5"/>
      </bottom>
      <diagonal/>
    </border>
    <border>
      <left/>
      <right style="thick">
        <color theme="5"/>
      </right>
      <top/>
      <bottom style="thick">
        <color theme="5"/>
      </bottom>
      <diagonal/>
    </border>
    <border>
      <left/>
      <right/>
      <top style="thick">
        <color theme="5"/>
      </top>
      <bottom style="thick">
        <color theme="5"/>
      </bottom>
      <diagonal/>
    </border>
    <border>
      <left/>
      <right style="thick">
        <color theme="5"/>
      </right>
      <top style="thick">
        <color theme="5"/>
      </top>
      <bottom style="thick">
        <color theme="5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4"/>
      </bottom>
      <diagonal/>
    </border>
    <border>
      <left style="thick">
        <color theme="5"/>
      </left>
      <right/>
      <top style="thick">
        <color theme="5"/>
      </top>
      <bottom style="thick">
        <color theme="5"/>
      </bottom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4" borderId="13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right" wrapText="1"/>
    </xf>
    <xf numFmtId="0" fontId="2" fillId="0" borderId="0" xfId="0" applyFont="1" applyFill="1" applyBorder="1"/>
    <xf numFmtId="0" fontId="2" fillId="3" borderId="18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1" fillId="0" borderId="0" xfId="0" applyFont="1"/>
    <xf numFmtId="0" fontId="3" fillId="2" borderId="1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5" fillId="0" borderId="5" xfId="0" quotePrefix="1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6" fillId="4" borderId="13" xfId="0" applyNumberFormat="1" applyFont="1" applyFill="1" applyBorder="1"/>
    <xf numFmtId="0" fontId="1" fillId="0" borderId="14" xfId="0" applyFont="1" applyFill="1" applyBorder="1"/>
    <xf numFmtId="0" fontId="6" fillId="4" borderId="13" xfId="0" applyFont="1" applyFill="1" applyBorder="1"/>
    <xf numFmtId="0" fontId="1" fillId="0" borderId="12" xfId="0" applyFont="1" applyBorder="1"/>
    <xf numFmtId="0" fontId="6" fillId="0" borderId="2" xfId="0" applyFont="1" applyBorder="1"/>
    <xf numFmtId="0" fontId="6" fillId="0" borderId="7" xfId="0" applyFont="1" applyBorder="1"/>
    <xf numFmtId="0" fontId="1" fillId="0" borderId="0" xfId="0" applyFont="1" applyFill="1"/>
    <xf numFmtId="0" fontId="6" fillId="0" borderId="20" xfId="0" applyFont="1" applyBorder="1"/>
    <xf numFmtId="0" fontId="6" fillId="0" borderId="22" xfId="0" applyFont="1" applyBorder="1"/>
    <xf numFmtId="0" fontId="6" fillId="0" borderId="24" xfId="0" applyFont="1" applyBorder="1"/>
    <xf numFmtId="0" fontId="7" fillId="0" borderId="4" xfId="0" applyFont="1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1" fillId="0" borderId="0" xfId="0" applyFont="1" applyFill="1" applyBorder="1"/>
    <xf numFmtId="3" fontId="1" fillId="4" borderId="13" xfId="0" applyNumberFormat="1" applyFont="1" applyFill="1" applyBorder="1"/>
    <xf numFmtId="0" fontId="2" fillId="3" borderId="29" xfId="0" applyFont="1" applyFill="1" applyBorder="1" applyAlignment="1">
      <alignment horizontal="right" wrapText="1"/>
    </xf>
    <xf numFmtId="0" fontId="2" fillId="3" borderId="31" xfId="0" applyFont="1" applyFill="1" applyBorder="1" applyAlignment="1">
      <alignment horizontal="right" wrapText="1"/>
    </xf>
    <xf numFmtId="0" fontId="2" fillId="3" borderId="30" xfId="0" applyFont="1" applyFill="1" applyBorder="1" applyAlignment="1">
      <alignment horizontal="right" wrapText="1"/>
    </xf>
    <xf numFmtId="44" fontId="3" fillId="2" borderId="0" xfId="0" applyNumberFormat="1" applyFont="1" applyFill="1"/>
    <xf numFmtId="0" fontId="2" fillId="3" borderId="0" xfId="0" applyFont="1" applyFill="1" applyAlignment="1">
      <alignment horizontal="left" wrapText="1"/>
    </xf>
    <xf numFmtId="44" fontId="6" fillId="5" borderId="13" xfId="0" applyNumberFormat="1" applyFont="1" applyFill="1" applyBorder="1" applyProtection="1">
      <protection locked="0"/>
    </xf>
    <xf numFmtId="0" fontId="7" fillId="5" borderId="21" xfId="0" applyFont="1" applyFill="1" applyBorder="1" applyProtection="1">
      <protection locked="0"/>
    </xf>
    <xf numFmtId="0" fontId="1" fillId="5" borderId="23" xfId="0" applyFont="1" applyFill="1" applyBorder="1" applyProtection="1">
      <protection locked="0"/>
    </xf>
    <xf numFmtId="0" fontId="1" fillId="5" borderId="25" xfId="0" applyFont="1" applyFill="1" applyBorder="1" applyProtection="1">
      <protection locked="0"/>
    </xf>
    <xf numFmtId="44" fontId="1" fillId="4" borderId="13" xfId="0" applyNumberFormat="1" applyFont="1" applyFill="1" applyBorder="1" applyProtection="1">
      <protection hidden="1"/>
    </xf>
    <xf numFmtId="0" fontId="1" fillId="0" borderId="23" xfId="0" applyFont="1" applyFill="1" applyBorder="1" applyProtection="1">
      <protection locked="0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1" fillId="6" borderId="0" xfId="0" applyFont="1" applyFill="1"/>
    <xf numFmtId="0" fontId="9" fillId="6" borderId="0" xfId="0" applyFont="1" applyFill="1" applyAlignment="1">
      <alignment horizontal="right"/>
    </xf>
    <xf numFmtId="0" fontId="3" fillId="2" borderId="19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3" borderId="26" xfId="0" applyFont="1" applyFill="1" applyBorder="1" applyAlignment="1">
      <alignment horizontal="left"/>
    </xf>
    <xf numFmtId="0" fontId="8" fillId="3" borderId="27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28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FB4E-BDFE-485C-973B-D6FC2628F996}">
  <dimension ref="B1:C18"/>
  <sheetViews>
    <sheetView tabSelected="1" workbookViewId="0">
      <selection activeCell="C9" sqref="C9"/>
    </sheetView>
  </sheetViews>
  <sheetFormatPr defaultRowHeight="14.5" x14ac:dyDescent="0.35"/>
  <cols>
    <col min="1" max="1" width="3.6328125" style="7" customWidth="1"/>
    <col min="2" max="3" width="40.6328125" style="7" customWidth="1"/>
    <col min="4" max="16384" width="8.7265625" style="7"/>
  </cols>
  <sheetData>
    <row r="1" spans="2:3" ht="15" thickBot="1" x14ac:dyDescent="0.4"/>
    <row r="2" spans="2:3" ht="16.5" thickTop="1" thickBot="1" x14ac:dyDescent="0.4">
      <c r="B2" s="50" t="s">
        <v>0</v>
      </c>
      <c r="C2" s="51"/>
    </row>
    <row r="3" spans="2:3" ht="15.5" thickTop="1" thickBot="1" x14ac:dyDescent="0.4">
      <c r="B3" s="26"/>
      <c r="C3" s="26"/>
    </row>
    <row r="4" spans="2:3" ht="15.5" thickTop="1" thickBot="1" x14ac:dyDescent="0.4">
      <c r="B4" s="52" t="s">
        <v>1</v>
      </c>
      <c r="C4" s="53"/>
    </row>
    <row r="5" spans="2:3" ht="15" thickTop="1" x14ac:dyDescent="0.35">
      <c r="B5" s="24" t="s">
        <v>2</v>
      </c>
      <c r="C5" s="30" t="s">
        <v>29</v>
      </c>
    </row>
    <row r="6" spans="2:3" ht="15" thickBot="1" x14ac:dyDescent="0.4">
      <c r="B6" s="25" t="s">
        <v>3</v>
      </c>
      <c r="C6" s="19" t="s">
        <v>30</v>
      </c>
    </row>
    <row r="7" spans="2:3" ht="15.5" thickTop="1" thickBot="1" x14ac:dyDescent="0.4"/>
    <row r="8" spans="2:3" ht="15.5" thickTop="1" thickBot="1" x14ac:dyDescent="0.4">
      <c r="B8" s="54" t="s">
        <v>4</v>
      </c>
      <c r="C8" s="55"/>
    </row>
    <row r="9" spans="2:3" ht="15" thickTop="1" x14ac:dyDescent="0.35">
      <c r="B9" s="27" t="s">
        <v>5</v>
      </c>
      <c r="C9" s="41"/>
    </row>
    <row r="10" spans="2:3" x14ac:dyDescent="0.35">
      <c r="B10" s="28" t="s">
        <v>6</v>
      </c>
      <c r="C10" s="42"/>
    </row>
    <row r="11" spans="2:3" x14ac:dyDescent="0.35">
      <c r="B11" s="28"/>
      <c r="C11" s="45"/>
    </row>
    <row r="12" spans="2:3" x14ac:dyDescent="0.35">
      <c r="B12" s="28" t="s">
        <v>7</v>
      </c>
      <c r="C12" s="42"/>
    </row>
    <row r="13" spans="2:3" x14ac:dyDescent="0.35">
      <c r="B13" s="28" t="s">
        <v>8</v>
      </c>
      <c r="C13" s="42"/>
    </row>
    <row r="14" spans="2:3" x14ac:dyDescent="0.35">
      <c r="B14" s="28" t="s">
        <v>9</v>
      </c>
      <c r="C14" s="42"/>
    </row>
    <row r="15" spans="2:3" x14ac:dyDescent="0.35">
      <c r="B15" s="28" t="s">
        <v>31</v>
      </c>
      <c r="C15" s="42"/>
    </row>
    <row r="16" spans="2:3" x14ac:dyDescent="0.35">
      <c r="B16" s="28" t="s">
        <v>32</v>
      </c>
      <c r="C16" s="42"/>
    </row>
    <row r="17" spans="2:3" ht="15" thickBot="1" x14ac:dyDescent="0.4">
      <c r="B17" s="29" t="s">
        <v>33</v>
      </c>
      <c r="C17" s="43"/>
    </row>
    <row r="18" spans="2:3" ht="15" thickTop="1" x14ac:dyDescent="0.35"/>
  </sheetData>
  <sheetProtection algorithmName="SHA-512" hashValue="631yto3/OOFTXg77AWfbNd6OgRPHFjNLh6AvFSRPeQnpipEz1D+vi2aXBhANBj0qznDQ4VGXWlD+popY1l8eAg==" saltValue="l0GSD45hDKj7+d48hlFtHA==" spinCount="100000" sheet="1" selectLockedCells="1"/>
  <mergeCells count="3">
    <mergeCell ref="B2:C2"/>
    <mergeCell ref="B4:C4"/>
    <mergeCell ref="B8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53AB-3061-49B0-877B-6BD7FE47015C}">
  <dimension ref="A1:L24"/>
  <sheetViews>
    <sheetView workbookViewId="0">
      <selection activeCell="C19" sqref="C19"/>
    </sheetView>
  </sheetViews>
  <sheetFormatPr defaultRowHeight="14.5" x14ac:dyDescent="0.35"/>
  <cols>
    <col min="1" max="1" width="3.6328125" style="7" customWidth="1"/>
    <col min="2" max="2" width="20.6328125" style="7" customWidth="1"/>
    <col min="3" max="8" width="10.6328125" style="7" customWidth="1"/>
    <col min="9" max="9" width="12.6328125" style="7" customWidth="1"/>
    <col min="10" max="10" width="2.6328125" style="7" customWidth="1"/>
    <col min="11" max="12" width="15.6328125" style="7" customWidth="1"/>
    <col min="13" max="16384" width="8.7265625" style="7"/>
  </cols>
  <sheetData>
    <row r="1" spans="2:12" ht="15" thickBot="1" x14ac:dyDescent="0.4"/>
    <row r="2" spans="2:12" ht="16.5" thickTop="1" thickBot="1" x14ac:dyDescent="0.4">
      <c r="B2" s="8" t="s">
        <v>10</v>
      </c>
      <c r="C2" s="9"/>
      <c r="D2" s="9"/>
      <c r="E2" s="9"/>
      <c r="F2" s="9"/>
      <c r="G2" s="9"/>
      <c r="H2" s="9"/>
      <c r="I2" s="9"/>
      <c r="J2" s="9"/>
      <c r="K2" s="9"/>
      <c r="L2" s="10"/>
    </row>
    <row r="3" spans="2:12" ht="15" thickTop="1" x14ac:dyDescent="0.35">
      <c r="B3" s="11"/>
      <c r="C3" s="12"/>
      <c r="D3" s="12"/>
      <c r="E3" s="12"/>
      <c r="F3" s="12"/>
      <c r="G3" s="12"/>
      <c r="H3" s="12"/>
      <c r="I3" s="12"/>
      <c r="J3" s="12"/>
      <c r="K3" s="12"/>
      <c r="L3" s="13"/>
    </row>
    <row r="4" spans="2:12" x14ac:dyDescent="0.35">
      <c r="B4" s="14" t="s">
        <v>21</v>
      </c>
      <c r="C4" s="15"/>
      <c r="D4" s="15"/>
      <c r="E4" s="15"/>
      <c r="F4" s="15"/>
      <c r="G4" s="15"/>
      <c r="H4" s="15"/>
      <c r="I4" s="15"/>
      <c r="J4" s="15"/>
      <c r="K4" s="15"/>
      <c r="L4" s="16"/>
    </row>
    <row r="5" spans="2:12" x14ac:dyDescent="0.35">
      <c r="B5" s="14" t="s">
        <v>22</v>
      </c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2:12" x14ac:dyDescent="0.35">
      <c r="B6" s="14" t="s">
        <v>23</v>
      </c>
      <c r="C6" s="15"/>
      <c r="D6" s="15"/>
      <c r="E6" s="15"/>
      <c r="F6" s="15"/>
      <c r="G6" s="15"/>
      <c r="H6" s="15"/>
      <c r="I6" s="15"/>
      <c r="J6" s="15"/>
      <c r="K6" s="15"/>
      <c r="L6" s="16"/>
    </row>
    <row r="7" spans="2:12" x14ac:dyDescent="0.35">
      <c r="B7" s="14" t="s">
        <v>34</v>
      </c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2:12" x14ac:dyDescent="0.35">
      <c r="B8" s="14" t="s">
        <v>24</v>
      </c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2:12" x14ac:dyDescent="0.35">
      <c r="B9" s="14" t="s">
        <v>35</v>
      </c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2:12" x14ac:dyDescent="0.35">
      <c r="B10" s="14" t="s">
        <v>25</v>
      </c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2:12" x14ac:dyDescent="0.35">
      <c r="B11" s="14" t="s">
        <v>26</v>
      </c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2:12" x14ac:dyDescent="0.35">
      <c r="B12" s="14" t="s">
        <v>27</v>
      </c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2:12" ht="15" thickBot="1" x14ac:dyDescent="0.4"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2:12" ht="15" thickTop="1" x14ac:dyDescent="0.35"/>
    <row r="15" spans="2:12" x14ac:dyDescent="0.35">
      <c r="B15" s="46" t="s">
        <v>4</v>
      </c>
      <c r="C15" s="47" t="str">
        <f>IF(Basisgegevens!C9="","",Basisgegevens!C9)</f>
        <v/>
      </c>
      <c r="D15" s="46"/>
      <c r="E15" s="46"/>
      <c r="F15" s="46"/>
      <c r="G15" s="46"/>
      <c r="H15" s="46"/>
      <c r="I15" s="46"/>
      <c r="J15" s="46"/>
      <c r="K15" s="46"/>
      <c r="L15" s="46"/>
    </row>
    <row r="17" spans="1:12" ht="65.5" x14ac:dyDescent="0.35">
      <c r="B17" s="2" t="s">
        <v>11</v>
      </c>
      <c r="C17" s="56" t="s">
        <v>19</v>
      </c>
      <c r="D17" s="57"/>
      <c r="E17" s="57"/>
      <c r="F17" s="57"/>
      <c r="G17" s="57"/>
      <c r="H17" s="58"/>
      <c r="I17" s="3" t="s">
        <v>28</v>
      </c>
      <c r="J17" s="4"/>
      <c r="K17" s="5" t="s">
        <v>20</v>
      </c>
      <c r="L17" s="6" t="s">
        <v>12</v>
      </c>
    </row>
    <row r="18" spans="1:12" x14ac:dyDescent="0.35">
      <c r="B18" s="1"/>
      <c r="C18" s="20">
        <v>44652</v>
      </c>
      <c r="D18" s="20">
        <v>44682</v>
      </c>
      <c r="E18" s="20">
        <v>44713</v>
      </c>
      <c r="F18" s="20">
        <v>44743</v>
      </c>
      <c r="G18" s="20">
        <v>44774</v>
      </c>
      <c r="H18" s="20">
        <v>44805</v>
      </c>
      <c r="I18" s="1"/>
      <c r="J18" s="21"/>
      <c r="K18" s="22"/>
      <c r="L18" s="1"/>
    </row>
    <row r="19" spans="1:12" x14ac:dyDescent="0.35">
      <c r="A19" s="23"/>
      <c r="B19" s="1" t="s">
        <v>13</v>
      </c>
      <c r="C19" s="40"/>
      <c r="D19" s="40"/>
      <c r="E19" s="40"/>
      <c r="F19" s="40"/>
      <c r="G19" s="40"/>
      <c r="H19" s="40"/>
      <c r="I19" s="44" t="str">
        <f t="shared" ref="I19:I24" si="0">IF(H19=0,"",AVERAGE(C19:H19))</f>
        <v/>
      </c>
      <c r="J19" s="21"/>
      <c r="K19" s="40"/>
      <c r="L19" s="44" t="str">
        <f>IF((I19=""),"",SUM(I19-K19))</f>
        <v/>
      </c>
    </row>
    <row r="20" spans="1:12" x14ac:dyDescent="0.35">
      <c r="A20" s="23"/>
      <c r="B20" s="1" t="s">
        <v>14</v>
      </c>
      <c r="C20" s="40"/>
      <c r="D20" s="40"/>
      <c r="E20" s="40"/>
      <c r="F20" s="40"/>
      <c r="G20" s="40"/>
      <c r="H20" s="40"/>
      <c r="I20" s="44" t="str">
        <f t="shared" si="0"/>
        <v/>
      </c>
      <c r="J20" s="21"/>
      <c r="K20" s="40"/>
      <c r="L20" s="44" t="str">
        <f t="shared" ref="L20:L24" si="1">IF((I20=""),"",SUM(I20-K20))</f>
        <v/>
      </c>
    </row>
    <row r="21" spans="1:12" x14ac:dyDescent="0.35">
      <c r="A21" s="23"/>
      <c r="B21" s="1" t="s">
        <v>15</v>
      </c>
      <c r="C21" s="40"/>
      <c r="D21" s="40"/>
      <c r="E21" s="40"/>
      <c r="F21" s="40"/>
      <c r="G21" s="40"/>
      <c r="H21" s="40"/>
      <c r="I21" s="44" t="str">
        <f t="shared" si="0"/>
        <v/>
      </c>
      <c r="J21" s="21"/>
      <c r="K21" s="40"/>
      <c r="L21" s="44" t="str">
        <f t="shared" si="1"/>
        <v/>
      </c>
    </row>
    <row r="22" spans="1:12" x14ac:dyDescent="0.35">
      <c r="A22" s="23"/>
      <c r="B22" s="1" t="s">
        <v>16</v>
      </c>
      <c r="C22" s="40"/>
      <c r="D22" s="40"/>
      <c r="E22" s="40"/>
      <c r="F22" s="40"/>
      <c r="G22" s="40"/>
      <c r="H22" s="40"/>
      <c r="I22" s="44" t="str">
        <f t="shared" si="0"/>
        <v/>
      </c>
      <c r="J22" s="21"/>
      <c r="K22" s="40"/>
      <c r="L22" s="44" t="str">
        <f t="shared" si="1"/>
        <v/>
      </c>
    </row>
    <row r="23" spans="1:12" x14ac:dyDescent="0.35">
      <c r="A23" s="23"/>
      <c r="B23" s="1" t="s">
        <v>17</v>
      </c>
      <c r="C23" s="40"/>
      <c r="D23" s="40"/>
      <c r="E23" s="40"/>
      <c r="F23" s="40"/>
      <c r="G23" s="40"/>
      <c r="H23" s="40"/>
      <c r="I23" s="44" t="str">
        <f t="shared" si="0"/>
        <v/>
      </c>
      <c r="J23" s="21"/>
      <c r="K23" s="40"/>
      <c r="L23" s="44" t="str">
        <f t="shared" si="1"/>
        <v/>
      </c>
    </row>
    <row r="24" spans="1:12" x14ac:dyDescent="0.35">
      <c r="A24" s="23"/>
      <c r="B24" s="1" t="s">
        <v>18</v>
      </c>
      <c r="C24" s="40"/>
      <c r="D24" s="40"/>
      <c r="E24" s="40"/>
      <c r="F24" s="40"/>
      <c r="G24" s="40"/>
      <c r="H24" s="40"/>
      <c r="I24" s="44" t="str">
        <f t="shared" si="0"/>
        <v/>
      </c>
      <c r="J24" s="21"/>
      <c r="K24" s="40"/>
      <c r="L24" s="44" t="str">
        <f t="shared" si="1"/>
        <v/>
      </c>
    </row>
  </sheetData>
  <sheetProtection algorithmName="SHA-512" hashValue="u+QE9ofLqmCgG/xYyYTIvm8X46GPILlA7HjLWoxllDNQhGXTeZp7epKIZ/yl+in7wA6funHhWqKmtLg3+HepHA==" saltValue="/XrYCFVC8g9t82v3RB1P7Q==" spinCount="100000" sheet="1" objects="1" scenarios="1"/>
  <mergeCells count="1">
    <mergeCell ref="C17:H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5FAA-C71C-47CD-914E-8D683DEA2282}">
  <dimension ref="B1:R13"/>
  <sheetViews>
    <sheetView workbookViewId="0"/>
  </sheetViews>
  <sheetFormatPr defaultRowHeight="14.5" x14ac:dyDescent="0.35"/>
  <cols>
    <col min="1" max="1" width="3.6328125" style="7" customWidth="1"/>
    <col min="2" max="2" width="12.6328125" style="7" customWidth="1"/>
    <col min="3" max="9" width="15.6328125" style="7" customWidth="1"/>
    <col min="10" max="10" width="2.6328125" style="7" customWidth="1"/>
    <col min="11" max="11" width="20.6328125" style="7" customWidth="1"/>
    <col min="12" max="16384" width="8.7265625" style="7"/>
  </cols>
  <sheetData>
    <row r="1" spans="2:18" ht="15" thickBot="1" x14ac:dyDescent="0.4"/>
    <row r="2" spans="2:18" ht="16.5" thickTop="1" thickBot="1" x14ac:dyDescent="0.4">
      <c r="B2" s="8" t="s">
        <v>36</v>
      </c>
      <c r="C2" s="9"/>
      <c r="D2" s="9"/>
      <c r="E2" s="9"/>
      <c r="F2" s="9"/>
      <c r="G2" s="9"/>
      <c r="H2" s="9"/>
      <c r="I2" s="9"/>
      <c r="J2" s="9"/>
      <c r="K2" s="9"/>
      <c r="L2" s="32"/>
      <c r="M2" s="32"/>
      <c r="N2" s="32"/>
      <c r="O2" s="32"/>
      <c r="P2" s="32"/>
      <c r="Q2" s="32"/>
      <c r="R2" s="32"/>
    </row>
    <row r="3" spans="2:18" ht="15" thickTop="1" x14ac:dyDescent="0.35">
      <c r="L3" s="33"/>
      <c r="M3" s="33"/>
      <c r="N3" s="33"/>
      <c r="O3" s="33"/>
      <c r="P3" s="33"/>
      <c r="Q3" s="33"/>
      <c r="R3" s="33"/>
    </row>
    <row r="4" spans="2:18" ht="39.5" x14ac:dyDescent="0.35">
      <c r="B4" s="39" t="s">
        <v>11</v>
      </c>
      <c r="C4" s="59" t="s">
        <v>37</v>
      </c>
      <c r="D4" s="59"/>
      <c r="E4" s="59"/>
      <c r="F4" s="59"/>
      <c r="G4" s="59"/>
      <c r="H4" s="36" t="s">
        <v>38</v>
      </c>
      <c r="I4" s="3" t="s">
        <v>12</v>
      </c>
      <c r="J4" s="31"/>
      <c r="K4" s="3" t="s">
        <v>39</v>
      </c>
    </row>
    <row r="5" spans="2:18" x14ac:dyDescent="0.35">
      <c r="B5" s="3"/>
      <c r="C5" s="35">
        <v>2023</v>
      </c>
      <c r="D5" s="35">
        <v>2024</v>
      </c>
      <c r="E5" s="35">
        <v>2025</v>
      </c>
      <c r="F5" s="35">
        <v>2026</v>
      </c>
      <c r="G5" s="35">
        <v>2027</v>
      </c>
      <c r="H5" s="37"/>
      <c r="I5" s="3"/>
      <c r="J5" s="21"/>
      <c r="K5" s="3"/>
    </row>
    <row r="6" spans="2:18" x14ac:dyDescent="0.35">
      <c r="B6" s="1" t="s">
        <v>13</v>
      </c>
      <c r="C6" s="34">
        <v>60000</v>
      </c>
      <c r="D6" s="34">
        <v>40000</v>
      </c>
      <c r="E6" s="34">
        <v>25000</v>
      </c>
      <c r="F6" s="34">
        <v>20000</v>
      </c>
      <c r="G6" s="34">
        <v>20000</v>
      </c>
      <c r="H6" s="34">
        <f>AVERAGE(C6:G6)</f>
        <v>33000</v>
      </c>
      <c r="I6" s="44" t="str">
        <f>'Prijzenblad Inschrijver'!L19</f>
        <v/>
      </c>
      <c r="J6" s="21"/>
      <c r="K6" s="44" t="str">
        <f>IF(I6="","",SUM(H6*I6))</f>
        <v/>
      </c>
    </row>
    <row r="7" spans="2:18" x14ac:dyDescent="0.35">
      <c r="B7" s="1" t="s">
        <v>14</v>
      </c>
      <c r="C7" s="34">
        <v>55000</v>
      </c>
      <c r="D7" s="34">
        <v>75000</v>
      </c>
      <c r="E7" s="34">
        <v>90000</v>
      </c>
      <c r="F7" s="34">
        <v>90000</v>
      </c>
      <c r="G7" s="34">
        <v>90000</v>
      </c>
      <c r="H7" s="34">
        <f t="shared" ref="H7:H11" si="0">AVERAGE(C7:G7)</f>
        <v>80000</v>
      </c>
      <c r="I7" s="44" t="str">
        <f>'Prijzenblad Inschrijver'!L20</f>
        <v/>
      </c>
      <c r="J7" s="21"/>
      <c r="K7" s="44" t="str">
        <f t="shared" ref="K7:K11" si="1">IF(I7="","",SUM(H7*I7))</f>
        <v/>
      </c>
    </row>
    <row r="8" spans="2:18" x14ac:dyDescent="0.35">
      <c r="B8" s="1" t="s">
        <v>15</v>
      </c>
      <c r="C8" s="34">
        <v>800</v>
      </c>
      <c r="D8" s="34">
        <v>800</v>
      </c>
      <c r="E8" s="34">
        <v>600</v>
      </c>
      <c r="F8" s="34">
        <v>600</v>
      </c>
      <c r="G8" s="34">
        <v>400</v>
      </c>
      <c r="H8" s="34">
        <f t="shared" si="0"/>
        <v>640</v>
      </c>
      <c r="I8" s="44" t="str">
        <f>'Prijzenblad Inschrijver'!L21</f>
        <v/>
      </c>
      <c r="J8" s="21"/>
      <c r="K8" s="44" t="str">
        <f t="shared" si="1"/>
        <v/>
      </c>
    </row>
    <row r="9" spans="2:18" x14ac:dyDescent="0.35">
      <c r="B9" s="1" t="s">
        <v>16</v>
      </c>
      <c r="C9" s="34">
        <v>720</v>
      </c>
      <c r="D9" s="34">
        <v>750</v>
      </c>
      <c r="E9" s="34">
        <v>750</v>
      </c>
      <c r="F9" s="34">
        <v>750</v>
      </c>
      <c r="G9" s="34">
        <v>750</v>
      </c>
      <c r="H9" s="34">
        <f t="shared" si="0"/>
        <v>744</v>
      </c>
      <c r="I9" s="44" t="str">
        <f>'Prijzenblad Inschrijver'!L22</f>
        <v/>
      </c>
      <c r="J9" s="21"/>
      <c r="K9" s="44" t="str">
        <f t="shared" si="1"/>
        <v/>
      </c>
    </row>
    <row r="10" spans="2:18" x14ac:dyDescent="0.35">
      <c r="B10" s="1" t="s">
        <v>17</v>
      </c>
      <c r="C10" s="34">
        <v>1200</v>
      </c>
      <c r="D10" s="34">
        <v>1200</v>
      </c>
      <c r="E10" s="34">
        <v>1300</v>
      </c>
      <c r="F10" s="34">
        <v>1300</v>
      </c>
      <c r="G10" s="34">
        <v>1300</v>
      </c>
      <c r="H10" s="34">
        <f t="shared" si="0"/>
        <v>1260</v>
      </c>
      <c r="I10" s="44" t="str">
        <f>'Prijzenblad Inschrijver'!L23</f>
        <v/>
      </c>
      <c r="J10" s="21"/>
      <c r="K10" s="44" t="str">
        <f t="shared" si="1"/>
        <v/>
      </c>
    </row>
    <row r="11" spans="2:18" x14ac:dyDescent="0.35">
      <c r="B11" s="1" t="s">
        <v>18</v>
      </c>
      <c r="C11" s="34">
        <v>2000</v>
      </c>
      <c r="D11" s="34">
        <v>2000</v>
      </c>
      <c r="E11" s="34">
        <v>2100</v>
      </c>
      <c r="F11" s="34">
        <v>2100</v>
      </c>
      <c r="G11" s="34">
        <v>2000</v>
      </c>
      <c r="H11" s="34">
        <f t="shared" si="0"/>
        <v>2040</v>
      </c>
      <c r="I11" s="44" t="str">
        <f>'Prijzenblad Inschrijver'!L24</f>
        <v/>
      </c>
      <c r="J11" s="21"/>
      <c r="K11" s="44" t="str">
        <f t="shared" si="1"/>
        <v/>
      </c>
    </row>
    <row r="13" spans="2:18" ht="15.5" x14ac:dyDescent="0.35">
      <c r="B13" s="48"/>
      <c r="C13" s="48"/>
      <c r="D13" s="48"/>
      <c r="E13" s="48"/>
      <c r="F13" s="48"/>
      <c r="G13" s="48"/>
      <c r="H13" s="48"/>
      <c r="I13" s="49" t="str">
        <f>IF(Basisgegevens!C9="","",Basisgegevens!C9)</f>
        <v/>
      </c>
      <c r="K13" s="38">
        <f>SUM(K7:K11)</f>
        <v>0</v>
      </c>
    </row>
  </sheetData>
  <sheetProtection algorithmName="SHA-512" hashValue="jiAh5C9j0nMcBA0U5LgGNvL6oRnotItwpuHYhSc8EftzAQMwxLJa2C39VU4IO0L9K4bZ6VEVmLiHs3aHGQOMYQ==" saltValue="9mlGJZbwhuAXKf3iLixfqA==" spinCount="100000" sheet="1" objects="1" scenarios="1"/>
  <mergeCells count="1">
    <mergeCell ref="C4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7134F82321DD4E988187415493EC12" ma:contentTypeVersion="10" ma:contentTypeDescription="Een nieuw document maken." ma:contentTypeScope="" ma:versionID="4d474e507b4d95f9cb7655b2716d1a37">
  <xsd:schema xmlns:xsd="http://www.w3.org/2001/XMLSchema" xmlns:xs="http://www.w3.org/2001/XMLSchema" xmlns:p="http://schemas.microsoft.com/office/2006/metadata/properties" xmlns:ns2="ac3ab429-6fd8-4412-877a-e517a01c9734" xmlns:ns3="8b6896e0-b9a4-4289-b6ed-b042f4731202" targetNamespace="http://schemas.microsoft.com/office/2006/metadata/properties" ma:root="true" ma:fieldsID="1ea1b72776e6f02fdca388c66111fe15" ns2:_="" ns3:_="">
    <xsd:import namespace="ac3ab429-6fd8-4412-877a-e517a01c9734"/>
    <xsd:import namespace="8b6896e0-b9a4-4289-b6ed-b042f47312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ab429-6fd8-4412-877a-e517a01c9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b24bdba-cc1e-48b9-9198-af0532bb8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896e0-b9a4-4289-b6ed-b042f473120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df7cf2-6017-4c15-9c90-b4d30b107c2c}" ma:internalName="TaxCatchAll" ma:showField="CatchAllData" ma:web="8b6896e0-b9a4-4289-b6ed-b042f47312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6896e0-b9a4-4289-b6ed-b042f4731202" xsi:nil="true"/>
    <lcf76f155ced4ddcb4097134ff3c332f xmlns="ac3ab429-6fd8-4412-877a-e517a01c9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02387C-AE33-4829-9E36-7B1CE41D65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D7265D-A128-4E37-B403-703407699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3ab429-6fd8-4412-877a-e517a01c9734"/>
    <ds:schemaRef ds:uri="8b6896e0-b9a4-4289-b6ed-b042f47312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34A772-AECB-4359-841C-9EE3BDCAE30E}">
  <ds:schemaRefs>
    <ds:schemaRef ds:uri="http://schemas.microsoft.com/office/2006/metadata/properties"/>
    <ds:schemaRef ds:uri="http://schemas.microsoft.com/office/infopath/2007/PartnerControls"/>
    <ds:schemaRef ds:uri="8b6896e0-b9a4-4289-b6ed-b042f4731202"/>
    <ds:schemaRef ds:uri="ac3ab429-6fd8-4412-877a-e517a01c97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Basisgegevens</vt:lpstr>
      <vt:lpstr>Prijzenblad Inschrijver</vt:lpstr>
      <vt:lpstr>Rekenprijs Opdrachtgever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Lodeweeg - Voerman, Heleen</dc:creator>
  <cp:lastModifiedBy>Lodeweeg - Voerman, Heleen</cp:lastModifiedBy>
  <dcterms:created xsi:type="dcterms:W3CDTF">2022-03-10T07:57:37Z</dcterms:created>
  <dcterms:modified xsi:type="dcterms:W3CDTF">2022-09-22T12:17:59Z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0x010100267134F82321DD4E988187415493EC12</vt:lpwstr>
  </property>
  <property fmtid="{D5CDD505-2E9C-101B-9397-08002B2CF9AE}" pid="3" name="MSIP_Label_8d74371b-00bc-4f5f-bda4-767e2f169618_Enabled">
    <vt:lpwstr>true</vt:lpwstr>
  </property>
  <property fmtid="{D5CDD505-2E9C-101B-9397-08002B2CF9AE}" pid="4" name="MSIP_Label_8d74371b-00bc-4f5f-bda4-767e2f169618_SetDate">
    <vt:lpwstr>2022-09-12T13:56:58Z</vt:lpwstr>
  </property>
  <property fmtid="{D5CDD505-2E9C-101B-9397-08002B2CF9AE}" pid="5" name="MSIP_Label_8d74371b-00bc-4f5f-bda4-767e2f169618_Method">
    <vt:lpwstr>Standard</vt:lpwstr>
  </property>
  <property fmtid="{D5CDD505-2E9C-101B-9397-08002B2CF9AE}" pid="6" name="MSIP_Label_8d74371b-00bc-4f5f-bda4-767e2f169618_Name">
    <vt:lpwstr>defa4170-0d19-0005-0004-bc88714345d2</vt:lpwstr>
  </property>
  <property fmtid="{D5CDD505-2E9C-101B-9397-08002B2CF9AE}" pid="7" name="MSIP_Label_8d74371b-00bc-4f5f-bda4-767e2f169618_SiteId">
    <vt:lpwstr>8d5745e1-89d2-4419-8818-eed15ab2e79f</vt:lpwstr>
  </property>
  <property fmtid="{D5CDD505-2E9C-101B-9397-08002B2CF9AE}" pid="8" name="MSIP_Label_8d74371b-00bc-4f5f-bda4-767e2f169618_ActionId">
    <vt:lpwstr>f64d49ad-7c15-42e2-a8dd-11384c14e80d</vt:lpwstr>
  </property>
  <property fmtid="{D5CDD505-2E9C-101B-9397-08002B2CF9AE}" pid="9" name="MSIP_Label_8d74371b-00bc-4f5f-bda4-767e2f169618_ContentBits">
    <vt:lpwstr>0</vt:lpwstr>
  </property>
</Properties>
</file>