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filterPrivacy="1" codeName="ThisWorkbook" autoCompressPictures="0"/>
  <xr:revisionPtr revIDLastSave="0" documentId="13_ncr:1_{140AFA72-0512-2048-89C0-0E2332E8984A}" xr6:coauthVersionLast="47" xr6:coauthVersionMax="47" xr10:uidLastSave="{00000000-0000-0000-0000-000000000000}"/>
  <bookViews>
    <workbookView xWindow="35200" yWindow="500" windowWidth="44800" windowHeight="19380" activeTab="1" xr2:uid="{00000000-000D-0000-FFFF-FFFF00000000}"/>
  </bookViews>
  <sheets>
    <sheet name="Beoordelen open vragen" sheetId="6" r:id="rId1"/>
    <sheet name="Beoordelaar 1" sheetId="7" r:id="rId2"/>
    <sheet name="Beoordelaar 2" sheetId="15" r:id="rId3"/>
    <sheet name="Beoordelaar 3" sheetId="16" r:id="rId4"/>
    <sheet name="Beoordelaar 4" sheetId="17" r:id="rId5"/>
    <sheet name="Consensus" sheetId="9" r:id="rId6"/>
    <sheet name="Eindscores" sheetId="18" r:id="rId7"/>
  </sheets>
  <definedNames>
    <definedName name="SCORE">'Beoordelen open vragen'!$A$16:$A$21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14" i="17" l="1"/>
  <c r="A13" i="17"/>
  <c r="A12" i="17"/>
  <c r="A11" i="17"/>
  <c r="A10" i="17"/>
  <c r="A9" i="17"/>
  <c r="A8" i="17"/>
  <c r="A7" i="17"/>
  <c r="A6" i="17"/>
  <c r="A5" i="17"/>
  <c r="A4" i="17"/>
  <c r="A3" i="17"/>
  <c r="A14" i="16"/>
  <c r="A13" i="16"/>
  <c r="A12" i="16"/>
  <c r="A11" i="16"/>
  <c r="A10" i="16"/>
  <c r="A9" i="16"/>
  <c r="A8" i="16"/>
  <c r="A7" i="16"/>
  <c r="A6" i="16"/>
  <c r="A5" i="16"/>
  <c r="A4" i="16"/>
  <c r="A3" i="16"/>
  <c r="A14" i="15"/>
  <c r="A13" i="15"/>
  <c r="A12" i="15"/>
  <c r="A11" i="15"/>
  <c r="A10" i="15"/>
  <c r="A9" i="15"/>
  <c r="A8" i="15"/>
  <c r="A7" i="15"/>
  <c r="A6" i="15"/>
  <c r="A5" i="15"/>
  <c r="A4" i="15"/>
  <c r="A3" i="15"/>
  <c r="G7" i="18" l="1"/>
  <c r="E7" i="18"/>
  <c r="C7" i="18"/>
  <c r="G3" i="18"/>
  <c r="E3" i="18"/>
  <c r="C3" i="18"/>
  <c r="D40" i="9"/>
  <c r="G40" i="9"/>
  <c r="J40" i="9"/>
  <c r="J38" i="9"/>
  <c r="G38" i="9"/>
  <c r="D38" i="9"/>
  <c r="J32" i="9"/>
  <c r="G32" i="9"/>
  <c r="D32" i="9"/>
  <c r="J26" i="9"/>
  <c r="G26" i="9"/>
  <c r="D26" i="9"/>
  <c r="J20" i="9"/>
  <c r="G20" i="9"/>
  <c r="D20" i="9"/>
  <c r="J14" i="9"/>
  <c r="G14" i="9"/>
  <c r="D14" i="9"/>
  <c r="J8" i="9"/>
  <c r="G8" i="9"/>
  <c r="D8" i="9"/>
  <c r="J36" i="9"/>
  <c r="J30" i="9"/>
  <c r="J24" i="9"/>
  <c r="J18" i="9"/>
  <c r="J12" i="9"/>
  <c r="J6" i="9"/>
  <c r="G36" i="9"/>
  <c r="G30" i="9"/>
  <c r="G24" i="9"/>
  <c r="G18" i="9"/>
  <c r="G12" i="9"/>
  <c r="G6" i="9"/>
  <c r="D36" i="9"/>
  <c r="D30" i="9"/>
  <c r="D24" i="9"/>
  <c r="D18" i="9"/>
  <c r="D12" i="9"/>
  <c r="D6" i="9"/>
  <c r="B36" i="9"/>
  <c r="B35" i="9"/>
  <c r="B34" i="9"/>
  <c r="B33" i="9"/>
  <c r="B30" i="9"/>
  <c r="B29" i="9"/>
  <c r="B28" i="9"/>
  <c r="B27" i="9"/>
  <c r="B24" i="9"/>
  <c r="B23" i="9"/>
  <c r="B22" i="9"/>
  <c r="B21" i="9"/>
  <c r="B18" i="9"/>
  <c r="B17" i="9"/>
  <c r="B16" i="9"/>
  <c r="B15" i="9"/>
  <c r="B12" i="9"/>
  <c r="B11" i="9"/>
  <c r="B10" i="9"/>
  <c r="B9" i="9"/>
  <c r="A33" i="9"/>
  <c r="A27" i="9"/>
  <c r="A21" i="9"/>
  <c r="A15" i="9"/>
  <c r="A9" i="9"/>
  <c r="A3" i="9"/>
  <c r="A6" i="7"/>
  <c r="A14" i="7"/>
  <c r="A13" i="7"/>
  <c r="A12" i="7"/>
  <c r="A11" i="7"/>
  <c r="A9" i="7"/>
  <c r="A10" i="7"/>
  <c r="A8" i="7"/>
  <c r="A7" i="7"/>
  <c r="A5" i="7"/>
  <c r="A4" i="7"/>
  <c r="A3" i="7"/>
  <c r="G2" i="18"/>
  <c r="E2" i="18"/>
  <c r="C2" i="18"/>
  <c r="D2" i="9"/>
  <c r="J2" i="9"/>
  <c r="G2" i="9"/>
  <c r="G3" i="9"/>
  <c r="G4" i="9"/>
  <c r="G5" i="9"/>
  <c r="G9" i="9"/>
  <c r="G10" i="9"/>
  <c r="G11" i="9"/>
  <c r="G15" i="9"/>
  <c r="G16" i="9"/>
  <c r="G17" i="9"/>
  <c r="G21" i="9"/>
  <c r="G22" i="9"/>
  <c r="G23" i="9"/>
  <c r="G27" i="9"/>
  <c r="G28" i="9"/>
  <c r="G29" i="9"/>
  <c r="G33" i="9"/>
  <c r="G34" i="9"/>
  <c r="G35" i="9"/>
  <c r="J35" i="9"/>
  <c r="J29" i="9"/>
  <c r="J23" i="9"/>
  <c r="J17" i="9"/>
  <c r="J11" i="9"/>
  <c r="J5" i="9"/>
  <c r="D35" i="9"/>
  <c r="D29" i="9"/>
  <c r="D23" i="9"/>
  <c r="D17" i="9"/>
  <c r="D11" i="9"/>
  <c r="D5" i="9"/>
  <c r="J34" i="9"/>
  <c r="D34" i="9"/>
  <c r="J10" i="9"/>
  <c r="D10" i="9"/>
  <c r="J4" i="9"/>
  <c r="D4" i="9"/>
  <c r="J33" i="9"/>
  <c r="D33" i="9"/>
  <c r="D27" i="9"/>
  <c r="D21" i="9"/>
  <c r="D15" i="9"/>
  <c r="J9" i="9"/>
  <c r="D9" i="9"/>
  <c r="J3" i="9"/>
  <c r="D3" i="9"/>
  <c r="J28" i="9"/>
  <c r="J22" i="9"/>
  <c r="J16" i="9"/>
  <c r="D28" i="9"/>
  <c r="D22" i="9"/>
  <c r="D16" i="9"/>
  <c r="J15" i="9"/>
  <c r="J21" i="9"/>
  <c r="J27" i="9"/>
</calcChain>
</file>

<file path=xl/sharedStrings.xml><?xml version="1.0" encoding="utf-8"?>
<sst xmlns="http://schemas.openxmlformats.org/spreadsheetml/2006/main" count="265" uniqueCount="53">
  <si>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</si>
  <si>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</si>
  <si>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</si>
  <si>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</si>
  <si>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</si>
  <si>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</si>
  <si>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</si>
  <si>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</si>
  <si>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</si>
  <si>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</si>
  <si>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</si>
  <si>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</si>
  <si>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</si>
  <si>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</si>
  <si>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</si>
  <si>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Totaal behaalde waarde open vragen:</t>
  </si>
  <si>
    <t>Score:</t>
  </si>
  <si>
    <t>KO</t>
  </si>
  <si>
    <t>6.1.1</t>
  </si>
  <si>
    <t>6.1.2</t>
  </si>
  <si>
    <t>6.1.3</t>
  </si>
  <si>
    <t xml:space="preserve"> 6.1.4</t>
  </si>
  <si>
    <t xml:space="preserve"> 6.1.5</t>
  </si>
  <si>
    <t xml:space="preserve"> 6.1.6</t>
  </si>
  <si>
    <t>Beoordeling open vragen</t>
  </si>
  <si>
    <t>Beoordelaar 4: &lt;&lt;&gt;&gt;</t>
  </si>
  <si>
    <t>Beoordelaar 4</t>
  </si>
  <si>
    <t>MOTIVATIE CONSENSUS</t>
  </si>
  <si>
    <t>Totaalwaardes</t>
  </si>
  <si>
    <t>Open vraag</t>
  </si>
  <si>
    <t>Totaalwaarde criterium kwaliteit</t>
  </si>
  <si>
    <t>Onderdeel</t>
  </si>
  <si>
    <t>Totaal behaalde waarde criterium prijs:</t>
  </si>
  <si>
    <t>FICTIEVE EINDWAARDE (prijs -/- kwaliteit):</t>
  </si>
  <si>
    <t>6.1 Open vragen + toelichting</t>
  </si>
  <si>
    <t>Open vragen</t>
  </si>
  <si>
    <t>&lt;&lt;motivatie CONSENSUS&gt;&gt;</t>
  </si>
  <si>
    <t>Inschrijver 1</t>
  </si>
  <si>
    <t>Inschrijver 2</t>
  </si>
  <si>
    <t>Inschrijver 3</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</si>
  <si>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</si>
  <si>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6.1.4	AANPAK WERVING- EN SELECTIEPROCES EN DATABASE</t>
  </si>
  <si>
    <t>6.1.6	 PARTNERPARTIJEN</t>
  </si>
  <si>
    <t>Inschrijver dient te beschrijven op maximaal 2 A4 (toe te voegen op TenderNed) op welke wijze zij informatie verzamelt, analyseert, presenteert en omzet naar (welke) acties, omtrent de ervaringen en tevredenheid van ingezette medewerkers (ingedeeld in functiegroepen) en leidinggevenden. Inschrijver laat daarbij zien in de inschrijving waaruit de meerwaarde hiervan blijkt.</t>
  </si>
  <si>
    <t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en ICT vraagstukken van de opdrachtgever? Inschrijver beschrijft daarbij minimaal hoe zij vanuit een partnerschap met een langdurige insteek zich gaat verdiepen over de verschillende vraagstukken teneinde de juiste kandidaten te werven;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teneinde de juiste partnerpartijen te binden);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t>
  </si>
  <si>
    <t>Inschrijver dient te beschrijven op maximaal 2 A4 (toe te voegen op TenderNed) op welke wijze zij invulling geeft aan goed opdrachtgeverschap gericht op haar eigen en toekomstige partners in deze vraag gericht op ICT personeel (zie aanbestedingsdocument). Het doel van deze vraag is dat opdrachtgever van inschrijver wil weten hoe aantrekkelijk zij als opdrachtgever is in combinatie met ROC Friese Poort en beschrijft hierbij minimaal de volgende punten:
1.	 Communicatie (middelen/ frequentie) met potentiële partnerpartijen, ofwel de kandidatenmarkt;
2.	 Organiseren (gezamenlijke) events/informatievoorziening voor partnerpartijen;
3.	 De wijze van langdurig binden en motiveren van (potentiële) partnerpartijen (binnen en buiten de regio Friesland) aan de combinatie van inschrijver en ROC Friese Poort als aantrekkelijke werkomgeving.</t>
  </si>
  <si>
    <t>6.1.1	 PLAN VAN AANPAK (AANVANG DIENSTVERLENING)</t>
  </si>
  <si>
    <t>6.1.2	 GOED OPDRACHTGEVERSCHAP</t>
  </si>
  <si>
    <t xml:space="preserve">6.1.3	 DASHBOARD KLANT- EN MEDEWERKERSERVARINGEN </t>
  </si>
  <si>
    <t>Inschrijver dient te beschrijven op maximaal 3 A4 (toe te voegen op TenderNed) welke werkwijze zij hanteert bij of voorafgaand van een aanvraag voor ICT-personeel voor ROC Friese Poort. Inschrijver beschrijft hierbij minimaal:
•	 op welke wijze zij proactief haar netwerk versterkt en uitbreid;
•	 het intakeproces met de aanvrager; 
•	 de wijze van werven en selecteren, toetsing CV, competenties,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inschrijver invulling gaat geven aan het voorkomen van stapeling; kandidaten die via meerdere partnerpartijen aangeboden worden of al een directe relatie heeft met ROC Friese Poort (ter voorkoming van een discussie over rol 1 of rol 2).</t>
  </si>
  <si>
    <t>6.1.5	 TEAM ACCOUNT-/ SUCCESMANAGEMENT/ PARTNERSCHAP</t>
  </si>
  <si>
    <t>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gezamenlijke opdrachtgevers een nog sterkere propositie te verkrijgen. In de beantwoording beschrijft inschrijver minimaal het volgende: 
•	 op welke wijze wil de inschrijver invulling geven aan een hecht partnerschap tussen ROC Friese Poort, verschillende aanbieders, de opdrachtnemer en kandidaten?;
•	 op welke wijze wil zij in de regio invulling geven aan een gezamenlijke sterke propositie?;
•	 welk niveau (kwalitatief: welke ervaring /kwantitatief; hoeveel account managers) accountmanagement en middelen wil inschrijver hiervoor inzetten?;
•	 hoe borgt u de continuïteit van het accountteam/kennis van de organisatie en behoefte van de opdrachtgever bij verzuim of vertrek van deze medewerkers?</t>
  </si>
  <si>
    <t>Inschrijver dient te beschrijven op maximaal 2 A4 (toe te voegen op TenderNed) op welke wijze zij invulling geeft aan brokerrol 1. Inschrijver beschrijft daarbij minimaal:
•	 welke en hoeveel ICT-partnerpartijen zij zelf daarbij heeft en wat haar aantoonbare ervaringen zijn;
•	 op welke wijze inschrijver bestaande partnerpartijen van de opdrachtgever wil inzetten;
•	 op welke wijze zij waarborgt dat de partnerpartij geen commercieel nadeel ondervindt van de brokerrol (rol 1 en rol 2);
•	 op welke wijze zij om gaat met weerstanden van een derde tegen een brokerrol, met als hoogste doel een snelle invulling te geven aan een vacature van de opdrachtgever;
•	 welke risico’s zij ziet en welke beheersmaatregelen zij hier tegen gaat treffen;
•	 om welke reden een beoogde partnerpartij niet met inschrijver of met een broker wenste samen te werken en hoe zij dat in de toekomst anders zou aanpakken.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</si>
</sst>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21" fillId="0" borderId="0" applyFont="0" applyFill="0" applyBorder="0" applyAlignment="0" applyProtection="0"/>
  </cellStyleXfs>
  <cellXfs count="100">
    <xf numFmtId="0" fontId="0" fillId="0" borderId="0" xfId="0"/>
    <xf numFmtId="0" fontId="2" fillId="0" borderId="0" xfId="0" applyFont="1"/>
    <xf numFmtId="0" fontId="0" fillId="0" borderId="0" xfId="0" applyAlignment="1">
      <alignment wrapText="1"/>
    </xf>
    <xf numFmtId="0" fontId="7" fillId="0" borderId="0" xfId="0" applyFont="1"/>
    <xf numFmtId="165" fontId="3" fillId="2" borderId="10" xfId="0" applyNumberFormat="1" applyFont="1" applyFill="1" applyBorder="1" applyAlignment="1" applyProtection="1">
      <alignment horizontal="center" vertical="center"/>
      <protection locked="0"/>
    </xf>
    <xf numFmtId="0" fontId="4" fillId="2" borderId="8" xfId="0" applyFont="1" applyFill="1" applyBorder="1" applyAlignment="1">
      <alignment horizontal="left" vertical="center" indent="1"/>
    </xf>
    <xf numFmtId="0" fontId="0" fillId="0" borderId="0" xfId="0" applyAlignment="1">
      <alignment horizontal="left"/>
    </xf>
    <xf numFmtId="0" fontId="16"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165" fontId="3" fillId="2" borderId="5"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wrapText="1"/>
    </xf>
    <xf numFmtId="0" fontId="2" fillId="3" borderId="2" xfId="0" applyFont="1" applyFill="1" applyBorder="1"/>
    <xf numFmtId="0" fontId="2" fillId="2" borderId="8" xfId="0" applyFont="1" applyFill="1" applyBorder="1"/>
    <xf numFmtId="0" fontId="2" fillId="3" borderId="4" xfId="0" applyFont="1" applyFill="1" applyBorder="1"/>
    <xf numFmtId="0" fontId="2" fillId="3" borderId="3" xfId="0" applyFont="1" applyFill="1" applyBorder="1"/>
    <xf numFmtId="0" fontId="2" fillId="2" borderId="0" xfId="0" applyFont="1" applyFill="1"/>
    <xf numFmtId="165" fontId="2" fillId="0" borderId="0" xfId="0" applyNumberFormat="1" applyFont="1" applyAlignment="1">
      <alignment horizontal="center"/>
    </xf>
    <xf numFmtId="0" fontId="1" fillId="0" borderId="7" xfId="0" applyFont="1" applyBorder="1" applyAlignment="1">
      <alignment vertical="center"/>
    </xf>
    <xf numFmtId="0" fontId="1" fillId="0" borderId="0" xfId="0" applyFont="1" applyAlignment="1">
      <alignment vertical="center"/>
    </xf>
    <xf numFmtId="164" fontId="2" fillId="2"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wrapText="1"/>
    </xf>
    <xf numFmtId="164" fontId="2" fillId="7" borderId="2" xfId="0" applyNumberFormat="1" applyFont="1" applyFill="1" applyBorder="1" applyAlignment="1">
      <alignment horizontal="center" vertical="center" wrapText="1"/>
    </xf>
    <xf numFmtId="0" fontId="8" fillId="8" borderId="2" xfId="0" applyFont="1" applyFill="1" applyBorder="1" applyAlignment="1" applyProtection="1">
      <alignment horizontal="center" vertical="center" wrapText="1"/>
      <protection locked="0"/>
    </xf>
    <xf numFmtId="0" fontId="8" fillId="2"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10" fillId="0" borderId="0" xfId="0" applyFont="1" applyAlignment="1">
      <alignment horizontal="right" vertical="center" wrapText="1"/>
    </xf>
    <xf numFmtId="0" fontId="8" fillId="0" borderId="0" xfId="0" applyFont="1" applyAlignment="1">
      <alignment horizontal="center" vertical="center" wrapText="1"/>
    </xf>
    <xf numFmtId="0" fontId="1" fillId="6" borderId="2" xfId="0" applyFont="1" applyFill="1" applyBorder="1" applyAlignment="1">
      <alignment vertical="center"/>
    </xf>
    <xf numFmtId="0" fontId="4" fillId="0" borderId="8"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0" borderId="8" xfId="0" applyFont="1" applyBorder="1" applyAlignment="1">
      <alignment horizontal="left" vertical="center"/>
    </xf>
    <xf numFmtId="0" fontId="1" fillId="4" borderId="1" xfId="0" applyFont="1" applyFill="1" applyBorder="1" applyAlignment="1">
      <alignment vertical="center" wrapText="1"/>
    </xf>
    <xf numFmtId="166" fontId="1" fillId="4" borderId="1"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5"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0" borderId="8" xfId="0" applyNumberFormat="1" applyFont="1" applyBorder="1" applyAlignment="1">
      <alignment horizontal="left" vertical="center"/>
    </xf>
    <xf numFmtId="166" fontId="14" fillId="7" borderId="2" xfId="0" applyNumberFormat="1" applyFont="1" applyFill="1" applyBorder="1" applyAlignment="1">
      <alignment vertical="center" wrapText="1"/>
    </xf>
    <xf numFmtId="166" fontId="14" fillId="7" borderId="3" xfId="0" applyNumberFormat="1" applyFont="1" applyFill="1" applyBorder="1" applyAlignment="1">
      <alignment vertical="center" wrapText="1"/>
    </xf>
    <xf numFmtId="0" fontId="13" fillId="5" borderId="13" xfId="0" applyFont="1" applyFill="1" applyBorder="1" applyAlignment="1">
      <alignment horizontal="left" vertical="center" wrapText="1"/>
    </xf>
    <xf numFmtId="0" fontId="12" fillId="3" borderId="4" xfId="0" applyFont="1" applyFill="1" applyBorder="1" applyAlignment="1">
      <alignment vertical="center"/>
    </xf>
    <xf numFmtId="0" fontId="19" fillId="3" borderId="2" xfId="0" applyFont="1" applyFill="1" applyBorder="1" applyAlignment="1">
      <alignment vertical="center"/>
    </xf>
    <xf numFmtId="0" fontId="2" fillId="4" borderId="12" xfId="0" applyFont="1" applyFill="1" applyBorder="1" applyAlignment="1">
      <alignment vertical="center" wrapText="1"/>
    </xf>
    <xf numFmtId="0" fontId="2" fillId="5" borderId="15" xfId="0" applyFont="1" applyFill="1" applyBorder="1" applyAlignment="1">
      <alignment horizontal="justify" vertical="center" wrapText="1"/>
    </xf>
    <xf numFmtId="0" fontId="11" fillId="5" borderId="15" xfId="0" applyFont="1" applyFill="1" applyBorder="1" applyAlignment="1">
      <alignment horizontal="justify" vertical="center" wrapText="1"/>
    </xf>
    <xf numFmtId="0" fontId="2" fillId="5" borderId="16" xfId="0" applyFont="1" applyFill="1" applyBorder="1" applyAlignment="1">
      <alignment horizontal="justify" vertical="center" wrapText="1"/>
    </xf>
    <xf numFmtId="164" fontId="3" fillId="2" borderId="14" xfId="0" applyNumberFormat="1" applyFont="1" applyFill="1" applyBorder="1" applyAlignment="1">
      <alignment horizontal="center" vertical="center" wrapText="1"/>
    </xf>
    <xf numFmtId="164" fontId="3" fillId="0" borderId="14" xfId="0" applyNumberFormat="1" applyFont="1" applyBorder="1" applyAlignment="1">
      <alignment horizontal="center" vertical="center" wrapText="1"/>
    </xf>
    <xf numFmtId="0" fontId="18" fillId="3"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2" fillId="3" borderId="4" xfId="0" applyFont="1" applyFill="1" applyBorder="1" applyAlignment="1">
      <alignment horizontal="center" vertical="center"/>
    </xf>
    <xf numFmtId="0" fontId="12" fillId="3" borderId="3"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164" fontId="17" fillId="5" borderId="8" xfId="0" applyNumberFormat="1" applyFont="1" applyFill="1" applyBorder="1" applyAlignment="1" applyProtection="1">
      <alignment horizontal="center" vertical="center" wrapText="1"/>
      <protection locked="0"/>
    </xf>
    <xf numFmtId="164" fontId="17" fillId="5" borderId="12" xfId="0" applyNumberFormat="1" applyFont="1" applyFill="1" applyBorder="1" applyAlignment="1" applyProtection="1">
      <alignment horizontal="center" vertical="center" wrapText="1"/>
      <protection locked="0"/>
    </xf>
    <xf numFmtId="0" fontId="9" fillId="8" borderId="6" xfId="0" applyFont="1" applyFill="1" applyBorder="1" applyAlignment="1">
      <alignment horizontal="right" vertical="center" wrapText="1"/>
    </xf>
    <xf numFmtId="0" fontId="9" fillId="8" borderId="11" xfId="0" applyFont="1" applyFill="1" applyBorder="1" applyAlignment="1">
      <alignment horizontal="righ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0" fillId="9" borderId="9" xfId="0" applyFont="1" applyFill="1" applyBorder="1" applyAlignment="1">
      <alignment horizontal="right" vertical="center" wrapText="1"/>
    </xf>
    <xf numFmtId="0" fontId="10" fillId="9" borderId="5"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166" fontId="11" fillId="5" borderId="1" xfId="57" applyNumberFormat="1" applyFont="1" applyFill="1" applyBorder="1" applyAlignment="1">
      <alignment horizontal="left" vertical="center" wrapText="1"/>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21"/>
  <sheetViews>
    <sheetView showGridLines="0" topLeftCell="A10" zoomScale="110" zoomScaleNormal="110" workbookViewId="0">
      <selection activeCell="A14" sqref="A14:G14"/>
    </sheetView>
  </sheetViews>
  <sheetFormatPr baseColWidth="10" defaultColWidth="8.83203125" defaultRowHeight="15" x14ac:dyDescent="0.2"/>
  <cols>
    <col min="1" max="1" width="45.83203125" customWidth="1"/>
    <col min="2" max="7" width="15.83203125" customWidth="1"/>
  </cols>
  <sheetData>
    <row r="1" spans="1:7" s="6" customFormat="1" ht="30" customHeight="1" x14ac:dyDescent="0.2">
      <c r="A1" s="62" t="s">
        <v>24</v>
      </c>
      <c r="B1" s="63"/>
      <c r="C1" s="63"/>
      <c r="D1" s="63"/>
      <c r="E1" s="63"/>
      <c r="F1" s="63"/>
      <c r="G1" s="64"/>
    </row>
    <row r="2" spans="1:7" s="2" customFormat="1" ht="80" customHeight="1" x14ac:dyDescent="0.2">
      <c r="A2" s="65" t="s">
        <v>40</v>
      </c>
      <c r="B2" s="66"/>
      <c r="C2" s="66"/>
      <c r="D2" s="66"/>
      <c r="E2" s="66"/>
      <c r="F2" s="66"/>
      <c r="G2" s="67"/>
    </row>
    <row r="3" spans="1:7" s="2" customFormat="1" ht="25" customHeight="1" x14ac:dyDescent="0.2">
      <c r="A3" s="70" t="s">
        <v>46</v>
      </c>
      <c r="B3" s="71"/>
      <c r="C3" s="71"/>
      <c r="D3" s="71"/>
      <c r="E3" s="71"/>
      <c r="F3" s="71"/>
      <c r="G3" s="72"/>
    </row>
    <row r="4" spans="1:7" s="2" customFormat="1" ht="220" customHeight="1" x14ac:dyDescent="0.2">
      <c r="A4" s="73" t="s">
        <v>44</v>
      </c>
      <c r="B4" s="74"/>
      <c r="C4" s="74"/>
      <c r="D4" s="74"/>
      <c r="E4" s="74"/>
      <c r="F4" s="74"/>
      <c r="G4" s="75"/>
    </row>
    <row r="5" spans="1:7" s="2" customFormat="1" ht="25" customHeight="1" x14ac:dyDescent="0.2">
      <c r="A5" s="70" t="s">
        <v>47</v>
      </c>
      <c r="B5" s="71"/>
      <c r="C5" s="71"/>
      <c r="D5" s="71"/>
      <c r="E5" s="71"/>
      <c r="F5" s="71"/>
      <c r="G5" s="72"/>
    </row>
    <row r="6" spans="1:7" s="2" customFormat="1" ht="124" customHeight="1" x14ac:dyDescent="0.2">
      <c r="A6" s="73" t="s">
        <v>45</v>
      </c>
      <c r="B6" s="74"/>
      <c r="C6" s="74"/>
      <c r="D6" s="74"/>
      <c r="E6" s="74"/>
      <c r="F6" s="74"/>
      <c r="G6" s="75"/>
    </row>
    <row r="7" spans="1:7" s="2" customFormat="1" ht="25" customHeight="1" x14ac:dyDescent="0.2">
      <c r="A7" s="70" t="s">
        <v>48</v>
      </c>
      <c r="B7" s="71"/>
      <c r="C7" s="71"/>
      <c r="D7" s="71"/>
      <c r="E7" s="71"/>
      <c r="F7" s="71"/>
      <c r="G7" s="72"/>
    </row>
    <row r="8" spans="1:7" s="2" customFormat="1" ht="50" customHeight="1" x14ac:dyDescent="0.2">
      <c r="A8" s="73" t="s">
        <v>43</v>
      </c>
      <c r="B8" s="74"/>
      <c r="C8" s="74"/>
      <c r="D8" s="74"/>
      <c r="E8" s="74"/>
      <c r="F8" s="74"/>
      <c r="G8" s="75"/>
    </row>
    <row r="9" spans="1:7" s="2" customFormat="1" ht="25" customHeight="1" x14ac:dyDescent="0.2">
      <c r="A9" s="70" t="s">
        <v>41</v>
      </c>
      <c r="B9" s="71"/>
      <c r="C9" s="71"/>
      <c r="D9" s="71"/>
      <c r="E9" s="71"/>
      <c r="F9" s="71"/>
      <c r="G9" s="72"/>
    </row>
    <row r="10" spans="1:7" s="2" customFormat="1" ht="176" customHeight="1" x14ac:dyDescent="0.2">
      <c r="A10" s="73" t="s">
        <v>49</v>
      </c>
      <c r="B10" s="74"/>
      <c r="C10" s="74"/>
      <c r="D10" s="74"/>
      <c r="E10" s="74"/>
      <c r="F10" s="74"/>
      <c r="G10" s="75"/>
    </row>
    <row r="11" spans="1:7" s="2" customFormat="1" ht="25" customHeight="1" x14ac:dyDescent="0.2">
      <c r="A11" s="70" t="s">
        <v>50</v>
      </c>
      <c r="B11" s="71"/>
      <c r="C11" s="71"/>
      <c r="D11" s="71"/>
      <c r="E11" s="71"/>
      <c r="F11" s="71"/>
      <c r="G11" s="72"/>
    </row>
    <row r="12" spans="1:7" s="2" customFormat="1" ht="115" customHeight="1" x14ac:dyDescent="0.2">
      <c r="A12" s="73" t="s">
        <v>51</v>
      </c>
      <c r="B12" s="74"/>
      <c r="C12" s="74"/>
      <c r="D12" s="74"/>
      <c r="E12" s="74"/>
      <c r="F12" s="74"/>
      <c r="G12" s="75"/>
    </row>
    <row r="13" spans="1:7" s="2" customFormat="1" ht="25" customHeight="1" x14ac:dyDescent="0.2">
      <c r="A13" s="70" t="s">
        <v>42</v>
      </c>
      <c r="B13" s="71"/>
      <c r="C13" s="71"/>
      <c r="D13" s="71"/>
      <c r="E13" s="71"/>
      <c r="F13" s="71"/>
      <c r="G13" s="72"/>
    </row>
    <row r="14" spans="1:7" s="2" customFormat="1" ht="138" customHeight="1" x14ac:dyDescent="0.2">
      <c r="A14" s="73" t="s">
        <v>52</v>
      </c>
      <c r="B14" s="74"/>
      <c r="C14" s="74"/>
      <c r="D14" s="74"/>
      <c r="E14" s="74"/>
      <c r="F14" s="74"/>
      <c r="G14" s="75"/>
    </row>
    <row r="15" spans="1:7" ht="25" customHeight="1" x14ac:dyDescent="0.2">
      <c r="A15" s="10" t="s">
        <v>0</v>
      </c>
      <c r="B15" s="11" t="s">
        <v>18</v>
      </c>
      <c r="C15" s="11" t="s">
        <v>19</v>
      </c>
      <c r="D15" s="11" t="s">
        <v>20</v>
      </c>
      <c r="E15" s="11" t="s">
        <v>21</v>
      </c>
      <c r="F15" s="11" t="s">
        <v>22</v>
      </c>
      <c r="G15" s="11" t="s">
        <v>23</v>
      </c>
    </row>
    <row r="16" spans="1:7" ht="20" customHeight="1" x14ac:dyDescent="0.2">
      <c r="A16" s="55" t="s">
        <v>11</v>
      </c>
      <c r="B16" s="99">
        <v>18000</v>
      </c>
      <c r="C16" s="99">
        <v>18000</v>
      </c>
      <c r="D16" s="99">
        <v>12000</v>
      </c>
      <c r="E16" s="99">
        <v>24000</v>
      </c>
      <c r="F16" s="99">
        <v>24000</v>
      </c>
      <c r="G16" s="99">
        <v>24000</v>
      </c>
    </row>
    <row r="17" spans="1:7" ht="20" customHeight="1" x14ac:dyDescent="0.2">
      <c r="A17" s="56" t="s">
        <v>10</v>
      </c>
      <c r="B17" s="99">
        <v>12600</v>
      </c>
      <c r="C17" s="99">
        <v>12600</v>
      </c>
      <c r="D17" s="99">
        <v>8400</v>
      </c>
      <c r="E17" s="99">
        <v>16800</v>
      </c>
      <c r="F17" s="99">
        <v>16800</v>
      </c>
      <c r="G17" s="99">
        <v>16800</v>
      </c>
    </row>
    <row r="18" spans="1:7" ht="20" customHeight="1" x14ac:dyDescent="0.2">
      <c r="A18" s="56" t="s">
        <v>9</v>
      </c>
      <c r="B18" s="99">
        <v>0</v>
      </c>
      <c r="C18" s="99">
        <v>0</v>
      </c>
      <c r="D18" s="99">
        <v>0</v>
      </c>
      <c r="E18" s="99">
        <v>0</v>
      </c>
      <c r="F18" s="99">
        <v>0</v>
      </c>
      <c r="G18" s="99">
        <v>0</v>
      </c>
    </row>
    <row r="19" spans="1:7" ht="20" customHeight="1" x14ac:dyDescent="0.2">
      <c r="A19" s="55" t="s">
        <v>8</v>
      </c>
      <c r="B19" s="99">
        <v>-18000</v>
      </c>
      <c r="C19" s="99">
        <v>-18000</v>
      </c>
      <c r="D19" s="99">
        <v>12000</v>
      </c>
      <c r="E19" s="99">
        <v>-12000</v>
      </c>
      <c r="F19" s="99">
        <v>-24000</v>
      </c>
      <c r="G19" s="99">
        <v>-36000</v>
      </c>
    </row>
    <row r="20" spans="1:7" ht="20" customHeight="1" x14ac:dyDescent="0.2">
      <c r="A20" s="57" t="s">
        <v>7</v>
      </c>
      <c r="B20" s="51" t="s">
        <v>17</v>
      </c>
      <c r="C20" s="51" t="s">
        <v>17</v>
      </c>
      <c r="D20" s="51" t="s">
        <v>17</v>
      </c>
      <c r="E20" s="51" t="s">
        <v>17</v>
      </c>
      <c r="F20" s="51" t="s">
        <v>17</v>
      </c>
      <c r="G20" s="51" t="s">
        <v>17</v>
      </c>
    </row>
    <row r="21" spans="1:7" ht="20" customHeight="1" x14ac:dyDescent="0.2">
      <c r="A21" s="53" t="s">
        <v>6</v>
      </c>
      <c r="B21" s="52"/>
      <c r="C21" s="52"/>
      <c r="D21" s="52"/>
      <c r="E21" s="52"/>
      <c r="F21" s="68"/>
      <c r="G21" s="69"/>
    </row>
  </sheetData>
  <sheetProtection algorithmName="SHA-512" hashValue="cYR4w1WZ5eTlX+zhTz/lEWZJcvw4E3FWEo3YW3doN3pY1uGoR5JLXYsA6t1URZM3kqWXfKiW51fXfGG0d/3yCA==" saltValue="Bi7h+SYXmY24+f4+e9OKHA==" spinCount="100000" sheet="1" objects="1" scenarios="1"/>
  <mergeCells count="15">
    <mergeCell ref="A1:G1"/>
    <mergeCell ref="A2:G2"/>
    <mergeCell ref="F21:G21"/>
    <mergeCell ref="A3:G3"/>
    <mergeCell ref="A4:G4"/>
    <mergeCell ref="A5:G5"/>
    <mergeCell ref="A6:G6"/>
    <mergeCell ref="A7:G7"/>
    <mergeCell ref="A8:G8"/>
    <mergeCell ref="A9:G9"/>
    <mergeCell ref="A10:G10"/>
    <mergeCell ref="A11:G11"/>
    <mergeCell ref="A12:G12"/>
    <mergeCell ref="A13:G13"/>
    <mergeCell ref="A14:G14"/>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tabSelected="1" zoomScaleNormal="100" zoomScalePageLayoutView="85" workbookViewId="0">
      <pane ySplit="1" topLeftCell="A10" activePane="bottomLeft" state="frozen"/>
      <selection pane="bottomLeft" activeCell="F10" sqref="F10:G10"/>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1</v>
      </c>
      <c r="B1" s="5"/>
      <c r="C1" s="76" t="s">
        <v>37</v>
      </c>
      <c r="D1" s="77"/>
      <c r="E1" s="5"/>
      <c r="F1" s="76" t="s">
        <v>38</v>
      </c>
      <c r="G1" s="77"/>
      <c r="H1" s="5"/>
      <c r="I1" s="76" t="s">
        <v>39</v>
      </c>
      <c r="J1" s="77"/>
      <c r="K1" s="13"/>
    </row>
    <row r="2" spans="1:11" ht="30" customHeight="1" x14ac:dyDescent="0.15">
      <c r="A2" s="14" t="s">
        <v>35</v>
      </c>
      <c r="B2" s="8"/>
      <c r="C2" s="80" t="s">
        <v>16</v>
      </c>
      <c r="D2" s="81"/>
      <c r="E2" s="8"/>
      <c r="F2" s="80" t="s">
        <v>16</v>
      </c>
      <c r="G2" s="81"/>
      <c r="H2" s="8"/>
      <c r="I2" s="80" t="s">
        <v>16</v>
      </c>
      <c r="J2" s="81"/>
    </row>
    <row r="3" spans="1:11" ht="20" customHeight="1" x14ac:dyDescent="0.15">
      <c r="A3" s="10" t="str">
        <f>'Beoordelen open vragen'!A3</f>
        <v>6.1.1	 PLAN VAN AANPAK (AANVANG DIENSTVERLENING)</v>
      </c>
      <c r="B3" s="9"/>
      <c r="C3" s="4" t="s">
        <v>6</v>
      </c>
      <c r="D3" s="15"/>
      <c r="E3" s="9"/>
      <c r="F3" s="4" t="s">
        <v>6</v>
      </c>
      <c r="G3" s="15"/>
      <c r="H3" s="9"/>
      <c r="I3" s="4" t="s">
        <v>6</v>
      </c>
      <c r="J3" s="15"/>
    </row>
    <row r="4" spans="1:11" ht="244" customHeight="1" x14ac:dyDescent="0.15">
      <c r="A4" s="54"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en ICT vraagstukken van de opdrachtgever? Inschrijver beschrijft daarbij minimaal hoe zij vanuit een partnerschap met een langdurige insteek zich gaat verdiepen over de verschillende vraagstukken teneinde de juiste kandidaten te werven;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teneinde de juiste partnerpartijen te binden);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9"/>
      <c r="C4" s="78" t="s">
        <v>4</v>
      </c>
      <c r="D4" s="79"/>
      <c r="E4" s="9"/>
      <c r="F4" s="78" t="s">
        <v>4</v>
      </c>
      <c r="G4" s="79"/>
      <c r="H4" s="9"/>
      <c r="I4" s="78" t="s">
        <v>4</v>
      </c>
      <c r="J4" s="79"/>
    </row>
    <row r="5" spans="1:11" ht="20" customHeight="1" x14ac:dyDescent="0.15">
      <c r="A5" s="10" t="str">
        <f>'Beoordelen open vragen'!A5</f>
        <v>6.1.2	 GOED OPDRACHTGEVERSCHAP</v>
      </c>
      <c r="B5" s="9"/>
      <c r="C5" s="4" t="s">
        <v>6</v>
      </c>
      <c r="D5" s="16"/>
      <c r="E5" s="9"/>
      <c r="F5" s="4" t="s">
        <v>6</v>
      </c>
      <c r="G5" s="16"/>
      <c r="H5" s="9"/>
      <c r="I5" s="4" t="s">
        <v>6</v>
      </c>
      <c r="J5" s="16"/>
    </row>
    <row r="6" spans="1:11" ht="159" customHeight="1" x14ac:dyDescent="0.15">
      <c r="A6" s="54" t="str">
        <f>'Beoordelen open vragen'!A6</f>
        <v>Inschrijver dient te beschrijven op maximaal 2 A4 (toe te voegen op TenderNed) op welke wijze zij invulling geeft aan goed opdrachtgeverschap gericht op haar eigen en toekomstige partners in deze vraag gericht op ICT personeel (zie aanbestedingsdocument). Het doel van deze vraag is dat opdrachtgever van inschrijver wil weten hoe aantrekkelijk zij als opdrachtgever is in combinatie met ROC Friese Poort en beschrijft hierbij minimaal de volgende punten:
1.	 Communicatie (middelen/ frequentie) met potentiële partnerpartijen, ofwel de kandidatenmarkt;
2.	 Organiseren (gezamenlijke) events/informatievoorziening voor partnerpartijen;
3.	 De wijze van langdurig binden en motiveren van (potentiële) partnerpartijen (binnen en buiten de regio Friesland) aan de combinatie van inschrijver en ROC Friese Poort als aantrekkelijke werkomgeving.</v>
      </c>
      <c r="B6" s="9"/>
      <c r="C6" s="78" t="s">
        <v>4</v>
      </c>
      <c r="D6" s="79"/>
      <c r="E6" s="9"/>
      <c r="F6" s="78" t="s">
        <v>4</v>
      </c>
      <c r="G6" s="79"/>
      <c r="H6" s="9"/>
      <c r="I6" s="78" t="s">
        <v>4</v>
      </c>
      <c r="J6" s="79"/>
    </row>
    <row r="7" spans="1:11" ht="20" customHeight="1" x14ac:dyDescent="0.15">
      <c r="A7" s="10" t="str">
        <f>'Beoordelen open vragen'!A7</f>
        <v xml:space="preserve">6.1.3	 DASHBOARD KLANT- EN MEDEWERKERSERVARINGEN </v>
      </c>
      <c r="B7" s="9"/>
      <c r="C7" s="4" t="s">
        <v>6</v>
      </c>
      <c r="D7" s="16"/>
      <c r="E7" s="9"/>
      <c r="F7" s="4" t="s">
        <v>6</v>
      </c>
      <c r="G7" s="16"/>
      <c r="H7" s="9"/>
      <c r="I7" s="4" t="s">
        <v>6</v>
      </c>
      <c r="J7" s="16"/>
    </row>
    <row r="8" spans="1:11" ht="124" customHeight="1" x14ac:dyDescent="0.15">
      <c r="A8" s="54" t="str">
        <f>'Beoordelen open vragen'!A8</f>
        <v>Inschrijver dient te beschrijven op maximaal 2 A4 (toe te voegen op TenderNed) op welke wijze zij informatie verzamelt, analyseert, presenteert en omzet naar (welke) acties, omtrent de ervaringen en tevredenheid van ingezette medewerkers (ingedeeld in functiegroepen) en leidinggevenden. Inschrijver laat daarbij zien in de inschrijving waaruit de meerwaarde hiervan blijkt.</v>
      </c>
      <c r="B8" s="9"/>
      <c r="C8" s="78" t="s">
        <v>4</v>
      </c>
      <c r="D8" s="79"/>
      <c r="E8" s="9"/>
      <c r="F8" s="78" t="s">
        <v>4</v>
      </c>
      <c r="G8" s="79"/>
      <c r="H8" s="9"/>
      <c r="I8" s="78" t="s">
        <v>4</v>
      </c>
      <c r="J8" s="79"/>
    </row>
    <row r="9" spans="1:11" ht="20" customHeight="1" x14ac:dyDescent="0.15">
      <c r="A9" s="10" t="str">
        <f>'Beoordelen open vragen'!A9</f>
        <v>6.1.4	AANPAK WERVING- EN SELECTIEPROCES EN DATABASE</v>
      </c>
      <c r="B9" s="9"/>
      <c r="C9" s="4" t="s">
        <v>6</v>
      </c>
      <c r="D9" s="16"/>
      <c r="E9" s="9"/>
      <c r="F9" s="4" t="s">
        <v>6</v>
      </c>
      <c r="G9" s="16"/>
      <c r="H9" s="9"/>
      <c r="I9" s="4" t="s">
        <v>6</v>
      </c>
      <c r="J9" s="16"/>
    </row>
    <row r="10" spans="1:11" ht="202" customHeight="1" x14ac:dyDescent="0.15">
      <c r="A10" s="54" t="str">
        <f>'Beoordelen open vragen'!A10:B10</f>
        <v>Inschrijver dient te beschrijven op maximaal 3 A4 (toe te voegen op TenderNed) welke werkwijze zij hanteert bij of voorafgaand van een aanvraag voor ICT-personeel voor ROC Friese Poort. Inschrijver beschrijft hierbij minimaal:
•	 op welke wijze zij proactief haar netwerk versterkt en uitbreid;
•	 het intakeproces met de aanvrager; 
•	 de wijze van werven en selecteren, toetsing CV, competenties,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inschrijver invulling gaat geven aan het voorkomen van stapeling; kandidaten die via meerdere partnerpartijen aangeboden worden of al een directe relatie heeft met ROC Friese Poort (ter voorkoming van een discussie over rol 1 of rol 2).</v>
      </c>
      <c r="B10" s="9"/>
      <c r="C10" s="78" t="s">
        <v>4</v>
      </c>
      <c r="D10" s="79"/>
      <c r="E10" s="9"/>
      <c r="F10" s="78" t="s">
        <v>4</v>
      </c>
      <c r="G10" s="79"/>
      <c r="H10" s="9"/>
      <c r="I10" s="78" t="s">
        <v>4</v>
      </c>
      <c r="J10" s="79"/>
    </row>
    <row r="11" spans="1:11" ht="20" customHeight="1" x14ac:dyDescent="0.15">
      <c r="A11" s="10" t="str">
        <f>'Beoordelen open vragen'!A11</f>
        <v>6.1.5	 TEAM ACCOUNT-/ SUCCESMANAGEMENT/ PARTNERSCHAP</v>
      </c>
      <c r="B11" s="9"/>
      <c r="C11" s="4" t="s">
        <v>6</v>
      </c>
      <c r="D11" s="16"/>
      <c r="E11" s="9"/>
      <c r="F11" s="4" t="s">
        <v>6</v>
      </c>
      <c r="G11" s="16"/>
      <c r="H11" s="9"/>
      <c r="I11" s="4" t="s">
        <v>6</v>
      </c>
      <c r="J11" s="16"/>
    </row>
    <row r="12" spans="1:11" ht="174" customHeight="1" x14ac:dyDescent="0.15">
      <c r="A12" s="54"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gezamenlijke opdrachtgevers een nog sterkere propositie te verkrijgen. In de beantwoording beschrijft inschrijver minimaal het volgende: 
•	 op welke wijze wil de inschrijver invulling geven aan een hecht partnerschap tussen ROC Friese Poort, verschillende aanbieders, de opdrachtnemer en kandidaten?;
•	 op welke wijze wil zij in de regio invulling geven aan een gezamenlijke sterke propositie?;
•	 welk niveau (kwalitatief: welke ervaring /kwantitatief; hoeveel account managers) accountmanagement en middelen wil inschrijver hiervoor inzetten?;
•	 hoe borgt u de continuïteit van het accountteam/kennis van de organisatie en behoefte van de opdrachtgever bij verzuim of vertrek van deze medewerkers?</v>
      </c>
      <c r="B12" s="9"/>
      <c r="C12" s="78" t="s">
        <v>4</v>
      </c>
      <c r="D12" s="79"/>
      <c r="E12" s="9"/>
      <c r="F12" s="78" t="s">
        <v>4</v>
      </c>
      <c r="G12" s="79"/>
      <c r="H12" s="9"/>
      <c r="I12" s="78" t="s">
        <v>4</v>
      </c>
      <c r="J12" s="79"/>
    </row>
    <row r="13" spans="1:11" ht="20" customHeight="1" x14ac:dyDescent="0.15">
      <c r="A13" s="10" t="str">
        <f>'Beoordelen open vragen'!A13</f>
        <v>6.1.6	 PARTNERPARTIJEN</v>
      </c>
      <c r="B13" s="9"/>
      <c r="C13" s="4" t="s">
        <v>6</v>
      </c>
      <c r="D13" s="16"/>
      <c r="E13" s="9"/>
      <c r="F13" s="4" t="s">
        <v>6</v>
      </c>
      <c r="G13" s="16"/>
      <c r="H13" s="9"/>
      <c r="I13" s="4" t="s">
        <v>6</v>
      </c>
      <c r="J13" s="16"/>
    </row>
    <row r="14" spans="1:11" ht="177" customHeight="1" x14ac:dyDescent="0.15">
      <c r="A14" s="54" t="str">
        <f>'Beoordelen open vragen'!A14</f>
        <v>Inschrijver dient te beschrijven op maximaal 2 A4 (toe te voegen op TenderNed) op welke wijze zij invulling geeft aan brokerrol 1. Inschrijver beschrijft daarbij minimaal:
•	 welke en hoeveel ICT-partnerpartijen zij zelf daarbij heeft en wat haar aantoonbare ervaringen zijn;
•	 op welke wijze inschrijver bestaande partnerpartijen van de opdrachtgever wil inzetten;
•	 op welke wijze zij waarborgt dat de partnerpartij geen commercieel nadeel ondervindt van de brokerrol (rol 1 en rol 2);
•	 op welke wijze zij om gaat met weerstanden van een derde tegen een brokerrol, met als hoogste doel een snelle invulling te geven aan een vacature van de opdrachtgever;
•	 welke risico’s zij ziet en welke beheersmaatregelen zij hier tegen gaat treffen;
•	 om welke reden een beoogde partnerpartij niet met inschrijver of met een broker wenste samen te werken en hoe zij dat in de toekomst anders zou aanpakken.</v>
      </c>
      <c r="B14" s="9"/>
      <c r="C14" s="78" t="s">
        <v>4</v>
      </c>
      <c r="D14" s="79"/>
      <c r="E14" s="9"/>
      <c r="F14" s="78" t="s">
        <v>4</v>
      </c>
      <c r="G14" s="79"/>
      <c r="H14" s="9"/>
      <c r="I14" s="78" t="s">
        <v>4</v>
      </c>
      <c r="J14" s="79"/>
    </row>
    <row r="15" spans="1:11" ht="20" customHeight="1" x14ac:dyDescent="0.15">
      <c r="A15" s="17"/>
      <c r="B15" s="18"/>
      <c r="C15" s="19"/>
      <c r="D15" s="19"/>
      <c r="E15" s="18"/>
      <c r="F15" s="19"/>
      <c r="G15" s="19"/>
      <c r="H15" s="18"/>
      <c r="I15" s="19"/>
      <c r="J15" s="20"/>
    </row>
    <row r="16" spans="1:11" ht="20" customHeight="1" x14ac:dyDescent="0.15"/>
  </sheetData>
  <sheetProtection algorithmName="SHA-512" hashValue="sN62DvjbDXvVZPRxxgreI6x/3fJfk6zbT9xH6uajElpVCZCoInEmlHbvRYI47L5Y7LklUl/gIaFj8csCpD23Fg==" saltValue="ERSZMQzBC234oVfYwGKnlg==" spinCount="100000" sheet="1" objects="1" scenarios="1"/>
  <mergeCells count="24">
    <mergeCell ref="C10:D10"/>
    <mergeCell ref="C14:D14"/>
    <mergeCell ref="I14:J14"/>
    <mergeCell ref="I12:J12"/>
    <mergeCell ref="I6:J6"/>
    <mergeCell ref="F14:G14"/>
    <mergeCell ref="F12:G12"/>
    <mergeCell ref="C12:D12"/>
    <mergeCell ref="I1:J1"/>
    <mergeCell ref="I8:J8"/>
    <mergeCell ref="I10:J10"/>
    <mergeCell ref="C2:D2"/>
    <mergeCell ref="I2:J2"/>
    <mergeCell ref="C1:D1"/>
    <mergeCell ref="F1:G1"/>
    <mergeCell ref="F8:G8"/>
    <mergeCell ref="F10:G10"/>
    <mergeCell ref="F2:G2"/>
    <mergeCell ref="C4:D4"/>
    <mergeCell ref="F4:G4"/>
    <mergeCell ref="I4:J4"/>
    <mergeCell ref="F6:G6"/>
    <mergeCell ref="C6:D6"/>
    <mergeCell ref="C8:D8"/>
  </mergeCells>
  <dataValidations count="1">
    <dataValidation type="list" errorStyle="warning" allowBlank="1" showErrorMessage="1" error="Voer juiste waarde in. " sqref="C5 F5 I5 C7 F7 I7 C9 F9 I9 C11 F11 I11 C3 F3 I3 C13 F13 I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Normal="100" zoomScalePageLayoutView="85" workbookViewId="0">
      <pane ySplit="1" topLeftCell="A2" activePane="bottomLeft" state="frozen"/>
      <selection pane="bottomLeft" activeCell="F4" sqref="F4:G4"/>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2</v>
      </c>
      <c r="B1" s="5"/>
      <c r="C1" s="76" t="s">
        <v>37</v>
      </c>
      <c r="D1" s="77"/>
      <c r="E1" s="5"/>
      <c r="F1" s="76" t="s">
        <v>38</v>
      </c>
      <c r="G1" s="77"/>
      <c r="H1" s="5"/>
      <c r="I1" s="76" t="s">
        <v>39</v>
      </c>
      <c r="J1" s="77"/>
      <c r="K1" s="13"/>
    </row>
    <row r="2" spans="1:11" ht="30" customHeight="1" x14ac:dyDescent="0.15">
      <c r="A2" s="14" t="s">
        <v>35</v>
      </c>
      <c r="B2" s="8"/>
      <c r="C2" s="80" t="s">
        <v>16</v>
      </c>
      <c r="D2" s="81"/>
      <c r="E2" s="8"/>
      <c r="F2" s="80" t="s">
        <v>16</v>
      </c>
      <c r="G2" s="81"/>
      <c r="H2" s="8"/>
      <c r="I2" s="80" t="s">
        <v>16</v>
      </c>
      <c r="J2" s="81"/>
    </row>
    <row r="3" spans="1:11" ht="20" customHeight="1" x14ac:dyDescent="0.15">
      <c r="A3" s="10" t="str">
        <f>'Beoordelen open vragen'!A3</f>
        <v>6.1.1	 PLAN VAN AANPAK (AANVANG DIENSTVERLENING)</v>
      </c>
      <c r="B3" s="9"/>
      <c r="C3" s="4" t="s">
        <v>6</v>
      </c>
      <c r="D3" s="15"/>
      <c r="E3" s="9"/>
      <c r="F3" s="4" t="s">
        <v>6</v>
      </c>
      <c r="G3" s="15"/>
      <c r="H3" s="9"/>
      <c r="I3" s="4" t="s">
        <v>6</v>
      </c>
      <c r="J3" s="15"/>
    </row>
    <row r="4" spans="1:11" ht="244" customHeight="1" x14ac:dyDescent="0.15">
      <c r="A4" s="54"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en ICT vraagstukken van de opdrachtgever? Inschrijver beschrijft daarbij minimaal hoe zij vanuit een partnerschap met een langdurige insteek zich gaat verdiepen over de verschillende vraagstukken teneinde de juiste kandidaten te werven;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teneinde de juiste partnerpartijen te binden);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9"/>
      <c r="C4" s="78" t="s">
        <v>4</v>
      </c>
      <c r="D4" s="79"/>
      <c r="E4" s="9"/>
      <c r="F4" s="78" t="s">
        <v>4</v>
      </c>
      <c r="G4" s="79"/>
      <c r="H4" s="9"/>
      <c r="I4" s="78" t="s">
        <v>4</v>
      </c>
      <c r="J4" s="79"/>
    </row>
    <row r="5" spans="1:11" ht="20" customHeight="1" x14ac:dyDescent="0.15">
      <c r="A5" s="10" t="str">
        <f>'Beoordelen open vragen'!A5</f>
        <v>6.1.2	 GOED OPDRACHTGEVERSCHAP</v>
      </c>
      <c r="B5" s="9"/>
      <c r="C5" s="4" t="s">
        <v>6</v>
      </c>
      <c r="D5" s="16"/>
      <c r="E5" s="9"/>
      <c r="F5" s="4" t="s">
        <v>6</v>
      </c>
      <c r="G5" s="16"/>
      <c r="H5" s="9"/>
      <c r="I5" s="4" t="s">
        <v>6</v>
      </c>
      <c r="J5" s="16"/>
    </row>
    <row r="6" spans="1:11" ht="159" customHeight="1" x14ac:dyDescent="0.15">
      <c r="A6" s="54" t="str">
        <f>'Beoordelen open vragen'!A6</f>
        <v>Inschrijver dient te beschrijven op maximaal 2 A4 (toe te voegen op TenderNed) op welke wijze zij invulling geeft aan goed opdrachtgeverschap gericht op haar eigen en toekomstige partners in deze vraag gericht op ICT personeel (zie aanbestedingsdocument). Het doel van deze vraag is dat opdrachtgever van inschrijver wil weten hoe aantrekkelijk zij als opdrachtgever is in combinatie met ROC Friese Poort en beschrijft hierbij minimaal de volgende punten:
1.	 Communicatie (middelen/ frequentie) met potentiële partnerpartijen, ofwel de kandidatenmarkt;
2.	 Organiseren (gezamenlijke) events/informatievoorziening voor partnerpartijen;
3.	 De wijze van langdurig binden en motiveren van (potentiële) partnerpartijen (binnen en buiten de regio Friesland) aan de combinatie van inschrijver en ROC Friese Poort als aantrekkelijke werkomgeving.</v>
      </c>
      <c r="B6" s="9"/>
      <c r="C6" s="78" t="s">
        <v>4</v>
      </c>
      <c r="D6" s="79"/>
      <c r="E6" s="9"/>
      <c r="F6" s="78" t="s">
        <v>4</v>
      </c>
      <c r="G6" s="79"/>
      <c r="H6" s="9"/>
      <c r="I6" s="78" t="s">
        <v>4</v>
      </c>
      <c r="J6" s="79"/>
    </row>
    <row r="7" spans="1:11" ht="20" customHeight="1" x14ac:dyDescent="0.15">
      <c r="A7" s="10" t="str">
        <f>'Beoordelen open vragen'!A7</f>
        <v xml:space="preserve">6.1.3	 DASHBOARD KLANT- EN MEDEWERKERSERVARINGEN </v>
      </c>
      <c r="B7" s="9"/>
      <c r="C7" s="4" t="s">
        <v>6</v>
      </c>
      <c r="D7" s="16"/>
      <c r="E7" s="9"/>
      <c r="F7" s="4" t="s">
        <v>6</v>
      </c>
      <c r="G7" s="16"/>
      <c r="H7" s="9"/>
      <c r="I7" s="4" t="s">
        <v>6</v>
      </c>
      <c r="J7" s="16"/>
    </row>
    <row r="8" spans="1:11" ht="124" customHeight="1" x14ac:dyDescent="0.15">
      <c r="A8" s="54" t="str">
        <f>'Beoordelen open vragen'!A8</f>
        <v>Inschrijver dient te beschrijven op maximaal 2 A4 (toe te voegen op TenderNed) op welke wijze zij informatie verzamelt, analyseert, presenteert en omzet naar (welke) acties, omtrent de ervaringen en tevredenheid van ingezette medewerkers (ingedeeld in functiegroepen) en leidinggevenden. Inschrijver laat daarbij zien in de inschrijving waaruit de meerwaarde hiervan blijkt.</v>
      </c>
      <c r="B8" s="9"/>
      <c r="C8" s="78" t="s">
        <v>4</v>
      </c>
      <c r="D8" s="79"/>
      <c r="E8" s="9"/>
      <c r="F8" s="78" t="s">
        <v>4</v>
      </c>
      <c r="G8" s="79"/>
      <c r="H8" s="9"/>
      <c r="I8" s="78" t="s">
        <v>4</v>
      </c>
      <c r="J8" s="79"/>
    </row>
    <row r="9" spans="1:11" ht="20" customHeight="1" x14ac:dyDescent="0.15">
      <c r="A9" s="10" t="str">
        <f>'Beoordelen open vragen'!A9</f>
        <v>6.1.4	AANPAK WERVING- EN SELECTIEPROCES EN DATABASE</v>
      </c>
      <c r="B9" s="9"/>
      <c r="C9" s="4" t="s">
        <v>6</v>
      </c>
      <c r="D9" s="16"/>
      <c r="E9" s="9"/>
      <c r="F9" s="4" t="s">
        <v>6</v>
      </c>
      <c r="G9" s="16"/>
      <c r="H9" s="9"/>
      <c r="I9" s="4" t="s">
        <v>6</v>
      </c>
      <c r="J9" s="16"/>
    </row>
    <row r="10" spans="1:11" ht="202" customHeight="1" x14ac:dyDescent="0.15">
      <c r="A10" s="54" t="str">
        <f>'Beoordelen open vragen'!A10:B10</f>
        <v>Inschrijver dient te beschrijven op maximaal 3 A4 (toe te voegen op TenderNed) welke werkwijze zij hanteert bij of voorafgaand van een aanvraag voor ICT-personeel voor ROC Friese Poort. Inschrijver beschrijft hierbij minimaal:
•	 op welke wijze zij proactief haar netwerk versterkt en uitbreid;
•	 het intakeproces met de aanvrager; 
•	 de wijze van werven en selecteren, toetsing CV, competenties,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inschrijver invulling gaat geven aan het voorkomen van stapeling; kandidaten die via meerdere partnerpartijen aangeboden worden of al een directe relatie heeft met ROC Friese Poort (ter voorkoming van een discussie over rol 1 of rol 2).</v>
      </c>
      <c r="B10" s="9"/>
      <c r="C10" s="78" t="s">
        <v>4</v>
      </c>
      <c r="D10" s="79"/>
      <c r="E10" s="9"/>
      <c r="F10" s="78" t="s">
        <v>4</v>
      </c>
      <c r="G10" s="79"/>
      <c r="H10" s="9"/>
      <c r="I10" s="78" t="s">
        <v>4</v>
      </c>
      <c r="J10" s="79"/>
    </row>
    <row r="11" spans="1:11" ht="20" customHeight="1" x14ac:dyDescent="0.15">
      <c r="A11" s="10" t="str">
        <f>'Beoordelen open vragen'!A11</f>
        <v>6.1.5	 TEAM ACCOUNT-/ SUCCESMANAGEMENT/ PARTNERSCHAP</v>
      </c>
      <c r="B11" s="9"/>
      <c r="C11" s="4" t="s">
        <v>6</v>
      </c>
      <c r="D11" s="16"/>
      <c r="E11" s="9"/>
      <c r="F11" s="4" t="s">
        <v>6</v>
      </c>
      <c r="G11" s="16"/>
      <c r="H11" s="9"/>
      <c r="I11" s="4" t="s">
        <v>6</v>
      </c>
      <c r="J11" s="16"/>
    </row>
    <row r="12" spans="1:11" ht="174" customHeight="1" x14ac:dyDescent="0.15">
      <c r="A12" s="54"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gezamenlijke opdrachtgevers een nog sterkere propositie te verkrijgen. In de beantwoording beschrijft inschrijver minimaal het volgende: 
•	 op welke wijze wil de inschrijver invulling geven aan een hecht partnerschap tussen ROC Friese Poort, verschillende aanbieders, de opdrachtnemer en kandidaten?;
•	 op welke wijze wil zij in de regio invulling geven aan een gezamenlijke sterke propositie?;
•	 welk niveau (kwalitatief: welke ervaring /kwantitatief; hoeveel account managers) accountmanagement en middelen wil inschrijver hiervoor inzetten?;
•	 hoe borgt u de continuïteit van het accountteam/kennis van de organisatie en behoefte van de opdrachtgever bij verzuim of vertrek van deze medewerkers?</v>
      </c>
      <c r="B12" s="9"/>
      <c r="C12" s="78" t="s">
        <v>4</v>
      </c>
      <c r="D12" s="79"/>
      <c r="E12" s="9"/>
      <c r="F12" s="78" t="s">
        <v>4</v>
      </c>
      <c r="G12" s="79"/>
      <c r="H12" s="9"/>
      <c r="I12" s="78" t="s">
        <v>4</v>
      </c>
      <c r="J12" s="79"/>
    </row>
    <row r="13" spans="1:11" ht="20" customHeight="1" x14ac:dyDescent="0.15">
      <c r="A13" s="10" t="str">
        <f>'Beoordelen open vragen'!A13</f>
        <v>6.1.6	 PARTNERPARTIJEN</v>
      </c>
      <c r="B13" s="9"/>
      <c r="C13" s="4" t="s">
        <v>6</v>
      </c>
      <c r="D13" s="16"/>
      <c r="E13" s="9"/>
      <c r="F13" s="4" t="s">
        <v>6</v>
      </c>
      <c r="G13" s="16"/>
      <c r="H13" s="9"/>
      <c r="I13" s="4" t="s">
        <v>6</v>
      </c>
      <c r="J13" s="16"/>
    </row>
    <row r="14" spans="1:11" ht="177" customHeight="1" x14ac:dyDescent="0.15">
      <c r="A14" s="54" t="str">
        <f>'Beoordelen open vragen'!A14</f>
        <v>Inschrijver dient te beschrijven op maximaal 2 A4 (toe te voegen op TenderNed) op welke wijze zij invulling geeft aan brokerrol 1. Inschrijver beschrijft daarbij minimaal:
•	 welke en hoeveel ICT-partnerpartijen zij zelf daarbij heeft en wat haar aantoonbare ervaringen zijn;
•	 op welke wijze inschrijver bestaande partnerpartijen van de opdrachtgever wil inzetten;
•	 op welke wijze zij waarborgt dat de partnerpartij geen commercieel nadeel ondervindt van de brokerrol (rol 1 en rol 2);
•	 op welke wijze zij om gaat met weerstanden van een derde tegen een brokerrol, met als hoogste doel een snelle invulling te geven aan een vacature van de opdrachtgever;
•	 welke risico’s zij ziet en welke beheersmaatregelen zij hier tegen gaat treffen;
•	 om welke reden een beoogde partnerpartij niet met inschrijver of met een broker wenste samen te werken en hoe zij dat in de toekomst anders zou aanpakken.</v>
      </c>
      <c r="B14" s="9"/>
      <c r="C14" s="78" t="s">
        <v>4</v>
      </c>
      <c r="D14" s="79"/>
      <c r="E14" s="9"/>
      <c r="F14" s="78" t="s">
        <v>4</v>
      </c>
      <c r="G14" s="79"/>
      <c r="H14" s="9"/>
      <c r="I14" s="78" t="s">
        <v>4</v>
      </c>
      <c r="J14" s="79"/>
    </row>
    <row r="15" spans="1:11" ht="20" customHeight="1" x14ac:dyDescent="0.15">
      <c r="A15" s="17"/>
      <c r="B15" s="18"/>
      <c r="C15" s="19"/>
      <c r="D15" s="19"/>
      <c r="E15" s="18"/>
      <c r="F15" s="19"/>
      <c r="G15" s="19"/>
      <c r="H15" s="18"/>
      <c r="I15" s="19"/>
      <c r="J15" s="20"/>
    </row>
    <row r="16" spans="1:11" ht="20" customHeight="1" x14ac:dyDescent="0.15"/>
  </sheetData>
  <sheetProtection algorithmName="SHA-512" hashValue="Xn7+ZRMLkBFMCfVZtssIRkaFdj4L2iQF7jWDeq9unkE24fSNJar6GzQZn+o7FNrMPmCZcDLWYxitDsFT67bE2A==" saltValue="tDSmfHPj4wkNRCkwEUJx3A==" spinCount="100000" sheet="1" objects="1" scenarios="1"/>
  <mergeCells count="24">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s>
  <dataValidations count="1">
    <dataValidation type="list" errorStyle="warning" allowBlank="1" showErrorMessage="1" error="Voer juiste waarde in. " sqref="C5 F5 I5 C7 F7 I7 C9 F9 I9 C11 F11 I11 C3 F3 I3 C13 F13 I13" xr:uid="{6715962F-89A9-1843-839E-5812B2FCB7C7}">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zoomScaleNormal="100" zoomScalePageLayoutView="85" workbookViewId="0">
      <pane ySplit="1" topLeftCell="A2" activePane="bottomLeft" state="frozen"/>
      <selection pane="bottomLeft" activeCell="C4" sqref="C4:D4"/>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3</v>
      </c>
      <c r="B1" s="5"/>
      <c r="C1" s="76" t="s">
        <v>37</v>
      </c>
      <c r="D1" s="77"/>
      <c r="E1" s="5"/>
      <c r="F1" s="76" t="s">
        <v>38</v>
      </c>
      <c r="G1" s="77"/>
      <c r="H1" s="5"/>
      <c r="I1" s="76" t="s">
        <v>39</v>
      </c>
      <c r="J1" s="77"/>
      <c r="K1" s="13"/>
    </row>
    <row r="2" spans="1:11" ht="30" customHeight="1" x14ac:dyDescent="0.15">
      <c r="A2" s="14" t="s">
        <v>35</v>
      </c>
      <c r="B2" s="8"/>
      <c r="C2" s="80" t="s">
        <v>16</v>
      </c>
      <c r="D2" s="81"/>
      <c r="E2" s="8"/>
      <c r="F2" s="80" t="s">
        <v>16</v>
      </c>
      <c r="G2" s="81"/>
      <c r="H2" s="8"/>
      <c r="I2" s="80" t="s">
        <v>16</v>
      </c>
      <c r="J2" s="81"/>
    </row>
    <row r="3" spans="1:11" ht="20" customHeight="1" x14ac:dyDescent="0.15">
      <c r="A3" s="10" t="str">
        <f>'Beoordelen open vragen'!A3</f>
        <v>6.1.1	 PLAN VAN AANPAK (AANVANG DIENSTVERLENING)</v>
      </c>
      <c r="B3" s="9"/>
      <c r="C3" s="4" t="s">
        <v>6</v>
      </c>
      <c r="D3" s="15"/>
      <c r="E3" s="9"/>
      <c r="F3" s="4" t="s">
        <v>6</v>
      </c>
      <c r="G3" s="15"/>
      <c r="H3" s="9"/>
      <c r="I3" s="4" t="s">
        <v>6</v>
      </c>
      <c r="J3" s="15"/>
    </row>
    <row r="4" spans="1:11" ht="244" customHeight="1" x14ac:dyDescent="0.15">
      <c r="A4" s="54"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en ICT vraagstukken van de opdrachtgever? Inschrijver beschrijft daarbij minimaal hoe zij vanuit een partnerschap met een langdurige insteek zich gaat verdiepen over de verschillende vraagstukken teneinde de juiste kandidaten te werven;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teneinde de juiste partnerpartijen te binden);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9"/>
      <c r="C4" s="78" t="s">
        <v>4</v>
      </c>
      <c r="D4" s="79"/>
      <c r="E4" s="9"/>
      <c r="F4" s="78" t="s">
        <v>4</v>
      </c>
      <c r="G4" s="79"/>
      <c r="H4" s="9"/>
      <c r="I4" s="78" t="s">
        <v>4</v>
      </c>
      <c r="J4" s="79"/>
    </row>
    <row r="5" spans="1:11" ht="20" customHeight="1" x14ac:dyDescent="0.15">
      <c r="A5" s="10" t="str">
        <f>'Beoordelen open vragen'!A5</f>
        <v>6.1.2	 GOED OPDRACHTGEVERSCHAP</v>
      </c>
      <c r="B5" s="9"/>
      <c r="C5" s="4" t="s">
        <v>6</v>
      </c>
      <c r="D5" s="16"/>
      <c r="E5" s="9"/>
      <c r="F5" s="4" t="s">
        <v>6</v>
      </c>
      <c r="G5" s="16"/>
      <c r="H5" s="9"/>
      <c r="I5" s="4" t="s">
        <v>6</v>
      </c>
      <c r="J5" s="16"/>
    </row>
    <row r="6" spans="1:11" ht="159" customHeight="1" x14ac:dyDescent="0.15">
      <c r="A6" s="54" t="str">
        <f>'Beoordelen open vragen'!A6</f>
        <v>Inschrijver dient te beschrijven op maximaal 2 A4 (toe te voegen op TenderNed) op welke wijze zij invulling geeft aan goed opdrachtgeverschap gericht op haar eigen en toekomstige partners in deze vraag gericht op ICT personeel (zie aanbestedingsdocument). Het doel van deze vraag is dat opdrachtgever van inschrijver wil weten hoe aantrekkelijk zij als opdrachtgever is in combinatie met ROC Friese Poort en beschrijft hierbij minimaal de volgende punten:
1.	 Communicatie (middelen/ frequentie) met potentiële partnerpartijen, ofwel de kandidatenmarkt;
2.	 Organiseren (gezamenlijke) events/informatievoorziening voor partnerpartijen;
3.	 De wijze van langdurig binden en motiveren van (potentiële) partnerpartijen (binnen en buiten de regio Friesland) aan de combinatie van inschrijver en ROC Friese Poort als aantrekkelijke werkomgeving.</v>
      </c>
      <c r="B6" s="9"/>
      <c r="C6" s="78" t="s">
        <v>4</v>
      </c>
      <c r="D6" s="79"/>
      <c r="E6" s="9"/>
      <c r="F6" s="78" t="s">
        <v>4</v>
      </c>
      <c r="G6" s="79"/>
      <c r="H6" s="9"/>
      <c r="I6" s="78" t="s">
        <v>4</v>
      </c>
      <c r="J6" s="79"/>
    </row>
    <row r="7" spans="1:11" ht="20" customHeight="1" x14ac:dyDescent="0.15">
      <c r="A7" s="10" t="str">
        <f>'Beoordelen open vragen'!A7</f>
        <v xml:space="preserve">6.1.3	 DASHBOARD KLANT- EN MEDEWERKERSERVARINGEN </v>
      </c>
      <c r="B7" s="9"/>
      <c r="C7" s="4" t="s">
        <v>6</v>
      </c>
      <c r="D7" s="16"/>
      <c r="E7" s="9"/>
      <c r="F7" s="4" t="s">
        <v>6</v>
      </c>
      <c r="G7" s="16"/>
      <c r="H7" s="9"/>
      <c r="I7" s="4" t="s">
        <v>6</v>
      </c>
      <c r="J7" s="16"/>
    </row>
    <row r="8" spans="1:11" ht="124" customHeight="1" x14ac:dyDescent="0.15">
      <c r="A8" s="54" t="str">
        <f>'Beoordelen open vragen'!A8</f>
        <v>Inschrijver dient te beschrijven op maximaal 2 A4 (toe te voegen op TenderNed) op welke wijze zij informatie verzamelt, analyseert, presenteert en omzet naar (welke) acties, omtrent de ervaringen en tevredenheid van ingezette medewerkers (ingedeeld in functiegroepen) en leidinggevenden. Inschrijver laat daarbij zien in de inschrijving waaruit de meerwaarde hiervan blijkt.</v>
      </c>
      <c r="B8" s="9"/>
      <c r="C8" s="78" t="s">
        <v>4</v>
      </c>
      <c r="D8" s="79"/>
      <c r="E8" s="9"/>
      <c r="F8" s="78" t="s">
        <v>4</v>
      </c>
      <c r="G8" s="79"/>
      <c r="H8" s="9"/>
      <c r="I8" s="78" t="s">
        <v>4</v>
      </c>
      <c r="J8" s="79"/>
    </row>
    <row r="9" spans="1:11" ht="20" customHeight="1" x14ac:dyDescent="0.15">
      <c r="A9" s="10" t="str">
        <f>'Beoordelen open vragen'!A9</f>
        <v>6.1.4	AANPAK WERVING- EN SELECTIEPROCES EN DATABASE</v>
      </c>
      <c r="B9" s="9"/>
      <c r="C9" s="4" t="s">
        <v>6</v>
      </c>
      <c r="D9" s="16"/>
      <c r="E9" s="9"/>
      <c r="F9" s="4" t="s">
        <v>6</v>
      </c>
      <c r="G9" s="16"/>
      <c r="H9" s="9"/>
      <c r="I9" s="4" t="s">
        <v>6</v>
      </c>
      <c r="J9" s="16"/>
    </row>
    <row r="10" spans="1:11" ht="202" customHeight="1" x14ac:dyDescent="0.15">
      <c r="A10" s="54" t="str">
        <f>'Beoordelen open vragen'!A10:B10</f>
        <v>Inschrijver dient te beschrijven op maximaal 3 A4 (toe te voegen op TenderNed) welke werkwijze zij hanteert bij of voorafgaand van een aanvraag voor ICT-personeel voor ROC Friese Poort. Inschrijver beschrijft hierbij minimaal:
•	 op welke wijze zij proactief haar netwerk versterkt en uitbreid;
•	 het intakeproces met de aanvrager; 
•	 de wijze van werven en selecteren, toetsing CV, competenties,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inschrijver invulling gaat geven aan het voorkomen van stapeling; kandidaten die via meerdere partnerpartijen aangeboden worden of al een directe relatie heeft met ROC Friese Poort (ter voorkoming van een discussie over rol 1 of rol 2).</v>
      </c>
      <c r="B10" s="9"/>
      <c r="C10" s="78" t="s">
        <v>4</v>
      </c>
      <c r="D10" s="79"/>
      <c r="E10" s="9"/>
      <c r="F10" s="78" t="s">
        <v>4</v>
      </c>
      <c r="G10" s="79"/>
      <c r="H10" s="9"/>
      <c r="I10" s="78" t="s">
        <v>4</v>
      </c>
      <c r="J10" s="79"/>
    </row>
    <row r="11" spans="1:11" ht="20" customHeight="1" x14ac:dyDescent="0.15">
      <c r="A11" s="10" t="str">
        <f>'Beoordelen open vragen'!A11</f>
        <v>6.1.5	 TEAM ACCOUNT-/ SUCCESMANAGEMENT/ PARTNERSCHAP</v>
      </c>
      <c r="B11" s="9"/>
      <c r="C11" s="4" t="s">
        <v>6</v>
      </c>
      <c r="D11" s="16"/>
      <c r="E11" s="9"/>
      <c r="F11" s="4" t="s">
        <v>6</v>
      </c>
      <c r="G11" s="16"/>
      <c r="H11" s="9"/>
      <c r="I11" s="4" t="s">
        <v>6</v>
      </c>
      <c r="J11" s="16"/>
    </row>
    <row r="12" spans="1:11" ht="174" customHeight="1" x14ac:dyDescent="0.15">
      <c r="A12" s="54"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gezamenlijke opdrachtgevers een nog sterkere propositie te verkrijgen. In de beantwoording beschrijft inschrijver minimaal het volgende: 
•	 op welke wijze wil de inschrijver invulling geven aan een hecht partnerschap tussen ROC Friese Poort, verschillende aanbieders, de opdrachtnemer en kandidaten?;
•	 op welke wijze wil zij in de regio invulling geven aan een gezamenlijke sterke propositie?;
•	 welk niveau (kwalitatief: welke ervaring /kwantitatief; hoeveel account managers) accountmanagement en middelen wil inschrijver hiervoor inzetten?;
•	 hoe borgt u de continuïteit van het accountteam/kennis van de organisatie en behoefte van de opdrachtgever bij verzuim of vertrek van deze medewerkers?</v>
      </c>
      <c r="B12" s="9"/>
      <c r="C12" s="78" t="s">
        <v>4</v>
      </c>
      <c r="D12" s="79"/>
      <c r="E12" s="9"/>
      <c r="F12" s="78" t="s">
        <v>4</v>
      </c>
      <c r="G12" s="79"/>
      <c r="H12" s="9"/>
      <c r="I12" s="78" t="s">
        <v>4</v>
      </c>
      <c r="J12" s="79"/>
    </row>
    <row r="13" spans="1:11" ht="20" customHeight="1" x14ac:dyDescent="0.15">
      <c r="A13" s="10" t="str">
        <f>'Beoordelen open vragen'!A13</f>
        <v>6.1.6	 PARTNERPARTIJEN</v>
      </c>
      <c r="B13" s="9"/>
      <c r="C13" s="4" t="s">
        <v>6</v>
      </c>
      <c r="D13" s="16"/>
      <c r="E13" s="9"/>
      <c r="F13" s="4" t="s">
        <v>6</v>
      </c>
      <c r="G13" s="16"/>
      <c r="H13" s="9"/>
      <c r="I13" s="4" t="s">
        <v>6</v>
      </c>
      <c r="J13" s="16"/>
    </row>
    <row r="14" spans="1:11" ht="177" customHeight="1" x14ac:dyDescent="0.15">
      <c r="A14" s="54" t="str">
        <f>'Beoordelen open vragen'!A14</f>
        <v>Inschrijver dient te beschrijven op maximaal 2 A4 (toe te voegen op TenderNed) op welke wijze zij invulling geeft aan brokerrol 1. Inschrijver beschrijft daarbij minimaal:
•	 welke en hoeveel ICT-partnerpartijen zij zelf daarbij heeft en wat haar aantoonbare ervaringen zijn;
•	 op welke wijze inschrijver bestaande partnerpartijen van de opdrachtgever wil inzetten;
•	 op welke wijze zij waarborgt dat de partnerpartij geen commercieel nadeel ondervindt van de brokerrol (rol 1 en rol 2);
•	 op welke wijze zij om gaat met weerstanden van een derde tegen een brokerrol, met als hoogste doel een snelle invulling te geven aan een vacature van de opdrachtgever;
•	 welke risico’s zij ziet en welke beheersmaatregelen zij hier tegen gaat treffen;
•	 om welke reden een beoogde partnerpartij niet met inschrijver of met een broker wenste samen te werken en hoe zij dat in de toekomst anders zou aanpakken.</v>
      </c>
      <c r="B14" s="9"/>
      <c r="C14" s="78" t="s">
        <v>4</v>
      </c>
      <c r="D14" s="79"/>
      <c r="E14" s="9"/>
      <c r="F14" s="78" t="s">
        <v>4</v>
      </c>
      <c r="G14" s="79"/>
      <c r="H14" s="9"/>
      <c r="I14" s="78" t="s">
        <v>4</v>
      </c>
      <c r="J14" s="79"/>
    </row>
    <row r="15" spans="1:11" ht="20" customHeight="1" x14ac:dyDescent="0.15">
      <c r="A15" s="17"/>
      <c r="B15" s="18"/>
      <c r="C15" s="19"/>
      <c r="D15" s="19"/>
      <c r="E15" s="18"/>
      <c r="F15" s="19"/>
      <c r="G15" s="19"/>
      <c r="H15" s="18"/>
      <c r="I15" s="19"/>
      <c r="J15" s="20"/>
    </row>
    <row r="16" spans="1:11" ht="20" customHeight="1" x14ac:dyDescent="0.15"/>
  </sheetData>
  <sheetProtection algorithmName="SHA-512" hashValue="kT0Tz7pGSf8MAkWLiSS8IwAe1vbjx6hLNK219MzpdgQLjMKGhmjD9qUoXQ0TqaR/DNhn2+WxkXFu1nRoGo9XTQ==" saltValue="PMIeIC4VfAEy+g72I/9Jdw==" spinCount="100000" sheet="1" objects="1" scenarios="1"/>
  <mergeCells count="24">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s>
  <dataValidations count="1">
    <dataValidation type="list" errorStyle="warning" allowBlank="1" showErrorMessage="1" error="Voer juiste waarde in. " sqref="C5 F5 I5 C7 F7 I7 C9 F9 I9 C11 F11 I11 C3 F3 I3 C13 F13 I13" xr:uid="{F3C38793-AC0C-A640-BD35-2CC81E3C902D}">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16"/>
  <sheetViews>
    <sheetView showGridLines="0" zoomScaleNormal="100"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21" customWidth="1"/>
    <col min="3" max="3" width="25.83203125" style="22" customWidth="1"/>
    <col min="4" max="4" width="3.83203125" style="22" customWidth="1"/>
    <col min="5" max="5" width="2.83203125" style="22" customWidth="1"/>
    <col min="6" max="6" width="25.83203125" style="22" customWidth="1"/>
    <col min="7" max="7" width="3.83203125" style="22" customWidth="1"/>
    <col min="8" max="8" width="2.83203125" style="22"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2" t="s">
        <v>25</v>
      </c>
      <c r="B1" s="5"/>
      <c r="C1" s="76" t="s">
        <v>37</v>
      </c>
      <c r="D1" s="77"/>
      <c r="E1" s="5"/>
      <c r="F1" s="76" t="s">
        <v>38</v>
      </c>
      <c r="G1" s="77"/>
      <c r="H1" s="5"/>
      <c r="I1" s="76" t="s">
        <v>39</v>
      </c>
      <c r="J1" s="77"/>
      <c r="K1" s="13"/>
    </row>
    <row r="2" spans="1:11" ht="30" customHeight="1" x14ac:dyDescent="0.15">
      <c r="A2" s="14" t="s">
        <v>35</v>
      </c>
      <c r="B2" s="8"/>
      <c r="C2" s="80" t="s">
        <v>16</v>
      </c>
      <c r="D2" s="81"/>
      <c r="E2" s="8"/>
      <c r="F2" s="80" t="s">
        <v>16</v>
      </c>
      <c r="G2" s="81"/>
      <c r="H2" s="8"/>
      <c r="I2" s="80" t="s">
        <v>16</v>
      </c>
      <c r="J2" s="81"/>
    </row>
    <row r="3" spans="1:11" ht="20" customHeight="1" x14ac:dyDescent="0.15">
      <c r="A3" s="10" t="str">
        <f>'Beoordelen open vragen'!A3</f>
        <v>6.1.1	 PLAN VAN AANPAK (AANVANG DIENSTVERLENING)</v>
      </c>
      <c r="B3" s="9"/>
      <c r="C3" s="4" t="s">
        <v>6</v>
      </c>
      <c r="D3" s="15"/>
      <c r="E3" s="9"/>
      <c r="F3" s="4" t="s">
        <v>6</v>
      </c>
      <c r="G3" s="15"/>
      <c r="H3" s="9"/>
      <c r="I3" s="4" t="s">
        <v>6</v>
      </c>
      <c r="J3" s="15"/>
    </row>
    <row r="4" spans="1:11" ht="244" customHeight="1" x14ac:dyDescent="0.15">
      <c r="A4" s="54" t="str">
        <f>'Beoordelen open vragen'!A4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en ICT vraagstukken van de opdrachtgever? Inschrijver beschrijft daarbij minimaal hoe zij vanuit een partnerschap met een langdurige insteek zich gaat verdiepen over de verschillende vraagstukken teneinde de juiste kandidaten te werven;
•	 op welke wijze geeft inschrijver invulling aan de verbinding tussen onderwijsgevende kandidaten uit de kandidatenmarkt en haar eigen database en de opdrachtgever bij aanvang van de dienstverlening;
•	 een realistisch tijdspad binnen de gestelde termijnen van deze aanbesteding (wanneer doet inschrijver wat in de eerste fase van de dynamische verificatie teneinde de juiste partnerpartijen te binden);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9"/>
      <c r="C4" s="78" t="s">
        <v>4</v>
      </c>
      <c r="D4" s="79"/>
      <c r="E4" s="9"/>
      <c r="F4" s="78" t="s">
        <v>4</v>
      </c>
      <c r="G4" s="79"/>
      <c r="H4" s="9"/>
      <c r="I4" s="78" t="s">
        <v>4</v>
      </c>
      <c r="J4" s="79"/>
    </row>
    <row r="5" spans="1:11" ht="20" customHeight="1" x14ac:dyDescent="0.15">
      <c r="A5" s="10" t="str">
        <f>'Beoordelen open vragen'!A5</f>
        <v>6.1.2	 GOED OPDRACHTGEVERSCHAP</v>
      </c>
      <c r="B5" s="9"/>
      <c r="C5" s="4" t="s">
        <v>6</v>
      </c>
      <c r="D5" s="16"/>
      <c r="E5" s="9"/>
      <c r="F5" s="4" t="s">
        <v>6</v>
      </c>
      <c r="G5" s="16"/>
      <c r="H5" s="9"/>
      <c r="I5" s="4" t="s">
        <v>6</v>
      </c>
      <c r="J5" s="16"/>
    </row>
    <row r="6" spans="1:11" ht="159" customHeight="1" x14ac:dyDescent="0.15">
      <c r="A6" s="54" t="str">
        <f>'Beoordelen open vragen'!A6</f>
        <v>Inschrijver dient te beschrijven op maximaal 2 A4 (toe te voegen op TenderNed) op welke wijze zij invulling geeft aan goed opdrachtgeverschap gericht op haar eigen en toekomstige partners in deze vraag gericht op ICT personeel (zie aanbestedingsdocument). Het doel van deze vraag is dat opdrachtgever van inschrijver wil weten hoe aantrekkelijk zij als opdrachtgever is in combinatie met ROC Friese Poort en beschrijft hierbij minimaal de volgende punten:
1.	 Communicatie (middelen/ frequentie) met potentiële partnerpartijen, ofwel de kandidatenmarkt;
2.	 Organiseren (gezamenlijke) events/informatievoorziening voor partnerpartijen;
3.	 De wijze van langdurig binden en motiveren van (potentiële) partnerpartijen (binnen en buiten de regio Friesland) aan de combinatie van inschrijver en ROC Friese Poort als aantrekkelijke werkomgeving.</v>
      </c>
      <c r="B6" s="9"/>
      <c r="C6" s="78" t="s">
        <v>4</v>
      </c>
      <c r="D6" s="79"/>
      <c r="E6" s="9"/>
      <c r="F6" s="78" t="s">
        <v>4</v>
      </c>
      <c r="G6" s="79"/>
      <c r="H6" s="9"/>
      <c r="I6" s="78" t="s">
        <v>4</v>
      </c>
      <c r="J6" s="79"/>
    </row>
    <row r="7" spans="1:11" ht="20" customHeight="1" x14ac:dyDescent="0.15">
      <c r="A7" s="10" t="str">
        <f>'Beoordelen open vragen'!A7</f>
        <v xml:space="preserve">6.1.3	 DASHBOARD KLANT- EN MEDEWERKERSERVARINGEN </v>
      </c>
      <c r="B7" s="9"/>
      <c r="C7" s="4" t="s">
        <v>6</v>
      </c>
      <c r="D7" s="16"/>
      <c r="E7" s="9"/>
      <c r="F7" s="4" t="s">
        <v>6</v>
      </c>
      <c r="G7" s="16"/>
      <c r="H7" s="9"/>
      <c r="I7" s="4" t="s">
        <v>6</v>
      </c>
      <c r="J7" s="16"/>
    </row>
    <row r="8" spans="1:11" ht="124" customHeight="1" x14ac:dyDescent="0.15">
      <c r="A8" s="54" t="str">
        <f>'Beoordelen open vragen'!A8</f>
        <v>Inschrijver dient te beschrijven op maximaal 2 A4 (toe te voegen op TenderNed) op welke wijze zij informatie verzamelt, analyseert, presenteert en omzet naar (welke) acties, omtrent de ervaringen en tevredenheid van ingezette medewerkers (ingedeeld in functiegroepen) en leidinggevenden. Inschrijver laat daarbij zien in de inschrijving waaruit de meerwaarde hiervan blijkt.</v>
      </c>
      <c r="B8" s="9"/>
      <c r="C8" s="78" t="s">
        <v>4</v>
      </c>
      <c r="D8" s="79"/>
      <c r="E8" s="9"/>
      <c r="F8" s="78" t="s">
        <v>4</v>
      </c>
      <c r="G8" s="79"/>
      <c r="H8" s="9"/>
      <c r="I8" s="78" t="s">
        <v>4</v>
      </c>
      <c r="J8" s="79"/>
    </row>
    <row r="9" spans="1:11" ht="20" customHeight="1" x14ac:dyDescent="0.15">
      <c r="A9" s="10" t="str">
        <f>'Beoordelen open vragen'!A9</f>
        <v>6.1.4	AANPAK WERVING- EN SELECTIEPROCES EN DATABASE</v>
      </c>
      <c r="B9" s="9"/>
      <c r="C9" s="4" t="s">
        <v>6</v>
      </c>
      <c r="D9" s="16"/>
      <c r="E9" s="9"/>
      <c r="F9" s="4" t="s">
        <v>6</v>
      </c>
      <c r="G9" s="16"/>
      <c r="H9" s="9"/>
      <c r="I9" s="4" t="s">
        <v>6</v>
      </c>
      <c r="J9" s="16"/>
    </row>
    <row r="10" spans="1:11" ht="202" customHeight="1" x14ac:dyDescent="0.15">
      <c r="A10" s="54" t="str">
        <f>'Beoordelen open vragen'!A10:B10</f>
        <v>Inschrijver dient te beschrijven op maximaal 3 A4 (toe te voegen op TenderNed) welke werkwijze zij hanteert bij of voorafgaand van een aanvraag voor ICT-personeel voor ROC Friese Poort. Inschrijver beschrijft hierbij minimaal:
•	 op welke wijze zij proactief haar netwerk versterkt en uitbreid;
•	 het intakeproces met de aanvrager; 
•	 de wijze van werven en selecteren, toetsing CV, competenties,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inschrijver invulling gaat geven aan het voorkomen van stapeling; kandidaten die via meerdere partnerpartijen aangeboden worden of al een directe relatie heeft met ROC Friese Poort (ter voorkoming van een discussie over rol 1 of rol 2).</v>
      </c>
      <c r="B10" s="9"/>
      <c r="C10" s="78" t="s">
        <v>4</v>
      </c>
      <c r="D10" s="79"/>
      <c r="E10" s="9"/>
      <c r="F10" s="78" t="s">
        <v>4</v>
      </c>
      <c r="G10" s="79"/>
      <c r="H10" s="9"/>
      <c r="I10" s="78" t="s">
        <v>4</v>
      </c>
      <c r="J10" s="79"/>
    </row>
    <row r="11" spans="1:11" ht="20" customHeight="1" x14ac:dyDescent="0.15">
      <c r="A11" s="10" t="str">
        <f>'Beoordelen open vragen'!A11</f>
        <v>6.1.5	 TEAM ACCOUNT-/ SUCCESMANAGEMENT/ PARTNERSCHAP</v>
      </c>
      <c r="B11" s="9"/>
      <c r="C11" s="4" t="s">
        <v>6</v>
      </c>
      <c r="D11" s="16"/>
      <c r="E11" s="9"/>
      <c r="F11" s="4" t="s">
        <v>6</v>
      </c>
      <c r="G11" s="16"/>
      <c r="H11" s="9"/>
      <c r="I11" s="4" t="s">
        <v>6</v>
      </c>
      <c r="J11" s="16"/>
    </row>
    <row r="12" spans="1:11" ht="174" customHeight="1" x14ac:dyDescent="0.15">
      <c r="A12" s="54" t="str">
        <f>'Beoordelen open vragen'!A12</f>
        <v>Inschrijver dient te beschrijven op maximaal 3 A4 (toe te voegen op TenderNed) hoe zij invulling denkt te gaan geven aan account-/ succesmanagement, ofwel partnerschap na direct bij aanvang van de dynamische verificatie. Belangrijk hierbij is op welke wijze inschrijver gaat samenwerken met de opdrachtgever om in de regio als gezamenlijke opdrachtgevers een nog sterkere propositie te verkrijgen. In de beantwoording beschrijft inschrijver minimaal het volgende: 
•	 op welke wijze wil de inschrijver invulling geven aan een hecht partnerschap tussen ROC Friese Poort, verschillende aanbieders, de opdrachtnemer en kandidaten?;
•	 op welke wijze wil zij in de regio invulling geven aan een gezamenlijke sterke propositie?;
•	 welk niveau (kwalitatief: welke ervaring /kwantitatief; hoeveel account managers) accountmanagement en middelen wil inschrijver hiervoor inzetten?;
•	 hoe borgt u de continuïteit van het accountteam/kennis van de organisatie en behoefte van de opdrachtgever bij verzuim of vertrek van deze medewerkers?</v>
      </c>
      <c r="B12" s="9"/>
      <c r="C12" s="78" t="s">
        <v>4</v>
      </c>
      <c r="D12" s="79"/>
      <c r="E12" s="9"/>
      <c r="F12" s="78" t="s">
        <v>4</v>
      </c>
      <c r="G12" s="79"/>
      <c r="H12" s="9"/>
      <c r="I12" s="78" t="s">
        <v>4</v>
      </c>
      <c r="J12" s="79"/>
    </row>
    <row r="13" spans="1:11" ht="20" customHeight="1" x14ac:dyDescent="0.15">
      <c r="A13" s="10" t="str">
        <f>'Beoordelen open vragen'!A13</f>
        <v>6.1.6	 PARTNERPARTIJEN</v>
      </c>
      <c r="B13" s="9"/>
      <c r="C13" s="4" t="s">
        <v>6</v>
      </c>
      <c r="D13" s="16"/>
      <c r="E13" s="9"/>
      <c r="F13" s="4" t="s">
        <v>6</v>
      </c>
      <c r="G13" s="16"/>
      <c r="H13" s="9"/>
      <c r="I13" s="4" t="s">
        <v>6</v>
      </c>
      <c r="J13" s="16"/>
    </row>
    <row r="14" spans="1:11" ht="177" customHeight="1" x14ac:dyDescent="0.15">
      <c r="A14" s="54" t="str">
        <f>'Beoordelen open vragen'!A14</f>
        <v>Inschrijver dient te beschrijven op maximaal 2 A4 (toe te voegen op TenderNed) op welke wijze zij invulling geeft aan brokerrol 1. Inschrijver beschrijft daarbij minimaal:
•	 welke en hoeveel ICT-partnerpartijen zij zelf daarbij heeft en wat haar aantoonbare ervaringen zijn;
•	 op welke wijze inschrijver bestaande partnerpartijen van de opdrachtgever wil inzetten;
•	 op welke wijze zij waarborgt dat de partnerpartij geen commercieel nadeel ondervindt van de brokerrol (rol 1 en rol 2);
•	 op welke wijze zij om gaat met weerstanden van een derde tegen een brokerrol, met als hoogste doel een snelle invulling te geven aan een vacature van de opdrachtgever;
•	 welke risico’s zij ziet en welke beheersmaatregelen zij hier tegen gaat treffen;
•	 om welke reden een beoogde partnerpartij niet met inschrijver of met een broker wenste samen te werken en hoe zij dat in de toekomst anders zou aanpakken.</v>
      </c>
      <c r="B14" s="9"/>
      <c r="C14" s="78" t="s">
        <v>4</v>
      </c>
      <c r="D14" s="79"/>
      <c r="E14" s="9"/>
      <c r="F14" s="78" t="s">
        <v>4</v>
      </c>
      <c r="G14" s="79"/>
      <c r="H14" s="9"/>
      <c r="I14" s="78" t="s">
        <v>4</v>
      </c>
      <c r="J14" s="79"/>
    </row>
    <row r="15" spans="1:11" ht="20" customHeight="1" x14ac:dyDescent="0.15">
      <c r="A15" s="17"/>
      <c r="B15" s="18"/>
      <c r="C15" s="19"/>
      <c r="D15" s="19"/>
      <c r="E15" s="18"/>
      <c r="F15" s="19"/>
      <c r="G15" s="19"/>
      <c r="H15" s="18"/>
      <c r="I15" s="19"/>
      <c r="J15" s="20"/>
    </row>
    <row r="16" spans="1:11" ht="20" customHeight="1" x14ac:dyDescent="0.15"/>
  </sheetData>
  <sheetProtection algorithmName="SHA-512" hashValue="ZqhAmmTrtNPysRMl2cxirXnetPca/SyGrYOMu/t4DX4PNDtYpWjueIlStXLTRFCu+hU4pVJhNV8cBiEpty81vQ==" saltValue="Rq2BUOuP8aGTC4iNCL0u2g==" spinCount="100000" sheet="1" objects="1" scenarios="1"/>
  <mergeCells count="24">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s>
  <dataValidations count="1">
    <dataValidation type="list" errorStyle="warning" allowBlank="1" showErrorMessage="1" error="Voer juiste waarde in. " sqref="C5 F5 I5 C7 F7 I7 C9 F9 I9 C11 F11 I11 C3 F3 I3 C13 F13 I13" xr:uid="{FE7D6510-AF3F-C941-9443-E72B88820498}">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0"/>
  <sheetViews>
    <sheetView showGridLines="0" topLeftCell="A17" zoomScaleNormal="100" workbookViewId="0">
      <selection activeCell="D40" sqref="D40"/>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customWidth="1"/>
    <col min="10" max="11" width="26.1640625" customWidth="1"/>
  </cols>
  <sheetData>
    <row r="1" spans="1:11" ht="40" customHeight="1" x14ac:dyDescent="0.2">
      <c r="A1" s="94" t="s">
        <v>28</v>
      </c>
      <c r="B1" s="95"/>
      <c r="C1" s="5"/>
      <c r="D1" s="96"/>
      <c r="E1" s="96"/>
      <c r="F1" s="23"/>
      <c r="G1" s="90"/>
      <c r="H1" s="91"/>
      <c r="I1" s="24"/>
      <c r="J1" s="90"/>
      <c r="K1" s="91"/>
    </row>
    <row r="2" spans="1:11" ht="28" customHeight="1" x14ac:dyDescent="0.2">
      <c r="A2" s="92" t="s">
        <v>29</v>
      </c>
      <c r="B2" s="93"/>
      <c r="C2" s="25"/>
      <c r="D2" s="26" t="str">
        <f>'Beoordelaar 1'!C1</f>
        <v>Inschrijver 1</v>
      </c>
      <c r="E2" s="60" t="s">
        <v>27</v>
      </c>
      <c r="F2" s="58"/>
      <c r="G2" s="26" t="str">
        <f>'Beoordelaar 1'!F1</f>
        <v>Inschrijver 2</v>
      </c>
      <c r="H2" s="60" t="s">
        <v>27</v>
      </c>
      <c r="I2" s="59"/>
      <c r="J2" s="26" t="str">
        <f>'Beoordelaar 1'!I1</f>
        <v>Inschrijver 3</v>
      </c>
      <c r="K2" s="60" t="s">
        <v>27</v>
      </c>
    </row>
    <row r="3" spans="1:11" ht="18" customHeight="1" x14ac:dyDescent="0.2">
      <c r="A3" s="86" t="str">
        <f>'Beoordelen open vragen'!A3</f>
        <v>6.1.1	 PLAN VAN AANPAK (AANVANG DIENSTVERLENING)</v>
      </c>
      <c r="B3" s="27" t="s">
        <v>12</v>
      </c>
      <c r="C3" s="25"/>
      <c r="D3" s="28" t="str">
        <f>'Beoordelaar 1'!C3</f>
        <v>SCORE</v>
      </c>
      <c r="E3" s="82" t="s">
        <v>36</v>
      </c>
      <c r="F3" s="25"/>
      <c r="G3" s="28" t="str">
        <f>'Beoordelaar 1'!F3</f>
        <v>SCORE</v>
      </c>
      <c r="H3" s="82" t="s">
        <v>36</v>
      </c>
      <c r="I3" s="29"/>
      <c r="J3" s="28" t="str">
        <f>'Beoordelaar 1'!I3</f>
        <v>SCORE</v>
      </c>
      <c r="K3" s="82" t="s">
        <v>36</v>
      </c>
    </row>
    <row r="4" spans="1:11" ht="18" customHeight="1" x14ac:dyDescent="0.2">
      <c r="A4" s="87"/>
      <c r="B4" s="27" t="s">
        <v>13</v>
      </c>
      <c r="C4" s="25"/>
      <c r="D4" s="28" t="str">
        <f>'Beoordelaar 2'!C3</f>
        <v>SCORE</v>
      </c>
      <c r="E4" s="82"/>
      <c r="F4" s="25"/>
      <c r="G4" s="28" t="str">
        <f>'Beoordelaar 2'!F3</f>
        <v>SCORE</v>
      </c>
      <c r="H4" s="82"/>
      <c r="I4" s="29"/>
      <c r="J4" s="28" t="str">
        <f>'Beoordelaar 2'!I3</f>
        <v>SCORE</v>
      </c>
      <c r="K4" s="82"/>
    </row>
    <row r="5" spans="1:11" ht="18" customHeight="1" x14ac:dyDescent="0.2">
      <c r="A5" s="87"/>
      <c r="B5" s="27" t="s">
        <v>14</v>
      </c>
      <c r="C5" s="25"/>
      <c r="D5" s="28" t="str">
        <f>'Beoordelaar 3'!C3</f>
        <v>SCORE</v>
      </c>
      <c r="E5" s="82"/>
      <c r="F5" s="25"/>
      <c r="G5" s="28" t="str">
        <f>'Beoordelaar 3'!F3</f>
        <v>SCORE</v>
      </c>
      <c r="H5" s="82"/>
      <c r="I5" s="29"/>
      <c r="J5" s="28" t="str">
        <f>'Beoordelaar 3'!I3</f>
        <v>SCORE</v>
      </c>
      <c r="K5" s="82"/>
    </row>
    <row r="6" spans="1:11" ht="18" customHeight="1" x14ac:dyDescent="0.2">
      <c r="A6" s="87"/>
      <c r="B6" s="27" t="s">
        <v>26</v>
      </c>
      <c r="C6" s="25"/>
      <c r="D6" s="30" t="str">
        <f>'Beoordelaar 4'!C3</f>
        <v>SCORE</v>
      </c>
      <c r="E6" s="82"/>
      <c r="F6" s="25"/>
      <c r="G6" s="30" t="str">
        <f>'Beoordelaar 4'!F3</f>
        <v>SCORE</v>
      </c>
      <c r="H6" s="82"/>
      <c r="I6" s="29"/>
      <c r="J6" s="30" t="str">
        <f>'Beoordelaar 4'!I3</f>
        <v>SCORE</v>
      </c>
      <c r="K6" s="82"/>
    </row>
    <row r="7" spans="1:11" ht="20" customHeight="1" x14ac:dyDescent="0.2">
      <c r="A7" s="84" t="s">
        <v>5</v>
      </c>
      <c r="B7" s="85"/>
      <c r="C7" s="25"/>
      <c r="D7" s="31" t="s">
        <v>6</v>
      </c>
      <c r="E7" s="82"/>
      <c r="F7" s="25"/>
      <c r="G7" s="31" t="s">
        <v>16</v>
      </c>
      <c r="H7" s="82"/>
      <c r="I7" s="29"/>
      <c r="J7" s="31" t="s">
        <v>6</v>
      </c>
      <c r="K7" s="82"/>
    </row>
    <row r="8" spans="1:11" ht="20" customHeight="1" x14ac:dyDescent="0.2">
      <c r="A8" s="88"/>
      <c r="B8" s="89"/>
      <c r="C8" s="32"/>
      <c r="D8" s="61" t="str">
        <f>IF(D7="Uitmuntend","€ 18.000",IF(D7="Goed","€ 12.600",IF(D7="Voldoende","€ 0",IF(D7="Matig","- € 18.000",IF(D7="Onvoldoende","UITSLUITING"," ")))))</f>
        <v xml:space="preserve"> </v>
      </c>
      <c r="E8" s="83"/>
      <c r="F8" s="32"/>
      <c r="G8" s="61" t="str">
        <f>IF(G7="Uitmuntend","€ 18.000",IF(G7="Goed","€ 12.600",IF(G7="Voldoende","€ 0",IF(G7="Matig","- € 18.000",IF(G7="Onvoldoende","UITSLUITING"," ")))))</f>
        <v xml:space="preserve"> </v>
      </c>
      <c r="H8" s="83"/>
      <c r="I8" s="33"/>
      <c r="J8" s="61" t="str">
        <f>IF(J7="Uitmuntend","€ 18.000",IF(J7="Goed","€ 12.600",IF(J7="Voldoende","€ 0",IF(J7="Matig","- € 18.000",IF(J7="Onvoldoende","UITSLUITING"," ")))))</f>
        <v xml:space="preserve"> </v>
      </c>
      <c r="K8" s="83"/>
    </row>
    <row r="9" spans="1:11" ht="18" customHeight="1" x14ac:dyDescent="0.2">
      <c r="A9" s="86" t="str">
        <f>'Beoordelen open vragen'!A5</f>
        <v>6.1.2	 GOED OPDRACHTGEVERSCHAP</v>
      </c>
      <c r="B9" s="27" t="str">
        <f>B3</f>
        <v>Beoordelaar 1</v>
      </c>
      <c r="C9" s="25"/>
      <c r="D9" s="28" t="str">
        <f>'Beoordelaar 1'!C5</f>
        <v>SCORE</v>
      </c>
      <c r="E9" s="82" t="s">
        <v>36</v>
      </c>
      <c r="F9" s="25"/>
      <c r="G9" s="28" t="str">
        <f>'Beoordelaar 1'!F5</f>
        <v>SCORE</v>
      </c>
      <c r="H9" s="82" t="s">
        <v>36</v>
      </c>
      <c r="I9" s="29"/>
      <c r="J9" s="28" t="str">
        <f>'Beoordelaar 1'!I5</f>
        <v>SCORE</v>
      </c>
      <c r="K9" s="82" t="s">
        <v>36</v>
      </c>
    </row>
    <row r="10" spans="1:11" ht="18" customHeight="1" x14ac:dyDescent="0.2">
      <c r="A10" s="87"/>
      <c r="B10" s="27" t="str">
        <f>B4</f>
        <v>Beoordelaar 2</v>
      </c>
      <c r="C10" s="25"/>
      <c r="D10" s="28" t="str">
        <f>'Beoordelaar 2'!C5</f>
        <v>SCORE</v>
      </c>
      <c r="E10" s="82"/>
      <c r="F10" s="25"/>
      <c r="G10" s="28" t="str">
        <f>'Beoordelaar 2'!F5</f>
        <v>SCORE</v>
      </c>
      <c r="H10" s="82"/>
      <c r="I10" s="29"/>
      <c r="J10" s="28" t="str">
        <f>'Beoordelaar 2'!I5</f>
        <v>SCORE</v>
      </c>
      <c r="K10" s="82"/>
    </row>
    <row r="11" spans="1:11" ht="18" customHeight="1" x14ac:dyDescent="0.2">
      <c r="A11" s="87"/>
      <c r="B11" s="27" t="str">
        <f>B5</f>
        <v>Beoordelaar 3</v>
      </c>
      <c r="C11" s="25"/>
      <c r="D11" s="28" t="str">
        <f>'Beoordelaar 3'!C5</f>
        <v>SCORE</v>
      </c>
      <c r="E11" s="82"/>
      <c r="F11" s="25"/>
      <c r="G11" s="28" t="str">
        <f>'Beoordelaar 3'!F5</f>
        <v>SCORE</v>
      </c>
      <c r="H11" s="82"/>
      <c r="I11" s="29"/>
      <c r="J11" s="28" t="str">
        <f>'Beoordelaar 3'!I5</f>
        <v>SCORE</v>
      </c>
      <c r="K11" s="82"/>
    </row>
    <row r="12" spans="1:11" ht="18" customHeight="1" x14ac:dyDescent="0.2">
      <c r="A12" s="87"/>
      <c r="B12" s="27" t="str">
        <f>B6</f>
        <v>Beoordelaar 4</v>
      </c>
      <c r="C12" s="25"/>
      <c r="D12" s="30" t="str">
        <f>'Beoordelaar 4'!C5</f>
        <v>SCORE</v>
      </c>
      <c r="E12" s="82"/>
      <c r="F12" s="25"/>
      <c r="G12" s="30" t="str">
        <f>'Beoordelaar 4'!F5</f>
        <v>SCORE</v>
      </c>
      <c r="H12" s="82"/>
      <c r="I12" s="29"/>
      <c r="J12" s="30" t="str">
        <f>'Beoordelaar 4'!I5</f>
        <v>SCORE</v>
      </c>
      <c r="K12" s="82"/>
    </row>
    <row r="13" spans="1:11" ht="20" customHeight="1" x14ac:dyDescent="0.2">
      <c r="A13" s="84"/>
      <c r="B13" s="85"/>
      <c r="C13" s="25"/>
      <c r="D13" s="31" t="s">
        <v>6</v>
      </c>
      <c r="E13" s="82"/>
      <c r="F13" s="25"/>
      <c r="G13" s="31" t="s">
        <v>16</v>
      </c>
      <c r="H13" s="82"/>
      <c r="I13" s="29"/>
      <c r="J13" s="31" t="s">
        <v>16</v>
      </c>
      <c r="K13" s="82"/>
    </row>
    <row r="14" spans="1:11" ht="20" customHeight="1" x14ac:dyDescent="0.2">
      <c r="A14" s="88"/>
      <c r="B14" s="89"/>
      <c r="C14" s="32"/>
      <c r="D14" s="61" t="str">
        <f>IF(D13="Uitmuntend","€ 18.000",IF(D13="Goed","€ 12.600",IF(D13="Voldoende","€ 0",IF(D13="Matig","- € 18.000",IF(D13="Onvoldoende","UITSLUITING"," ")))))</f>
        <v xml:space="preserve"> </v>
      </c>
      <c r="E14" s="83"/>
      <c r="F14" s="32"/>
      <c r="G14" s="61" t="str">
        <f>IF(G13="Uitmuntend","€ 18.000",IF(G13="Goed","€ 12.600",IF(G13="Voldoende","€ 0",IF(G13="Matig","- € 18.000",IF(G13="Onvoldoende","UITSLUITING"," ")))))</f>
        <v xml:space="preserve"> </v>
      </c>
      <c r="H14" s="83"/>
      <c r="I14" s="33"/>
      <c r="J14" s="61" t="str">
        <f>IF(J13="Uitmuntend","€ 18.000",IF(J13="Goed","€ 12.600",IF(J13="Voldoende","€ 0",IF(J13="Matig","- € 18.000",IF(J13="Onvoldoende","UITSLUITING"," ")))))</f>
        <v xml:space="preserve"> </v>
      </c>
      <c r="K14" s="83"/>
    </row>
    <row r="15" spans="1:11" ht="18" customHeight="1" x14ac:dyDescent="0.2">
      <c r="A15" s="86" t="str">
        <f>'Beoordelen open vragen'!A7</f>
        <v xml:space="preserve">6.1.3	 DASHBOARD KLANT- EN MEDEWERKERSERVARINGEN </v>
      </c>
      <c r="B15" s="27" t="str">
        <f>B3</f>
        <v>Beoordelaar 1</v>
      </c>
      <c r="C15" s="25"/>
      <c r="D15" s="28" t="str">
        <f>'Beoordelaar 1'!C7</f>
        <v>SCORE</v>
      </c>
      <c r="E15" s="82" t="s">
        <v>36</v>
      </c>
      <c r="F15" s="25"/>
      <c r="G15" s="28" t="str">
        <f>'Beoordelaar 1'!F7</f>
        <v>SCORE</v>
      </c>
      <c r="H15" s="82" t="s">
        <v>36</v>
      </c>
      <c r="I15" s="29"/>
      <c r="J15" s="28" t="str">
        <f>'Beoordelaar 1'!I7</f>
        <v>SCORE</v>
      </c>
      <c r="K15" s="82" t="s">
        <v>36</v>
      </c>
    </row>
    <row r="16" spans="1:11" ht="18" customHeight="1" x14ac:dyDescent="0.2">
      <c r="A16" s="87"/>
      <c r="B16" s="27" t="str">
        <f>B4</f>
        <v>Beoordelaar 2</v>
      </c>
      <c r="C16" s="25"/>
      <c r="D16" s="28" t="str">
        <f>'Beoordelaar 2'!C7</f>
        <v>SCORE</v>
      </c>
      <c r="E16" s="82"/>
      <c r="F16" s="25"/>
      <c r="G16" s="28" t="str">
        <f>'Beoordelaar 2'!F7</f>
        <v>SCORE</v>
      </c>
      <c r="H16" s="82"/>
      <c r="I16" s="29"/>
      <c r="J16" s="28" t="str">
        <f>'Beoordelaar 2'!I7</f>
        <v>SCORE</v>
      </c>
      <c r="K16" s="82"/>
    </row>
    <row r="17" spans="1:11" ht="18" customHeight="1" x14ac:dyDescent="0.2">
      <c r="A17" s="87"/>
      <c r="B17" s="27" t="str">
        <f>B5</f>
        <v>Beoordelaar 3</v>
      </c>
      <c r="C17" s="25"/>
      <c r="D17" s="28" t="str">
        <f>'Beoordelaar 3'!C7</f>
        <v>SCORE</v>
      </c>
      <c r="E17" s="82"/>
      <c r="F17" s="25"/>
      <c r="G17" s="28" t="str">
        <f>'Beoordelaar 3'!F7</f>
        <v>SCORE</v>
      </c>
      <c r="H17" s="82"/>
      <c r="I17" s="29"/>
      <c r="J17" s="28" t="str">
        <f>'Beoordelaar 3'!I7</f>
        <v>SCORE</v>
      </c>
      <c r="K17" s="82"/>
    </row>
    <row r="18" spans="1:11" ht="18" customHeight="1" x14ac:dyDescent="0.2">
      <c r="A18" s="87"/>
      <c r="B18" s="27" t="str">
        <f>B6</f>
        <v>Beoordelaar 4</v>
      </c>
      <c r="C18" s="25"/>
      <c r="D18" s="30" t="str">
        <f>'Beoordelaar 4'!C7</f>
        <v>SCORE</v>
      </c>
      <c r="E18" s="82"/>
      <c r="F18" s="25"/>
      <c r="G18" s="30" t="str">
        <f>'Beoordelaar 4'!F7</f>
        <v>SCORE</v>
      </c>
      <c r="H18" s="82"/>
      <c r="I18" s="29"/>
      <c r="J18" s="30" t="str">
        <f>'Beoordelaar 4'!I7</f>
        <v>SCORE</v>
      </c>
      <c r="K18" s="82"/>
    </row>
    <row r="19" spans="1:11" ht="20" customHeight="1" x14ac:dyDescent="0.2">
      <c r="A19" s="84" t="s">
        <v>5</v>
      </c>
      <c r="B19" s="85"/>
      <c r="C19" s="25"/>
      <c r="D19" s="31" t="s">
        <v>6</v>
      </c>
      <c r="E19" s="82"/>
      <c r="F19" s="25"/>
      <c r="G19" s="31" t="s">
        <v>16</v>
      </c>
      <c r="H19" s="82"/>
      <c r="I19" s="29"/>
      <c r="J19" s="31" t="s">
        <v>6</v>
      </c>
      <c r="K19" s="82"/>
    </row>
    <row r="20" spans="1:11" ht="20" customHeight="1" x14ac:dyDescent="0.2">
      <c r="A20" s="88"/>
      <c r="B20" s="89"/>
      <c r="C20" s="32"/>
      <c r="D20" s="61" t="str">
        <f>IF(D19="Uitmuntend","€ 12.000",IF(D19="Goed","€ 8.400",IF(D19="Voldoende","€ 0",IF(D19="Matig","- € 12.000",IF(D19="Onvoldoende","UITSLUITING"," ")))))</f>
        <v xml:space="preserve"> </v>
      </c>
      <c r="E20" s="83"/>
      <c r="F20" s="32"/>
      <c r="G20" s="61" t="str">
        <f>IF(G19="Uitmuntend","€ 12.000",IF(G19="Goed","€ 8.400",IF(G19="Voldoende","€ 0",IF(G19="Matig","- € 12.000",IF(G19="Onvoldoende","UITSLUITING"," ")))))</f>
        <v xml:space="preserve"> </v>
      </c>
      <c r="H20" s="83"/>
      <c r="I20" s="33"/>
      <c r="J20" s="61" t="str">
        <f>IF(J19="Uitmuntend","€ 12.000",IF(J19="Goed","€ 8.400",IF(J19="Voldoende","€ 0",IF(J19="Matig","- € 12.000",IF(J19="Onvoldoende","UITSLUITING"," ")))))</f>
        <v xml:space="preserve"> </v>
      </c>
      <c r="K20" s="83"/>
    </row>
    <row r="21" spans="1:11" ht="18" customHeight="1" x14ac:dyDescent="0.2">
      <c r="A21" s="86" t="str">
        <f>'Beoordelen open vragen'!A9</f>
        <v>6.1.4	AANPAK WERVING- EN SELECTIEPROCES EN DATABASE</v>
      </c>
      <c r="B21" s="27" t="str">
        <f>B3</f>
        <v>Beoordelaar 1</v>
      </c>
      <c r="C21" s="25"/>
      <c r="D21" s="28" t="str">
        <f>'Beoordelaar 1'!C9</f>
        <v>SCORE</v>
      </c>
      <c r="E21" s="82" t="s">
        <v>36</v>
      </c>
      <c r="F21" s="25"/>
      <c r="G21" s="28" t="str">
        <f>'Beoordelaar 1'!F9</f>
        <v>SCORE</v>
      </c>
      <c r="H21" s="82" t="s">
        <v>36</v>
      </c>
      <c r="I21" s="29"/>
      <c r="J21" s="28" t="str">
        <f>'Beoordelaar 1'!I9</f>
        <v>SCORE</v>
      </c>
      <c r="K21" s="82" t="s">
        <v>36</v>
      </c>
    </row>
    <row r="22" spans="1:11" ht="18" customHeight="1" x14ac:dyDescent="0.2">
      <c r="A22" s="87"/>
      <c r="B22" s="27" t="str">
        <f>B4</f>
        <v>Beoordelaar 2</v>
      </c>
      <c r="C22" s="25"/>
      <c r="D22" s="28" t="str">
        <f>'Beoordelaar 2'!C9</f>
        <v>SCORE</v>
      </c>
      <c r="E22" s="82"/>
      <c r="F22" s="25"/>
      <c r="G22" s="28" t="str">
        <f>'Beoordelaar 2'!F9</f>
        <v>SCORE</v>
      </c>
      <c r="H22" s="82"/>
      <c r="I22" s="29"/>
      <c r="J22" s="28" t="str">
        <f>'Beoordelaar 2'!I9</f>
        <v>SCORE</v>
      </c>
      <c r="K22" s="82"/>
    </row>
    <row r="23" spans="1:11" ht="18" customHeight="1" x14ac:dyDescent="0.2">
      <c r="A23" s="87"/>
      <c r="B23" s="27" t="str">
        <f>B5</f>
        <v>Beoordelaar 3</v>
      </c>
      <c r="C23" s="25"/>
      <c r="D23" s="28" t="str">
        <f>'Beoordelaar 3'!C9</f>
        <v>SCORE</v>
      </c>
      <c r="E23" s="82"/>
      <c r="F23" s="25"/>
      <c r="G23" s="28" t="str">
        <f>'Beoordelaar 3'!F9</f>
        <v>SCORE</v>
      </c>
      <c r="H23" s="82"/>
      <c r="I23" s="29"/>
      <c r="J23" s="28" t="str">
        <f>'Beoordelaar 3'!I9</f>
        <v>SCORE</v>
      </c>
      <c r="K23" s="82"/>
    </row>
    <row r="24" spans="1:11" ht="18" customHeight="1" x14ac:dyDescent="0.2">
      <c r="A24" s="87"/>
      <c r="B24" s="27" t="str">
        <f>B6</f>
        <v>Beoordelaar 4</v>
      </c>
      <c r="C24" s="25"/>
      <c r="D24" s="30" t="str">
        <f>'Beoordelaar 4'!C9</f>
        <v>SCORE</v>
      </c>
      <c r="E24" s="82"/>
      <c r="F24" s="25"/>
      <c r="G24" s="30" t="str">
        <f>'Beoordelaar 4'!F9</f>
        <v>SCORE</v>
      </c>
      <c r="H24" s="82"/>
      <c r="I24" s="29"/>
      <c r="J24" s="30" t="str">
        <f>'Beoordelaar 4'!I9</f>
        <v>SCORE</v>
      </c>
      <c r="K24" s="82"/>
    </row>
    <row r="25" spans="1:11" ht="20" customHeight="1" x14ac:dyDescent="0.2">
      <c r="A25" s="84" t="s">
        <v>5</v>
      </c>
      <c r="B25" s="85"/>
      <c r="C25" s="25"/>
      <c r="D25" s="31" t="s">
        <v>6</v>
      </c>
      <c r="E25" s="82"/>
      <c r="F25" s="25"/>
      <c r="G25" s="31" t="s">
        <v>16</v>
      </c>
      <c r="H25" s="82"/>
      <c r="I25" s="29"/>
      <c r="J25" s="31" t="s">
        <v>16</v>
      </c>
      <c r="K25" s="82"/>
    </row>
    <row r="26" spans="1:11" ht="20" customHeight="1" x14ac:dyDescent="0.2">
      <c r="A26" s="88"/>
      <c r="B26" s="89"/>
      <c r="C26" s="32"/>
      <c r="D26" s="61" t="str">
        <f>IF(D25="Uitmuntend","€ 24.000",IF(D25="Goed","€ 16.800",IF(D25="Voldoende","€ 0",IF(D25="Matig","- € 12.000",IF(D25="Onvoldoende","UITSLUITING"," ")))))</f>
        <v xml:space="preserve"> </v>
      </c>
      <c r="E26" s="83"/>
      <c r="F26" s="32"/>
      <c r="G26" s="61" t="str">
        <f>IF(G25="Uitmuntend","€ 24.000",IF(G25="Goed","€ 16.800",IF(G25="Voldoende","€ 0",IF(G25="Matig","- € 12.000",IF(G25="Onvoldoende","UITSLUITING"," ")))))</f>
        <v xml:space="preserve"> </v>
      </c>
      <c r="H26" s="83"/>
      <c r="I26" s="33"/>
      <c r="J26" s="61" t="str">
        <f>IF(J25="Uitmuntend","€ 24.000",IF(J25="Goed","€ 16.800",IF(J25="Voldoende","€ 0",IF(J25="Matig","- € 12.000",IF(J25="Onvoldoende","UITSLUITING"," ")))))</f>
        <v xml:space="preserve"> </v>
      </c>
      <c r="K26" s="83"/>
    </row>
    <row r="27" spans="1:11" ht="18" customHeight="1" x14ac:dyDescent="0.2">
      <c r="A27" s="86" t="str">
        <f>'Beoordelen open vragen'!A11</f>
        <v>6.1.5	 TEAM ACCOUNT-/ SUCCESMANAGEMENT/ PARTNERSCHAP</v>
      </c>
      <c r="B27" s="27" t="str">
        <f>B3</f>
        <v>Beoordelaar 1</v>
      </c>
      <c r="C27" s="25"/>
      <c r="D27" s="28" t="str">
        <f>'Beoordelaar 1'!C11</f>
        <v>SCORE</v>
      </c>
      <c r="E27" s="82" t="s">
        <v>36</v>
      </c>
      <c r="F27" s="25"/>
      <c r="G27" s="28" t="str">
        <f>'Beoordelaar 1'!F11</f>
        <v>SCORE</v>
      </c>
      <c r="H27" s="82" t="s">
        <v>36</v>
      </c>
      <c r="I27" s="29"/>
      <c r="J27" s="28" t="str">
        <f>'Beoordelaar 1'!I11</f>
        <v>SCORE</v>
      </c>
      <c r="K27" s="82" t="s">
        <v>36</v>
      </c>
    </row>
    <row r="28" spans="1:11" ht="18" customHeight="1" x14ac:dyDescent="0.2">
      <c r="A28" s="87"/>
      <c r="B28" s="27" t="str">
        <f>B4</f>
        <v>Beoordelaar 2</v>
      </c>
      <c r="C28" s="25"/>
      <c r="D28" s="28" t="str">
        <f>'Beoordelaar 2'!C11</f>
        <v>SCORE</v>
      </c>
      <c r="E28" s="82"/>
      <c r="F28" s="25"/>
      <c r="G28" s="28" t="str">
        <f>'Beoordelaar 2'!F11</f>
        <v>SCORE</v>
      </c>
      <c r="H28" s="82"/>
      <c r="I28" s="29"/>
      <c r="J28" s="28" t="str">
        <f>'Beoordelaar 2'!I11</f>
        <v>SCORE</v>
      </c>
      <c r="K28" s="82"/>
    </row>
    <row r="29" spans="1:11" ht="18" customHeight="1" x14ac:dyDescent="0.2">
      <c r="A29" s="87"/>
      <c r="B29" s="27" t="str">
        <f>B5</f>
        <v>Beoordelaar 3</v>
      </c>
      <c r="C29" s="25"/>
      <c r="D29" s="28" t="str">
        <f>'Beoordelaar 3'!C11</f>
        <v>SCORE</v>
      </c>
      <c r="E29" s="82"/>
      <c r="F29" s="25"/>
      <c r="G29" s="28" t="str">
        <f>'Beoordelaar 3'!F11</f>
        <v>SCORE</v>
      </c>
      <c r="H29" s="82"/>
      <c r="I29" s="29"/>
      <c r="J29" s="28" t="str">
        <f>'Beoordelaar 3'!I11</f>
        <v>SCORE</v>
      </c>
      <c r="K29" s="82"/>
    </row>
    <row r="30" spans="1:11" ht="18" customHeight="1" x14ac:dyDescent="0.2">
      <c r="A30" s="87"/>
      <c r="B30" s="27" t="str">
        <f>B6</f>
        <v>Beoordelaar 4</v>
      </c>
      <c r="C30" s="25"/>
      <c r="D30" s="30" t="str">
        <f>'Beoordelaar 4'!C11</f>
        <v>SCORE</v>
      </c>
      <c r="E30" s="82"/>
      <c r="F30" s="25"/>
      <c r="G30" s="30" t="str">
        <f>'Beoordelaar 4'!F11</f>
        <v>SCORE</v>
      </c>
      <c r="H30" s="82"/>
      <c r="I30" s="29"/>
      <c r="J30" s="30" t="str">
        <f>'Beoordelaar 4'!I11</f>
        <v>SCORE</v>
      </c>
      <c r="K30" s="82"/>
    </row>
    <row r="31" spans="1:11" ht="19.5" customHeight="1" x14ac:dyDescent="0.2">
      <c r="A31" s="84" t="s">
        <v>5</v>
      </c>
      <c r="B31" s="85"/>
      <c r="C31" s="25"/>
      <c r="D31" s="31" t="s">
        <v>6</v>
      </c>
      <c r="E31" s="82"/>
      <c r="F31" s="25"/>
      <c r="G31" s="31" t="s">
        <v>16</v>
      </c>
      <c r="H31" s="82"/>
      <c r="I31" s="29"/>
      <c r="J31" s="31" t="s">
        <v>16</v>
      </c>
      <c r="K31" s="82"/>
    </row>
    <row r="32" spans="1:11" ht="20" customHeight="1" x14ac:dyDescent="0.2">
      <c r="A32" s="88"/>
      <c r="B32" s="89"/>
      <c r="C32" s="32"/>
      <c r="D32" s="61" t="str">
        <f>IF(D31="Uitmuntend","€ 24.000",IF(D31="Goed","€ 16.800",IF(D31="Voldoende","€ 0",IF(D31="Matig","- € 24.000",IF(D31="Onvoldoende","UITSLUITING"," ")))))</f>
        <v xml:space="preserve"> </v>
      </c>
      <c r="E32" s="83"/>
      <c r="F32" s="32"/>
      <c r="G32" s="61" t="str">
        <f>IF(G31="Uitmuntend","€ 24.000",IF(G31="Goed","€ 16.800",IF(G31="Voldoende","€ 0",IF(G31="Matig","- € 24.000",IF(G31="Onvoldoende","UITSLUITING"," ")))))</f>
        <v xml:space="preserve"> </v>
      </c>
      <c r="H32" s="83"/>
      <c r="I32" s="33"/>
      <c r="J32" s="61" t="str">
        <f>IF(J31="Uitmuntend","€ 24.000",IF(J31="Goed","€ 16.800",IF(J31="Voldoende","€ 0",IF(J31="Matig","- € 24.000",IF(J31="Onvoldoende","UITSLUITING"," ")))))</f>
        <v xml:space="preserve"> </v>
      </c>
      <c r="K32" s="83"/>
    </row>
    <row r="33" spans="1:11" ht="18" customHeight="1" x14ac:dyDescent="0.2">
      <c r="A33" s="86" t="str">
        <f>'Beoordelen open vragen'!A13</f>
        <v>6.1.6	 PARTNERPARTIJEN</v>
      </c>
      <c r="B33" s="27" t="str">
        <f>B3</f>
        <v>Beoordelaar 1</v>
      </c>
      <c r="C33" s="25"/>
      <c r="D33" s="28" t="str">
        <f>'Beoordelaar 1'!C13</f>
        <v>SCORE</v>
      </c>
      <c r="E33" s="82" t="s">
        <v>36</v>
      </c>
      <c r="F33" s="25"/>
      <c r="G33" s="28" t="str">
        <f>'Beoordelaar 1'!F13</f>
        <v>SCORE</v>
      </c>
      <c r="H33" s="82" t="s">
        <v>36</v>
      </c>
      <c r="I33" s="29"/>
      <c r="J33" s="28" t="str">
        <f>'Beoordelaar 1'!I13</f>
        <v>SCORE</v>
      </c>
      <c r="K33" s="82" t="s">
        <v>36</v>
      </c>
    </row>
    <row r="34" spans="1:11" ht="18" customHeight="1" x14ac:dyDescent="0.2">
      <c r="A34" s="87"/>
      <c r="B34" s="27" t="str">
        <f>B4</f>
        <v>Beoordelaar 2</v>
      </c>
      <c r="C34" s="25"/>
      <c r="D34" s="28" t="str">
        <f>'Beoordelaar 2'!C13</f>
        <v>SCORE</v>
      </c>
      <c r="E34" s="82"/>
      <c r="F34" s="25"/>
      <c r="G34" s="28" t="str">
        <f>'Beoordelaar 2'!F13</f>
        <v>SCORE</v>
      </c>
      <c r="H34" s="82"/>
      <c r="I34" s="29"/>
      <c r="J34" s="28" t="str">
        <f>'Beoordelaar 2'!I13</f>
        <v>SCORE</v>
      </c>
      <c r="K34" s="82"/>
    </row>
    <row r="35" spans="1:11" ht="18" customHeight="1" x14ac:dyDescent="0.2">
      <c r="A35" s="87"/>
      <c r="B35" s="27" t="str">
        <f>B5</f>
        <v>Beoordelaar 3</v>
      </c>
      <c r="C35" s="25"/>
      <c r="D35" s="28" t="str">
        <f>'Beoordelaar 3'!C13</f>
        <v>SCORE</v>
      </c>
      <c r="E35" s="82"/>
      <c r="F35" s="25"/>
      <c r="G35" s="28" t="str">
        <f>'Beoordelaar 3'!F13</f>
        <v>SCORE</v>
      </c>
      <c r="H35" s="82"/>
      <c r="I35" s="29"/>
      <c r="J35" s="28" t="str">
        <f>'Beoordelaar 3'!I13</f>
        <v>SCORE</v>
      </c>
      <c r="K35" s="82"/>
    </row>
    <row r="36" spans="1:11" ht="18" customHeight="1" x14ac:dyDescent="0.2">
      <c r="A36" s="87"/>
      <c r="B36" s="27" t="str">
        <f>B6</f>
        <v>Beoordelaar 4</v>
      </c>
      <c r="C36" s="25"/>
      <c r="D36" s="30" t="str">
        <f>'Beoordelaar 4'!C13</f>
        <v>SCORE</v>
      </c>
      <c r="E36" s="82"/>
      <c r="F36" s="25"/>
      <c r="G36" s="30" t="str">
        <f>'Beoordelaar 4'!F13</f>
        <v>SCORE</v>
      </c>
      <c r="H36" s="82"/>
      <c r="I36" s="29"/>
      <c r="J36" s="30" t="str">
        <f>'Beoordelaar 4'!I13</f>
        <v>SCORE</v>
      </c>
      <c r="K36" s="82"/>
    </row>
    <row r="37" spans="1:11" ht="20" customHeight="1" x14ac:dyDescent="0.2">
      <c r="A37" s="84" t="s">
        <v>5</v>
      </c>
      <c r="B37" s="85"/>
      <c r="C37" s="25"/>
      <c r="D37" s="31" t="s">
        <v>16</v>
      </c>
      <c r="E37" s="82"/>
      <c r="F37" s="25"/>
      <c r="G37" s="31" t="s">
        <v>16</v>
      </c>
      <c r="H37" s="82"/>
      <c r="I37" s="29"/>
      <c r="J37" s="31" t="s">
        <v>6</v>
      </c>
      <c r="K37" s="82"/>
    </row>
    <row r="38" spans="1:11" ht="20" customHeight="1" x14ac:dyDescent="0.2">
      <c r="A38" s="88"/>
      <c r="B38" s="89"/>
      <c r="C38" s="32"/>
      <c r="D38" s="61" t="str">
        <f>IF(D37="Uitmuntend","€ 24.000",IF(D37="Goed","€ 16.800",IF(D37="Voldoende","€ 0",IF(D37="Matig","- € 36.000",IF(D37="Onvoldoende","UITSLUITING"," ")))))</f>
        <v xml:space="preserve"> </v>
      </c>
      <c r="E38" s="83"/>
      <c r="F38" s="32"/>
      <c r="G38" s="61" t="str">
        <f>IF(G37="Uitmuntend","€ 24.000",IF(G37="Goed","€ 16.800",IF(G37="Voldoende","€ 0",IF(G37="Matig","- € 36.000",IF(G37="Onvoldoende","UITSLUITING"," ")))))</f>
        <v xml:space="preserve"> </v>
      </c>
      <c r="H38" s="83"/>
      <c r="I38" s="33"/>
      <c r="J38" s="61" t="str">
        <f>IF(J37="Uitmuntend","€ 24.000",IF(J37="Goed","€ 16.800",IF(J37="Voldoende","€ 0",IF(J37="Matig","- € 36.000",IF(J37="Onvoldoende","UITSLUITING"," ")))))</f>
        <v xml:space="preserve"> </v>
      </c>
      <c r="K38" s="83"/>
    </row>
    <row r="39" spans="1:11" ht="20" customHeight="1" x14ac:dyDescent="0.2">
      <c r="A39" s="34"/>
      <c r="B39" s="34"/>
      <c r="C39" s="35"/>
      <c r="D39" s="35"/>
      <c r="E39" s="35"/>
      <c r="F39" s="35"/>
      <c r="G39" s="35"/>
      <c r="H39" s="35"/>
      <c r="I39" s="35"/>
      <c r="J39" s="35"/>
      <c r="K39" s="35"/>
    </row>
    <row r="40" spans="1:11" s="3" customFormat="1" ht="28" customHeight="1" x14ac:dyDescent="0.2">
      <c r="A40" s="97" t="s">
        <v>15</v>
      </c>
      <c r="B40" s="98"/>
      <c r="C40" s="32"/>
      <c r="D40" s="49" t="e">
        <f>D8+D14+D20+D26+D32+D38</f>
        <v>#VALUE!</v>
      </c>
      <c r="E40" s="50"/>
      <c r="F40" s="32"/>
      <c r="G40" s="49" t="e">
        <f>G8+G14+G20+G26+G32+G38</f>
        <v>#VALUE!</v>
      </c>
      <c r="H40" s="50"/>
      <c r="I40" s="33"/>
      <c r="J40" s="49" t="e">
        <f>J8+J14+J20+J26+J32+J38</f>
        <v>#VALUE!</v>
      </c>
      <c r="K40" s="50"/>
    </row>
  </sheetData>
  <sheetProtection algorithmName="SHA-512" hashValue="7MsG88nz1dXZdNIYdAdeU6FGHN+OlfxNRqbrFyRRcAdCrW1+wWxYViIDVtY8NjpA6I6pRGIT8F1Vp5x/NRX9vg==" saltValue="fwBCjw81sU3TMUeM+17wNA==" spinCount="100000" sheet="1" objects="1" scenarios="1"/>
  <mergeCells count="42">
    <mergeCell ref="A40:B40"/>
    <mergeCell ref="A31:B31"/>
    <mergeCell ref="A25:B25"/>
    <mergeCell ref="A26:B26"/>
    <mergeCell ref="A37:B37"/>
    <mergeCell ref="A38:B38"/>
    <mergeCell ref="A32:B32"/>
    <mergeCell ref="J1:K1"/>
    <mergeCell ref="G1:H1"/>
    <mergeCell ref="H3:H8"/>
    <mergeCell ref="H9:H14"/>
    <mergeCell ref="A2:B2"/>
    <mergeCell ref="A1:B1"/>
    <mergeCell ref="D1:E1"/>
    <mergeCell ref="A13:B13"/>
    <mergeCell ref="A14:B14"/>
    <mergeCell ref="A8:B8"/>
    <mergeCell ref="A3:A6"/>
    <mergeCell ref="A9:A12"/>
    <mergeCell ref="E33:E38"/>
    <mergeCell ref="A7:B7"/>
    <mergeCell ref="A19:B19"/>
    <mergeCell ref="A15:A18"/>
    <mergeCell ref="A20:B20"/>
    <mergeCell ref="E3:E8"/>
    <mergeCell ref="E9:E14"/>
    <mergeCell ref="E15:E20"/>
    <mergeCell ref="E21:E26"/>
    <mergeCell ref="E27:E32"/>
    <mergeCell ref="A21:A24"/>
    <mergeCell ref="A27:A30"/>
    <mergeCell ref="A33:A36"/>
    <mergeCell ref="H21:H26"/>
    <mergeCell ref="H27:H32"/>
    <mergeCell ref="H33:H38"/>
    <mergeCell ref="K3:K8"/>
    <mergeCell ref="K9:K14"/>
    <mergeCell ref="K15:K20"/>
    <mergeCell ref="K21:K26"/>
    <mergeCell ref="K27:K32"/>
    <mergeCell ref="K33:K38"/>
    <mergeCell ref="H15:H20"/>
  </mergeCells>
  <dataValidations count="1">
    <dataValidation type="list" errorStyle="warning" allowBlank="1" showErrorMessage="1" sqref="I13:J13 I37:J37 I25:J25 I31:J31 I19:J19 D7 D13 D19 D25 D31 D37 F31:G31 F25:G25 F37:G37 F13:G13 F7:G7 F19:G19 I7:J7"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7"/>
  <sheetViews>
    <sheetView showGridLines="0" zoomScale="80" zoomScaleNormal="80" workbookViewId="0">
      <selection activeCell="C7" sqref="C7"/>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6" t="s">
        <v>30</v>
      </c>
      <c r="B1" s="37"/>
      <c r="C1" s="38"/>
      <c r="D1" s="37"/>
      <c r="E1" s="38"/>
      <c r="F1" s="37"/>
      <c r="G1" s="38"/>
    </row>
    <row r="2" spans="1:7" ht="30" customHeight="1" x14ac:dyDescent="0.2">
      <c r="A2" s="39" t="s">
        <v>31</v>
      </c>
      <c r="B2" s="37"/>
      <c r="C2" s="40" t="str">
        <f>'Beoordelaar 1'!C1:D1</f>
        <v>Inschrijver 1</v>
      </c>
      <c r="D2" s="41"/>
      <c r="E2" s="40" t="str">
        <f>'Beoordelaar 1'!F1</f>
        <v>Inschrijver 2</v>
      </c>
      <c r="F2" s="41"/>
      <c r="G2" s="40" t="str">
        <f>'Beoordelaar 1'!I1</f>
        <v>Inschrijver 3</v>
      </c>
    </row>
    <row r="3" spans="1:7" s="2" customFormat="1" ht="35" customHeight="1" x14ac:dyDescent="0.2">
      <c r="A3" s="42" t="s">
        <v>34</v>
      </c>
      <c r="B3" s="37"/>
      <c r="C3" s="43" t="e">
        <f>Consensus!D40</f>
        <v>#VALUE!</v>
      </c>
      <c r="D3" s="41"/>
      <c r="E3" s="43" t="e">
        <f>Consensus!G40</f>
        <v>#VALUE!</v>
      </c>
      <c r="F3" s="41"/>
      <c r="G3" s="43" t="e">
        <f>Consensus!J40</f>
        <v>#VALUE!</v>
      </c>
    </row>
    <row r="4" spans="1:7" ht="15" customHeight="1" x14ac:dyDescent="0.2"/>
    <row r="5" spans="1:7" ht="30" customHeight="1" x14ac:dyDescent="0.2">
      <c r="A5" s="44" t="s">
        <v>32</v>
      </c>
      <c r="B5" s="37"/>
      <c r="C5" s="45">
        <v>0</v>
      </c>
      <c r="D5" s="41"/>
      <c r="E5" s="45">
        <v>0</v>
      </c>
      <c r="F5" s="41"/>
      <c r="G5" s="45">
        <v>0</v>
      </c>
    </row>
    <row r="7" spans="1:7" ht="30" customHeight="1" x14ac:dyDescent="0.2">
      <c r="A7" s="46" t="s">
        <v>33</v>
      </c>
      <c r="B7" s="37"/>
      <c r="C7" s="47" t="e">
        <f>C5-C3</f>
        <v>#VALUE!</v>
      </c>
      <c r="D7" s="48"/>
      <c r="E7" s="47" t="e">
        <f>E5-E3</f>
        <v>#VALUE!</v>
      </c>
      <c r="F7" s="48"/>
      <c r="G7" s="47" t="e">
        <f>G5-G3</f>
        <v>#VALUE!</v>
      </c>
    </row>
    <row r="14" spans="1:7" ht="16" x14ac:dyDescent="0.2">
      <c r="C14" s="7"/>
    </row>
    <row r="15" spans="1:7" ht="16" x14ac:dyDescent="0.2">
      <c r="C15" s="7"/>
    </row>
    <row r="16" spans="1:7" ht="16" x14ac:dyDescent="0.2">
      <c r="C16" s="7"/>
    </row>
    <row r="17" spans="3:3" ht="16" x14ac:dyDescent="0.2">
      <c r="C17" s="7"/>
    </row>
  </sheetData>
  <sheetProtection algorithmName="SHA-512" hashValue="AnjsCkm3NkHVH3LQnDFnrdhQHCT9osAaZ+elxG0TKjUEWc+r/uSi8YSGvFWruzsjeAwmkaWp6QLECAZ3sNZTOg==" saltValue="6BRYcnsRJArtICYPgZtGF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open vragen</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2022-01-27T13:13:45Z</dcterms:modified>
  <cp:category/>
</cp:coreProperties>
</file>