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FACILITAIR_BEDRIJF\VFIenICT\VFI\Teams\Inkoop\Aanbestedingen en offertes\HR\E-HRM\5. Nota van Inlichtingen\"/>
    </mc:Choice>
  </mc:AlternateContent>
  <bookViews>
    <workbookView xWindow="-120" yWindow="-120" windowWidth="51840" windowHeight="21240" activeTab="2"/>
  </bookViews>
  <sheets>
    <sheet name="Prijzenblad (2)" sheetId="2" r:id="rId1"/>
    <sheet name="Prijzenblad" sheetId="1" r:id="rId2"/>
    <sheet name="Prijzenblad (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74" i="3" l="1"/>
  <c r="I27" i="3"/>
  <c r="I28" i="3"/>
  <c r="J80" i="3" l="1"/>
  <c r="J99" i="3"/>
  <c r="I58" i="3"/>
  <c r="J71" i="3"/>
  <c r="J94" i="3"/>
  <c r="G105" i="3"/>
  <c r="J93" i="3"/>
  <c r="J95" i="3"/>
  <c r="J96" i="3"/>
  <c r="J97" i="3"/>
  <c r="J92" i="3"/>
  <c r="J82" i="3"/>
  <c r="J78" i="3"/>
  <c r="J72" i="3"/>
  <c r="J73" i="3"/>
  <c r="J75" i="3"/>
  <c r="J76" i="3"/>
  <c r="J77" i="3"/>
  <c r="J88" i="3" l="1"/>
  <c r="G110" i="3" s="1"/>
  <c r="J81" i="3"/>
  <c r="J79" i="3"/>
  <c r="I56" i="3"/>
  <c r="I52" i="3"/>
  <c r="I53" i="3"/>
  <c r="I54" i="3"/>
  <c r="I55" i="3"/>
  <c r="I51" i="3"/>
  <c r="J100" i="3" l="1"/>
  <c r="G107" i="3" s="1"/>
  <c r="E67" i="3"/>
  <c r="I48" i="3"/>
  <c r="I47" i="3"/>
  <c r="I46" i="3"/>
  <c r="I45" i="3"/>
  <c r="I44" i="3"/>
  <c r="I43" i="3"/>
  <c r="I42" i="3"/>
  <c r="I41" i="3"/>
  <c r="I40" i="3"/>
  <c r="I39" i="3"/>
  <c r="I38" i="3"/>
  <c r="I37" i="3"/>
  <c r="I36" i="3"/>
  <c r="I35" i="3"/>
  <c r="I34" i="3"/>
  <c r="I33" i="3"/>
  <c r="I32" i="3"/>
  <c r="I31" i="3"/>
  <c r="I30" i="3"/>
  <c r="I29" i="3"/>
  <c r="K75" i="2"/>
  <c r="G88" i="2"/>
  <c r="K84" i="2"/>
  <c r="K83" i="2"/>
  <c r="K82" i="2"/>
  <c r="K81" i="2"/>
  <c r="K80" i="2"/>
  <c r="K79" i="2"/>
  <c r="K78" i="2"/>
  <c r="K77" i="2"/>
  <c r="K76" i="2"/>
  <c r="E59" i="2"/>
  <c r="J68" i="2" s="1"/>
  <c r="K68" i="2" s="1"/>
  <c r="I48" i="2"/>
  <c r="I47" i="2"/>
  <c r="I46" i="2"/>
  <c r="I45" i="2"/>
  <c r="I44" i="2"/>
  <c r="I43" i="2"/>
  <c r="I42" i="2"/>
  <c r="I41" i="2"/>
  <c r="I40" i="2"/>
  <c r="I39" i="2"/>
  <c r="I38" i="2"/>
  <c r="I37" i="2"/>
  <c r="I36" i="2"/>
  <c r="I35" i="2"/>
  <c r="I34" i="2"/>
  <c r="I33" i="2"/>
  <c r="I32" i="2"/>
  <c r="I31" i="2"/>
  <c r="I30" i="2"/>
  <c r="I29" i="2"/>
  <c r="I28" i="2"/>
  <c r="I27" i="2"/>
  <c r="I27" i="1"/>
  <c r="E59" i="1"/>
  <c r="J72" i="1" s="1"/>
  <c r="K72" i="1" s="1"/>
  <c r="K84" i="1"/>
  <c r="K83" i="1"/>
  <c r="K82" i="1"/>
  <c r="K81" i="1"/>
  <c r="K80" i="1"/>
  <c r="K79" i="1"/>
  <c r="K78" i="1"/>
  <c r="K77" i="1"/>
  <c r="K76" i="1"/>
  <c r="K75" i="1"/>
  <c r="J74" i="1"/>
  <c r="K74" i="1" s="1"/>
  <c r="J73" i="1"/>
  <c r="K73" i="1" s="1"/>
  <c r="J68" i="1"/>
  <c r="K68" i="1" s="1"/>
  <c r="J67" i="1"/>
  <c r="K67" i="1" s="1"/>
  <c r="J66" i="1"/>
  <c r="K66" i="1" s="1"/>
  <c r="J65" i="1"/>
  <c r="K65" i="1" s="1"/>
  <c r="I48" i="1"/>
  <c r="I47" i="1"/>
  <c r="I46" i="1"/>
  <c r="I45" i="1"/>
  <c r="I44" i="1"/>
  <c r="I39" i="1"/>
  <c r="I38" i="1"/>
  <c r="I37" i="1"/>
  <c r="I36" i="1"/>
  <c r="I35" i="1"/>
  <c r="I34" i="1"/>
  <c r="I30" i="1"/>
  <c r="J83" i="3" l="1"/>
  <c r="J84" i="3"/>
  <c r="J85" i="3"/>
  <c r="J86" i="3"/>
  <c r="I50" i="2"/>
  <c r="J74" i="2"/>
  <c r="K74" i="2" s="1"/>
  <c r="J73" i="2"/>
  <c r="K73" i="2" s="1"/>
  <c r="J72" i="2"/>
  <c r="K72" i="2" s="1"/>
  <c r="J71" i="2"/>
  <c r="K71" i="2" s="1"/>
  <c r="J70" i="2"/>
  <c r="K70" i="2" s="1"/>
  <c r="J69" i="2"/>
  <c r="K69" i="2" s="1"/>
  <c r="J67" i="2"/>
  <c r="K67" i="2" s="1"/>
  <c r="J66" i="2"/>
  <c r="K66" i="2" s="1"/>
  <c r="J65" i="2"/>
  <c r="K65" i="2" s="1"/>
  <c r="J64" i="2"/>
  <c r="K64" i="2" s="1"/>
  <c r="J63" i="2"/>
  <c r="K63" i="2" s="1"/>
  <c r="J62" i="2"/>
  <c r="K62" i="2" s="1"/>
  <c r="J63" i="1"/>
  <c r="K63" i="1" s="1"/>
  <c r="J71" i="1"/>
  <c r="K71" i="1" s="1"/>
  <c r="J69" i="1"/>
  <c r="K69" i="1" s="1"/>
  <c r="J62" i="1"/>
  <c r="K62" i="1" s="1"/>
  <c r="J70" i="1"/>
  <c r="K70" i="1" s="1"/>
  <c r="J64" i="1"/>
  <c r="K64" i="1" s="1"/>
  <c r="I28" i="1"/>
  <c r="I29" i="1"/>
  <c r="I31" i="1"/>
  <c r="I32" i="1"/>
  <c r="I33" i="1"/>
  <c r="I40" i="1"/>
  <c r="I41" i="1"/>
  <c r="I42" i="1"/>
  <c r="I43" i="1"/>
  <c r="I50" i="1" l="1"/>
  <c r="G88" i="1"/>
  <c r="G91" i="1" s="1"/>
  <c r="G95" i="1" l="1"/>
</calcChain>
</file>

<file path=xl/sharedStrings.xml><?xml version="1.0" encoding="utf-8"?>
<sst xmlns="http://schemas.openxmlformats.org/spreadsheetml/2006/main" count="425" uniqueCount="101">
  <si>
    <t>Bijlage 3 Prijzenblad Total Cost of Ownership (TCO)</t>
  </si>
  <si>
    <t>E.0</t>
  </si>
  <si>
    <t>Toelichting</t>
  </si>
  <si>
    <t>Legenda</t>
  </si>
  <si>
    <t>Dient inschrijver in te vullen</t>
  </si>
  <si>
    <t>Wordt inschrijver op beoordeeld.</t>
  </si>
  <si>
    <t>Plafondbedrag is overschreden / minimumbedrag niet gehaald</t>
  </si>
  <si>
    <t>Tarieven</t>
  </si>
  <si>
    <t>Vul onder E1 'Tarieven' de uurtarieven in die u berekent voor de werkzaamheden van projectleider(s) en/of consulent(en) gedurende de implementatie en bij meerwerk.</t>
  </si>
  <si>
    <t>Let op de voorwaarden zoals omschreven in beschrijvend document deel A en de eisen zoals opgenomen in bijlage 4 Programma van eisen</t>
  </si>
  <si>
    <t>Het maximum tarief voor de inzet van een Projectleider, Medior Consultant en/of Senior Consultant is € 130,00.</t>
  </si>
  <si>
    <t>BTW</t>
  </si>
  <si>
    <r>
      <t xml:space="preserve">Alle bedragen zijn </t>
    </r>
    <r>
      <rPr>
        <u/>
        <sz val="10"/>
        <rFont val="Arial"/>
        <family val="2"/>
      </rPr>
      <t>exclusief</t>
    </r>
    <r>
      <rPr>
        <sz val="10"/>
        <rFont val="Arial"/>
        <family val="2"/>
      </rPr>
      <t xml:space="preserve"> BTW.</t>
    </r>
  </si>
  <si>
    <t>E.1</t>
  </si>
  <si>
    <t xml:space="preserve">Tarieven </t>
  </si>
  <si>
    <t>Projectleider</t>
  </si>
  <si>
    <t>Medior Consultant</t>
  </si>
  <si>
    <t xml:space="preserve">Senior Consultant </t>
  </si>
  <si>
    <t>Soort tarief</t>
  </si>
  <si>
    <t>Uurtarief (all-in*)</t>
  </si>
  <si>
    <t>*  inclusief reiskosten, verblijfskosten, administratiekosten etc.</t>
  </si>
  <si>
    <t>E.2</t>
  </si>
  <si>
    <t>Project  - Implementatieactiviteiten</t>
  </si>
  <si>
    <r>
      <t xml:space="preserve">De implementatieactiviteiten betreffen oplevering eindresultaten (inclusief scholing / instructie voor professionele gebruikers). Geef de hoeveel aan en de kosten die behoren bij de hoeveelheid. In kolom G wordt de eindprijs weergegeven per onderdeel. Het is expliciet de bedoeling om een prijs af te geven voor alle in Beschrijvend Document Deel A genoemde scope onderdelen (dus per 01-01-2024 en in de doorontwikkeling daarna)  Geef daarnaast alle kosten voor overige leveringen. Er geldt een minimale prijs van € 125.000,- voor de eenmalige kosten voor ALLE scope onderdelen. 
</t>
    </r>
    <r>
      <rPr>
        <u/>
        <sz val="10"/>
        <rFont val="Arial"/>
        <family val="2"/>
      </rPr>
      <t>Let op</t>
    </r>
    <r>
      <rPr>
        <sz val="10"/>
        <rFont val="Arial"/>
        <family val="2"/>
      </rPr>
      <t xml:space="preserve">: voorkom het dubbel opgeven van kosten! </t>
    </r>
  </si>
  <si>
    <t>Kosten element</t>
  </si>
  <si>
    <t>Ontwerp</t>
  </si>
  <si>
    <t>Prijs</t>
  </si>
  <si>
    <t xml:space="preserve">Aantal </t>
  </si>
  <si>
    <t xml:space="preserve">Kosten </t>
  </si>
  <si>
    <t xml:space="preserve">Inrichting E-HRM Scope per 01-01-2024 - Basis ondersteuning / Inrichting HRM </t>
  </si>
  <si>
    <t xml:space="preserve">Inrichting E-HRM Scope per 01-01-2024 - Personeel- &amp; Salarisadministratie </t>
  </si>
  <si>
    <t>Inrichting E-HRM Scope per 01-01-2024 - Employee Self Service</t>
  </si>
  <si>
    <t xml:space="preserve">Inrichting E-HRM Scope per 01-01-2024 - Management Self Service (Instroom / Doorstroom / uitstroom) </t>
  </si>
  <si>
    <t xml:space="preserve">Inrichting E-HRM Scope per 01-01-2024 - Cursusmanagement </t>
  </si>
  <si>
    <t xml:space="preserve">Inrichting E-HRM Scope per 01-01-2024 - Digitale Personeelsdossiers </t>
  </si>
  <si>
    <t>Inrichting E-HRM Scope per 01-01-2024 - Registratie en verwerking van externe medewerkers</t>
  </si>
  <si>
    <t xml:space="preserve">Inrichting E-HRM Scope per 01-01-2025 (of zoveel eerder) - Functioneren &amp; Beoordelen (zoals b.v. gesprekkencyclus) </t>
  </si>
  <si>
    <t xml:space="preserve">Inrichting E-HRM Scope per 01-01-2025 (of zoveel eerder) - Verzuimregistratie &amp; Verzuimbegeleiding </t>
  </si>
  <si>
    <t xml:space="preserve">Inrichting E-HRM Scope per 01-01-2025 (of zoveel eerder) - Werving &amp; Selectie </t>
  </si>
  <si>
    <t>Inrichting E-HRM Scope per 01-01-2025 (of zoveel eerder) - HR Analytics</t>
  </si>
  <si>
    <t xml:space="preserve">Inrichting E-HRM Scope per 01-01-2025 (of zoveel eerder) - Certificeringen registratie en opleidingsmanagement </t>
  </si>
  <si>
    <t xml:space="preserve">Inrichting E-HRM Scope per 01-01-2025 (of zoveel eerder) - Talentmanagement (competentiemanagement) </t>
  </si>
  <si>
    <t xml:space="preserve">Systeemkoppelingen en Interfaces </t>
  </si>
  <si>
    <t xml:space="preserve">Migratiekosten </t>
  </si>
  <si>
    <t xml:space="preserve">Kosten inrichitng P2P-applicatie </t>
  </si>
  <si>
    <t xml:space="preserve">Scholing &amp; Opleiding Professionele gebruikers (Salarisadministratie, functioneel beheer, e.d.) </t>
  </si>
  <si>
    <t>Scholing Zuyd medewerkers</t>
  </si>
  <si>
    <t>Serverkosten en/of licentiekosten t.b.v. implemenatie</t>
  </si>
  <si>
    <t>Activiteit &lt;omschrijving&gt;</t>
  </si>
  <si>
    <t>Totaal kosten fase 1 (eenmalig en maximale prijs)</t>
  </si>
  <si>
    <t>E.3</t>
  </si>
  <si>
    <t>Jaarkosten/licentiekosten</t>
  </si>
  <si>
    <t xml:space="preserve">Het ter beschikking stellen van de functionaliteiten aan de (eind)gebruikers en de overige diensten conform SLA (bv. servicedesk). Tevens valt hieronder het onderhoud en support per maand voor de SaaS-diensten. Indien u een totaal oplossing aanbiedt is het voldoende om bij één van de onderdelen een bedrag per maand op te geven per soort gebruiker. Dit betekent echter wel dat het een totaalprijs per maand per soort gebruiker betreft voor ALLE scope onderdelen en overige diensten! </t>
  </si>
  <si>
    <t xml:space="preserve">Daarnaast heeft Zuyd in het Beschrijvend Document Deel A aangegeven dat er scope onderdelen zijn welke per 01-01-2024 onderdeel zijn van de opdracht en in de doorontwikkeling na 01-01-2024. Voor de onderdelen per 01-01-2024 geldt dat de contractduur 48 maanden is. Voor de onderdelen in de doorontwikkeling mag u ervan uitgaan dat alle genoemde onderdelen per 01-01-2025 in gebruik genomen dienen te worden. Indien u vindt in uw uitwerking dat scope onderdelen eerder opgeleverd kunnen worden, past u hier het aantal maanden aan. Het minimale aantal maanden is dus 36 maanden of meer indien u eerder de scope denkt in te kunnen vullen. </t>
  </si>
  <si>
    <t xml:space="preserve">Gebruikersdefinitie </t>
  </si>
  <si>
    <t>Professionele (dagelijkse) gebruikers</t>
  </si>
  <si>
    <t xml:space="preserve">Personeel In Loondienst </t>
  </si>
  <si>
    <t xml:space="preserve">Personeel Niet in Loondienst </t>
  </si>
  <si>
    <t>Aantal (stand per 01-12-2022)</t>
  </si>
  <si>
    <t>Ongoing diensten*</t>
  </si>
  <si>
    <t xml:space="preserve">Aantal maanden </t>
  </si>
  <si>
    <t>Bedrag per maand Professionele Gebruikers</t>
  </si>
  <si>
    <t xml:space="preserve">Bedrag per maand - Personeel in Loondienst </t>
  </si>
  <si>
    <t xml:space="preserve">Bedrag per maand - Personeel niet in loondienst </t>
  </si>
  <si>
    <t>Beschrijving</t>
  </si>
  <si>
    <t xml:space="preserve">Prijs per maand </t>
  </si>
  <si>
    <t>Prijs Contract looptijd</t>
  </si>
  <si>
    <t>&lt;omschrijving&gt;</t>
  </si>
  <si>
    <t>Overige diensten conform SLA</t>
  </si>
  <si>
    <t>Onderhoud en support op software</t>
  </si>
  <si>
    <t>Onderhoud en support op interfacing</t>
  </si>
  <si>
    <t>Onderhoud en support add on / maatwerk</t>
  </si>
  <si>
    <t>Kosten Escrow</t>
  </si>
  <si>
    <t>Inhuur voor per jaar *</t>
  </si>
  <si>
    <r>
      <t>Medior Consultant</t>
    </r>
    <r>
      <rPr>
        <b/>
        <sz val="10"/>
        <color theme="0"/>
        <rFont val="Arial"/>
        <family val="2"/>
      </rPr>
      <t xml:space="preserve"> aantal uren</t>
    </r>
    <r>
      <rPr>
        <b/>
        <u/>
        <sz val="10"/>
        <color theme="0"/>
        <rFont val="Arial"/>
        <family val="2"/>
      </rPr>
      <t xml:space="preserve">
</t>
    </r>
  </si>
  <si>
    <r>
      <t>Senior Consultant</t>
    </r>
    <r>
      <rPr>
        <b/>
        <sz val="10"/>
        <color theme="0"/>
        <rFont val="Arial"/>
        <family val="2"/>
      </rPr>
      <t xml:space="preserve"> aantal uren</t>
    </r>
    <r>
      <rPr>
        <b/>
        <u/>
        <sz val="10"/>
        <color theme="0"/>
        <rFont val="Arial"/>
        <family val="2"/>
      </rPr>
      <t xml:space="preserve">
</t>
    </r>
  </si>
  <si>
    <t xml:space="preserve">Inhuur t.b,v, koppelingen, systeeminrichting, trainingen e.d. </t>
  </si>
  <si>
    <t>Totaal jaarkosten</t>
  </si>
  <si>
    <t>Total Cost of Ownership (wordt inschrijver op beoordeeld)</t>
  </si>
  <si>
    <t xml:space="preserve">TCO  gebaseerd op implementatiekosten en 4 jaar licentiekosten </t>
  </si>
  <si>
    <t>Aantal koppelingen</t>
  </si>
  <si>
    <t xml:space="preserve">Onderhoud en support op koppelingen, per koppeling bedrag per maand </t>
  </si>
  <si>
    <t>Aantal uren</t>
  </si>
  <si>
    <t>Totaal kosten fase 1 (eenmalig en fixed prijs)</t>
  </si>
  <si>
    <t>Bedrag per jaar</t>
  </si>
  <si>
    <t>Dienstverlening per 1-1-2024</t>
  </si>
  <si>
    <t>Bedrag per maand</t>
  </si>
  <si>
    <t xml:space="preserve">Inhuur voor per jaar </t>
  </si>
  <si>
    <t xml:space="preserve">Onderhoud en support op koppelingen, Bedrag per koppeling/per maand </t>
  </si>
  <si>
    <t>Dienstverlening per 1-1-2025</t>
  </si>
  <si>
    <t>Prijs per jaar</t>
  </si>
  <si>
    <t xml:space="preserve">Totale jaarkosten per 1-1-2025 </t>
  </si>
  <si>
    <t xml:space="preserve">Totaal </t>
  </si>
  <si>
    <t>Omschrijving</t>
  </si>
  <si>
    <t>Inschrijver</t>
  </si>
  <si>
    <t>Rechtsgeldig vertegenwoordiger</t>
  </si>
  <si>
    <t>Plaats</t>
  </si>
  <si>
    <t>Rechtsgeldige ondertekening</t>
  </si>
  <si>
    <t xml:space="preserve">Datum </t>
  </si>
  <si>
    <t xml:space="preserve">TCO (gebaseerd op implementatiekosten, 4 jaar licentiekosten per 1-1-2024 + inhuur per jaar + 3 jaar licentiekosten per 1-1-2025) </t>
  </si>
  <si>
    <t>Totaal alle kosten (vanaf 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</si>
</sst>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0##\-#######"/>
    <numFmt numFmtId="165" formatCode="_-&quot;€&quot;\ * #,##0.00_-;_-&quot;€&quot;\ * #,##0.00\-;_-&quot;€&quot;\ * &quot;-&quot;??_-;_-@_-"/>
  </numFmts>
  <fonts count="26">
    <font>
      <sz val="11"/>
      <color theme="1"/>
      <name val="Calibri"/>
      <family val="2"/>
      <scheme val="minor"/>
    </font>
    <font>
      <sz val="11"/>
      <color theme="1"/>
      <name val="Calibri"/>
      <family val="2"/>
      <scheme val="minor"/>
    </font>
    <font>
      <sz val="10"/>
      <name val="Arial"/>
      <family val="2"/>
    </font>
    <font>
      <b/>
      <sz val="14"/>
      <name val="Arial"/>
      <family val="2"/>
    </font>
    <font>
      <b/>
      <sz val="14"/>
      <color indexed="18"/>
      <name val="Arial"/>
      <family val="2"/>
    </font>
    <font>
      <sz val="14"/>
      <name val="Arial"/>
      <family val="2"/>
    </font>
    <font>
      <b/>
      <sz val="12"/>
      <name val="Syntax"/>
    </font>
    <font>
      <b/>
      <i/>
      <sz val="10"/>
      <name val="Arial"/>
      <family val="2"/>
    </font>
    <font>
      <sz val="8"/>
      <name val="Arial"/>
      <family val="2"/>
    </font>
    <font>
      <i/>
      <sz val="8"/>
      <name val="Arial"/>
      <family val="2"/>
    </font>
    <font>
      <b/>
      <sz val="10"/>
      <name val="Syntax"/>
    </font>
    <font>
      <u/>
      <sz val="10"/>
      <name val="Arial"/>
      <family val="2"/>
    </font>
    <font>
      <b/>
      <sz val="10"/>
      <color indexed="9"/>
      <name val="Arial"/>
      <family val="2"/>
    </font>
    <font>
      <sz val="10"/>
      <color indexed="13"/>
      <name val="Arial"/>
      <family val="2"/>
    </font>
    <font>
      <b/>
      <sz val="8"/>
      <name val="Arial"/>
      <family val="2"/>
    </font>
    <font>
      <b/>
      <sz val="10"/>
      <name val="Arial"/>
      <family val="2"/>
    </font>
    <font>
      <b/>
      <sz val="12"/>
      <name val="Arial"/>
      <family val="2"/>
    </font>
    <font>
      <b/>
      <sz val="10"/>
      <color theme="0"/>
      <name val="Arial"/>
      <family val="2"/>
    </font>
    <font>
      <b/>
      <u/>
      <sz val="10"/>
      <color theme="0"/>
      <name val="Arial"/>
      <family val="2"/>
    </font>
    <font>
      <i/>
      <sz val="9"/>
      <name val="Arial"/>
      <family val="2"/>
    </font>
    <font>
      <b/>
      <sz val="18"/>
      <color theme="1"/>
      <name val="Calibri"/>
      <family val="2"/>
      <scheme val="minor"/>
    </font>
    <font>
      <b/>
      <sz val="12"/>
      <color rgb="FFFF0000"/>
      <name val="Arial"/>
      <family val="2"/>
    </font>
    <font>
      <b/>
      <i/>
      <sz val="8"/>
      <name val="Arial"/>
      <family val="2"/>
    </font>
    <font>
      <sz val="11"/>
      <name val="Arial"/>
      <family val="2"/>
    </font>
    <font>
      <b/>
      <sz val="11"/>
      <name val="Arial"/>
      <family val="2"/>
    </font>
    <font>
      <sz val="11"/>
      <color theme="1"/>
      <name val="Constantia"/>
      <family val="1"/>
    </font>
  </fonts>
  <fills count="11">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3"/>
        <bgColor indexed="64"/>
      </patternFill>
    </fill>
    <fill>
      <patternFill patternType="solid">
        <fgColor theme="0" tint="-0.499984740745262"/>
        <bgColor indexed="64"/>
      </patternFill>
    </fill>
    <fill>
      <patternFill patternType="solid">
        <fgColor theme="6"/>
        <bgColor indexed="64"/>
      </patternFill>
    </fill>
    <fill>
      <patternFill patternType="solid">
        <fgColor theme="0"/>
        <bgColor indexed="64"/>
      </patternFill>
    </fill>
    <fill>
      <patternFill patternType="solid">
        <fgColor theme="9"/>
        <bgColor indexed="64"/>
      </patternFill>
    </fill>
    <fill>
      <patternFill patternType="solid">
        <fgColor rgb="FFFF0000"/>
        <bgColor indexed="64"/>
      </patternFill>
    </fill>
    <fill>
      <patternFill patternType="solid">
        <fgColor theme="1"/>
        <bgColor indexed="64"/>
      </patternFill>
    </fill>
  </fills>
  <borders count="24">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medium">
        <color indexed="64"/>
      </right>
      <top/>
      <bottom/>
      <diagonal/>
    </border>
    <border>
      <left/>
      <right/>
      <top style="thin">
        <color indexed="64"/>
      </top>
      <bottom style="thin">
        <color indexed="64"/>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165" fontId="2" fillId="0" borderId="0" applyFont="0" applyFill="0" applyBorder="0" applyAlignment="0" applyProtection="0"/>
  </cellStyleXfs>
  <cellXfs count="141">
    <xf numFmtId="0" fontId="0" fillId="0" borderId="0" xfId="0"/>
    <xf numFmtId="0" fontId="3" fillId="0" borderId="0" xfId="2" applyFont="1" applyAlignment="1">
      <alignment horizontal="right" vertical="top"/>
    </xf>
    <xf numFmtId="164" fontId="4" fillId="2" borderId="0" xfId="2" applyNumberFormat="1" applyFont="1" applyFill="1" applyAlignment="1">
      <alignment horizontal="left" vertical="top" wrapText="1"/>
    </xf>
    <xf numFmtId="0" fontId="5" fillId="0" borderId="0" xfId="2" applyFont="1"/>
    <xf numFmtId="0" fontId="6" fillId="0" borderId="0" xfId="2" applyFont="1" applyAlignment="1">
      <alignment horizontal="right" vertical="top"/>
    </xf>
    <xf numFmtId="0" fontId="2" fillId="0" borderId="0" xfId="2" applyAlignment="1">
      <alignment horizontal="left" vertical="top"/>
    </xf>
    <xf numFmtId="0" fontId="2" fillId="0" borderId="0" xfId="2" applyAlignment="1">
      <alignment vertical="top"/>
    </xf>
    <xf numFmtId="0" fontId="7" fillId="0" borderId="0" xfId="2" applyFont="1" applyAlignment="1">
      <alignment horizontal="left" vertical="top"/>
    </xf>
    <xf numFmtId="0" fontId="8" fillId="0" borderId="0" xfId="2" applyFont="1" applyAlignment="1">
      <alignment horizontal="left"/>
    </xf>
    <xf numFmtId="0" fontId="9" fillId="0" borderId="0" xfId="2" applyFont="1" applyAlignment="1">
      <alignment horizontal="left"/>
    </xf>
    <xf numFmtId="0" fontId="10" fillId="0" borderId="0" xfId="2" applyFont="1" applyAlignment="1">
      <alignment horizontal="right" vertical="top"/>
    </xf>
    <xf numFmtId="0" fontId="2" fillId="0" borderId="0" xfId="2" applyAlignment="1">
      <alignment horizontal="left"/>
    </xf>
    <xf numFmtId="0" fontId="5" fillId="0" borderId="0" xfId="2" applyFont="1" applyAlignment="1">
      <alignment horizontal="left" vertical="top"/>
    </xf>
    <xf numFmtId="0" fontId="8" fillId="0" borderId="0" xfId="2" applyFont="1" applyAlignment="1">
      <alignment vertical="top"/>
    </xf>
    <xf numFmtId="165" fontId="8" fillId="0" borderId="0" xfId="3" applyFont="1" applyFill="1" applyBorder="1" applyAlignment="1" applyProtection="1">
      <alignment horizontal="left" vertical="top"/>
    </xf>
    <xf numFmtId="0" fontId="15" fillId="0" borderId="0" xfId="2" applyFont="1" applyAlignment="1">
      <alignment horizontal="right" vertical="top"/>
    </xf>
    <xf numFmtId="0" fontId="15" fillId="0" borderId="0" xfId="2" applyFont="1" applyAlignment="1">
      <alignment vertical="top"/>
    </xf>
    <xf numFmtId="0" fontId="14" fillId="0" borderId="0" xfId="2" applyFont="1" applyAlignment="1">
      <alignment horizontal="right" vertical="top"/>
    </xf>
    <xf numFmtId="0" fontId="2" fillId="0" borderId="0" xfId="2" applyAlignment="1">
      <alignment vertical="top" wrapText="1"/>
    </xf>
    <xf numFmtId="165" fontId="2" fillId="0" borderId="0" xfId="2" applyNumberFormat="1" applyAlignment="1">
      <alignment vertical="top"/>
    </xf>
    <xf numFmtId="0" fontId="8" fillId="0" borderId="0" xfId="2" applyFont="1" applyAlignment="1">
      <alignment horizontal="left" vertical="top"/>
    </xf>
    <xf numFmtId="0" fontId="5" fillId="0" borderId="0" xfId="2" applyFont="1" applyAlignment="1">
      <alignment vertical="top"/>
    </xf>
    <xf numFmtId="0" fontId="12" fillId="4" borderId="0" xfId="2" applyFont="1" applyFill="1" applyAlignment="1">
      <alignment horizontal="right" vertical="top"/>
    </xf>
    <xf numFmtId="0" fontId="14" fillId="6" borderId="1" xfId="2" applyFont="1" applyFill="1" applyBorder="1" applyAlignment="1">
      <alignment horizontal="right" vertical="top"/>
    </xf>
    <xf numFmtId="0" fontId="14" fillId="6" borderId="1" xfId="2" applyFont="1" applyFill="1" applyBorder="1" applyAlignment="1">
      <alignment horizontal="right" vertical="center"/>
    </xf>
    <xf numFmtId="165" fontId="15" fillId="6" borderId="1" xfId="2" applyNumberFormat="1" applyFont="1" applyFill="1" applyBorder="1" applyAlignment="1">
      <alignment vertical="center"/>
    </xf>
    <xf numFmtId="0" fontId="12" fillId="7" borderId="0" xfId="2" applyFont="1" applyFill="1" applyAlignment="1">
      <alignment horizontal="right" vertical="top"/>
    </xf>
    <xf numFmtId="0" fontId="2" fillId="0" borderId="0" xfId="2" applyAlignment="1">
      <alignment horizontal="left" vertical="top" wrapText="1"/>
    </xf>
    <xf numFmtId="164" fontId="12" fillId="4" borderId="0" xfId="2" applyNumberFormat="1" applyFont="1" applyFill="1" applyAlignment="1">
      <alignment horizontal="left" vertical="top" wrapText="1"/>
    </xf>
    <xf numFmtId="0" fontId="13" fillId="4" borderId="0" xfId="2" applyFont="1" applyFill="1" applyAlignment="1">
      <alignment horizontal="center"/>
    </xf>
    <xf numFmtId="0" fontId="18" fillId="5" borderId="2" xfId="2" applyFont="1" applyFill="1" applyBorder="1" applyAlignment="1">
      <alignment horizontal="center" vertical="top"/>
    </xf>
    <xf numFmtId="0" fontId="17" fillId="5" borderId="3" xfId="2" applyFont="1" applyFill="1" applyBorder="1" applyAlignment="1">
      <alignment horizontal="center" vertical="top"/>
    </xf>
    <xf numFmtId="165" fontId="2" fillId="3" borderId="2" xfId="3" applyFont="1" applyFill="1" applyBorder="1" applyAlignment="1" applyProtection="1">
      <alignment horizontal="left" vertical="center"/>
      <protection locked="0"/>
    </xf>
    <xf numFmtId="0" fontId="2" fillId="0" borderId="2" xfId="2" applyBorder="1" applyAlignment="1">
      <alignment horizontal="left" vertical="center"/>
    </xf>
    <xf numFmtId="0" fontId="8" fillId="3" borderId="2" xfId="2" applyFont="1" applyFill="1" applyBorder="1" applyAlignment="1" applyProtection="1">
      <alignment vertical="top"/>
      <protection locked="0"/>
    </xf>
    <xf numFmtId="0" fontId="17" fillId="5" borderId="2" xfId="2" applyFont="1" applyFill="1" applyBorder="1" applyAlignment="1">
      <alignment horizontal="center" vertical="top" wrapText="1"/>
    </xf>
    <xf numFmtId="0" fontId="8" fillId="3" borderId="2" xfId="2" applyFont="1" applyFill="1" applyBorder="1" applyAlignment="1" applyProtection="1">
      <alignment horizontal="center" vertical="center"/>
      <protection locked="0"/>
    </xf>
    <xf numFmtId="165" fontId="8" fillId="7" borderId="2" xfId="3" applyFont="1" applyFill="1" applyBorder="1" applyAlignment="1" applyProtection="1">
      <alignment vertical="center"/>
    </xf>
    <xf numFmtId="0" fontId="18" fillId="5" borderId="2" xfId="2" applyFont="1" applyFill="1" applyBorder="1" applyAlignment="1">
      <alignment vertical="top" wrapText="1"/>
    </xf>
    <xf numFmtId="0" fontId="19" fillId="0" borderId="0" xfId="2" applyFont="1" applyAlignment="1">
      <alignment horizontal="left" vertical="top"/>
    </xf>
    <xf numFmtId="0" fontId="16" fillId="0" borderId="0" xfId="2" applyFont="1" applyAlignment="1">
      <alignment horizontal="right" vertical="top"/>
    </xf>
    <xf numFmtId="44" fontId="16" fillId="8" borderId="13" xfId="3" applyNumberFormat="1" applyFont="1" applyFill="1" applyBorder="1" applyAlignment="1" applyProtection="1">
      <alignment vertical="center"/>
    </xf>
    <xf numFmtId="0" fontId="6" fillId="0" borderId="0" xfId="2" applyFont="1" applyAlignment="1">
      <alignment horizontal="right" vertical="center"/>
    </xf>
    <xf numFmtId="0" fontId="2" fillId="0" borderId="0" xfId="2" applyAlignment="1">
      <alignment vertical="center"/>
    </xf>
    <xf numFmtId="0" fontId="5" fillId="0" borderId="0" xfId="2" applyFont="1" applyAlignment="1">
      <alignment vertical="center"/>
    </xf>
    <xf numFmtId="44" fontId="8" fillId="0" borderId="0" xfId="1" applyFont="1" applyFill="1" applyBorder="1" applyAlignment="1" applyProtection="1">
      <alignment vertical="top"/>
    </xf>
    <xf numFmtId="0" fontId="8" fillId="7" borderId="2" xfId="2" applyFont="1" applyFill="1" applyBorder="1" applyAlignment="1">
      <alignment horizontal="center" vertical="center"/>
    </xf>
    <xf numFmtId="0" fontId="20" fillId="0" borderId="0" xfId="0" applyFont="1" applyAlignment="1">
      <alignment horizontal="left"/>
    </xf>
    <xf numFmtId="0" fontId="17" fillId="5" borderId="2" xfId="2" applyFont="1" applyFill="1" applyBorder="1" applyAlignment="1">
      <alignment vertical="center"/>
    </xf>
    <xf numFmtId="0" fontId="2" fillId="3" borderId="2" xfId="2" applyFill="1" applyBorder="1" applyAlignment="1">
      <alignment vertical="center"/>
    </xf>
    <xf numFmtId="0" fontId="16" fillId="8" borderId="2" xfId="2" applyFont="1" applyFill="1" applyBorder="1" applyAlignment="1">
      <alignment horizontal="right" vertical="center"/>
    </xf>
    <xf numFmtId="0" fontId="21" fillId="9" borderId="2" xfId="2" applyFont="1" applyFill="1" applyBorder="1" applyAlignment="1">
      <alignment horizontal="right" vertical="center"/>
    </xf>
    <xf numFmtId="0" fontId="22" fillId="0" borderId="0" xfId="2" applyFont="1" applyAlignment="1">
      <alignment horizontal="left"/>
    </xf>
    <xf numFmtId="0" fontId="8" fillId="7" borderId="2" xfId="2" applyFont="1" applyFill="1" applyBorder="1" applyAlignment="1">
      <alignment vertical="center"/>
    </xf>
    <xf numFmtId="44" fontId="8" fillId="0" borderId="2" xfId="1" applyFont="1" applyFill="1" applyBorder="1" applyAlignment="1" applyProtection="1">
      <alignment vertical="top"/>
      <protection locked="0"/>
    </xf>
    <xf numFmtId="0" fontId="8" fillId="3" borderId="2" xfId="2" applyFont="1" applyFill="1" applyBorder="1" applyAlignment="1">
      <alignment vertical="center"/>
    </xf>
    <xf numFmtId="0" fontId="17" fillId="5" borderId="2" xfId="2" applyFont="1" applyFill="1" applyBorder="1" applyAlignment="1">
      <alignment vertical="center" wrapText="1"/>
    </xf>
    <xf numFmtId="0" fontId="2" fillId="0" borderId="2" xfId="2" applyBorder="1" applyAlignment="1">
      <alignment horizontal="left" vertical="top" wrapText="1"/>
    </xf>
    <xf numFmtId="0" fontId="17" fillId="5" borderId="2" xfId="2" applyFont="1" applyFill="1" applyBorder="1" applyAlignment="1">
      <alignment horizontal="center" vertical="center" wrapText="1"/>
    </xf>
    <xf numFmtId="44" fontId="8" fillId="3" borderId="2" xfId="1" applyFont="1" applyFill="1" applyBorder="1" applyAlignment="1" applyProtection="1">
      <alignment vertical="top"/>
      <protection locked="0"/>
    </xf>
    <xf numFmtId="0" fontId="3" fillId="0" borderId="0" xfId="2" applyFont="1" applyAlignment="1">
      <alignment horizontal="center" vertical="top"/>
    </xf>
    <xf numFmtId="164" fontId="12" fillId="4" borderId="0" xfId="2" applyNumberFormat="1" applyFont="1" applyFill="1" applyAlignment="1">
      <alignment horizontal="left" vertical="top" wrapText="1"/>
    </xf>
    <xf numFmtId="0" fontId="2" fillId="0" borderId="0" xfId="2" applyAlignment="1">
      <alignment horizontal="left" vertical="top" wrapText="1"/>
    </xf>
    <xf numFmtId="0" fontId="18" fillId="5" borderId="2" xfId="2" applyFont="1" applyFill="1" applyBorder="1" applyAlignment="1">
      <alignment horizontal="center" vertical="top"/>
    </xf>
    <xf numFmtId="0" fontId="17" fillId="5" borderId="2" xfId="2" applyFont="1" applyFill="1" applyBorder="1" applyAlignment="1">
      <alignment horizontal="center" vertical="top" wrapText="1"/>
    </xf>
    <xf numFmtId="0" fontId="2" fillId="0" borderId="0" xfId="2" applyAlignment="1">
      <alignment horizontal="left" vertical="top"/>
    </xf>
    <xf numFmtId="0" fontId="8" fillId="10" borderId="2" xfId="2" applyFont="1" applyFill="1" applyBorder="1" applyAlignment="1">
      <alignment vertical="center"/>
    </xf>
    <xf numFmtId="0" fontId="2" fillId="9" borderId="0" xfId="2" applyFill="1" applyAlignment="1">
      <alignment horizontal="left" vertical="top" wrapText="1"/>
    </xf>
    <xf numFmtId="44" fontId="16" fillId="9" borderId="13" xfId="3" applyNumberFormat="1" applyFont="1" applyFill="1" applyBorder="1" applyAlignment="1" applyProtection="1">
      <alignment vertical="center"/>
    </xf>
    <xf numFmtId="0" fontId="8" fillId="7" borderId="2" xfId="2" applyFont="1" applyFill="1" applyBorder="1" applyAlignment="1" applyProtection="1">
      <alignment vertical="top"/>
      <protection locked="0"/>
    </xf>
    <xf numFmtId="0" fontId="14" fillId="7" borderId="2" xfId="2" applyFont="1" applyFill="1" applyBorder="1" applyAlignment="1">
      <alignment horizontal="left" vertical="center"/>
    </xf>
    <xf numFmtId="44" fontId="8" fillId="7" borderId="2" xfId="2" applyNumberFormat="1" applyFont="1" applyFill="1" applyBorder="1" applyAlignment="1">
      <alignment horizontal="left" vertical="center"/>
    </xf>
    <xf numFmtId="0" fontId="8" fillId="7" borderId="0" xfId="2" applyFont="1" applyFill="1" applyBorder="1" applyAlignment="1">
      <alignment horizontal="left" vertical="center"/>
    </xf>
    <xf numFmtId="44" fontId="23" fillId="7" borderId="2" xfId="2" applyNumberFormat="1" applyFont="1" applyFill="1" applyBorder="1" applyAlignment="1">
      <alignment horizontal="left" vertical="center"/>
    </xf>
    <xf numFmtId="0" fontId="2" fillId="9" borderId="2" xfId="2" applyFill="1" applyBorder="1" applyAlignment="1">
      <alignment horizontal="left" vertical="top" wrapText="1"/>
    </xf>
    <xf numFmtId="0" fontId="8" fillId="7" borderId="17" xfId="2" applyFont="1" applyFill="1" applyBorder="1" applyAlignment="1">
      <alignment vertical="top"/>
    </xf>
    <xf numFmtId="0" fontId="8" fillId="7" borderId="18" xfId="2" applyFont="1" applyFill="1" applyBorder="1" applyAlignment="1">
      <alignment vertical="top"/>
    </xf>
    <xf numFmtId="0" fontId="8" fillId="7" borderId="19" xfId="2" applyFont="1" applyFill="1" applyBorder="1" applyAlignment="1">
      <alignment vertical="top"/>
    </xf>
    <xf numFmtId="0" fontId="17" fillId="5" borderId="2" xfId="2" applyFont="1" applyFill="1" applyBorder="1" applyAlignment="1">
      <alignment vertical="top" wrapText="1"/>
    </xf>
    <xf numFmtId="0" fontId="17" fillId="5" borderId="2" xfId="2" applyFont="1" applyFill="1" applyBorder="1" applyAlignment="1">
      <alignment horizontal="left" vertical="top" wrapText="1"/>
    </xf>
    <xf numFmtId="44" fontId="16" fillId="9" borderId="2" xfId="3" applyNumberFormat="1" applyFont="1" applyFill="1" applyBorder="1" applyAlignment="1" applyProtection="1">
      <alignment vertical="center"/>
    </xf>
    <xf numFmtId="44" fontId="8" fillId="7" borderId="2" xfId="1" applyFont="1" applyFill="1" applyBorder="1" applyAlignment="1" applyProtection="1">
      <alignment vertical="top"/>
      <protection locked="0"/>
    </xf>
    <xf numFmtId="0" fontId="17" fillId="5" borderId="11" xfId="2" applyFont="1" applyFill="1" applyBorder="1" applyAlignment="1">
      <alignment horizontal="center" vertical="top"/>
    </xf>
    <xf numFmtId="0" fontId="17" fillId="5" borderId="12" xfId="2" applyFont="1" applyFill="1" applyBorder="1" applyAlignment="1">
      <alignment horizontal="center" vertical="top"/>
    </xf>
    <xf numFmtId="0" fontId="8" fillId="7" borderId="2" xfId="2" applyFont="1" applyFill="1" applyBorder="1" applyAlignment="1">
      <alignment horizontal="left" vertical="center"/>
    </xf>
    <xf numFmtId="0" fontId="3" fillId="0" borderId="0" xfId="2" applyFont="1" applyAlignment="1">
      <alignment horizontal="center" vertical="top"/>
    </xf>
    <xf numFmtId="0" fontId="3" fillId="0" borderId="15" xfId="2" applyFont="1" applyBorder="1" applyAlignment="1">
      <alignment horizontal="center" vertical="top"/>
    </xf>
    <xf numFmtId="0" fontId="16" fillId="8" borderId="0" xfId="2" applyFont="1" applyFill="1" applyAlignment="1">
      <alignment horizontal="right" vertical="center"/>
    </xf>
    <xf numFmtId="0" fontId="16" fillId="8" borderId="14" xfId="2" applyFont="1" applyFill="1" applyBorder="1" applyAlignment="1">
      <alignment horizontal="right" vertical="center"/>
    </xf>
    <xf numFmtId="0" fontId="8" fillId="3" borderId="2" xfId="2" applyFont="1" applyFill="1" applyBorder="1" applyAlignment="1">
      <alignment horizontal="left" vertical="center"/>
    </xf>
    <xf numFmtId="0" fontId="17" fillId="5" borderId="3" xfId="2" applyFont="1" applyFill="1" applyBorder="1" applyAlignment="1">
      <alignment horizontal="left" vertical="top"/>
    </xf>
    <xf numFmtId="0" fontId="17" fillId="5" borderId="4" xfId="2" applyFont="1" applyFill="1" applyBorder="1" applyAlignment="1">
      <alignment horizontal="left" vertical="top"/>
    </xf>
    <xf numFmtId="0" fontId="17" fillId="5" borderId="5" xfId="2" applyFont="1" applyFill="1" applyBorder="1" applyAlignment="1">
      <alignment horizontal="left" vertical="top"/>
    </xf>
    <xf numFmtId="0" fontId="17" fillId="5" borderId="7" xfId="2" applyFont="1" applyFill="1" applyBorder="1" applyAlignment="1">
      <alignment horizontal="left" vertical="top"/>
    </xf>
    <xf numFmtId="0" fontId="17" fillId="5" borderId="6" xfId="2" applyFont="1" applyFill="1" applyBorder="1" applyAlignment="1">
      <alignment horizontal="left" vertical="top"/>
    </xf>
    <xf numFmtId="0" fontId="17" fillId="5" borderId="10" xfId="2" applyFont="1" applyFill="1" applyBorder="1" applyAlignment="1">
      <alignment horizontal="left" vertical="top"/>
    </xf>
    <xf numFmtId="0" fontId="17" fillId="5" borderId="9" xfId="2" applyFont="1" applyFill="1" applyBorder="1" applyAlignment="1">
      <alignment horizontal="left" vertical="top"/>
    </xf>
    <xf numFmtId="0" fontId="17" fillId="5" borderId="8" xfId="2" applyFont="1" applyFill="1" applyBorder="1" applyAlignment="1">
      <alignment horizontal="left" vertical="top"/>
    </xf>
    <xf numFmtId="44" fontId="8" fillId="3" borderId="2" xfId="2" applyNumberFormat="1" applyFont="1" applyFill="1" applyBorder="1" applyAlignment="1" applyProtection="1">
      <alignment horizontal="left" vertical="center"/>
      <protection locked="0"/>
    </xf>
    <xf numFmtId="0" fontId="14" fillId="6" borderId="0" xfId="2" applyFont="1" applyFill="1" applyAlignment="1">
      <alignment horizontal="right" vertical="center" wrapText="1"/>
    </xf>
    <xf numFmtId="164" fontId="12" fillId="4" borderId="0" xfId="2" applyNumberFormat="1" applyFont="1" applyFill="1" applyAlignment="1">
      <alignment horizontal="left" vertical="top" wrapText="1"/>
    </xf>
    <xf numFmtId="0" fontId="2" fillId="0" borderId="0" xfId="2" applyAlignment="1">
      <alignment horizontal="left" vertical="top" wrapText="1"/>
    </xf>
    <xf numFmtId="0" fontId="17" fillId="5" borderId="2" xfId="2" applyFont="1" applyFill="1" applyBorder="1" applyAlignment="1">
      <alignment horizontal="left" vertical="center" wrapText="1"/>
    </xf>
    <xf numFmtId="0" fontId="17" fillId="5" borderId="2" xfId="2" applyFont="1" applyFill="1" applyBorder="1" applyAlignment="1">
      <alignment horizontal="center" vertical="top"/>
    </xf>
    <xf numFmtId="0" fontId="17" fillId="5" borderId="2" xfId="2" applyFont="1" applyFill="1" applyBorder="1" applyAlignment="1">
      <alignment horizontal="center" vertical="top" wrapText="1"/>
    </xf>
    <xf numFmtId="164" fontId="12" fillId="4" borderId="0" xfId="2" applyNumberFormat="1" applyFont="1" applyFill="1" applyAlignment="1">
      <alignment vertical="top" wrapText="1"/>
    </xf>
    <xf numFmtId="0" fontId="18" fillId="5" borderId="2" xfId="2" applyFont="1" applyFill="1" applyBorder="1" applyAlignment="1">
      <alignment horizontal="center" vertical="top"/>
    </xf>
    <xf numFmtId="0" fontId="17" fillId="5" borderId="3" xfId="2" applyFont="1" applyFill="1" applyBorder="1" applyAlignment="1">
      <alignment horizontal="center" vertical="center"/>
    </xf>
    <xf numFmtId="0" fontId="17" fillId="5" borderId="4" xfId="2" applyFont="1" applyFill="1" applyBorder="1" applyAlignment="1">
      <alignment horizontal="center" vertical="center"/>
    </xf>
    <xf numFmtId="0" fontId="2" fillId="0" borderId="3" xfId="2" applyBorder="1" applyAlignment="1">
      <alignment horizontal="left" vertical="center"/>
    </xf>
    <xf numFmtId="0" fontId="2" fillId="0" borderId="4" xfId="2" applyBorder="1" applyAlignment="1">
      <alignment horizontal="left" vertical="center"/>
    </xf>
    <xf numFmtId="0" fontId="2" fillId="0" borderId="0" xfId="2" applyAlignment="1">
      <alignment horizontal="left" vertical="top"/>
    </xf>
    <xf numFmtId="44" fontId="25" fillId="3" borderId="3" xfId="0" applyNumberFormat="1" applyFont="1" applyFill="1" applyBorder="1" applyAlignment="1" applyProtection="1">
      <alignment vertical="top" wrapText="1"/>
      <protection locked="0"/>
    </xf>
    <xf numFmtId="44" fontId="25" fillId="3" borderId="23" xfId="0" applyNumberFormat="1" applyFont="1" applyFill="1" applyBorder="1" applyAlignment="1" applyProtection="1">
      <alignment vertical="top" wrapText="1"/>
      <protection locked="0"/>
    </xf>
    <xf numFmtId="0" fontId="25" fillId="0" borderId="20" xfId="0" applyFont="1" applyBorder="1" applyAlignment="1">
      <alignment vertical="top"/>
    </xf>
    <xf numFmtId="0" fontId="25" fillId="0" borderId="13" xfId="0" applyFont="1" applyBorder="1" applyAlignment="1">
      <alignment vertical="top"/>
    </xf>
    <xf numFmtId="0" fontId="24" fillId="7" borderId="0" xfId="2" applyFont="1" applyFill="1" applyBorder="1" applyAlignment="1">
      <alignment horizontal="left" vertical="center"/>
    </xf>
    <xf numFmtId="0" fontId="24" fillId="7" borderId="14" xfId="2" applyFont="1" applyFill="1" applyBorder="1" applyAlignment="1">
      <alignment horizontal="left" vertical="center"/>
    </xf>
    <xf numFmtId="0" fontId="17" fillId="5" borderId="10" xfId="2" applyFont="1" applyFill="1" applyBorder="1" applyAlignment="1">
      <alignment horizontal="left" vertical="center" wrapText="1"/>
    </xf>
    <xf numFmtId="0" fontId="17" fillId="5" borderId="9" xfId="2" applyFont="1" applyFill="1" applyBorder="1" applyAlignment="1">
      <alignment horizontal="left" vertical="center" wrapText="1"/>
    </xf>
    <xf numFmtId="0" fontId="17" fillId="5" borderId="8" xfId="2" applyFont="1" applyFill="1" applyBorder="1" applyAlignment="1">
      <alignment horizontal="left" vertical="center" wrapText="1"/>
    </xf>
    <xf numFmtId="0" fontId="17" fillId="5" borderId="3" xfId="2" applyFont="1" applyFill="1" applyBorder="1" applyAlignment="1">
      <alignment horizontal="left" vertical="center" wrapText="1"/>
    </xf>
    <xf numFmtId="0" fontId="17" fillId="5" borderId="16" xfId="2" applyFont="1" applyFill="1" applyBorder="1" applyAlignment="1">
      <alignment horizontal="left" vertical="center" wrapText="1"/>
    </xf>
    <xf numFmtId="0" fontId="17" fillId="5" borderId="4" xfId="2" applyFont="1" applyFill="1" applyBorder="1" applyAlignment="1">
      <alignment horizontal="left" vertical="center" wrapText="1"/>
    </xf>
    <xf numFmtId="0" fontId="3" fillId="0" borderId="0" xfId="2" applyFont="1" applyBorder="1" applyAlignment="1">
      <alignment horizontal="center" vertical="top"/>
    </xf>
    <xf numFmtId="0" fontId="23" fillId="8" borderId="2" xfId="2" applyFont="1" applyFill="1" applyBorder="1" applyAlignment="1">
      <alignment horizontal="right" vertical="center"/>
    </xf>
    <xf numFmtId="44" fontId="25" fillId="3" borderId="21" xfId="0" applyNumberFormat="1" applyFont="1" applyFill="1" applyBorder="1" applyAlignment="1" applyProtection="1">
      <alignment vertical="top" wrapText="1"/>
      <protection locked="0"/>
    </xf>
    <xf numFmtId="44" fontId="25" fillId="3" borderId="22" xfId="0" applyNumberFormat="1" applyFont="1" applyFill="1" applyBorder="1" applyAlignment="1" applyProtection="1">
      <alignment vertical="top" wrapText="1"/>
      <protection locked="0"/>
    </xf>
    <xf numFmtId="0" fontId="8" fillId="3" borderId="5" xfId="2" applyFont="1" applyFill="1" applyBorder="1" applyAlignment="1" applyProtection="1">
      <alignment horizontal="left" vertical="center"/>
      <protection locked="0"/>
    </xf>
    <xf numFmtId="0" fontId="8" fillId="3" borderId="7" xfId="2" applyFont="1" applyFill="1" applyBorder="1" applyAlignment="1" applyProtection="1">
      <alignment horizontal="left" vertical="center"/>
      <protection locked="0"/>
    </xf>
    <xf numFmtId="0" fontId="17" fillId="5" borderId="5" xfId="2" applyFont="1" applyFill="1" applyBorder="1" applyAlignment="1">
      <alignment horizontal="center" vertical="top"/>
    </xf>
    <xf numFmtId="0" fontId="17" fillId="5" borderId="7" xfId="2" applyFont="1" applyFill="1" applyBorder="1" applyAlignment="1">
      <alignment horizontal="center" vertical="top"/>
    </xf>
    <xf numFmtId="0" fontId="17" fillId="5" borderId="6" xfId="2" applyFont="1" applyFill="1" applyBorder="1" applyAlignment="1">
      <alignment horizontal="center" vertical="top"/>
    </xf>
    <xf numFmtId="0" fontId="17" fillId="5" borderId="10" xfId="2" applyFont="1" applyFill="1" applyBorder="1" applyAlignment="1">
      <alignment horizontal="center" vertical="top"/>
    </xf>
    <xf numFmtId="0" fontId="17" fillId="5" borderId="9" xfId="2" applyFont="1" applyFill="1" applyBorder="1" applyAlignment="1">
      <alignment horizontal="center" vertical="top"/>
    </xf>
    <xf numFmtId="0" fontId="17" fillId="5" borderId="8" xfId="2" applyFont="1" applyFill="1" applyBorder="1" applyAlignment="1">
      <alignment horizontal="center" vertical="top"/>
    </xf>
    <xf numFmtId="0" fontId="17" fillId="5" borderId="3" xfId="2" applyFont="1" applyFill="1" applyBorder="1" applyAlignment="1">
      <alignment horizontal="left" vertical="top" wrapText="1"/>
    </xf>
    <xf numFmtId="0" fontId="17" fillId="5" borderId="16" xfId="2" applyFont="1" applyFill="1" applyBorder="1" applyAlignment="1">
      <alignment horizontal="left" vertical="top" wrapText="1"/>
    </xf>
    <xf numFmtId="0" fontId="17" fillId="5" borderId="4" xfId="2" applyFont="1" applyFill="1" applyBorder="1" applyAlignment="1">
      <alignment horizontal="left" vertical="top" wrapText="1"/>
    </xf>
    <xf numFmtId="0" fontId="17" fillId="5" borderId="2" xfId="2" applyFont="1" applyFill="1" applyBorder="1" applyAlignment="1">
      <alignment horizontal="left" vertical="top"/>
    </xf>
    <xf numFmtId="0" fontId="17" fillId="5" borderId="2" xfId="2" applyFont="1" applyFill="1" applyBorder="1" applyAlignment="1">
      <alignment horizontal="left" vertical="top" wrapText="1"/>
    </xf>
  </cellXfs>
  <cellStyles count="4">
    <cellStyle name="Euro 2 2" xfId="3"/>
    <cellStyle name="Standaard" xfId="0" builtinId="0"/>
    <cellStyle name="Standaard 2 2" xfId="2"/>
    <cellStyle name="Valuta" xfId="1" builtinId="4"/>
  </cellStyles>
  <dxfs count="15">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2"/>
  <sheetViews>
    <sheetView showGridLines="0" view="pageBreakPreview" zoomScale="70" zoomScaleNormal="115" zoomScaleSheetLayoutView="70" workbookViewId="0">
      <selection activeCell="B7" sqref="B7"/>
    </sheetView>
  </sheetViews>
  <sheetFormatPr defaultColWidth="5" defaultRowHeight="14.5"/>
  <cols>
    <col min="1" max="1" width="5" customWidth="1"/>
    <col min="2" max="2" width="28.36328125" style="5" customWidth="1"/>
    <col min="3" max="3" width="23.453125" style="5" customWidth="1"/>
    <col min="4" max="4" width="31.6328125" style="5" customWidth="1"/>
    <col min="5" max="5" width="17.6328125" style="6" customWidth="1"/>
    <col min="6" max="6" width="20.54296875" style="6" customWidth="1"/>
    <col min="7" max="7" width="18.36328125" style="6" customWidth="1"/>
    <col min="8" max="8" width="20.453125" style="6" customWidth="1"/>
    <col min="9" max="9" width="20.90625" style="6" bestFit="1" customWidth="1"/>
    <col min="10" max="10" width="20.36328125" style="6" customWidth="1"/>
    <col min="11" max="11" width="15.54296875" style="6" customWidth="1"/>
    <col min="12" max="254" width="9.08984375" style="6" customWidth="1"/>
    <col min="255" max="255" width="2.453125" style="6" customWidth="1"/>
    <col min="256" max="16384" width="5" style="6"/>
  </cols>
  <sheetData>
    <row r="1" spans="1:10" s="3" customFormat="1" ht="40.25" customHeight="1">
      <c r="A1" s="1"/>
      <c r="B1" s="47" t="s">
        <v>0</v>
      </c>
      <c r="C1" s="47"/>
      <c r="D1" s="2"/>
    </row>
    <row r="2" spans="1:10" ht="12.75" customHeight="1">
      <c r="A2" s="4"/>
      <c r="H2" s="3"/>
      <c r="I2" s="3"/>
      <c r="J2" s="3"/>
    </row>
    <row r="3" spans="1:10" ht="13">
      <c r="A3" s="22" t="s">
        <v>1</v>
      </c>
      <c r="B3" s="28" t="s">
        <v>2</v>
      </c>
      <c r="C3" s="28"/>
      <c r="D3" s="28"/>
    </row>
    <row r="4" spans="1:10" ht="16.25" customHeight="1">
      <c r="A4" s="4"/>
      <c r="B4" s="48" t="s">
        <v>3</v>
      </c>
      <c r="C4" s="107"/>
      <c r="D4" s="108"/>
      <c r="E4" s="43"/>
      <c r="H4" s="3"/>
      <c r="I4" s="3"/>
      <c r="J4" s="3"/>
    </row>
    <row r="5" spans="1:10" s="43" customFormat="1" ht="17" customHeight="1">
      <c r="A5" s="42"/>
      <c r="B5" s="49"/>
      <c r="C5" s="109" t="s">
        <v>4</v>
      </c>
      <c r="D5" s="110"/>
      <c r="H5" s="44"/>
      <c r="I5" s="44"/>
      <c r="J5" s="44"/>
    </row>
    <row r="6" spans="1:10" s="43" customFormat="1" ht="17" customHeight="1">
      <c r="A6" s="42"/>
      <c r="B6" s="50"/>
      <c r="C6" s="33" t="s">
        <v>5</v>
      </c>
      <c r="D6" s="33"/>
      <c r="H6" s="44"/>
      <c r="I6" s="44"/>
      <c r="J6" s="44"/>
    </row>
    <row r="7" spans="1:10" s="43" customFormat="1" ht="17" customHeight="1">
      <c r="A7" s="42"/>
      <c r="B7" s="51"/>
      <c r="C7" s="33" t="s">
        <v>6</v>
      </c>
      <c r="D7" s="33"/>
      <c r="H7" s="44"/>
      <c r="I7" s="44"/>
      <c r="J7" s="44"/>
    </row>
    <row r="8" spans="1:10" ht="12.75" customHeight="1">
      <c r="A8" s="4"/>
      <c r="H8" s="3"/>
      <c r="I8" s="3"/>
      <c r="J8" s="3"/>
    </row>
    <row r="9" spans="1:10" ht="12.75" customHeight="1">
      <c r="A9" s="4"/>
      <c r="B9" s="7" t="s">
        <v>7</v>
      </c>
      <c r="C9" s="7"/>
      <c r="H9" s="3"/>
      <c r="I9" s="3"/>
      <c r="J9" s="3"/>
    </row>
    <row r="10" spans="1:10" ht="12.75" customHeight="1">
      <c r="A10" s="4"/>
      <c r="B10" s="111" t="s">
        <v>8</v>
      </c>
      <c r="C10" s="111"/>
      <c r="D10" s="111"/>
      <c r="E10" s="111"/>
      <c r="F10" s="111"/>
    </row>
    <row r="11" spans="1:10" ht="15.5">
      <c r="A11" s="4"/>
      <c r="B11" s="101" t="s">
        <v>9</v>
      </c>
      <c r="C11" s="101"/>
      <c r="D11" s="101"/>
      <c r="E11" s="101"/>
      <c r="F11" s="101"/>
    </row>
    <row r="12" spans="1:10" ht="12.75" customHeight="1">
      <c r="A12" s="4"/>
      <c r="B12" s="101" t="s">
        <v>10</v>
      </c>
      <c r="C12" s="101"/>
      <c r="D12" s="101"/>
      <c r="E12" s="101"/>
      <c r="F12" s="101"/>
    </row>
    <row r="13" spans="1:10" ht="12.75" customHeight="1">
      <c r="A13" s="4"/>
      <c r="B13" s="27"/>
      <c r="C13" s="27"/>
      <c r="D13" s="27"/>
      <c r="E13" s="27"/>
      <c r="F13" s="27"/>
    </row>
    <row r="14" spans="1:10" ht="12.75" customHeight="1">
      <c r="A14" s="4"/>
      <c r="B14" s="52" t="s">
        <v>11</v>
      </c>
      <c r="C14" s="9"/>
      <c r="D14" s="8"/>
    </row>
    <row r="15" spans="1:10" ht="12.75" customHeight="1">
      <c r="A15" s="10"/>
      <c r="B15" s="11" t="s">
        <v>12</v>
      </c>
      <c r="C15" s="11"/>
      <c r="D15" s="11"/>
    </row>
    <row r="16" spans="1:10" ht="11.25" customHeight="1">
      <c r="A16" s="4"/>
      <c r="B16" s="12"/>
      <c r="C16" s="12"/>
      <c r="D16" s="12"/>
    </row>
    <row r="17" spans="1:9" ht="13">
      <c r="A17" s="22" t="s">
        <v>13</v>
      </c>
      <c r="B17" s="28" t="s">
        <v>14</v>
      </c>
      <c r="C17" s="28"/>
      <c r="D17" s="28"/>
      <c r="E17" s="29"/>
    </row>
    <row r="18" spans="1:9" ht="18" customHeight="1">
      <c r="A18" s="26"/>
      <c r="B18" s="30" t="s">
        <v>15</v>
      </c>
      <c r="C18" s="30" t="s">
        <v>16</v>
      </c>
      <c r="D18" s="30" t="s">
        <v>17</v>
      </c>
      <c r="E18" s="31" t="s">
        <v>18</v>
      </c>
    </row>
    <row r="19" spans="1:9" ht="23" customHeight="1">
      <c r="A19" s="4"/>
      <c r="B19" s="32"/>
      <c r="C19" s="32"/>
      <c r="D19" s="32"/>
      <c r="E19" s="33" t="s">
        <v>19</v>
      </c>
      <c r="F19" s="13"/>
    </row>
    <row r="20" spans="1:9" ht="12.75" customHeight="1">
      <c r="A20" s="4"/>
      <c r="B20" s="14" t="s">
        <v>20</v>
      </c>
      <c r="C20" s="14"/>
      <c r="D20" s="14"/>
      <c r="E20" s="20"/>
      <c r="F20" s="13"/>
    </row>
    <row r="21" spans="1:9" ht="12.75" customHeight="1">
      <c r="A21" s="4"/>
      <c r="B21" s="14"/>
      <c r="C21" s="14"/>
      <c r="D21" s="14"/>
      <c r="E21" s="13"/>
    </row>
    <row r="22" spans="1:9" ht="13">
      <c r="A22" s="22" t="s">
        <v>21</v>
      </c>
      <c r="B22" s="105" t="s">
        <v>22</v>
      </c>
      <c r="C22" s="105"/>
      <c r="D22" s="105"/>
      <c r="E22" s="105"/>
    </row>
    <row r="23" spans="1:9" ht="72" customHeight="1">
      <c r="A23" s="15"/>
      <c r="B23" s="101" t="s">
        <v>23</v>
      </c>
      <c r="C23" s="101"/>
      <c r="D23" s="101"/>
      <c r="E23" s="101"/>
      <c r="F23" s="101"/>
    </row>
    <row r="24" spans="1:9" ht="15.65" customHeight="1">
      <c r="A24" s="15"/>
      <c r="B24" s="27"/>
      <c r="C24" s="27"/>
      <c r="D24" s="27"/>
      <c r="E24" s="27"/>
      <c r="F24" s="27"/>
    </row>
    <row r="25" spans="1:9" ht="12.75" customHeight="1">
      <c r="A25" s="4"/>
      <c r="B25" s="106" t="s">
        <v>24</v>
      </c>
      <c r="C25" s="106"/>
      <c r="D25" s="106"/>
      <c r="E25" s="103" t="s">
        <v>25</v>
      </c>
      <c r="F25" s="103"/>
      <c r="G25" s="103"/>
      <c r="H25" s="103"/>
      <c r="I25" s="103" t="s">
        <v>26</v>
      </c>
    </row>
    <row r="26" spans="1:9" ht="23" customHeight="1">
      <c r="A26" s="4"/>
      <c r="B26" s="35" t="s">
        <v>27</v>
      </c>
      <c r="C26" s="104" t="s">
        <v>28</v>
      </c>
      <c r="D26" s="104"/>
      <c r="E26" s="103"/>
      <c r="F26" s="103"/>
      <c r="G26" s="103"/>
      <c r="H26" s="103"/>
      <c r="I26" s="103"/>
    </row>
    <row r="27" spans="1:9" ht="12.75" customHeight="1">
      <c r="A27" s="4"/>
      <c r="B27" s="36">
        <v>0</v>
      </c>
      <c r="C27" s="98">
        <v>0</v>
      </c>
      <c r="D27" s="98"/>
      <c r="E27" s="84" t="s">
        <v>29</v>
      </c>
      <c r="F27" s="84"/>
      <c r="G27" s="84"/>
      <c r="H27" s="84"/>
      <c r="I27" s="37">
        <f t="shared" ref="I27:I48" si="0">B27*C27</f>
        <v>0</v>
      </c>
    </row>
    <row r="28" spans="1:9" ht="12.75" customHeight="1">
      <c r="A28" s="4"/>
      <c r="B28" s="36">
        <v>0</v>
      </c>
      <c r="C28" s="98">
        <v>0</v>
      </c>
      <c r="D28" s="98"/>
      <c r="E28" s="84" t="s">
        <v>30</v>
      </c>
      <c r="F28" s="84"/>
      <c r="G28" s="84"/>
      <c r="H28" s="84"/>
      <c r="I28" s="37">
        <f t="shared" si="0"/>
        <v>0</v>
      </c>
    </row>
    <row r="29" spans="1:9" ht="12.75" customHeight="1">
      <c r="A29" s="4"/>
      <c r="B29" s="36">
        <v>0</v>
      </c>
      <c r="C29" s="98">
        <v>0</v>
      </c>
      <c r="D29" s="98"/>
      <c r="E29" s="84" t="s">
        <v>31</v>
      </c>
      <c r="F29" s="84"/>
      <c r="G29" s="84"/>
      <c r="H29" s="84"/>
      <c r="I29" s="37">
        <f t="shared" si="0"/>
        <v>0</v>
      </c>
    </row>
    <row r="30" spans="1:9" ht="12.75" customHeight="1">
      <c r="A30" s="4"/>
      <c r="B30" s="36">
        <v>0</v>
      </c>
      <c r="C30" s="98">
        <v>0</v>
      </c>
      <c r="D30" s="98"/>
      <c r="E30" s="84" t="s">
        <v>32</v>
      </c>
      <c r="F30" s="84"/>
      <c r="G30" s="84"/>
      <c r="H30" s="84"/>
      <c r="I30" s="37">
        <f t="shared" si="0"/>
        <v>0</v>
      </c>
    </row>
    <row r="31" spans="1:9" ht="12.75" customHeight="1">
      <c r="A31" s="4"/>
      <c r="B31" s="36">
        <v>0</v>
      </c>
      <c r="C31" s="98">
        <v>0</v>
      </c>
      <c r="D31" s="98"/>
      <c r="E31" s="84" t="s">
        <v>33</v>
      </c>
      <c r="F31" s="84"/>
      <c r="G31" s="84"/>
      <c r="H31" s="84"/>
      <c r="I31" s="37">
        <f t="shared" si="0"/>
        <v>0</v>
      </c>
    </row>
    <row r="32" spans="1:9" ht="12.75" customHeight="1">
      <c r="A32" s="4"/>
      <c r="B32" s="36">
        <v>0</v>
      </c>
      <c r="C32" s="98">
        <v>0</v>
      </c>
      <c r="D32" s="98"/>
      <c r="E32" s="84" t="s">
        <v>34</v>
      </c>
      <c r="F32" s="84"/>
      <c r="G32" s="84"/>
      <c r="H32" s="84"/>
      <c r="I32" s="37">
        <f t="shared" si="0"/>
        <v>0</v>
      </c>
    </row>
    <row r="33" spans="1:9" ht="12.75" customHeight="1">
      <c r="A33" s="4"/>
      <c r="B33" s="36">
        <v>0</v>
      </c>
      <c r="C33" s="98">
        <v>0</v>
      </c>
      <c r="D33" s="98"/>
      <c r="E33" s="84" t="s">
        <v>35</v>
      </c>
      <c r="F33" s="84"/>
      <c r="G33" s="84"/>
      <c r="H33" s="84"/>
      <c r="I33" s="37">
        <f t="shared" si="0"/>
        <v>0</v>
      </c>
    </row>
    <row r="34" spans="1:9" ht="12.75" customHeight="1">
      <c r="A34" s="4"/>
      <c r="B34" s="36">
        <v>0</v>
      </c>
      <c r="C34" s="98">
        <v>0</v>
      </c>
      <c r="D34" s="98"/>
      <c r="E34" s="84" t="s">
        <v>36</v>
      </c>
      <c r="F34" s="84"/>
      <c r="G34" s="84"/>
      <c r="H34" s="84"/>
      <c r="I34" s="37">
        <f t="shared" si="0"/>
        <v>0</v>
      </c>
    </row>
    <row r="35" spans="1:9" ht="12.75" customHeight="1">
      <c r="A35" s="4"/>
      <c r="B35" s="36">
        <v>0</v>
      </c>
      <c r="C35" s="98">
        <v>0</v>
      </c>
      <c r="D35" s="98"/>
      <c r="E35" s="84" t="s">
        <v>37</v>
      </c>
      <c r="F35" s="84"/>
      <c r="G35" s="84"/>
      <c r="H35" s="84"/>
      <c r="I35" s="37">
        <f t="shared" si="0"/>
        <v>0</v>
      </c>
    </row>
    <row r="36" spans="1:9" ht="12.75" customHeight="1">
      <c r="A36" s="4"/>
      <c r="B36" s="36">
        <v>0</v>
      </c>
      <c r="C36" s="98">
        <v>0</v>
      </c>
      <c r="D36" s="98"/>
      <c r="E36" s="84" t="s">
        <v>38</v>
      </c>
      <c r="F36" s="84"/>
      <c r="G36" s="84"/>
      <c r="H36" s="84"/>
      <c r="I36" s="37">
        <f t="shared" si="0"/>
        <v>0</v>
      </c>
    </row>
    <row r="37" spans="1:9" ht="12.75" customHeight="1">
      <c r="A37" s="4"/>
      <c r="B37" s="36">
        <v>0</v>
      </c>
      <c r="C37" s="98">
        <v>0</v>
      </c>
      <c r="D37" s="98"/>
      <c r="E37" s="84" t="s">
        <v>39</v>
      </c>
      <c r="F37" s="84"/>
      <c r="G37" s="84"/>
      <c r="H37" s="84"/>
      <c r="I37" s="37">
        <f t="shared" si="0"/>
        <v>0</v>
      </c>
    </row>
    <row r="38" spans="1:9" ht="12.75" customHeight="1">
      <c r="A38" s="4"/>
      <c r="B38" s="36">
        <v>0</v>
      </c>
      <c r="C38" s="98">
        <v>0</v>
      </c>
      <c r="D38" s="98"/>
      <c r="E38" s="84" t="s">
        <v>40</v>
      </c>
      <c r="F38" s="84"/>
      <c r="G38" s="84"/>
      <c r="H38" s="84"/>
      <c r="I38" s="37">
        <f t="shared" si="0"/>
        <v>0</v>
      </c>
    </row>
    <row r="39" spans="1:9" ht="12.75" customHeight="1">
      <c r="A39" s="4"/>
      <c r="B39" s="36">
        <v>0</v>
      </c>
      <c r="C39" s="98">
        <v>0</v>
      </c>
      <c r="D39" s="98"/>
      <c r="E39" s="84" t="s">
        <v>41</v>
      </c>
      <c r="F39" s="84"/>
      <c r="G39" s="84"/>
      <c r="H39" s="84"/>
      <c r="I39" s="37">
        <f t="shared" si="0"/>
        <v>0</v>
      </c>
    </row>
    <row r="40" spans="1:9" ht="12.75" customHeight="1">
      <c r="A40" s="4"/>
      <c r="B40" s="36">
        <v>0</v>
      </c>
      <c r="C40" s="98">
        <v>0</v>
      </c>
      <c r="D40" s="98"/>
      <c r="E40" s="84" t="s">
        <v>42</v>
      </c>
      <c r="F40" s="84"/>
      <c r="G40" s="84"/>
      <c r="H40" s="84"/>
      <c r="I40" s="37">
        <f t="shared" si="0"/>
        <v>0</v>
      </c>
    </row>
    <row r="41" spans="1:9" ht="12.75" customHeight="1">
      <c r="A41" s="4"/>
      <c r="B41" s="36">
        <v>0</v>
      </c>
      <c r="C41" s="98">
        <v>0</v>
      </c>
      <c r="D41" s="98"/>
      <c r="E41" s="84" t="s">
        <v>43</v>
      </c>
      <c r="F41" s="84" t="s">
        <v>44</v>
      </c>
      <c r="G41" s="84"/>
      <c r="H41" s="84"/>
      <c r="I41" s="37">
        <f t="shared" si="0"/>
        <v>0</v>
      </c>
    </row>
    <row r="42" spans="1:9" ht="12.75" customHeight="1">
      <c r="A42" s="4"/>
      <c r="B42" s="36">
        <v>0</v>
      </c>
      <c r="C42" s="98">
        <v>0</v>
      </c>
      <c r="D42" s="98"/>
      <c r="E42" s="84" t="s">
        <v>45</v>
      </c>
      <c r="F42" s="84" t="s">
        <v>46</v>
      </c>
      <c r="G42" s="84"/>
      <c r="H42" s="84"/>
      <c r="I42" s="37">
        <f t="shared" si="0"/>
        <v>0</v>
      </c>
    </row>
    <row r="43" spans="1:9" ht="12.75" customHeight="1">
      <c r="A43" s="4"/>
      <c r="B43" s="36">
        <v>0</v>
      </c>
      <c r="C43" s="98">
        <v>0</v>
      </c>
      <c r="D43" s="98"/>
      <c r="E43" s="84" t="s">
        <v>47</v>
      </c>
      <c r="F43" s="84" t="s">
        <v>46</v>
      </c>
      <c r="G43" s="84"/>
      <c r="H43" s="84"/>
      <c r="I43" s="37">
        <f t="shared" si="0"/>
        <v>0</v>
      </c>
    </row>
    <row r="44" spans="1:9" ht="12.75" customHeight="1">
      <c r="A44" s="4"/>
      <c r="B44" s="36">
        <v>0</v>
      </c>
      <c r="C44" s="98">
        <v>0</v>
      </c>
      <c r="D44" s="98"/>
      <c r="E44" s="89" t="s">
        <v>48</v>
      </c>
      <c r="F44" s="89" t="s">
        <v>48</v>
      </c>
      <c r="G44" s="89"/>
      <c r="H44" s="89"/>
      <c r="I44" s="37">
        <f t="shared" si="0"/>
        <v>0</v>
      </c>
    </row>
    <row r="45" spans="1:9" ht="12.75" customHeight="1">
      <c r="A45" s="4"/>
      <c r="B45" s="36">
        <v>1</v>
      </c>
      <c r="C45" s="98">
        <v>0</v>
      </c>
      <c r="D45" s="98"/>
      <c r="E45" s="89" t="s">
        <v>48</v>
      </c>
      <c r="F45" s="89" t="s">
        <v>48</v>
      </c>
      <c r="G45" s="89"/>
      <c r="H45" s="89"/>
      <c r="I45" s="37">
        <f t="shared" si="0"/>
        <v>0</v>
      </c>
    </row>
    <row r="46" spans="1:9" ht="12.75" customHeight="1">
      <c r="A46" s="4"/>
      <c r="B46" s="36">
        <v>0</v>
      </c>
      <c r="C46" s="98">
        <v>0</v>
      </c>
      <c r="D46" s="98"/>
      <c r="E46" s="89" t="s">
        <v>48</v>
      </c>
      <c r="F46" s="89" t="s">
        <v>48</v>
      </c>
      <c r="G46" s="89"/>
      <c r="H46" s="89"/>
      <c r="I46" s="37">
        <f t="shared" si="0"/>
        <v>0</v>
      </c>
    </row>
    <row r="47" spans="1:9" ht="12.75" customHeight="1">
      <c r="A47" s="4"/>
      <c r="B47" s="36">
        <v>0</v>
      </c>
      <c r="C47" s="98">
        <v>0</v>
      </c>
      <c r="D47" s="98"/>
      <c r="E47" s="89" t="s">
        <v>48</v>
      </c>
      <c r="F47" s="89" t="s">
        <v>48</v>
      </c>
      <c r="G47" s="89"/>
      <c r="H47" s="89"/>
      <c r="I47" s="37">
        <f t="shared" si="0"/>
        <v>0</v>
      </c>
    </row>
    <row r="48" spans="1:9" ht="12.75" customHeight="1">
      <c r="A48" s="4"/>
      <c r="B48" s="36">
        <v>0</v>
      </c>
      <c r="C48" s="98">
        <v>0</v>
      </c>
      <c r="D48" s="98"/>
      <c r="E48" s="89" t="s">
        <v>48</v>
      </c>
      <c r="F48" s="89" t="s">
        <v>48</v>
      </c>
      <c r="G48" s="89"/>
      <c r="H48" s="89"/>
      <c r="I48" s="37">
        <f t="shared" si="0"/>
        <v>0</v>
      </c>
    </row>
    <row r="49" spans="1:11" ht="12.75" customHeight="1">
      <c r="A49" s="4"/>
    </row>
    <row r="50" spans="1:11" ht="18" customHeight="1">
      <c r="A50" s="4"/>
      <c r="B50" s="99" t="s">
        <v>49</v>
      </c>
      <c r="C50" s="99"/>
      <c r="D50" s="99"/>
      <c r="E50" s="99"/>
      <c r="F50" s="99"/>
      <c r="G50" s="99"/>
      <c r="H50" s="99"/>
      <c r="I50" s="25">
        <f>SUM(I27:I48)</f>
        <v>0</v>
      </c>
    </row>
    <row r="51" spans="1:11" ht="12.75" customHeight="1">
      <c r="A51" s="4"/>
      <c r="E51" s="17"/>
      <c r="F51" s="16"/>
    </row>
    <row r="52" spans="1:11" ht="12.75" customHeight="1">
      <c r="A52" s="4"/>
      <c r="E52" s="17"/>
    </row>
    <row r="53" spans="1:11" ht="12.75" customHeight="1">
      <c r="A53" s="22" t="s">
        <v>50</v>
      </c>
      <c r="B53" s="100" t="s">
        <v>51</v>
      </c>
      <c r="C53" s="100"/>
      <c r="D53" s="100"/>
      <c r="E53" s="100"/>
      <c r="F53" s="100"/>
      <c r="G53" s="100"/>
    </row>
    <row r="54" spans="1:11" ht="38.25" customHeight="1">
      <c r="A54" s="15"/>
      <c r="B54" s="101" t="s">
        <v>52</v>
      </c>
      <c r="C54" s="101"/>
      <c r="D54" s="101"/>
      <c r="E54" s="101"/>
      <c r="F54" s="101"/>
      <c r="G54" s="101"/>
      <c r="H54" s="101"/>
      <c r="I54" s="101"/>
    </row>
    <row r="55" spans="1:11" ht="13">
      <c r="A55" s="15"/>
      <c r="B55" s="27"/>
      <c r="C55" s="27"/>
      <c r="D55" s="27"/>
      <c r="E55" s="27"/>
      <c r="F55" s="27"/>
      <c r="G55" s="18"/>
    </row>
    <row r="56" spans="1:11" ht="38.25" customHeight="1">
      <c r="A56" s="15"/>
      <c r="B56" s="101" t="s">
        <v>53</v>
      </c>
      <c r="C56" s="101"/>
      <c r="D56" s="101"/>
      <c r="E56" s="101"/>
      <c r="F56" s="101"/>
      <c r="G56" s="101"/>
      <c r="H56" s="101"/>
      <c r="I56" s="101"/>
    </row>
    <row r="57" spans="1:11" ht="13">
      <c r="A57" s="15"/>
      <c r="B57" s="27"/>
      <c r="C57" s="27"/>
      <c r="D57" s="27"/>
      <c r="E57" s="27"/>
      <c r="F57" s="27"/>
      <c r="G57" s="18"/>
    </row>
    <row r="58" spans="1:11" ht="26">
      <c r="A58" s="15"/>
      <c r="B58" s="56" t="s">
        <v>54</v>
      </c>
      <c r="C58" s="56" t="s">
        <v>55</v>
      </c>
      <c r="D58" s="56" t="s">
        <v>56</v>
      </c>
      <c r="E58" s="56" t="s">
        <v>57</v>
      </c>
      <c r="F58" s="67" t="s">
        <v>80</v>
      </c>
      <c r="G58" s="18"/>
    </row>
    <row r="59" spans="1:11" ht="13">
      <c r="A59" s="15"/>
      <c r="B59" s="57" t="s">
        <v>58</v>
      </c>
      <c r="C59" s="57">
        <v>40</v>
      </c>
      <c r="D59" s="57">
        <v>2015</v>
      </c>
      <c r="E59" s="57">
        <f>1812+388</f>
        <v>2200</v>
      </c>
      <c r="F59" s="67"/>
      <c r="G59" s="18"/>
    </row>
    <row r="60" spans="1:11" ht="13">
      <c r="A60" s="15"/>
      <c r="B60" s="27"/>
      <c r="C60" s="27"/>
      <c r="D60" s="27"/>
      <c r="E60" s="27"/>
      <c r="F60" s="27"/>
      <c r="G60" s="18"/>
    </row>
    <row r="61" spans="1:11" ht="39">
      <c r="A61" s="15"/>
      <c r="B61" s="102" t="s">
        <v>59</v>
      </c>
      <c r="C61" s="102"/>
      <c r="D61" s="102"/>
      <c r="E61" s="56" t="s">
        <v>60</v>
      </c>
      <c r="F61" s="56" t="s">
        <v>61</v>
      </c>
      <c r="G61" s="56" t="s">
        <v>62</v>
      </c>
      <c r="H61" s="56" t="s">
        <v>63</v>
      </c>
      <c r="I61" s="56" t="s">
        <v>64</v>
      </c>
      <c r="J61" s="58" t="s">
        <v>65</v>
      </c>
      <c r="K61" s="58" t="s">
        <v>66</v>
      </c>
    </row>
    <row r="62" spans="1:11" ht="13">
      <c r="A62" s="15"/>
      <c r="B62" s="84" t="s">
        <v>29</v>
      </c>
      <c r="C62" s="84"/>
      <c r="D62" s="84"/>
      <c r="E62" s="53">
        <v>48</v>
      </c>
      <c r="F62" s="55"/>
      <c r="G62" s="55"/>
      <c r="H62" s="55"/>
      <c r="I62" s="34" t="s">
        <v>67</v>
      </c>
      <c r="J62" s="54">
        <f>SUM(F62*$C$59)+SUM(G62*$D$59)+SUM($E$59*H62)</f>
        <v>0</v>
      </c>
      <c r="K62" s="54">
        <f>J62*E62</f>
        <v>0</v>
      </c>
    </row>
    <row r="63" spans="1:11" ht="13">
      <c r="A63" s="15"/>
      <c r="B63" s="84" t="s">
        <v>30</v>
      </c>
      <c r="C63" s="84"/>
      <c r="D63" s="84"/>
      <c r="E63" s="53">
        <v>48</v>
      </c>
      <c r="F63" s="55"/>
      <c r="G63" s="55"/>
      <c r="H63" s="55"/>
      <c r="I63" s="34" t="s">
        <v>67</v>
      </c>
      <c r="J63" s="54">
        <f t="shared" ref="J63:J74" si="1">SUM(F63*$C$59)+SUM(G63*$D$59)+SUM($E$59*H63)</f>
        <v>0</v>
      </c>
      <c r="K63" s="54">
        <f t="shared" ref="K63:K84" si="2">J63*E63</f>
        <v>0</v>
      </c>
    </row>
    <row r="64" spans="1:11" ht="13">
      <c r="A64" s="15"/>
      <c r="B64" s="84" t="s">
        <v>31</v>
      </c>
      <c r="C64" s="84"/>
      <c r="D64" s="84"/>
      <c r="E64" s="53">
        <v>48</v>
      </c>
      <c r="F64" s="55"/>
      <c r="G64" s="55"/>
      <c r="H64" s="55"/>
      <c r="I64" s="34" t="s">
        <v>67</v>
      </c>
      <c r="J64" s="54">
        <f t="shared" si="1"/>
        <v>0</v>
      </c>
      <c r="K64" s="54">
        <f t="shared" si="2"/>
        <v>0</v>
      </c>
    </row>
    <row r="65" spans="1:11" ht="13">
      <c r="A65" s="15"/>
      <c r="B65" s="84" t="s">
        <v>32</v>
      </c>
      <c r="C65" s="84"/>
      <c r="D65" s="84"/>
      <c r="E65" s="53">
        <v>48</v>
      </c>
      <c r="F65" s="55"/>
      <c r="G65" s="55"/>
      <c r="H65" s="55"/>
      <c r="I65" s="34" t="s">
        <v>67</v>
      </c>
      <c r="J65" s="54">
        <f t="shared" si="1"/>
        <v>0</v>
      </c>
      <c r="K65" s="54">
        <f t="shared" si="2"/>
        <v>0</v>
      </c>
    </row>
    <row r="66" spans="1:11" ht="13">
      <c r="A66" s="15"/>
      <c r="B66" s="84" t="s">
        <v>33</v>
      </c>
      <c r="C66" s="84"/>
      <c r="D66" s="84"/>
      <c r="E66" s="53">
        <v>48</v>
      </c>
      <c r="F66" s="55"/>
      <c r="G66" s="55"/>
      <c r="H66" s="55"/>
      <c r="I66" s="34" t="s">
        <v>67</v>
      </c>
      <c r="J66" s="54">
        <f t="shared" si="1"/>
        <v>0</v>
      </c>
      <c r="K66" s="54">
        <f t="shared" si="2"/>
        <v>0</v>
      </c>
    </row>
    <row r="67" spans="1:11" ht="13">
      <c r="A67" s="15"/>
      <c r="B67" s="84" t="s">
        <v>34</v>
      </c>
      <c r="C67" s="84"/>
      <c r="D67" s="84"/>
      <c r="E67" s="53">
        <v>48</v>
      </c>
      <c r="F67" s="55"/>
      <c r="G67" s="55"/>
      <c r="H67" s="55"/>
      <c r="I67" s="34" t="s">
        <v>67</v>
      </c>
      <c r="J67" s="54">
        <f t="shared" si="1"/>
        <v>0</v>
      </c>
      <c r="K67" s="54">
        <f t="shared" si="2"/>
        <v>0</v>
      </c>
    </row>
    <row r="68" spans="1:11" ht="13">
      <c r="A68" s="15"/>
      <c r="B68" s="84" t="s">
        <v>35</v>
      </c>
      <c r="C68" s="84"/>
      <c r="D68" s="84"/>
      <c r="E68" s="53">
        <v>48</v>
      </c>
      <c r="F68" s="55"/>
      <c r="G68" s="55"/>
      <c r="H68" s="55"/>
      <c r="I68" s="34" t="s">
        <v>67</v>
      </c>
      <c r="J68" s="54">
        <f>SUM(F68*$C$59)+SUM(G68*$D$59)+SUM($E$59*H68)</f>
        <v>0</v>
      </c>
      <c r="K68" s="54">
        <f>J68*E68</f>
        <v>0</v>
      </c>
    </row>
    <row r="69" spans="1:11" ht="13">
      <c r="A69" s="15"/>
      <c r="B69" s="84" t="s">
        <v>36</v>
      </c>
      <c r="C69" s="84"/>
      <c r="D69" s="84"/>
      <c r="E69" s="53">
        <v>36</v>
      </c>
      <c r="F69" s="55"/>
      <c r="G69" s="55"/>
      <c r="H69" s="55"/>
      <c r="I69" s="34" t="s">
        <v>67</v>
      </c>
      <c r="J69" s="54">
        <f t="shared" si="1"/>
        <v>0</v>
      </c>
      <c r="K69" s="54">
        <f t="shared" si="2"/>
        <v>0</v>
      </c>
    </row>
    <row r="70" spans="1:11" ht="13">
      <c r="A70" s="15"/>
      <c r="B70" s="84" t="s">
        <v>37</v>
      </c>
      <c r="C70" s="84"/>
      <c r="D70" s="84"/>
      <c r="E70" s="53">
        <v>36</v>
      </c>
      <c r="F70" s="55"/>
      <c r="G70" s="55"/>
      <c r="H70" s="55"/>
      <c r="I70" s="34" t="s">
        <v>67</v>
      </c>
      <c r="J70" s="54">
        <f t="shared" si="1"/>
        <v>0</v>
      </c>
      <c r="K70" s="54">
        <f t="shared" si="2"/>
        <v>0</v>
      </c>
    </row>
    <row r="71" spans="1:11" ht="13">
      <c r="A71" s="15"/>
      <c r="B71" s="84" t="s">
        <v>38</v>
      </c>
      <c r="C71" s="84"/>
      <c r="D71" s="84"/>
      <c r="E71" s="53">
        <v>36</v>
      </c>
      <c r="F71" s="55"/>
      <c r="G71" s="55"/>
      <c r="H71" s="55"/>
      <c r="I71" s="34" t="s">
        <v>67</v>
      </c>
      <c r="J71" s="54">
        <f t="shared" si="1"/>
        <v>0</v>
      </c>
      <c r="K71" s="54">
        <f t="shared" si="2"/>
        <v>0</v>
      </c>
    </row>
    <row r="72" spans="1:11" ht="13">
      <c r="A72" s="15"/>
      <c r="B72" s="84" t="s">
        <v>39</v>
      </c>
      <c r="C72" s="84"/>
      <c r="D72" s="84"/>
      <c r="E72" s="53">
        <v>36</v>
      </c>
      <c r="F72" s="55"/>
      <c r="G72" s="55"/>
      <c r="H72" s="55"/>
      <c r="I72" s="34" t="s">
        <v>67</v>
      </c>
      <c r="J72" s="54">
        <f t="shared" si="1"/>
        <v>0</v>
      </c>
      <c r="K72" s="54">
        <f t="shared" si="2"/>
        <v>0</v>
      </c>
    </row>
    <row r="73" spans="1:11" ht="13">
      <c r="A73" s="15"/>
      <c r="B73" s="84" t="s">
        <v>40</v>
      </c>
      <c r="C73" s="84"/>
      <c r="D73" s="84"/>
      <c r="E73" s="53">
        <v>36</v>
      </c>
      <c r="F73" s="55"/>
      <c r="G73" s="55"/>
      <c r="H73" s="55"/>
      <c r="I73" s="34" t="s">
        <v>67</v>
      </c>
      <c r="J73" s="54">
        <f t="shared" si="1"/>
        <v>0</v>
      </c>
      <c r="K73" s="54">
        <f t="shared" si="2"/>
        <v>0</v>
      </c>
    </row>
    <row r="74" spans="1:11" ht="13">
      <c r="A74" s="15"/>
      <c r="B74" s="84" t="s">
        <v>41</v>
      </c>
      <c r="C74" s="84"/>
      <c r="D74" s="84"/>
      <c r="E74" s="53">
        <v>36</v>
      </c>
      <c r="F74" s="55"/>
      <c r="G74" s="55"/>
      <c r="H74" s="55"/>
      <c r="I74" s="34" t="s">
        <v>67</v>
      </c>
      <c r="J74" s="54">
        <f t="shared" si="1"/>
        <v>0</v>
      </c>
      <c r="K74" s="54">
        <f t="shared" si="2"/>
        <v>0</v>
      </c>
    </row>
    <row r="75" spans="1:11" ht="13">
      <c r="A75" s="15"/>
      <c r="B75" s="84" t="s">
        <v>68</v>
      </c>
      <c r="C75" s="84"/>
      <c r="D75" s="84"/>
      <c r="E75" s="53">
        <v>48</v>
      </c>
      <c r="F75" s="66"/>
      <c r="G75" s="66"/>
      <c r="H75" s="66"/>
      <c r="I75" s="34" t="s">
        <v>67</v>
      </c>
      <c r="J75" s="59">
        <v>0</v>
      </c>
      <c r="K75" s="54">
        <f>J75*E75</f>
        <v>0</v>
      </c>
    </row>
    <row r="76" spans="1:11" ht="13">
      <c r="A76" s="15"/>
      <c r="B76" s="84" t="s">
        <v>69</v>
      </c>
      <c r="C76" s="84"/>
      <c r="D76" s="84"/>
      <c r="E76" s="53">
        <v>48</v>
      </c>
      <c r="F76" s="66"/>
      <c r="G76" s="66"/>
      <c r="H76" s="66"/>
      <c r="I76" s="34" t="s">
        <v>67</v>
      </c>
      <c r="J76" s="59">
        <v>0</v>
      </c>
      <c r="K76" s="54">
        <f t="shared" si="2"/>
        <v>0</v>
      </c>
    </row>
    <row r="77" spans="1:11" ht="13">
      <c r="A77" s="15"/>
      <c r="B77" s="84" t="s">
        <v>81</v>
      </c>
      <c r="C77" s="84"/>
      <c r="D77" s="84"/>
      <c r="E77" s="53">
        <v>48</v>
      </c>
      <c r="F77" s="66"/>
      <c r="G77" s="66"/>
      <c r="H77" s="66"/>
      <c r="I77" s="34" t="s">
        <v>67</v>
      </c>
      <c r="J77" s="59">
        <v>0</v>
      </c>
      <c r="K77" s="54">
        <f t="shared" si="2"/>
        <v>0</v>
      </c>
    </row>
    <row r="78" spans="1:11" ht="13">
      <c r="A78" s="15"/>
      <c r="B78" s="84" t="s">
        <v>71</v>
      </c>
      <c r="C78" s="84"/>
      <c r="D78" s="84"/>
      <c r="E78" s="53">
        <v>48</v>
      </c>
      <c r="F78" s="66"/>
      <c r="G78" s="66"/>
      <c r="H78" s="66"/>
      <c r="I78" s="34" t="s">
        <v>67</v>
      </c>
      <c r="J78" s="59">
        <v>0</v>
      </c>
      <c r="K78" s="54">
        <f t="shared" si="2"/>
        <v>0</v>
      </c>
    </row>
    <row r="79" spans="1:11" ht="13">
      <c r="A79" s="15"/>
      <c r="B79" s="84" t="s">
        <v>72</v>
      </c>
      <c r="C79" s="84"/>
      <c r="D79" s="84"/>
      <c r="E79" s="53">
        <v>48</v>
      </c>
      <c r="F79" s="66"/>
      <c r="G79" s="66"/>
      <c r="H79" s="66"/>
      <c r="I79" s="34" t="s">
        <v>67</v>
      </c>
      <c r="J79" s="59">
        <v>0</v>
      </c>
      <c r="K79" s="54">
        <f t="shared" si="2"/>
        <v>0</v>
      </c>
    </row>
    <row r="80" spans="1:11" ht="13">
      <c r="A80" s="15"/>
      <c r="B80" s="89" t="s">
        <v>67</v>
      </c>
      <c r="C80" s="89"/>
      <c r="D80" s="89"/>
      <c r="E80" s="34"/>
      <c r="F80" s="34"/>
      <c r="G80" s="34"/>
      <c r="H80" s="34"/>
      <c r="I80" s="34" t="s">
        <v>67</v>
      </c>
      <c r="J80" s="59">
        <v>0</v>
      </c>
      <c r="K80" s="54">
        <f t="shared" si="2"/>
        <v>0</v>
      </c>
    </row>
    <row r="81" spans="1:11" ht="13">
      <c r="A81" s="15"/>
      <c r="B81" s="89" t="s">
        <v>67</v>
      </c>
      <c r="C81" s="89"/>
      <c r="D81" s="89"/>
      <c r="E81" s="34"/>
      <c r="F81" s="34"/>
      <c r="G81" s="34"/>
      <c r="H81" s="34"/>
      <c r="I81" s="34" t="s">
        <v>67</v>
      </c>
      <c r="J81" s="59">
        <v>0</v>
      </c>
      <c r="K81" s="54">
        <f t="shared" si="2"/>
        <v>0</v>
      </c>
    </row>
    <row r="82" spans="1:11" ht="13">
      <c r="A82" s="15"/>
      <c r="B82" s="89" t="s">
        <v>67</v>
      </c>
      <c r="C82" s="89"/>
      <c r="D82" s="89"/>
      <c r="E82" s="34"/>
      <c r="F82" s="34"/>
      <c r="G82" s="34"/>
      <c r="H82" s="34"/>
      <c r="I82" s="34" t="s">
        <v>67</v>
      </c>
      <c r="J82" s="59">
        <v>0</v>
      </c>
      <c r="K82" s="54">
        <f t="shared" si="2"/>
        <v>0</v>
      </c>
    </row>
    <row r="83" spans="1:11" ht="13">
      <c r="A83" s="15"/>
      <c r="B83" s="89" t="s">
        <v>67</v>
      </c>
      <c r="C83" s="89"/>
      <c r="D83" s="89"/>
      <c r="E83" s="34"/>
      <c r="F83" s="34"/>
      <c r="G83" s="34"/>
      <c r="H83" s="34"/>
      <c r="I83" s="34" t="s">
        <v>67</v>
      </c>
      <c r="J83" s="59">
        <v>0</v>
      </c>
      <c r="K83" s="54">
        <f t="shared" si="2"/>
        <v>0</v>
      </c>
    </row>
    <row r="84" spans="1:11" ht="13">
      <c r="A84" s="15"/>
      <c r="B84" s="89" t="s">
        <v>67</v>
      </c>
      <c r="C84" s="89"/>
      <c r="D84" s="89"/>
      <c r="E84" s="34"/>
      <c r="F84" s="34"/>
      <c r="G84" s="34"/>
      <c r="H84" s="34"/>
      <c r="I84" s="34" t="s">
        <v>67</v>
      </c>
      <c r="J84" s="59">
        <v>0</v>
      </c>
      <c r="K84" s="54">
        <f t="shared" si="2"/>
        <v>0</v>
      </c>
    </row>
    <row r="85" spans="1:11" ht="13">
      <c r="A85" s="15"/>
      <c r="B85" s="20"/>
      <c r="C85" s="20"/>
      <c r="D85" s="20"/>
      <c r="E85" s="20"/>
      <c r="F85" s="13"/>
      <c r="G85" s="45"/>
    </row>
    <row r="86" spans="1:11" ht="14.4" customHeight="1">
      <c r="A86" s="15"/>
      <c r="B86" s="90" t="s">
        <v>73</v>
      </c>
      <c r="C86" s="91"/>
      <c r="D86" s="92" t="s">
        <v>2</v>
      </c>
      <c r="E86" s="93"/>
      <c r="F86" s="94"/>
      <c r="G86" s="82" t="s">
        <v>26</v>
      </c>
    </row>
    <row r="87" spans="1:11" ht="32" customHeight="1">
      <c r="A87" s="15"/>
      <c r="B87" s="38" t="s">
        <v>74</v>
      </c>
      <c r="C87" s="38" t="s">
        <v>75</v>
      </c>
      <c r="D87" s="95"/>
      <c r="E87" s="96"/>
      <c r="F87" s="97"/>
      <c r="G87" s="83"/>
    </row>
    <row r="88" spans="1:11" ht="13">
      <c r="A88" s="15"/>
      <c r="B88" s="46">
        <v>40</v>
      </c>
      <c r="C88" s="46">
        <v>60</v>
      </c>
      <c r="D88" s="84" t="s">
        <v>76</v>
      </c>
      <c r="E88" s="84"/>
      <c r="F88" s="84"/>
      <c r="G88" s="37">
        <f>(B88*C19)+(C88*D19)</f>
        <v>0</v>
      </c>
    </row>
    <row r="89" spans="1:11" ht="13">
      <c r="A89" s="15"/>
      <c r="G89" s="19"/>
    </row>
    <row r="90" spans="1:11" ht="12.75" customHeight="1">
      <c r="A90" s="40"/>
      <c r="B90" s="20"/>
      <c r="C90" s="20"/>
      <c r="E90" s="17"/>
    </row>
    <row r="91" spans="1:11" s="21" customFormat="1" ht="24" customHeight="1">
      <c r="A91" s="1"/>
      <c r="B91" s="12"/>
      <c r="C91" s="12"/>
      <c r="D91" s="85" t="s">
        <v>78</v>
      </c>
      <c r="E91" s="85"/>
      <c r="F91" s="85"/>
      <c r="G91" s="86"/>
    </row>
    <row r="92" spans="1:11" s="21" customFormat="1" ht="39.65" customHeight="1">
      <c r="A92" s="1"/>
      <c r="B92" s="87" t="s">
        <v>79</v>
      </c>
      <c r="C92" s="87"/>
      <c r="D92" s="87"/>
      <c r="E92" s="87"/>
      <c r="F92" s="88"/>
      <c r="G92" s="68"/>
    </row>
  </sheetData>
  <mergeCells count="89">
    <mergeCell ref="B22:E22"/>
    <mergeCell ref="B23:F23"/>
    <mergeCell ref="B25:D25"/>
    <mergeCell ref="E25:H26"/>
    <mergeCell ref="C4:D4"/>
    <mergeCell ref="C5:D5"/>
    <mergeCell ref="B10:F10"/>
    <mergeCell ref="B11:F11"/>
    <mergeCell ref="B12:F12"/>
    <mergeCell ref="I25:I26"/>
    <mergeCell ref="C26:D26"/>
    <mergeCell ref="C28:D28"/>
    <mergeCell ref="E28:H28"/>
    <mergeCell ref="C29:D29"/>
    <mergeCell ref="E29:H29"/>
    <mergeCell ref="C27:D27"/>
    <mergeCell ref="E27:H27"/>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0:D40"/>
    <mergeCell ref="E40:H40"/>
    <mergeCell ref="C41:D41"/>
    <mergeCell ref="E41:H41"/>
    <mergeCell ref="C42:D42"/>
    <mergeCell ref="E42:H42"/>
    <mergeCell ref="C43:D43"/>
    <mergeCell ref="E43:H43"/>
    <mergeCell ref="C44:D44"/>
    <mergeCell ref="E44:H44"/>
    <mergeCell ref="C45:D45"/>
    <mergeCell ref="E45:H45"/>
    <mergeCell ref="C46:D46"/>
    <mergeCell ref="E46:H46"/>
    <mergeCell ref="C47:D47"/>
    <mergeCell ref="E47:H47"/>
    <mergeCell ref="C48:D48"/>
    <mergeCell ref="E48:H48"/>
    <mergeCell ref="B68:D68"/>
    <mergeCell ref="B50:H50"/>
    <mergeCell ref="B53:G53"/>
    <mergeCell ref="B54:I54"/>
    <mergeCell ref="B56:I56"/>
    <mergeCell ref="B61:D61"/>
    <mergeCell ref="B62:D62"/>
    <mergeCell ref="B63:D63"/>
    <mergeCell ref="B64:D64"/>
    <mergeCell ref="B65:D65"/>
    <mergeCell ref="B66:D66"/>
    <mergeCell ref="B67:D67"/>
    <mergeCell ref="B80:D80"/>
    <mergeCell ref="B69:D69"/>
    <mergeCell ref="B70:D70"/>
    <mergeCell ref="B71:D71"/>
    <mergeCell ref="B72:D72"/>
    <mergeCell ref="B73:D73"/>
    <mergeCell ref="B74:D74"/>
    <mergeCell ref="B75:D75"/>
    <mergeCell ref="B76:D76"/>
    <mergeCell ref="B77:D77"/>
    <mergeCell ref="B78:D78"/>
    <mergeCell ref="B79:D79"/>
    <mergeCell ref="G86:G87"/>
    <mergeCell ref="D88:F88"/>
    <mergeCell ref="D91:G91"/>
    <mergeCell ref="B92:F92"/>
    <mergeCell ref="B81:D81"/>
    <mergeCell ref="B82:D82"/>
    <mergeCell ref="B83:D83"/>
    <mergeCell ref="B84:D84"/>
    <mergeCell ref="B86:C86"/>
    <mergeCell ref="D86:F87"/>
  </mergeCells>
  <conditionalFormatting sqref="G92">
    <cfRule type="expression" dxfId="14" priority="4">
      <formula>$G$92&gt;1425000</formula>
    </cfRule>
    <cfRule type="expression" dxfId="13" priority="5">
      <formula>"&lt;1425000"</formula>
    </cfRule>
  </conditionalFormatting>
  <conditionalFormatting sqref="B19:D19">
    <cfRule type="cellIs" dxfId="12" priority="3" operator="greaterThan">
      <formula>129.99</formula>
    </cfRule>
  </conditionalFormatting>
  <conditionalFormatting sqref="I50">
    <cfRule type="cellIs" dxfId="11" priority="1" operator="greaterThan">
      <formula>400000</formula>
    </cfRule>
    <cfRule type="cellIs" dxfId="10" priority="2" operator="lessThan">
      <formula>250000</formula>
    </cfRule>
  </conditionalFormatting>
  <pageMargins left="0.70866141732283472" right="0.70866141732283472" top="0.74803149606299213" bottom="0.74803149606299213" header="0.31496062992125984" footer="0.31496062992125984"/>
  <pageSetup paperSize="8" scale="86" fitToHeight="4" orientation="landscape" r:id="rId1"/>
  <headerFooter>
    <oddFooter>&amp;Lp. &amp;P / &amp;N&amp;R&amp;F</oddFooter>
  </headerFooter>
  <rowBreaks count="1" manualBreakCount="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5"/>
  <sheetViews>
    <sheetView showGridLines="0" view="pageBreakPreview" topLeftCell="A52" zoomScaleNormal="115" zoomScaleSheetLayoutView="100" workbookViewId="0">
      <selection activeCell="E61" sqref="E61:E84"/>
    </sheetView>
  </sheetViews>
  <sheetFormatPr defaultColWidth="5" defaultRowHeight="14.5"/>
  <cols>
    <col min="1" max="1" width="5" customWidth="1"/>
    <col min="2" max="2" width="28.36328125" style="5" customWidth="1"/>
    <col min="3" max="3" width="23.453125" style="5" customWidth="1"/>
    <col min="4" max="4" width="31.6328125" style="5" customWidth="1"/>
    <col min="5" max="5" width="17.6328125" style="6" customWidth="1"/>
    <col min="6" max="6" width="20.54296875" style="6" customWidth="1"/>
    <col min="7" max="7" width="18.36328125" style="6" customWidth="1"/>
    <col min="8" max="8" width="20.453125" style="6" customWidth="1"/>
    <col min="9" max="9" width="20.90625" style="6" bestFit="1" customWidth="1"/>
    <col min="10" max="10" width="20.36328125" style="6" customWidth="1"/>
    <col min="11" max="11" width="15.54296875" style="6" customWidth="1"/>
    <col min="12" max="254" width="9.08984375" style="6" customWidth="1"/>
    <col min="255" max="255" width="2.453125" style="6" customWidth="1"/>
    <col min="256" max="16384" width="5" style="6"/>
  </cols>
  <sheetData>
    <row r="1" spans="1:10" s="3" customFormat="1" ht="40.25" customHeight="1">
      <c r="A1" s="1"/>
      <c r="B1" s="47" t="s">
        <v>0</v>
      </c>
      <c r="C1" s="47"/>
      <c r="D1" s="2"/>
    </row>
    <row r="2" spans="1:10" ht="12.75" customHeight="1">
      <c r="A2" s="4"/>
      <c r="H2" s="3"/>
      <c r="I2" s="3"/>
      <c r="J2" s="3"/>
    </row>
    <row r="3" spans="1:10" ht="13">
      <c r="A3" s="22" t="s">
        <v>1</v>
      </c>
      <c r="B3" s="28" t="s">
        <v>2</v>
      </c>
      <c r="C3" s="28"/>
      <c r="D3" s="28"/>
    </row>
    <row r="4" spans="1:10" ht="16.25" customHeight="1">
      <c r="A4" s="4"/>
      <c r="B4" s="48" t="s">
        <v>3</v>
      </c>
      <c r="C4" s="107"/>
      <c r="D4" s="108"/>
      <c r="E4" s="43"/>
      <c r="H4" s="3"/>
      <c r="I4" s="3"/>
      <c r="J4" s="3"/>
    </row>
    <row r="5" spans="1:10" s="43" customFormat="1" ht="17" customHeight="1">
      <c r="A5" s="42"/>
      <c r="B5" s="49"/>
      <c r="C5" s="109" t="s">
        <v>4</v>
      </c>
      <c r="D5" s="110"/>
      <c r="H5" s="44"/>
      <c r="I5" s="44"/>
      <c r="J5" s="44"/>
    </row>
    <row r="6" spans="1:10" s="43" customFormat="1" ht="17" customHeight="1">
      <c r="A6" s="42"/>
      <c r="B6" s="50"/>
      <c r="C6" s="33" t="s">
        <v>5</v>
      </c>
      <c r="D6" s="33"/>
      <c r="H6" s="44"/>
      <c r="I6" s="44"/>
      <c r="J6" s="44"/>
    </row>
    <row r="7" spans="1:10" s="43" customFormat="1" ht="17" customHeight="1">
      <c r="A7" s="42"/>
      <c r="B7" s="51"/>
      <c r="C7" s="33" t="s">
        <v>6</v>
      </c>
      <c r="D7" s="33"/>
      <c r="H7" s="44"/>
      <c r="I7" s="44"/>
      <c r="J7" s="44"/>
    </row>
    <row r="8" spans="1:10" ht="12.75" customHeight="1">
      <c r="A8" s="4"/>
      <c r="H8" s="3"/>
      <c r="I8" s="3"/>
      <c r="J8" s="3"/>
    </row>
    <row r="9" spans="1:10" ht="12.75" customHeight="1">
      <c r="A9" s="4"/>
      <c r="B9" s="7" t="s">
        <v>7</v>
      </c>
      <c r="C9" s="7"/>
      <c r="H9" s="3"/>
      <c r="I9" s="3"/>
      <c r="J9" s="3"/>
    </row>
    <row r="10" spans="1:10" ht="12.75" customHeight="1">
      <c r="A10" s="4"/>
      <c r="B10" s="111" t="s">
        <v>8</v>
      </c>
      <c r="C10" s="111"/>
      <c r="D10" s="111"/>
      <c r="E10" s="111"/>
      <c r="F10" s="111"/>
    </row>
    <row r="11" spans="1:10" ht="15.5">
      <c r="A11" s="4"/>
      <c r="B11" s="101" t="s">
        <v>9</v>
      </c>
      <c r="C11" s="101"/>
      <c r="D11" s="101"/>
      <c r="E11" s="101"/>
      <c r="F11" s="101"/>
    </row>
    <row r="12" spans="1:10" ht="12.75" customHeight="1">
      <c r="A12" s="4"/>
      <c r="B12" s="101" t="s">
        <v>10</v>
      </c>
      <c r="C12" s="101"/>
      <c r="D12" s="101"/>
      <c r="E12" s="101"/>
      <c r="F12" s="101"/>
    </row>
    <row r="13" spans="1:10" ht="12.75" customHeight="1">
      <c r="A13" s="4"/>
      <c r="B13" s="27"/>
      <c r="C13" s="27"/>
      <c r="D13" s="27"/>
      <c r="E13" s="27"/>
      <c r="F13" s="27"/>
    </row>
    <row r="14" spans="1:10" ht="12.75" customHeight="1">
      <c r="A14" s="4"/>
      <c r="B14" s="52" t="s">
        <v>11</v>
      </c>
      <c r="C14" s="9"/>
      <c r="D14" s="8"/>
    </row>
    <row r="15" spans="1:10" ht="12.75" customHeight="1">
      <c r="A15" s="10"/>
      <c r="B15" s="11" t="s">
        <v>12</v>
      </c>
      <c r="C15" s="11"/>
      <c r="D15" s="11"/>
    </row>
    <row r="16" spans="1:10" ht="11.25" customHeight="1">
      <c r="A16" s="4"/>
      <c r="B16" s="12"/>
      <c r="C16" s="12"/>
      <c r="D16" s="12"/>
    </row>
    <row r="17" spans="1:9" ht="13">
      <c r="A17" s="22" t="s">
        <v>13</v>
      </c>
      <c r="B17" s="28" t="s">
        <v>14</v>
      </c>
      <c r="C17" s="28"/>
      <c r="D17" s="28"/>
      <c r="E17" s="29"/>
    </row>
    <row r="18" spans="1:9" ht="18" customHeight="1">
      <c r="A18" s="26"/>
      <c r="B18" s="30" t="s">
        <v>15</v>
      </c>
      <c r="C18" s="30" t="s">
        <v>16</v>
      </c>
      <c r="D18" s="30" t="s">
        <v>17</v>
      </c>
      <c r="E18" s="31" t="s">
        <v>18</v>
      </c>
    </row>
    <row r="19" spans="1:9" ht="23" customHeight="1">
      <c r="A19" s="4"/>
      <c r="B19" s="32"/>
      <c r="C19" s="32"/>
      <c r="D19" s="32"/>
      <c r="E19" s="33" t="s">
        <v>19</v>
      </c>
      <c r="F19" s="13"/>
    </row>
    <row r="20" spans="1:9" ht="12.75" customHeight="1">
      <c r="A20" s="4"/>
      <c r="B20" s="14" t="s">
        <v>20</v>
      </c>
      <c r="C20" s="14"/>
      <c r="D20" s="14"/>
      <c r="E20" s="20"/>
      <c r="F20" s="13"/>
    </row>
    <row r="21" spans="1:9" ht="12.75" customHeight="1">
      <c r="A21" s="4"/>
      <c r="B21" s="14"/>
      <c r="C21" s="14"/>
      <c r="D21" s="14"/>
      <c r="E21" s="13"/>
    </row>
    <row r="22" spans="1:9" ht="13">
      <c r="A22" s="22" t="s">
        <v>21</v>
      </c>
      <c r="B22" s="105" t="s">
        <v>22</v>
      </c>
      <c r="C22" s="105"/>
      <c r="D22" s="105"/>
      <c r="E22" s="105"/>
    </row>
    <row r="23" spans="1:9" ht="72" customHeight="1">
      <c r="A23" s="15"/>
      <c r="B23" s="101" t="s">
        <v>23</v>
      </c>
      <c r="C23" s="101"/>
      <c r="D23" s="101"/>
      <c r="E23" s="101"/>
      <c r="F23" s="101"/>
    </row>
    <row r="24" spans="1:9" ht="15.65" customHeight="1">
      <c r="A24" s="15"/>
      <c r="B24" s="27"/>
      <c r="C24" s="27"/>
      <c r="D24" s="27"/>
      <c r="E24" s="27"/>
      <c r="F24" s="27"/>
    </row>
    <row r="25" spans="1:9" ht="12.75" customHeight="1">
      <c r="A25" s="4"/>
      <c r="B25" s="106" t="s">
        <v>24</v>
      </c>
      <c r="C25" s="106"/>
      <c r="D25" s="106"/>
      <c r="E25" s="103" t="s">
        <v>25</v>
      </c>
      <c r="F25" s="103"/>
      <c r="G25" s="103"/>
      <c r="H25" s="103"/>
      <c r="I25" s="103" t="s">
        <v>26</v>
      </c>
    </row>
    <row r="26" spans="1:9" ht="23" customHeight="1">
      <c r="A26" s="4"/>
      <c r="B26" s="35" t="s">
        <v>27</v>
      </c>
      <c r="C26" s="104" t="s">
        <v>28</v>
      </c>
      <c r="D26" s="104"/>
      <c r="E26" s="103"/>
      <c r="F26" s="103"/>
      <c r="G26" s="103"/>
      <c r="H26" s="103"/>
      <c r="I26" s="103"/>
    </row>
    <row r="27" spans="1:9" ht="12.75" customHeight="1">
      <c r="A27" s="4"/>
      <c r="B27" s="36">
        <v>0</v>
      </c>
      <c r="C27" s="98">
        <v>0</v>
      </c>
      <c r="D27" s="98"/>
      <c r="E27" s="84" t="s">
        <v>29</v>
      </c>
      <c r="F27" s="84"/>
      <c r="G27" s="84"/>
      <c r="H27" s="84"/>
      <c r="I27" s="37">
        <f t="shared" ref="I27:I48" si="0">B27*C27</f>
        <v>0</v>
      </c>
    </row>
    <row r="28" spans="1:9" ht="12.75" customHeight="1">
      <c r="A28" s="4"/>
      <c r="B28" s="36">
        <v>0</v>
      </c>
      <c r="C28" s="98">
        <v>0</v>
      </c>
      <c r="D28" s="98"/>
      <c r="E28" s="84" t="s">
        <v>30</v>
      </c>
      <c r="F28" s="84"/>
      <c r="G28" s="84"/>
      <c r="H28" s="84"/>
      <c r="I28" s="37">
        <f t="shared" si="0"/>
        <v>0</v>
      </c>
    </row>
    <row r="29" spans="1:9" ht="12.75" customHeight="1">
      <c r="A29" s="4"/>
      <c r="B29" s="36">
        <v>0</v>
      </c>
      <c r="C29" s="98">
        <v>0</v>
      </c>
      <c r="D29" s="98"/>
      <c r="E29" s="84" t="s">
        <v>31</v>
      </c>
      <c r="F29" s="84"/>
      <c r="G29" s="84"/>
      <c r="H29" s="84"/>
      <c r="I29" s="37">
        <f t="shared" si="0"/>
        <v>0</v>
      </c>
    </row>
    <row r="30" spans="1:9" ht="12.75" customHeight="1">
      <c r="A30" s="4"/>
      <c r="B30" s="36">
        <v>0</v>
      </c>
      <c r="C30" s="98">
        <v>0</v>
      </c>
      <c r="D30" s="98"/>
      <c r="E30" s="84" t="s">
        <v>32</v>
      </c>
      <c r="F30" s="84"/>
      <c r="G30" s="84"/>
      <c r="H30" s="84"/>
      <c r="I30" s="37">
        <f t="shared" si="0"/>
        <v>0</v>
      </c>
    </row>
    <row r="31" spans="1:9" ht="12.75" customHeight="1">
      <c r="A31" s="4"/>
      <c r="B31" s="36">
        <v>0</v>
      </c>
      <c r="C31" s="98">
        <v>0</v>
      </c>
      <c r="D31" s="98"/>
      <c r="E31" s="84" t="s">
        <v>33</v>
      </c>
      <c r="F31" s="84"/>
      <c r="G31" s="84"/>
      <c r="H31" s="84"/>
      <c r="I31" s="37">
        <f t="shared" si="0"/>
        <v>0</v>
      </c>
    </row>
    <row r="32" spans="1:9" ht="12.75" customHeight="1">
      <c r="A32" s="4"/>
      <c r="B32" s="36">
        <v>0</v>
      </c>
      <c r="C32" s="98">
        <v>0</v>
      </c>
      <c r="D32" s="98"/>
      <c r="E32" s="84" t="s">
        <v>34</v>
      </c>
      <c r="F32" s="84"/>
      <c r="G32" s="84"/>
      <c r="H32" s="84"/>
      <c r="I32" s="37">
        <f t="shared" si="0"/>
        <v>0</v>
      </c>
    </row>
    <row r="33" spans="1:9" ht="12.75" customHeight="1">
      <c r="A33" s="4"/>
      <c r="B33" s="36">
        <v>0</v>
      </c>
      <c r="C33" s="98">
        <v>0</v>
      </c>
      <c r="D33" s="98"/>
      <c r="E33" s="84" t="s">
        <v>35</v>
      </c>
      <c r="F33" s="84"/>
      <c r="G33" s="84"/>
      <c r="H33" s="84"/>
      <c r="I33" s="37">
        <f t="shared" si="0"/>
        <v>0</v>
      </c>
    </row>
    <row r="34" spans="1:9" ht="12.75" customHeight="1">
      <c r="A34" s="4"/>
      <c r="B34" s="36">
        <v>0</v>
      </c>
      <c r="C34" s="98">
        <v>0</v>
      </c>
      <c r="D34" s="98"/>
      <c r="E34" s="84" t="s">
        <v>36</v>
      </c>
      <c r="F34" s="84"/>
      <c r="G34" s="84"/>
      <c r="H34" s="84"/>
      <c r="I34" s="37">
        <f t="shared" si="0"/>
        <v>0</v>
      </c>
    </row>
    <row r="35" spans="1:9" ht="12.75" customHeight="1">
      <c r="A35" s="4"/>
      <c r="B35" s="36">
        <v>0</v>
      </c>
      <c r="C35" s="98">
        <v>0</v>
      </c>
      <c r="D35" s="98"/>
      <c r="E35" s="84" t="s">
        <v>37</v>
      </c>
      <c r="F35" s="84"/>
      <c r="G35" s="84"/>
      <c r="H35" s="84"/>
      <c r="I35" s="37">
        <f t="shared" si="0"/>
        <v>0</v>
      </c>
    </row>
    <row r="36" spans="1:9" ht="12.75" customHeight="1">
      <c r="A36" s="4"/>
      <c r="B36" s="36">
        <v>0</v>
      </c>
      <c r="C36" s="98">
        <v>0</v>
      </c>
      <c r="D36" s="98"/>
      <c r="E36" s="84" t="s">
        <v>38</v>
      </c>
      <c r="F36" s="84"/>
      <c r="G36" s="84"/>
      <c r="H36" s="84"/>
      <c r="I36" s="37">
        <f t="shared" si="0"/>
        <v>0</v>
      </c>
    </row>
    <row r="37" spans="1:9" ht="12.75" customHeight="1">
      <c r="A37" s="4"/>
      <c r="B37" s="36">
        <v>0</v>
      </c>
      <c r="C37" s="98">
        <v>0</v>
      </c>
      <c r="D37" s="98"/>
      <c r="E37" s="84" t="s">
        <v>39</v>
      </c>
      <c r="F37" s="84"/>
      <c r="G37" s="84"/>
      <c r="H37" s="84"/>
      <c r="I37" s="37">
        <f t="shared" si="0"/>
        <v>0</v>
      </c>
    </row>
    <row r="38" spans="1:9" ht="12.75" customHeight="1">
      <c r="A38" s="4"/>
      <c r="B38" s="36">
        <v>0</v>
      </c>
      <c r="C38" s="98">
        <v>0</v>
      </c>
      <c r="D38" s="98"/>
      <c r="E38" s="84" t="s">
        <v>40</v>
      </c>
      <c r="F38" s="84"/>
      <c r="G38" s="84"/>
      <c r="H38" s="84"/>
      <c r="I38" s="37">
        <f t="shared" si="0"/>
        <v>0</v>
      </c>
    </row>
    <row r="39" spans="1:9" ht="12.75" customHeight="1">
      <c r="A39" s="4"/>
      <c r="B39" s="36">
        <v>0</v>
      </c>
      <c r="C39" s="98">
        <v>0</v>
      </c>
      <c r="D39" s="98"/>
      <c r="E39" s="84" t="s">
        <v>41</v>
      </c>
      <c r="F39" s="84"/>
      <c r="G39" s="84"/>
      <c r="H39" s="84"/>
      <c r="I39" s="37">
        <f t="shared" si="0"/>
        <v>0</v>
      </c>
    </row>
    <row r="40" spans="1:9" ht="12.75" customHeight="1">
      <c r="A40" s="4"/>
      <c r="B40" s="36">
        <v>0</v>
      </c>
      <c r="C40" s="98">
        <v>0</v>
      </c>
      <c r="D40" s="98"/>
      <c r="E40" s="84" t="s">
        <v>42</v>
      </c>
      <c r="F40" s="84"/>
      <c r="G40" s="84"/>
      <c r="H40" s="84"/>
      <c r="I40" s="37">
        <f t="shared" si="0"/>
        <v>0</v>
      </c>
    </row>
    <row r="41" spans="1:9" ht="12.75" customHeight="1">
      <c r="A41" s="4"/>
      <c r="B41" s="36">
        <v>0</v>
      </c>
      <c r="C41" s="98">
        <v>0</v>
      </c>
      <c r="D41" s="98"/>
      <c r="E41" s="84" t="s">
        <v>43</v>
      </c>
      <c r="F41" s="84" t="s">
        <v>44</v>
      </c>
      <c r="G41" s="84"/>
      <c r="H41" s="84"/>
      <c r="I41" s="37">
        <f t="shared" si="0"/>
        <v>0</v>
      </c>
    </row>
    <row r="42" spans="1:9" ht="12.75" customHeight="1">
      <c r="A42" s="4"/>
      <c r="B42" s="36">
        <v>0</v>
      </c>
      <c r="C42" s="98">
        <v>0</v>
      </c>
      <c r="D42" s="98"/>
      <c r="E42" s="84" t="s">
        <v>45</v>
      </c>
      <c r="F42" s="84" t="s">
        <v>46</v>
      </c>
      <c r="G42" s="84"/>
      <c r="H42" s="84"/>
      <c r="I42" s="37">
        <f t="shared" si="0"/>
        <v>0</v>
      </c>
    </row>
    <row r="43" spans="1:9" ht="12.75" customHeight="1">
      <c r="A43" s="4"/>
      <c r="B43" s="36">
        <v>0</v>
      </c>
      <c r="C43" s="98">
        <v>0</v>
      </c>
      <c r="D43" s="98"/>
      <c r="E43" s="84" t="s">
        <v>47</v>
      </c>
      <c r="F43" s="84" t="s">
        <v>46</v>
      </c>
      <c r="G43" s="84"/>
      <c r="H43" s="84"/>
      <c r="I43" s="37">
        <f t="shared" si="0"/>
        <v>0</v>
      </c>
    </row>
    <row r="44" spans="1:9" ht="12.75" customHeight="1">
      <c r="A44" s="4"/>
      <c r="B44" s="36">
        <v>0</v>
      </c>
      <c r="C44" s="98">
        <v>0</v>
      </c>
      <c r="D44" s="98"/>
      <c r="E44" s="89" t="s">
        <v>48</v>
      </c>
      <c r="F44" s="89" t="s">
        <v>48</v>
      </c>
      <c r="G44" s="89"/>
      <c r="H44" s="89"/>
      <c r="I44" s="37">
        <f t="shared" si="0"/>
        <v>0</v>
      </c>
    </row>
    <row r="45" spans="1:9" ht="12.75" customHeight="1">
      <c r="A45" s="4"/>
      <c r="B45" s="36">
        <v>1</v>
      </c>
      <c r="C45" s="98">
        <v>0</v>
      </c>
      <c r="D45" s="98"/>
      <c r="E45" s="89" t="s">
        <v>48</v>
      </c>
      <c r="F45" s="89" t="s">
        <v>48</v>
      </c>
      <c r="G45" s="89"/>
      <c r="H45" s="89"/>
      <c r="I45" s="37">
        <f t="shared" si="0"/>
        <v>0</v>
      </c>
    </row>
    <row r="46" spans="1:9" ht="12.75" customHeight="1">
      <c r="A46" s="4"/>
      <c r="B46" s="36">
        <v>0</v>
      </c>
      <c r="C46" s="98">
        <v>0</v>
      </c>
      <c r="D46" s="98"/>
      <c r="E46" s="89" t="s">
        <v>48</v>
      </c>
      <c r="F46" s="89" t="s">
        <v>48</v>
      </c>
      <c r="G46" s="89"/>
      <c r="H46" s="89"/>
      <c r="I46" s="37">
        <f t="shared" si="0"/>
        <v>0</v>
      </c>
    </row>
    <row r="47" spans="1:9" ht="12.75" customHeight="1">
      <c r="A47" s="4"/>
      <c r="B47" s="36">
        <v>0</v>
      </c>
      <c r="C47" s="98">
        <v>0</v>
      </c>
      <c r="D47" s="98"/>
      <c r="E47" s="89" t="s">
        <v>48</v>
      </c>
      <c r="F47" s="89" t="s">
        <v>48</v>
      </c>
      <c r="G47" s="89"/>
      <c r="H47" s="89"/>
      <c r="I47" s="37">
        <f t="shared" si="0"/>
        <v>0</v>
      </c>
    </row>
    <row r="48" spans="1:9" ht="12.75" customHeight="1">
      <c r="A48" s="4"/>
      <c r="B48" s="36">
        <v>0</v>
      </c>
      <c r="C48" s="98">
        <v>0</v>
      </c>
      <c r="D48" s="98"/>
      <c r="E48" s="89" t="s">
        <v>48</v>
      </c>
      <c r="F48" s="89" t="s">
        <v>48</v>
      </c>
      <c r="G48" s="89"/>
      <c r="H48" s="89"/>
      <c r="I48" s="37">
        <f t="shared" si="0"/>
        <v>0</v>
      </c>
    </row>
    <row r="49" spans="1:11" ht="12.75" customHeight="1">
      <c r="A49" s="4"/>
    </row>
    <row r="50" spans="1:11" ht="18" customHeight="1" thickBot="1">
      <c r="A50" s="4"/>
      <c r="B50" s="99" t="s">
        <v>49</v>
      </c>
      <c r="C50" s="99"/>
      <c r="D50" s="99"/>
      <c r="E50" s="99"/>
      <c r="F50" s="99"/>
      <c r="G50" s="99"/>
      <c r="H50" s="99"/>
      <c r="I50" s="25">
        <f>SUM(I27:I48)</f>
        <v>0</v>
      </c>
    </row>
    <row r="51" spans="1:11" ht="12.75" customHeight="1" thickTop="1">
      <c r="A51" s="4"/>
      <c r="E51" s="17"/>
      <c r="F51" s="16"/>
    </row>
    <row r="52" spans="1:11" ht="12.75" customHeight="1">
      <c r="A52" s="4"/>
      <c r="E52" s="17"/>
    </row>
    <row r="53" spans="1:11" ht="12.75" customHeight="1">
      <c r="A53" s="22" t="s">
        <v>50</v>
      </c>
      <c r="B53" s="100" t="s">
        <v>51</v>
      </c>
      <c r="C53" s="100"/>
      <c r="D53" s="100"/>
      <c r="E53" s="100"/>
      <c r="F53" s="100"/>
      <c r="G53" s="100"/>
    </row>
    <row r="54" spans="1:11" ht="48.65" customHeight="1">
      <c r="A54" s="15"/>
      <c r="B54" s="101" t="s">
        <v>52</v>
      </c>
      <c r="C54" s="101"/>
      <c r="D54" s="101"/>
      <c r="E54" s="101"/>
      <c r="F54" s="101"/>
      <c r="G54" s="101"/>
      <c r="H54" s="101"/>
      <c r="I54" s="101"/>
    </row>
    <row r="55" spans="1:11" ht="24.65" customHeight="1">
      <c r="A55" s="15"/>
      <c r="B55" s="27"/>
      <c r="C55" s="27"/>
      <c r="D55" s="27"/>
      <c r="E55" s="27"/>
      <c r="F55" s="27"/>
      <c r="G55" s="18"/>
    </row>
    <row r="56" spans="1:11" ht="46.75" customHeight="1">
      <c r="A56" s="15"/>
      <c r="B56" s="101" t="s">
        <v>53</v>
      </c>
      <c r="C56" s="101"/>
      <c r="D56" s="101"/>
      <c r="E56" s="101"/>
      <c r="F56" s="101"/>
      <c r="G56" s="101"/>
      <c r="H56" s="101"/>
      <c r="I56" s="101"/>
    </row>
    <row r="57" spans="1:11" ht="13">
      <c r="A57" s="15"/>
      <c r="B57" s="27"/>
      <c r="C57" s="27"/>
      <c r="D57" s="27"/>
      <c r="E57" s="27"/>
      <c r="F57" s="27"/>
      <c r="G57" s="18"/>
    </row>
    <row r="58" spans="1:11" ht="26">
      <c r="A58" s="15"/>
      <c r="B58" s="56" t="s">
        <v>54</v>
      </c>
      <c r="C58" s="56" t="s">
        <v>55</v>
      </c>
      <c r="D58" s="56" t="s">
        <v>56</v>
      </c>
      <c r="E58" s="56" t="s">
        <v>57</v>
      </c>
      <c r="F58" s="27"/>
      <c r="G58" s="18"/>
    </row>
    <row r="59" spans="1:11" ht="13">
      <c r="A59" s="15"/>
      <c r="B59" s="57" t="s">
        <v>58</v>
      </c>
      <c r="C59" s="57">
        <v>40</v>
      </c>
      <c r="D59" s="57">
        <v>2015</v>
      </c>
      <c r="E59" s="57">
        <f>1812+388</f>
        <v>2200</v>
      </c>
      <c r="F59" s="27"/>
      <c r="G59" s="18"/>
    </row>
    <row r="60" spans="1:11" ht="13">
      <c r="A60" s="15"/>
      <c r="B60" s="27"/>
      <c r="C60" s="27"/>
      <c r="D60" s="27"/>
      <c r="E60" s="27"/>
      <c r="F60" s="27"/>
      <c r="G60" s="18"/>
    </row>
    <row r="61" spans="1:11" ht="39">
      <c r="A61" s="15"/>
      <c r="B61" s="102" t="s">
        <v>59</v>
      </c>
      <c r="C61" s="102"/>
      <c r="D61" s="102"/>
      <c r="E61" s="56" t="s">
        <v>60</v>
      </c>
      <c r="F61" s="56" t="s">
        <v>61</v>
      </c>
      <c r="G61" s="56" t="s">
        <v>62</v>
      </c>
      <c r="H61" s="56" t="s">
        <v>63</v>
      </c>
      <c r="I61" s="56" t="s">
        <v>64</v>
      </c>
      <c r="J61" s="58" t="s">
        <v>65</v>
      </c>
      <c r="K61" s="58" t="s">
        <v>66</v>
      </c>
    </row>
    <row r="62" spans="1:11" ht="13">
      <c r="A62" s="15"/>
      <c r="B62" s="84" t="s">
        <v>29</v>
      </c>
      <c r="C62" s="84"/>
      <c r="D62" s="84"/>
      <c r="E62" s="53">
        <v>48</v>
      </c>
      <c r="F62" s="55"/>
      <c r="G62" s="55"/>
      <c r="H62" s="55"/>
      <c r="I62" s="34" t="s">
        <v>67</v>
      </c>
      <c r="J62" s="54">
        <f>SUM(F62*$C$59)+SUM(G62*$D$59)+SUM($E$59*H62)</f>
        <v>0</v>
      </c>
      <c r="K62" s="54">
        <f>J62*E62</f>
        <v>0</v>
      </c>
    </row>
    <row r="63" spans="1:11" ht="13">
      <c r="A63" s="15"/>
      <c r="B63" s="84" t="s">
        <v>30</v>
      </c>
      <c r="C63" s="84"/>
      <c r="D63" s="84"/>
      <c r="E63" s="53">
        <v>48</v>
      </c>
      <c r="F63" s="55"/>
      <c r="G63" s="55"/>
      <c r="H63" s="55"/>
      <c r="I63" s="34" t="s">
        <v>67</v>
      </c>
      <c r="J63" s="54">
        <f t="shared" ref="J63:J74" si="1">SUM(F63*$C$59)+SUM(G63*$D$59)+SUM($E$59*H63)</f>
        <v>0</v>
      </c>
      <c r="K63" s="54">
        <f t="shared" ref="K63:K84" si="2">J63*E63</f>
        <v>0</v>
      </c>
    </row>
    <row r="64" spans="1:11" ht="13">
      <c r="A64" s="15"/>
      <c r="B64" s="84" t="s">
        <v>31</v>
      </c>
      <c r="C64" s="84"/>
      <c r="D64" s="84"/>
      <c r="E64" s="53">
        <v>48</v>
      </c>
      <c r="F64" s="55"/>
      <c r="G64" s="55"/>
      <c r="H64" s="55"/>
      <c r="I64" s="34" t="s">
        <v>67</v>
      </c>
      <c r="J64" s="54">
        <f t="shared" si="1"/>
        <v>0</v>
      </c>
      <c r="K64" s="54">
        <f t="shared" si="2"/>
        <v>0</v>
      </c>
    </row>
    <row r="65" spans="1:11" ht="13">
      <c r="A65" s="15"/>
      <c r="B65" s="84" t="s">
        <v>32</v>
      </c>
      <c r="C65" s="84"/>
      <c r="D65" s="84"/>
      <c r="E65" s="53">
        <v>48</v>
      </c>
      <c r="F65" s="55"/>
      <c r="G65" s="55"/>
      <c r="H65" s="55"/>
      <c r="I65" s="34" t="s">
        <v>67</v>
      </c>
      <c r="J65" s="54">
        <f t="shared" si="1"/>
        <v>0</v>
      </c>
      <c r="K65" s="54">
        <f t="shared" si="2"/>
        <v>0</v>
      </c>
    </row>
    <row r="66" spans="1:11" ht="13">
      <c r="A66" s="15"/>
      <c r="B66" s="84" t="s">
        <v>33</v>
      </c>
      <c r="C66" s="84"/>
      <c r="D66" s="84"/>
      <c r="E66" s="53">
        <v>48</v>
      </c>
      <c r="F66" s="55"/>
      <c r="G66" s="55"/>
      <c r="H66" s="55"/>
      <c r="I66" s="34" t="s">
        <v>67</v>
      </c>
      <c r="J66" s="54">
        <f t="shared" si="1"/>
        <v>0</v>
      </c>
      <c r="K66" s="54">
        <f t="shared" si="2"/>
        <v>0</v>
      </c>
    </row>
    <row r="67" spans="1:11" ht="13">
      <c r="A67" s="15"/>
      <c r="B67" s="84" t="s">
        <v>34</v>
      </c>
      <c r="C67" s="84"/>
      <c r="D67" s="84"/>
      <c r="E67" s="53">
        <v>48</v>
      </c>
      <c r="F67" s="55"/>
      <c r="G67" s="55"/>
      <c r="H67" s="55"/>
      <c r="I67" s="34" t="s">
        <v>67</v>
      </c>
      <c r="J67" s="54">
        <f t="shared" si="1"/>
        <v>0</v>
      </c>
      <c r="K67" s="54">
        <f t="shared" si="2"/>
        <v>0</v>
      </c>
    </row>
    <row r="68" spans="1:11" ht="13">
      <c r="A68" s="15"/>
      <c r="B68" s="84" t="s">
        <v>35</v>
      </c>
      <c r="C68" s="84"/>
      <c r="D68" s="84"/>
      <c r="E68" s="53">
        <v>48</v>
      </c>
      <c r="F68" s="55"/>
      <c r="G68" s="55"/>
      <c r="H68" s="55"/>
      <c r="I68" s="34" t="s">
        <v>67</v>
      </c>
      <c r="J68" s="54">
        <f t="shared" si="1"/>
        <v>0</v>
      </c>
      <c r="K68" s="54">
        <f t="shared" si="2"/>
        <v>0</v>
      </c>
    </row>
    <row r="69" spans="1:11" ht="13">
      <c r="A69" s="15"/>
      <c r="B69" s="84" t="s">
        <v>36</v>
      </c>
      <c r="C69" s="84"/>
      <c r="D69" s="84"/>
      <c r="E69" s="53">
        <v>36</v>
      </c>
      <c r="F69" s="55"/>
      <c r="G69" s="55"/>
      <c r="H69" s="55"/>
      <c r="I69" s="34" t="s">
        <v>67</v>
      </c>
      <c r="J69" s="54">
        <f t="shared" si="1"/>
        <v>0</v>
      </c>
      <c r="K69" s="54">
        <f t="shared" si="2"/>
        <v>0</v>
      </c>
    </row>
    <row r="70" spans="1:11" ht="13">
      <c r="A70" s="15"/>
      <c r="B70" s="84" t="s">
        <v>37</v>
      </c>
      <c r="C70" s="84"/>
      <c r="D70" s="84"/>
      <c r="E70" s="53">
        <v>36</v>
      </c>
      <c r="F70" s="55"/>
      <c r="G70" s="55"/>
      <c r="H70" s="55"/>
      <c r="I70" s="34" t="s">
        <v>67</v>
      </c>
      <c r="J70" s="54">
        <f t="shared" si="1"/>
        <v>0</v>
      </c>
      <c r="K70" s="54">
        <f t="shared" si="2"/>
        <v>0</v>
      </c>
    </row>
    <row r="71" spans="1:11" ht="13">
      <c r="A71" s="15"/>
      <c r="B71" s="84" t="s">
        <v>38</v>
      </c>
      <c r="C71" s="84"/>
      <c r="D71" s="84"/>
      <c r="E71" s="53">
        <v>36</v>
      </c>
      <c r="F71" s="55"/>
      <c r="G71" s="55"/>
      <c r="H71" s="55"/>
      <c r="I71" s="34" t="s">
        <v>67</v>
      </c>
      <c r="J71" s="54">
        <f t="shared" si="1"/>
        <v>0</v>
      </c>
      <c r="K71" s="54">
        <f t="shared" si="2"/>
        <v>0</v>
      </c>
    </row>
    <row r="72" spans="1:11" ht="13">
      <c r="A72" s="15"/>
      <c r="B72" s="84" t="s">
        <v>39</v>
      </c>
      <c r="C72" s="84"/>
      <c r="D72" s="84"/>
      <c r="E72" s="53">
        <v>36</v>
      </c>
      <c r="F72" s="55"/>
      <c r="G72" s="55"/>
      <c r="H72" s="55"/>
      <c r="I72" s="34" t="s">
        <v>67</v>
      </c>
      <c r="J72" s="54">
        <f t="shared" si="1"/>
        <v>0</v>
      </c>
      <c r="K72" s="54">
        <f t="shared" si="2"/>
        <v>0</v>
      </c>
    </row>
    <row r="73" spans="1:11" ht="13">
      <c r="A73" s="15"/>
      <c r="B73" s="84" t="s">
        <v>40</v>
      </c>
      <c r="C73" s="84"/>
      <c r="D73" s="84"/>
      <c r="E73" s="53">
        <v>36</v>
      </c>
      <c r="F73" s="55"/>
      <c r="G73" s="55"/>
      <c r="H73" s="55"/>
      <c r="I73" s="34" t="s">
        <v>67</v>
      </c>
      <c r="J73" s="54">
        <f t="shared" si="1"/>
        <v>0</v>
      </c>
      <c r="K73" s="54">
        <f t="shared" si="2"/>
        <v>0</v>
      </c>
    </row>
    <row r="74" spans="1:11" ht="13">
      <c r="A74" s="15"/>
      <c r="B74" s="84" t="s">
        <v>41</v>
      </c>
      <c r="C74" s="84"/>
      <c r="D74" s="84"/>
      <c r="E74" s="53">
        <v>36</v>
      </c>
      <c r="F74" s="55"/>
      <c r="G74" s="55"/>
      <c r="H74" s="55"/>
      <c r="I74" s="34" t="s">
        <v>67</v>
      </c>
      <c r="J74" s="54">
        <f t="shared" si="1"/>
        <v>0</v>
      </c>
      <c r="K74" s="54">
        <f t="shared" si="2"/>
        <v>0</v>
      </c>
    </row>
    <row r="75" spans="1:11" ht="13">
      <c r="A75" s="15"/>
      <c r="B75" s="84" t="s">
        <v>68</v>
      </c>
      <c r="C75" s="84"/>
      <c r="D75" s="84"/>
      <c r="E75" s="55"/>
      <c r="F75" s="55"/>
      <c r="G75" s="55"/>
      <c r="H75" s="55"/>
      <c r="I75" s="34" t="s">
        <v>67</v>
      </c>
      <c r="J75" s="54">
        <v>0</v>
      </c>
      <c r="K75" s="54">
        <f t="shared" si="2"/>
        <v>0</v>
      </c>
    </row>
    <row r="76" spans="1:11" ht="13">
      <c r="A76" s="15"/>
      <c r="B76" s="84" t="s">
        <v>69</v>
      </c>
      <c r="C76" s="84"/>
      <c r="D76" s="84"/>
      <c r="E76" s="55"/>
      <c r="F76" s="55"/>
      <c r="G76" s="55"/>
      <c r="H76" s="55"/>
      <c r="I76" s="34" t="s">
        <v>67</v>
      </c>
      <c r="J76" s="54">
        <v>0</v>
      </c>
      <c r="K76" s="54">
        <f t="shared" si="2"/>
        <v>0</v>
      </c>
    </row>
    <row r="77" spans="1:11" ht="13">
      <c r="A77" s="15"/>
      <c r="B77" s="84" t="s">
        <v>70</v>
      </c>
      <c r="C77" s="84"/>
      <c r="D77" s="84"/>
      <c r="E77" s="55"/>
      <c r="F77" s="55"/>
      <c r="G77" s="55"/>
      <c r="H77" s="55"/>
      <c r="I77" s="34" t="s">
        <v>67</v>
      </c>
      <c r="J77" s="54">
        <v>0</v>
      </c>
      <c r="K77" s="54">
        <f t="shared" si="2"/>
        <v>0</v>
      </c>
    </row>
    <row r="78" spans="1:11" ht="13">
      <c r="A78" s="15"/>
      <c r="B78" s="84" t="s">
        <v>71</v>
      </c>
      <c r="C78" s="84"/>
      <c r="D78" s="84"/>
      <c r="E78" s="55"/>
      <c r="F78" s="55"/>
      <c r="G78" s="55"/>
      <c r="H78" s="55"/>
      <c r="I78" s="34" t="s">
        <v>67</v>
      </c>
      <c r="J78" s="54">
        <v>0</v>
      </c>
      <c r="K78" s="54">
        <f t="shared" si="2"/>
        <v>0</v>
      </c>
    </row>
    <row r="79" spans="1:11" ht="13">
      <c r="A79" s="15"/>
      <c r="B79" s="84" t="s">
        <v>72</v>
      </c>
      <c r="C79" s="84"/>
      <c r="D79" s="84"/>
      <c r="E79" s="55"/>
      <c r="F79" s="55"/>
      <c r="G79" s="55"/>
      <c r="H79" s="55"/>
      <c r="I79" s="34" t="s">
        <v>67</v>
      </c>
      <c r="J79" s="54">
        <v>0</v>
      </c>
      <c r="K79" s="54">
        <f t="shared" si="2"/>
        <v>0</v>
      </c>
    </row>
    <row r="80" spans="1:11" ht="13">
      <c r="A80" s="15"/>
      <c r="B80" s="89" t="s">
        <v>67</v>
      </c>
      <c r="C80" s="89"/>
      <c r="D80" s="89"/>
      <c r="E80" s="34"/>
      <c r="F80" s="34"/>
      <c r="G80" s="34"/>
      <c r="H80" s="34"/>
      <c r="I80" s="34" t="s">
        <v>67</v>
      </c>
      <c r="J80" s="54">
        <v>0</v>
      </c>
      <c r="K80" s="54">
        <f t="shared" si="2"/>
        <v>0</v>
      </c>
    </row>
    <row r="81" spans="1:11" ht="13">
      <c r="A81" s="15"/>
      <c r="B81" s="89" t="s">
        <v>67</v>
      </c>
      <c r="C81" s="89"/>
      <c r="D81" s="89"/>
      <c r="E81" s="34"/>
      <c r="F81" s="34"/>
      <c r="G81" s="34"/>
      <c r="H81" s="34"/>
      <c r="I81" s="34" t="s">
        <v>67</v>
      </c>
      <c r="J81" s="54">
        <v>0</v>
      </c>
      <c r="K81" s="54">
        <f t="shared" si="2"/>
        <v>0</v>
      </c>
    </row>
    <row r="82" spans="1:11" ht="13">
      <c r="A82" s="15"/>
      <c r="B82" s="89" t="s">
        <v>67</v>
      </c>
      <c r="C82" s="89"/>
      <c r="D82" s="89"/>
      <c r="E82" s="34"/>
      <c r="F82" s="34"/>
      <c r="G82" s="34"/>
      <c r="H82" s="34"/>
      <c r="I82" s="34" t="s">
        <v>67</v>
      </c>
      <c r="J82" s="54">
        <v>0</v>
      </c>
      <c r="K82" s="54">
        <f t="shared" si="2"/>
        <v>0</v>
      </c>
    </row>
    <row r="83" spans="1:11" ht="13">
      <c r="A83" s="15"/>
      <c r="B83" s="89" t="s">
        <v>67</v>
      </c>
      <c r="C83" s="89"/>
      <c r="D83" s="89"/>
      <c r="E83" s="34"/>
      <c r="F83" s="34"/>
      <c r="G83" s="34"/>
      <c r="H83" s="34"/>
      <c r="I83" s="34" t="s">
        <v>67</v>
      </c>
      <c r="J83" s="54">
        <v>0</v>
      </c>
      <c r="K83" s="54">
        <f t="shared" si="2"/>
        <v>0</v>
      </c>
    </row>
    <row r="84" spans="1:11" ht="13">
      <c r="A84" s="15"/>
      <c r="B84" s="89" t="s">
        <v>67</v>
      </c>
      <c r="C84" s="89"/>
      <c r="D84" s="89"/>
      <c r="E84" s="34"/>
      <c r="F84" s="34"/>
      <c r="G84" s="34"/>
      <c r="H84" s="34"/>
      <c r="I84" s="34" t="s">
        <v>67</v>
      </c>
      <c r="J84" s="54">
        <v>0</v>
      </c>
      <c r="K84" s="54">
        <f t="shared" si="2"/>
        <v>0</v>
      </c>
    </row>
    <row r="85" spans="1:11" ht="13">
      <c r="A85" s="15"/>
      <c r="B85" s="20"/>
      <c r="C85" s="20"/>
      <c r="D85" s="20"/>
      <c r="E85" s="20"/>
      <c r="F85" s="13"/>
      <c r="G85" s="45"/>
    </row>
    <row r="86" spans="1:11" ht="14.4" customHeight="1">
      <c r="A86" s="15"/>
      <c r="B86" s="90" t="s">
        <v>73</v>
      </c>
      <c r="C86" s="91"/>
      <c r="D86" s="92" t="s">
        <v>2</v>
      </c>
      <c r="E86" s="93"/>
      <c r="F86" s="94"/>
      <c r="G86" s="82" t="s">
        <v>26</v>
      </c>
    </row>
    <row r="87" spans="1:11" ht="32" customHeight="1">
      <c r="A87" s="15"/>
      <c r="B87" s="38" t="s">
        <v>74</v>
      </c>
      <c r="C87" s="38" t="s">
        <v>75</v>
      </c>
      <c r="D87" s="95"/>
      <c r="E87" s="96"/>
      <c r="F87" s="97"/>
      <c r="G87" s="83"/>
    </row>
    <row r="88" spans="1:11" ht="13">
      <c r="A88" s="15"/>
      <c r="B88" s="46">
        <v>40</v>
      </c>
      <c r="C88" s="46">
        <v>60</v>
      </c>
      <c r="D88" s="84" t="s">
        <v>76</v>
      </c>
      <c r="E88" s="84"/>
      <c r="F88" s="84"/>
      <c r="G88" s="37">
        <f>(B88*C19)+(C88*D19)</f>
        <v>0</v>
      </c>
    </row>
    <row r="89" spans="1:11" ht="18.649999999999999" customHeight="1">
      <c r="A89" s="15"/>
      <c r="B89" s="39"/>
      <c r="C89" s="39"/>
      <c r="G89" s="19"/>
    </row>
    <row r="90" spans="1:11" ht="13">
      <c r="A90" s="15"/>
      <c r="G90" s="19"/>
    </row>
    <row r="91" spans="1:11" ht="20.399999999999999" customHeight="1" thickBot="1">
      <c r="A91" s="4"/>
      <c r="B91" s="23"/>
      <c r="C91" s="23"/>
      <c r="D91" s="23"/>
      <c r="E91" s="23"/>
      <c r="F91" s="24" t="s">
        <v>77</v>
      </c>
      <c r="G91" s="25">
        <f>SUM(K62:K84)+G88</f>
        <v>0</v>
      </c>
    </row>
    <row r="92" spans="1:11" ht="20.399999999999999" customHeight="1" thickTop="1">
      <c r="A92" s="4"/>
      <c r="B92" s="6"/>
      <c r="C92" s="6"/>
      <c r="D92" s="6"/>
    </row>
    <row r="93" spans="1:11" ht="12.75" customHeight="1">
      <c r="A93" s="40"/>
      <c r="B93" s="20"/>
      <c r="C93" s="20"/>
      <c r="E93" s="17"/>
    </row>
    <row r="94" spans="1:11" s="21" customFormat="1" ht="24" customHeight="1">
      <c r="A94" s="1"/>
      <c r="B94" s="12"/>
      <c r="C94" s="12"/>
      <c r="D94" s="85" t="s">
        <v>78</v>
      </c>
      <c r="E94" s="85"/>
      <c r="F94" s="85"/>
      <c r="G94" s="86"/>
    </row>
    <row r="95" spans="1:11" s="21" customFormat="1" ht="39.65" customHeight="1" thickBot="1">
      <c r="A95" s="1"/>
      <c r="B95" s="87" t="s">
        <v>79</v>
      </c>
      <c r="C95" s="87"/>
      <c r="D95" s="87"/>
      <c r="E95" s="87"/>
      <c r="F95" s="88"/>
      <c r="G95" s="41">
        <f>(G91*4)+I50</f>
        <v>0</v>
      </c>
    </row>
  </sheetData>
  <mergeCells count="89">
    <mergeCell ref="D94:G94"/>
    <mergeCell ref="B95:F95"/>
    <mergeCell ref="B80:D80"/>
    <mergeCell ref="B81:D81"/>
    <mergeCell ref="B82:D82"/>
    <mergeCell ref="B83:D83"/>
    <mergeCell ref="B84:D84"/>
    <mergeCell ref="D88:F88"/>
    <mergeCell ref="B86:C86"/>
    <mergeCell ref="D86:F87"/>
    <mergeCell ref="G86:G87"/>
    <mergeCell ref="B75:D75"/>
    <mergeCell ref="B76:D76"/>
    <mergeCell ref="B77:D77"/>
    <mergeCell ref="B78:D78"/>
    <mergeCell ref="B79:D79"/>
    <mergeCell ref="B70:D70"/>
    <mergeCell ref="B71:D71"/>
    <mergeCell ref="B72:D72"/>
    <mergeCell ref="B73:D73"/>
    <mergeCell ref="B74:D74"/>
    <mergeCell ref="B65:D65"/>
    <mergeCell ref="B66:D66"/>
    <mergeCell ref="B67:D67"/>
    <mergeCell ref="B68:D68"/>
    <mergeCell ref="B69:D69"/>
    <mergeCell ref="B56:I56"/>
    <mergeCell ref="B61:D61"/>
    <mergeCell ref="B62:D62"/>
    <mergeCell ref="B63:D63"/>
    <mergeCell ref="B64:D64"/>
    <mergeCell ref="B54:I54"/>
    <mergeCell ref="E42:H42"/>
    <mergeCell ref="E43:H43"/>
    <mergeCell ref="E44:H44"/>
    <mergeCell ref="E45:H45"/>
    <mergeCell ref="E46:H46"/>
    <mergeCell ref="E48:H48"/>
    <mergeCell ref="B50:H50"/>
    <mergeCell ref="C47:D47"/>
    <mergeCell ref="C44:D44"/>
    <mergeCell ref="C45:D45"/>
    <mergeCell ref="C46:D46"/>
    <mergeCell ref="C42:D42"/>
    <mergeCell ref="C43:D43"/>
    <mergeCell ref="B53:G53"/>
    <mergeCell ref="C48:D48"/>
    <mergeCell ref="C35:D35"/>
    <mergeCell ref="C36:D36"/>
    <mergeCell ref="E35:H35"/>
    <mergeCell ref="E36:H36"/>
    <mergeCell ref="E40:H40"/>
    <mergeCell ref="E41:H41"/>
    <mergeCell ref="E47:H47"/>
    <mergeCell ref="C40:D40"/>
    <mergeCell ref="C41:D41"/>
    <mergeCell ref="C4:D4"/>
    <mergeCell ref="C5:D5"/>
    <mergeCell ref="B25:D25"/>
    <mergeCell ref="C26:D26"/>
    <mergeCell ref="C27:D27"/>
    <mergeCell ref="B12:F12"/>
    <mergeCell ref="E25:H26"/>
    <mergeCell ref="B11:F11"/>
    <mergeCell ref="B10:F10"/>
    <mergeCell ref="B22:E22"/>
    <mergeCell ref="B23:F23"/>
    <mergeCell ref="E27:H27"/>
    <mergeCell ref="E39:H39"/>
    <mergeCell ref="I25:I26"/>
    <mergeCell ref="C34:D34"/>
    <mergeCell ref="E32:H32"/>
    <mergeCell ref="E33:H33"/>
    <mergeCell ref="E34:H34"/>
    <mergeCell ref="C32:D32"/>
    <mergeCell ref="C33:D33"/>
    <mergeCell ref="C37:D37"/>
    <mergeCell ref="C38:D38"/>
    <mergeCell ref="C39:D39"/>
    <mergeCell ref="C28:D28"/>
    <mergeCell ref="C29:D29"/>
    <mergeCell ref="C31:D31"/>
    <mergeCell ref="E37:H37"/>
    <mergeCell ref="E38:H38"/>
    <mergeCell ref="E28:H28"/>
    <mergeCell ref="E29:H29"/>
    <mergeCell ref="E30:H30"/>
    <mergeCell ref="E31:H31"/>
    <mergeCell ref="C30:D30"/>
  </mergeCells>
  <conditionalFormatting sqref="G95">
    <cfRule type="expression" dxfId="9" priority="6">
      <formula>$G$95&gt;1425000</formula>
    </cfRule>
    <cfRule type="expression" dxfId="8" priority="7">
      <formula>"&lt;1425000"</formula>
    </cfRule>
  </conditionalFormatting>
  <conditionalFormatting sqref="B19:D19">
    <cfRule type="cellIs" dxfId="7" priority="3" operator="greaterThan">
      <formula>129.99</formula>
    </cfRule>
  </conditionalFormatting>
  <conditionalFormatting sqref="I50">
    <cfRule type="cellIs" dxfId="6" priority="1" operator="greaterThan">
      <formula>400000</formula>
    </cfRule>
    <cfRule type="cellIs" dxfId="5" priority="2" operator="lessThan">
      <formula>250000</formula>
    </cfRule>
  </conditionalFormatting>
  <pageMargins left="0.70866141732283472" right="0.70866141732283472" top="0.74803149606299213" bottom="0.74803149606299213" header="0.31496062992125984" footer="0.31496062992125984"/>
  <pageSetup paperSize="8" scale="86" fitToHeight="4" orientation="landscape" r:id="rId1"/>
  <headerFooter>
    <oddFooter>&amp;Lp. &amp;P / &amp;N&amp;R&amp;F</oddFooter>
  </headerFooter>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6"/>
  <sheetViews>
    <sheetView showGridLines="0" tabSelected="1" view="pageBreakPreview" topLeftCell="A34" zoomScale="130" zoomScaleNormal="115" zoomScaleSheetLayoutView="130" workbookViewId="0">
      <selection activeCell="B45" sqref="B45:D45"/>
    </sheetView>
  </sheetViews>
  <sheetFormatPr defaultColWidth="5" defaultRowHeight="14.5"/>
  <cols>
    <col min="1" max="1" width="5" customWidth="1"/>
    <col min="2" max="2" width="28.36328125" style="65" customWidth="1"/>
    <col min="3" max="3" width="23.453125" style="65" customWidth="1"/>
    <col min="4" max="4" width="31.6328125" style="65" customWidth="1"/>
    <col min="5" max="5" width="17.6328125" style="6" customWidth="1"/>
    <col min="6" max="6" width="20.54296875" style="6" customWidth="1"/>
    <col min="7" max="7" width="18.36328125" style="6" customWidth="1"/>
    <col min="8" max="8" width="20.453125" style="6" customWidth="1"/>
    <col min="9" max="9" width="24.54296875" style="6" customWidth="1"/>
    <col min="10" max="11" width="20.36328125" style="6" customWidth="1"/>
    <col min="12" max="12" width="15.54296875" style="6" customWidth="1"/>
    <col min="13" max="255" width="9.08984375" style="6" customWidth="1"/>
    <col min="256" max="256" width="2.453125" style="6" customWidth="1"/>
    <col min="257" max="16384" width="5" style="6"/>
  </cols>
  <sheetData>
    <row r="1" spans="1:11" s="3" customFormat="1" ht="40.25" customHeight="1">
      <c r="A1" s="1"/>
      <c r="B1" s="47" t="s">
        <v>0</v>
      </c>
      <c r="C1" s="47"/>
      <c r="D1" s="2"/>
    </row>
    <row r="2" spans="1:11" ht="12.75" customHeight="1">
      <c r="A2" s="4"/>
      <c r="H2" s="3"/>
      <c r="I2" s="3"/>
      <c r="J2" s="3"/>
      <c r="K2" s="3"/>
    </row>
    <row r="3" spans="1:11" ht="13">
      <c r="A3" s="22" t="s">
        <v>1</v>
      </c>
      <c r="B3" s="61" t="s">
        <v>2</v>
      </c>
      <c r="C3" s="61"/>
      <c r="D3" s="61"/>
    </row>
    <row r="4" spans="1:11" ht="16.25" customHeight="1">
      <c r="A4" s="4"/>
      <c r="B4" s="48" t="s">
        <v>3</v>
      </c>
      <c r="C4" s="107"/>
      <c r="D4" s="108"/>
      <c r="E4" s="43"/>
      <c r="H4" s="3"/>
      <c r="I4" s="3"/>
      <c r="J4" s="3"/>
      <c r="K4" s="3"/>
    </row>
    <row r="5" spans="1:11" s="43" customFormat="1" ht="17" customHeight="1">
      <c r="A5" s="42"/>
      <c r="B5" s="49"/>
      <c r="C5" s="109" t="s">
        <v>4</v>
      </c>
      <c r="D5" s="110"/>
      <c r="H5" s="44"/>
      <c r="I5" s="44"/>
      <c r="J5" s="44"/>
      <c r="K5" s="44"/>
    </row>
    <row r="6" spans="1:11" s="43" customFormat="1" ht="17" customHeight="1">
      <c r="A6" s="42"/>
      <c r="B6" s="50"/>
      <c r="C6" s="33" t="s">
        <v>5</v>
      </c>
      <c r="D6" s="33"/>
      <c r="H6" s="44"/>
      <c r="I6" s="44"/>
      <c r="J6" s="44"/>
      <c r="K6" s="44"/>
    </row>
    <row r="7" spans="1:11" s="43" customFormat="1" ht="17" customHeight="1">
      <c r="A7" s="42"/>
      <c r="B7" s="51"/>
      <c r="C7" s="33" t="s">
        <v>6</v>
      </c>
      <c r="D7" s="33"/>
      <c r="H7" s="44"/>
      <c r="I7" s="44"/>
      <c r="J7" s="44"/>
      <c r="K7" s="44"/>
    </row>
    <row r="8" spans="1:11" ht="12.75" customHeight="1">
      <c r="A8" s="4"/>
      <c r="H8" s="3"/>
      <c r="I8" s="3"/>
      <c r="J8" s="3"/>
      <c r="K8" s="3"/>
    </row>
    <row r="9" spans="1:11" ht="12.75" customHeight="1">
      <c r="A9" s="4"/>
      <c r="B9" s="7" t="s">
        <v>7</v>
      </c>
      <c r="C9" s="7"/>
      <c r="H9" s="3"/>
      <c r="I9" s="3"/>
      <c r="J9" s="3"/>
      <c r="K9" s="3"/>
    </row>
    <row r="10" spans="1:11" ht="12.75" customHeight="1">
      <c r="A10" s="4"/>
      <c r="B10" s="111" t="s">
        <v>8</v>
      </c>
      <c r="C10" s="111"/>
      <c r="D10" s="111"/>
      <c r="E10" s="111"/>
      <c r="F10" s="111"/>
    </row>
    <row r="11" spans="1:11" ht="15.5">
      <c r="A11" s="4"/>
      <c r="B11" s="101" t="s">
        <v>9</v>
      </c>
      <c r="C11" s="101"/>
      <c r="D11" s="101"/>
      <c r="E11" s="101"/>
      <c r="F11" s="101"/>
    </row>
    <row r="12" spans="1:11" ht="12.75" customHeight="1">
      <c r="A12" s="4"/>
      <c r="B12" s="101" t="s">
        <v>10</v>
      </c>
      <c r="C12" s="101"/>
      <c r="D12" s="101"/>
      <c r="E12" s="101"/>
      <c r="F12" s="101"/>
    </row>
    <row r="13" spans="1:11" ht="12.75" customHeight="1">
      <c r="A13" s="4"/>
      <c r="B13" s="62"/>
      <c r="C13" s="62"/>
      <c r="D13" s="62"/>
      <c r="E13" s="62"/>
      <c r="F13" s="62"/>
    </row>
    <row r="14" spans="1:11" ht="12.75" customHeight="1">
      <c r="A14" s="4"/>
      <c r="B14" s="52" t="s">
        <v>11</v>
      </c>
      <c r="C14" s="9"/>
      <c r="D14" s="8"/>
    </row>
    <row r="15" spans="1:11" ht="12.75" customHeight="1">
      <c r="A15" s="10"/>
      <c r="B15" s="11" t="s">
        <v>12</v>
      </c>
      <c r="C15" s="11"/>
      <c r="D15" s="11"/>
    </row>
    <row r="16" spans="1:11" ht="11.25" customHeight="1">
      <c r="A16" s="4"/>
      <c r="B16" s="12"/>
      <c r="C16" s="12"/>
      <c r="D16" s="12"/>
    </row>
    <row r="17" spans="1:9" ht="13">
      <c r="A17" s="22" t="s">
        <v>13</v>
      </c>
      <c r="B17" s="61" t="s">
        <v>14</v>
      </c>
      <c r="C17" s="61"/>
      <c r="D17" s="61"/>
      <c r="E17" s="29"/>
    </row>
    <row r="18" spans="1:9" ht="18" customHeight="1">
      <c r="A18" s="26"/>
      <c r="B18" s="63" t="s">
        <v>15</v>
      </c>
      <c r="C18" s="63" t="s">
        <v>16</v>
      </c>
      <c r="D18" s="63" t="s">
        <v>17</v>
      </c>
      <c r="E18" s="31" t="s">
        <v>18</v>
      </c>
    </row>
    <row r="19" spans="1:9" ht="23" customHeight="1">
      <c r="A19" s="4"/>
      <c r="B19" s="32">
        <v>0</v>
      </c>
      <c r="C19" s="32">
        <v>0</v>
      </c>
      <c r="D19" s="32">
        <v>0</v>
      </c>
      <c r="E19" s="33" t="s">
        <v>19</v>
      </c>
      <c r="F19" s="13"/>
    </row>
    <row r="20" spans="1:9" ht="12.75" customHeight="1">
      <c r="A20" s="4"/>
      <c r="B20" s="14" t="s">
        <v>20</v>
      </c>
      <c r="C20" s="14"/>
      <c r="D20" s="14"/>
      <c r="E20" s="20"/>
      <c r="F20" s="13"/>
    </row>
    <row r="21" spans="1:9" ht="12.75" customHeight="1">
      <c r="A21" s="4"/>
      <c r="B21" s="14"/>
      <c r="C21" s="14"/>
      <c r="D21" s="14"/>
      <c r="E21" s="13"/>
    </row>
    <row r="22" spans="1:9" ht="13">
      <c r="A22" s="22" t="s">
        <v>21</v>
      </c>
      <c r="B22" s="105" t="s">
        <v>22</v>
      </c>
      <c r="C22" s="105"/>
      <c r="D22" s="105"/>
      <c r="E22" s="105"/>
    </row>
    <row r="23" spans="1:9" ht="72" customHeight="1">
      <c r="A23" s="15"/>
      <c r="B23" s="101" t="s">
        <v>23</v>
      </c>
      <c r="C23" s="101"/>
      <c r="D23" s="101"/>
      <c r="E23" s="101"/>
      <c r="F23" s="101"/>
    </row>
    <row r="24" spans="1:9" ht="15.65" customHeight="1">
      <c r="A24" s="15"/>
      <c r="B24" s="62"/>
      <c r="C24" s="62"/>
      <c r="D24" s="62"/>
      <c r="E24" s="62"/>
      <c r="F24" s="62"/>
    </row>
    <row r="25" spans="1:9" ht="12.75" customHeight="1">
      <c r="A25" s="4"/>
      <c r="B25" s="106" t="s">
        <v>24</v>
      </c>
      <c r="C25" s="106"/>
      <c r="D25" s="106"/>
      <c r="E25" s="139" t="s">
        <v>25</v>
      </c>
      <c r="F25" s="139"/>
      <c r="G25" s="139"/>
      <c r="H25" s="139"/>
      <c r="I25" s="139" t="s">
        <v>26</v>
      </c>
    </row>
    <row r="26" spans="1:9" ht="23" customHeight="1">
      <c r="A26" s="4"/>
      <c r="B26" s="79" t="s">
        <v>27</v>
      </c>
      <c r="C26" s="140" t="s">
        <v>28</v>
      </c>
      <c r="D26" s="140"/>
      <c r="E26" s="139"/>
      <c r="F26" s="139"/>
      <c r="G26" s="139"/>
      <c r="H26" s="139"/>
      <c r="I26" s="139"/>
    </row>
    <row r="27" spans="1:9" ht="12.75" customHeight="1">
      <c r="A27" s="4"/>
      <c r="B27" s="36">
        <v>0</v>
      </c>
      <c r="C27" s="98">
        <v>0</v>
      </c>
      <c r="D27" s="98"/>
      <c r="E27" s="84" t="s">
        <v>29</v>
      </c>
      <c r="F27" s="84"/>
      <c r="G27" s="84"/>
      <c r="H27" s="84"/>
      <c r="I27" s="37">
        <f t="shared" ref="I27:I48" si="0">B27*C27</f>
        <v>0</v>
      </c>
    </row>
    <row r="28" spans="1:9" ht="12.75" customHeight="1">
      <c r="A28" s="4"/>
      <c r="B28" s="36">
        <v>0</v>
      </c>
      <c r="C28" s="98">
        <v>0</v>
      </c>
      <c r="D28" s="98"/>
      <c r="E28" s="84" t="s">
        <v>30</v>
      </c>
      <c r="F28" s="84"/>
      <c r="G28" s="84"/>
      <c r="H28" s="84"/>
      <c r="I28" s="37">
        <f t="shared" si="0"/>
        <v>0</v>
      </c>
    </row>
    <row r="29" spans="1:9" ht="12.75" customHeight="1">
      <c r="A29" s="4"/>
      <c r="B29" s="36">
        <v>0</v>
      </c>
      <c r="C29" s="98">
        <v>0</v>
      </c>
      <c r="D29" s="98"/>
      <c r="E29" s="84" t="s">
        <v>31</v>
      </c>
      <c r="F29" s="84"/>
      <c r="G29" s="84"/>
      <c r="H29" s="84"/>
      <c r="I29" s="37">
        <f t="shared" si="0"/>
        <v>0</v>
      </c>
    </row>
    <row r="30" spans="1:9" ht="12.75" customHeight="1">
      <c r="A30" s="4"/>
      <c r="B30" s="36">
        <v>0</v>
      </c>
      <c r="C30" s="98">
        <v>0</v>
      </c>
      <c r="D30" s="98"/>
      <c r="E30" s="84" t="s">
        <v>32</v>
      </c>
      <c r="F30" s="84"/>
      <c r="G30" s="84"/>
      <c r="H30" s="84"/>
      <c r="I30" s="37">
        <f t="shared" si="0"/>
        <v>0</v>
      </c>
    </row>
    <row r="31" spans="1:9" ht="12.75" customHeight="1">
      <c r="A31" s="4"/>
      <c r="B31" s="36">
        <v>0</v>
      </c>
      <c r="C31" s="98">
        <v>0</v>
      </c>
      <c r="D31" s="98"/>
      <c r="E31" s="84" t="s">
        <v>33</v>
      </c>
      <c r="F31" s="84"/>
      <c r="G31" s="84"/>
      <c r="H31" s="84"/>
      <c r="I31" s="37">
        <f t="shared" si="0"/>
        <v>0</v>
      </c>
    </row>
    <row r="32" spans="1:9" ht="12.75" customHeight="1">
      <c r="A32" s="4"/>
      <c r="B32" s="36">
        <v>0</v>
      </c>
      <c r="C32" s="98">
        <v>0</v>
      </c>
      <c r="D32" s="98"/>
      <c r="E32" s="84" t="s">
        <v>34</v>
      </c>
      <c r="F32" s="84"/>
      <c r="G32" s="84"/>
      <c r="H32" s="84"/>
      <c r="I32" s="37">
        <f t="shared" si="0"/>
        <v>0</v>
      </c>
    </row>
    <row r="33" spans="1:9" ht="12.75" customHeight="1">
      <c r="A33" s="4"/>
      <c r="B33" s="36">
        <v>0</v>
      </c>
      <c r="C33" s="98">
        <v>0</v>
      </c>
      <c r="D33" s="98"/>
      <c r="E33" s="84" t="s">
        <v>35</v>
      </c>
      <c r="F33" s="84"/>
      <c r="G33" s="84"/>
      <c r="H33" s="84"/>
      <c r="I33" s="37">
        <f t="shared" si="0"/>
        <v>0</v>
      </c>
    </row>
    <row r="34" spans="1:9" ht="12.75" customHeight="1">
      <c r="A34" s="4"/>
      <c r="B34" s="36">
        <v>0</v>
      </c>
      <c r="C34" s="98">
        <v>0</v>
      </c>
      <c r="D34" s="98"/>
      <c r="E34" s="84" t="s">
        <v>36</v>
      </c>
      <c r="F34" s="84"/>
      <c r="G34" s="84"/>
      <c r="H34" s="84"/>
      <c r="I34" s="37">
        <f t="shared" si="0"/>
        <v>0</v>
      </c>
    </row>
    <row r="35" spans="1:9" ht="12.75" customHeight="1">
      <c r="A35" s="4"/>
      <c r="B35" s="36">
        <v>0</v>
      </c>
      <c r="C35" s="98">
        <v>0</v>
      </c>
      <c r="D35" s="98"/>
      <c r="E35" s="84" t="s">
        <v>37</v>
      </c>
      <c r="F35" s="84"/>
      <c r="G35" s="84"/>
      <c r="H35" s="84"/>
      <c r="I35" s="37">
        <f t="shared" si="0"/>
        <v>0</v>
      </c>
    </row>
    <row r="36" spans="1:9" ht="12.75" customHeight="1">
      <c r="A36" s="4"/>
      <c r="B36" s="36">
        <v>0</v>
      </c>
      <c r="C36" s="98">
        <v>0</v>
      </c>
      <c r="D36" s="98"/>
      <c r="E36" s="84" t="s">
        <v>38</v>
      </c>
      <c r="F36" s="84"/>
      <c r="G36" s="84"/>
      <c r="H36" s="84"/>
      <c r="I36" s="37">
        <f t="shared" si="0"/>
        <v>0</v>
      </c>
    </row>
    <row r="37" spans="1:9" ht="12.75" customHeight="1">
      <c r="A37" s="4"/>
      <c r="B37" s="36">
        <v>0</v>
      </c>
      <c r="C37" s="98">
        <v>0</v>
      </c>
      <c r="D37" s="98"/>
      <c r="E37" s="84" t="s">
        <v>39</v>
      </c>
      <c r="F37" s="84"/>
      <c r="G37" s="84"/>
      <c r="H37" s="84"/>
      <c r="I37" s="37">
        <f t="shared" si="0"/>
        <v>0</v>
      </c>
    </row>
    <row r="38" spans="1:9" ht="12.75" customHeight="1">
      <c r="A38" s="4"/>
      <c r="B38" s="36">
        <v>0</v>
      </c>
      <c r="C38" s="98">
        <v>0</v>
      </c>
      <c r="D38" s="98"/>
      <c r="E38" s="84" t="s">
        <v>40</v>
      </c>
      <c r="F38" s="84"/>
      <c r="G38" s="84"/>
      <c r="H38" s="84"/>
      <c r="I38" s="37">
        <f t="shared" si="0"/>
        <v>0</v>
      </c>
    </row>
    <row r="39" spans="1:9" ht="12.75" customHeight="1">
      <c r="A39" s="4"/>
      <c r="B39" s="36">
        <v>0</v>
      </c>
      <c r="C39" s="98">
        <v>0</v>
      </c>
      <c r="D39" s="98"/>
      <c r="E39" s="84" t="s">
        <v>41</v>
      </c>
      <c r="F39" s="84"/>
      <c r="G39" s="84"/>
      <c r="H39" s="84"/>
      <c r="I39" s="37">
        <f t="shared" si="0"/>
        <v>0</v>
      </c>
    </row>
    <row r="40" spans="1:9" ht="12.75" customHeight="1">
      <c r="A40" s="4"/>
      <c r="B40" s="36">
        <v>0</v>
      </c>
      <c r="C40" s="98">
        <v>0</v>
      </c>
      <c r="D40" s="98"/>
      <c r="E40" s="84" t="s">
        <v>42</v>
      </c>
      <c r="F40" s="84"/>
      <c r="G40" s="84"/>
      <c r="H40" s="84"/>
      <c r="I40" s="37">
        <f t="shared" si="0"/>
        <v>0</v>
      </c>
    </row>
    <row r="41" spans="1:9" ht="12.75" customHeight="1">
      <c r="A41" s="4"/>
      <c r="B41" s="36">
        <v>0</v>
      </c>
      <c r="C41" s="98">
        <v>0</v>
      </c>
      <c r="D41" s="98"/>
      <c r="E41" s="84" t="s">
        <v>43</v>
      </c>
      <c r="F41" s="84" t="s">
        <v>44</v>
      </c>
      <c r="G41" s="84"/>
      <c r="H41" s="84"/>
      <c r="I41" s="37">
        <f t="shared" si="0"/>
        <v>0</v>
      </c>
    </row>
    <row r="42" spans="1:9" ht="12.75" customHeight="1">
      <c r="A42" s="4"/>
      <c r="B42" s="36">
        <v>0</v>
      </c>
      <c r="C42" s="98">
        <v>0</v>
      </c>
      <c r="D42" s="98"/>
      <c r="E42" s="84" t="s">
        <v>45</v>
      </c>
      <c r="F42" s="84" t="s">
        <v>46</v>
      </c>
      <c r="G42" s="84"/>
      <c r="H42" s="84"/>
      <c r="I42" s="37">
        <f t="shared" si="0"/>
        <v>0</v>
      </c>
    </row>
    <row r="43" spans="1:9" ht="12.75" customHeight="1">
      <c r="A43" s="4"/>
      <c r="B43" s="36">
        <v>0</v>
      </c>
      <c r="C43" s="98">
        <v>0</v>
      </c>
      <c r="D43" s="98"/>
      <c r="E43" s="84" t="s">
        <v>47</v>
      </c>
      <c r="F43" s="84" t="s">
        <v>46</v>
      </c>
      <c r="G43" s="84"/>
      <c r="H43" s="84"/>
      <c r="I43" s="37">
        <f t="shared" si="0"/>
        <v>0</v>
      </c>
    </row>
    <row r="44" spans="1:9" ht="12.75" customHeight="1">
      <c r="A44" s="4"/>
      <c r="B44" s="36">
        <v>0</v>
      </c>
      <c r="C44" s="98">
        <v>0</v>
      </c>
      <c r="D44" s="98"/>
      <c r="E44" s="89" t="s">
        <v>48</v>
      </c>
      <c r="F44" s="89" t="s">
        <v>48</v>
      </c>
      <c r="G44" s="89"/>
      <c r="H44" s="89"/>
      <c r="I44" s="37">
        <f t="shared" si="0"/>
        <v>0</v>
      </c>
    </row>
    <row r="45" spans="1:9" ht="12.75" customHeight="1">
      <c r="A45" s="4"/>
      <c r="B45" s="36">
        <v>0</v>
      </c>
      <c r="C45" s="98">
        <v>0</v>
      </c>
      <c r="D45" s="98"/>
      <c r="E45" s="89" t="s">
        <v>48</v>
      </c>
      <c r="F45" s="89" t="s">
        <v>48</v>
      </c>
      <c r="G45" s="89"/>
      <c r="H45" s="89"/>
      <c r="I45" s="37">
        <f t="shared" si="0"/>
        <v>0</v>
      </c>
    </row>
    <row r="46" spans="1:9" ht="12.75" customHeight="1">
      <c r="A46" s="4"/>
      <c r="B46" s="36">
        <v>0</v>
      </c>
      <c r="C46" s="98">
        <v>0</v>
      </c>
      <c r="D46" s="98"/>
      <c r="E46" s="89" t="s">
        <v>48</v>
      </c>
      <c r="F46" s="89" t="s">
        <v>48</v>
      </c>
      <c r="G46" s="89"/>
      <c r="H46" s="89"/>
      <c r="I46" s="37">
        <f t="shared" si="0"/>
        <v>0</v>
      </c>
    </row>
    <row r="47" spans="1:9" ht="12.75" customHeight="1">
      <c r="A47" s="4"/>
      <c r="B47" s="36">
        <v>0</v>
      </c>
      <c r="C47" s="98">
        <v>0</v>
      </c>
      <c r="D47" s="98"/>
      <c r="E47" s="89" t="s">
        <v>48</v>
      </c>
      <c r="F47" s="89" t="s">
        <v>48</v>
      </c>
      <c r="G47" s="89"/>
      <c r="H47" s="89"/>
      <c r="I47" s="37">
        <f t="shared" si="0"/>
        <v>0</v>
      </c>
    </row>
    <row r="48" spans="1:9" ht="12.75" customHeight="1">
      <c r="A48" s="4"/>
      <c r="B48" s="36">
        <v>0</v>
      </c>
      <c r="C48" s="98">
        <v>0</v>
      </c>
      <c r="D48" s="98"/>
      <c r="E48" s="89" t="s">
        <v>48</v>
      </c>
      <c r="F48" s="89" t="s">
        <v>48</v>
      </c>
      <c r="G48" s="89"/>
      <c r="H48" s="89"/>
      <c r="I48" s="37">
        <f t="shared" si="0"/>
        <v>0</v>
      </c>
    </row>
    <row r="49" spans="1:9" ht="12.75" customHeight="1">
      <c r="A49" s="4"/>
      <c r="B49" s="63" t="s">
        <v>15</v>
      </c>
      <c r="C49" s="63" t="s">
        <v>16</v>
      </c>
      <c r="D49" s="63" t="s">
        <v>17</v>
      </c>
      <c r="E49" s="130" t="s">
        <v>25</v>
      </c>
      <c r="F49" s="131"/>
      <c r="G49" s="131"/>
      <c r="H49" s="132"/>
      <c r="I49" s="82" t="s">
        <v>26</v>
      </c>
    </row>
    <row r="50" spans="1:9" ht="12.75" customHeight="1">
      <c r="A50" s="4"/>
      <c r="B50" s="64" t="s">
        <v>82</v>
      </c>
      <c r="C50" s="64" t="s">
        <v>82</v>
      </c>
      <c r="D50" s="64" t="s">
        <v>82</v>
      </c>
      <c r="E50" s="133"/>
      <c r="F50" s="134"/>
      <c r="G50" s="134"/>
      <c r="H50" s="135"/>
      <c r="I50" s="83"/>
    </row>
    <row r="51" spans="1:9" ht="12.75" customHeight="1">
      <c r="A51" s="4"/>
      <c r="B51" s="36">
        <v>0</v>
      </c>
      <c r="C51" s="36">
        <v>0</v>
      </c>
      <c r="D51" s="36">
        <v>0</v>
      </c>
      <c r="E51" s="128" t="s">
        <v>48</v>
      </c>
      <c r="F51" s="129"/>
      <c r="G51" s="129"/>
      <c r="H51" s="129"/>
      <c r="I51" s="37">
        <f>(B51*$B$19)+(C51*$C$19)+(D51*$D$19)</f>
        <v>0</v>
      </c>
    </row>
    <row r="52" spans="1:9" ht="12.75" customHeight="1">
      <c r="A52" s="4"/>
      <c r="B52" s="36">
        <v>0</v>
      </c>
      <c r="C52" s="36">
        <v>0</v>
      </c>
      <c r="D52" s="36">
        <v>0</v>
      </c>
      <c r="E52" s="128" t="s">
        <v>48</v>
      </c>
      <c r="F52" s="129"/>
      <c r="G52" s="129"/>
      <c r="H52" s="129"/>
      <c r="I52" s="37">
        <f t="shared" ref="I52:I56" si="1">(B52*$B$19)+(C52*$C$19)+(D52*$D$19)</f>
        <v>0</v>
      </c>
    </row>
    <row r="53" spans="1:9" ht="12.75" customHeight="1">
      <c r="A53" s="4"/>
      <c r="B53" s="36">
        <v>0</v>
      </c>
      <c r="C53" s="36">
        <v>0</v>
      </c>
      <c r="D53" s="36">
        <v>0</v>
      </c>
      <c r="E53" s="128" t="s">
        <v>48</v>
      </c>
      <c r="F53" s="129"/>
      <c r="G53" s="129"/>
      <c r="H53" s="129"/>
      <c r="I53" s="37">
        <f t="shared" si="1"/>
        <v>0</v>
      </c>
    </row>
    <row r="54" spans="1:9" ht="12.75" customHeight="1">
      <c r="A54" s="4"/>
      <c r="B54" s="36">
        <v>0</v>
      </c>
      <c r="C54" s="36">
        <v>0</v>
      </c>
      <c r="D54" s="36">
        <v>0</v>
      </c>
      <c r="E54" s="128" t="s">
        <v>48</v>
      </c>
      <c r="F54" s="129"/>
      <c r="G54" s="129"/>
      <c r="H54" s="129"/>
      <c r="I54" s="37">
        <f t="shared" si="1"/>
        <v>0</v>
      </c>
    </row>
    <row r="55" spans="1:9" ht="12.75" customHeight="1">
      <c r="A55" s="4"/>
      <c r="B55" s="36">
        <v>0</v>
      </c>
      <c r="C55" s="36">
        <v>0</v>
      </c>
      <c r="D55" s="36">
        <v>0</v>
      </c>
      <c r="E55" s="128" t="s">
        <v>48</v>
      </c>
      <c r="F55" s="129"/>
      <c r="G55" s="129"/>
      <c r="H55" s="129"/>
      <c r="I55" s="37">
        <f t="shared" si="1"/>
        <v>0</v>
      </c>
    </row>
    <row r="56" spans="1:9" ht="12.75" customHeight="1">
      <c r="A56" s="4"/>
      <c r="B56" s="36">
        <v>0</v>
      </c>
      <c r="C56" s="36">
        <v>0</v>
      </c>
      <c r="D56" s="36">
        <v>0</v>
      </c>
      <c r="E56" s="128" t="s">
        <v>48</v>
      </c>
      <c r="F56" s="129"/>
      <c r="G56" s="129"/>
      <c r="H56" s="129"/>
      <c r="I56" s="37">
        <f t="shared" si="1"/>
        <v>0</v>
      </c>
    </row>
    <row r="57" spans="1:9" ht="12.75" customHeight="1">
      <c r="A57" s="4"/>
    </row>
    <row r="58" spans="1:9" ht="18" customHeight="1" thickBot="1">
      <c r="A58" s="4"/>
      <c r="B58" s="99" t="s">
        <v>83</v>
      </c>
      <c r="C58" s="99"/>
      <c r="D58" s="99"/>
      <c r="E58" s="99"/>
      <c r="F58" s="99"/>
      <c r="G58" s="99"/>
      <c r="H58" s="99"/>
      <c r="I58" s="25">
        <f>SUM(I27:I48)</f>
        <v>0</v>
      </c>
    </row>
    <row r="59" spans="1:9" ht="12.75" customHeight="1" thickTop="1">
      <c r="A59" s="4"/>
      <c r="E59" s="17"/>
      <c r="F59" s="16"/>
    </row>
    <row r="60" spans="1:9" ht="12.75" customHeight="1">
      <c r="A60" s="4"/>
      <c r="E60" s="17"/>
    </row>
    <row r="61" spans="1:9" ht="12.75" customHeight="1">
      <c r="A61" s="22" t="s">
        <v>50</v>
      </c>
      <c r="B61" s="100" t="s">
        <v>51</v>
      </c>
      <c r="C61" s="100"/>
      <c r="D61" s="100"/>
      <c r="E61" s="100"/>
      <c r="F61" s="100"/>
      <c r="G61" s="100"/>
    </row>
    <row r="62" spans="1:9" ht="38.25" customHeight="1">
      <c r="A62" s="15"/>
      <c r="B62" s="101" t="s">
        <v>52</v>
      </c>
      <c r="C62" s="101"/>
      <c r="D62" s="101"/>
      <c r="E62" s="101"/>
      <c r="F62" s="101"/>
      <c r="G62" s="101"/>
      <c r="H62" s="101"/>
      <c r="I62" s="101"/>
    </row>
    <row r="63" spans="1:9" ht="13">
      <c r="A63" s="15"/>
      <c r="B63" s="62"/>
      <c r="C63" s="62"/>
      <c r="D63" s="62"/>
      <c r="E63" s="62"/>
      <c r="F63" s="62"/>
      <c r="G63" s="18"/>
    </row>
    <row r="64" spans="1:9" ht="38.25" customHeight="1">
      <c r="A64" s="15"/>
      <c r="B64" s="101" t="s">
        <v>53</v>
      </c>
      <c r="C64" s="101"/>
      <c r="D64" s="101"/>
      <c r="E64" s="101"/>
      <c r="F64" s="101"/>
      <c r="G64" s="101"/>
      <c r="H64" s="101"/>
      <c r="I64" s="101"/>
    </row>
    <row r="65" spans="1:10" ht="13">
      <c r="A65" s="15"/>
      <c r="B65" s="62"/>
      <c r="C65" s="62"/>
      <c r="D65" s="62"/>
      <c r="E65" s="62"/>
      <c r="F65" s="62"/>
      <c r="G65" s="18"/>
    </row>
    <row r="66" spans="1:10" ht="26">
      <c r="A66" s="15"/>
      <c r="B66" s="78" t="s">
        <v>54</v>
      </c>
      <c r="C66" s="78" t="s">
        <v>55</v>
      </c>
      <c r="D66" s="78" t="s">
        <v>56</v>
      </c>
      <c r="E66" s="78" t="s">
        <v>57</v>
      </c>
      <c r="F66" s="78" t="s">
        <v>80</v>
      </c>
      <c r="G66" s="18"/>
    </row>
    <row r="67" spans="1:10" ht="13">
      <c r="A67" s="15"/>
      <c r="B67" s="57" t="s">
        <v>58</v>
      </c>
      <c r="C67" s="57">
        <v>40</v>
      </c>
      <c r="D67" s="57">
        <v>2015</v>
      </c>
      <c r="E67" s="57">
        <f>1812+388</f>
        <v>2200</v>
      </c>
      <c r="F67" s="74"/>
      <c r="G67" s="18"/>
    </row>
    <row r="68" spans="1:10" ht="13">
      <c r="A68" s="15"/>
      <c r="B68" s="62"/>
      <c r="C68" s="62"/>
      <c r="D68" s="62"/>
      <c r="E68" s="62"/>
      <c r="F68" s="62"/>
      <c r="G68" s="18"/>
    </row>
    <row r="69" spans="1:10" ht="13">
      <c r="A69" s="15"/>
      <c r="B69" s="118" t="s">
        <v>85</v>
      </c>
      <c r="C69" s="119"/>
      <c r="D69" s="119"/>
      <c r="E69" s="119"/>
      <c r="F69" s="119"/>
      <c r="G69" s="119"/>
      <c r="H69" s="119"/>
      <c r="I69" s="119"/>
      <c r="J69" s="120"/>
    </row>
    <row r="70" spans="1:10" ht="39">
      <c r="A70" s="15"/>
      <c r="B70" s="136" t="s">
        <v>93</v>
      </c>
      <c r="C70" s="137"/>
      <c r="D70" s="138"/>
      <c r="E70" s="78" t="s">
        <v>61</v>
      </c>
      <c r="F70" s="78" t="s">
        <v>62</v>
      </c>
      <c r="G70" s="78" t="s">
        <v>63</v>
      </c>
      <c r="H70" s="78" t="s">
        <v>86</v>
      </c>
      <c r="I70" s="78" t="s">
        <v>64</v>
      </c>
      <c r="J70" s="64" t="s">
        <v>84</v>
      </c>
    </row>
    <row r="71" spans="1:10" ht="13">
      <c r="A71" s="15"/>
      <c r="B71" s="84" t="s">
        <v>29</v>
      </c>
      <c r="C71" s="84"/>
      <c r="D71" s="84"/>
      <c r="E71" s="55"/>
      <c r="F71" s="55"/>
      <c r="G71" s="55"/>
      <c r="H71" s="69"/>
      <c r="I71" s="34" t="s">
        <v>67</v>
      </c>
      <c r="J71" s="81">
        <f>(E71*$C$67+F71*$D$67+G71*$E$67)*12</f>
        <v>0</v>
      </c>
    </row>
    <row r="72" spans="1:10" ht="13">
      <c r="A72" s="15"/>
      <c r="B72" s="84" t="s">
        <v>30</v>
      </c>
      <c r="C72" s="84"/>
      <c r="D72" s="84"/>
      <c r="E72" s="55"/>
      <c r="F72" s="55"/>
      <c r="G72" s="55"/>
      <c r="H72" s="69"/>
      <c r="I72" s="34" t="s">
        <v>67</v>
      </c>
      <c r="J72" s="81">
        <f t="shared" ref="J72:J77" si="2">(E72*$C$67+F72*$D$67+G72*$E$67)*12</f>
        <v>0</v>
      </c>
    </row>
    <row r="73" spans="1:10" ht="13">
      <c r="A73" s="15"/>
      <c r="B73" s="84" t="s">
        <v>31</v>
      </c>
      <c r="C73" s="84"/>
      <c r="D73" s="84"/>
      <c r="E73" s="55"/>
      <c r="F73" s="55"/>
      <c r="G73" s="55"/>
      <c r="H73" s="69"/>
      <c r="I73" s="34" t="s">
        <v>67</v>
      </c>
      <c r="J73" s="81">
        <f t="shared" si="2"/>
        <v>0</v>
      </c>
    </row>
    <row r="74" spans="1:10" ht="13">
      <c r="A74" s="15"/>
      <c r="B74" s="84" t="s">
        <v>32</v>
      </c>
      <c r="C74" s="84"/>
      <c r="D74" s="84"/>
      <c r="E74" s="55"/>
      <c r="F74" s="55"/>
      <c r="G74" s="55"/>
      <c r="H74" s="69"/>
      <c r="I74" s="34" t="s">
        <v>67</v>
      </c>
      <c r="J74" s="81">
        <f t="shared" si="2"/>
        <v>0</v>
      </c>
    </row>
    <row r="75" spans="1:10" ht="13">
      <c r="A75" s="15"/>
      <c r="B75" s="84" t="s">
        <v>33</v>
      </c>
      <c r="C75" s="84"/>
      <c r="D75" s="84"/>
      <c r="E75" s="55"/>
      <c r="F75" s="55"/>
      <c r="G75" s="55"/>
      <c r="H75" s="69"/>
      <c r="I75" s="34" t="s">
        <v>67</v>
      </c>
      <c r="J75" s="81">
        <f t="shared" si="2"/>
        <v>0</v>
      </c>
    </row>
    <row r="76" spans="1:10" ht="13">
      <c r="A76" s="15"/>
      <c r="B76" s="84" t="s">
        <v>34</v>
      </c>
      <c r="C76" s="84"/>
      <c r="D76" s="84"/>
      <c r="E76" s="55"/>
      <c r="F76" s="55"/>
      <c r="G76" s="55"/>
      <c r="H76" s="69"/>
      <c r="I76" s="34" t="s">
        <v>67</v>
      </c>
      <c r="J76" s="81">
        <f t="shared" si="2"/>
        <v>0</v>
      </c>
    </row>
    <row r="77" spans="1:10" ht="13">
      <c r="A77" s="15"/>
      <c r="B77" s="84" t="s">
        <v>35</v>
      </c>
      <c r="C77" s="84"/>
      <c r="D77" s="84"/>
      <c r="E77" s="55"/>
      <c r="F77" s="55"/>
      <c r="G77" s="55"/>
      <c r="H77" s="69"/>
      <c r="I77" s="34" t="s">
        <v>67</v>
      </c>
      <c r="J77" s="81">
        <f t="shared" si="2"/>
        <v>0</v>
      </c>
    </row>
    <row r="78" spans="1:10" ht="13">
      <c r="A78" s="15"/>
      <c r="B78" s="84" t="s">
        <v>68</v>
      </c>
      <c r="C78" s="84"/>
      <c r="D78" s="84"/>
      <c r="E78" s="53"/>
      <c r="F78" s="53"/>
      <c r="G78" s="53"/>
      <c r="H78" s="34"/>
      <c r="I78" s="34" t="s">
        <v>67</v>
      </c>
      <c r="J78" s="81">
        <f>H78*12</f>
        <v>0</v>
      </c>
    </row>
    <row r="79" spans="1:10" ht="13">
      <c r="A79" s="15"/>
      <c r="B79" s="84" t="s">
        <v>69</v>
      </c>
      <c r="C79" s="84"/>
      <c r="D79" s="84"/>
      <c r="E79" s="53"/>
      <c r="F79" s="53"/>
      <c r="G79" s="53"/>
      <c r="H79" s="34"/>
      <c r="I79" s="34" t="s">
        <v>67</v>
      </c>
      <c r="J79" s="81">
        <f>H79*12</f>
        <v>0</v>
      </c>
    </row>
    <row r="80" spans="1:10" ht="13">
      <c r="A80" s="15"/>
      <c r="B80" s="84" t="s">
        <v>88</v>
      </c>
      <c r="C80" s="84"/>
      <c r="D80" s="84"/>
      <c r="E80" s="53"/>
      <c r="F80" s="53"/>
      <c r="G80" s="53"/>
      <c r="H80" s="34"/>
      <c r="I80" s="34" t="s">
        <v>67</v>
      </c>
      <c r="J80" s="81">
        <f>H80*F67*12</f>
        <v>0</v>
      </c>
    </row>
    <row r="81" spans="1:10" ht="13">
      <c r="A81" s="15"/>
      <c r="B81" s="84" t="s">
        <v>72</v>
      </c>
      <c r="C81" s="84"/>
      <c r="D81" s="84"/>
      <c r="E81" s="53"/>
      <c r="F81" s="53"/>
      <c r="G81" s="53"/>
      <c r="H81" s="34"/>
      <c r="I81" s="34" t="s">
        <v>67</v>
      </c>
      <c r="J81" s="81">
        <f t="shared" ref="J81" si="3">H81*12</f>
        <v>0</v>
      </c>
    </row>
    <row r="82" spans="1:10" ht="13">
      <c r="A82" s="15"/>
      <c r="B82" s="89" t="s">
        <v>67</v>
      </c>
      <c r="C82" s="89"/>
      <c r="D82" s="89"/>
      <c r="E82" s="55"/>
      <c r="F82" s="55"/>
      <c r="G82" s="55"/>
      <c r="H82" s="34"/>
      <c r="I82" s="34" t="s">
        <v>67</v>
      </c>
      <c r="J82" s="81">
        <f>E82*$C$67+F82*$D$67+G82*$E$67+H82*12</f>
        <v>0</v>
      </c>
    </row>
    <row r="83" spans="1:10" ht="13">
      <c r="A83" s="15"/>
      <c r="B83" s="89" t="s">
        <v>67</v>
      </c>
      <c r="C83" s="89"/>
      <c r="D83" s="89"/>
      <c r="E83" s="55"/>
      <c r="F83" s="55"/>
      <c r="G83" s="55"/>
      <c r="H83" s="34"/>
      <c r="I83" s="34" t="s">
        <v>67</v>
      </c>
      <c r="J83" s="81">
        <f t="shared" ref="J83:J86" si="4">E83*$C$67+F83*$D$67+G83*$E$67+H83*12</f>
        <v>0</v>
      </c>
    </row>
    <row r="84" spans="1:10" ht="13">
      <c r="A84" s="15"/>
      <c r="B84" s="89" t="s">
        <v>67</v>
      </c>
      <c r="C84" s="89"/>
      <c r="D84" s="89"/>
      <c r="E84" s="55"/>
      <c r="F84" s="55"/>
      <c r="G84" s="55"/>
      <c r="H84" s="34"/>
      <c r="I84" s="34" t="s">
        <v>67</v>
      </c>
      <c r="J84" s="81">
        <f t="shared" si="4"/>
        <v>0</v>
      </c>
    </row>
    <row r="85" spans="1:10" ht="13">
      <c r="A85" s="15"/>
      <c r="B85" s="89" t="s">
        <v>67</v>
      </c>
      <c r="C85" s="89"/>
      <c r="D85" s="89"/>
      <c r="E85" s="55"/>
      <c r="F85" s="55"/>
      <c r="G85" s="55"/>
      <c r="H85" s="34"/>
      <c r="I85" s="34" t="s">
        <v>67</v>
      </c>
      <c r="J85" s="81">
        <f t="shared" si="4"/>
        <v>0</v>
      </c>
    </row>
    <row r="86" spans="1:10" ht="13">
      <c r="A86" s="15"/>
      <c r="B86" s="89" t="s">
        <v>67</v>
      </c>
      <c r="C86" s="89"/>
      <c r="D86" s="89"/>
      <c r="E86" s="55"/>
      <c r="F86" s="55"/>
      <c r="G86" s="55"/>
      <c r="H86" s="34"/>
      <c r="I86" s="34" t="s">
        <v>67</v>
      </c>
      <c r="J86" s="81">
        <f t="shared" si="4"/>
        <v>0</v>
      </c>
    </row>
    <row r="87" spans="1:10" ht="13">
      <c r="A87" s="15"/>
      <c r="B87" s="72"/>
      <c r="C87" s="72"/>
      <c r="D87" s="72"/>
      <c r="E87" s="72"/>
      <c r="F87" s="72"/>
      <c r="G87" s="72"/>
      <c r="H87" s="72"/>
      <c r="I87" s="72"/>
      <c r="J87" s="72"/>
    </row>
    <row r="88" spans="1:10" ht="13">
      <c r="A88" s="15"/>
      <c r="B88" s="72"/>
      <c r="C88" s="72"/>
      <c r="D88" s="72"/>
      <c r="E88" s="72"/>
      <c r="F88" s="72"/>
      <c r="G88" s="72"/>
      <c r="H88" s="72"/>
      <c r="I88" s="70" t="s">
        <v>92</v>
      </c>
      <c r="J88" s="71">
        <f>SUM(J71:J87)</f>
        <v>0</v>
      </c>
    </row>
    <row r="89" spans="1:10" ht="13">
      <c r="A89" s="15"/>
      <c r="B89" s="72"/>
      <c r="C89" s="72"/>
      <c r="D89" s="72"/>
      <c r="E89" s="72"/>
      <c r="F89" s="72"/>
      <c r="G89" s="72"/>
      <c r="H89" s="72"/>
      <c r="I89" s="72"/>
      <c r="J89" s="72"/>
    </row>
    <row r="90" spans="1:10" ht="13">
      <c r="A90" s="15"/>
      <c r="B90" s="118" t="s">
        <v>89</v>
      </c>
      <c r="C90" s="119"/>
      <c r="D90" s="119"/>
      <c r="E90" s="119"/>
      <c r="F90" s="119"/>
      <c r="G90" s="119"/>
      <c r="H90" s="119"/>
      <c r="I90" s="119"/>
      <c r="J90" s="120"/>
    </row>
    <row r="91" spans="1:10" ht="39">
      <c r="A91" s="15"/>
      <c r="B91" s="121" t="s">
        <v>93</v>
      </c>
      <c r="C91" s="122"/>
      <c r="D91" s="123"/>
      <c r="E91" s="56" t="s">
        <v>61</v>
      </c>
      <c r="F91" s="56" t="s">
        <v>62</v>
      </c>
      <c r="G91" s="56" t="s">
        <v>63</v>
      </c>
      <c r="H91" s="56" t="s">
        <v>86</v>
      </c>
      <c r="I91" s="56" t="s">
        <v>64</v>
      </c>
      <c r="J91" s="58" t="s">
        <v>84</v>
      </c>
    </row>
    <row r="92" spans="1:10" ht="13">
      <c r="A92" s="15"/>
      <c r="B92" s="84" t="s">
        <v>36</v>
      </c>
      <c r="C92" s="84"/>
      <c r="D92" s="84"/>
      <c r="E92" s="55"/>
      <c r="F92" s="55"/>
      <c r="G92" s="55"/>
      <c r="H92" s="69"/>
      <c r="I92" s="34" t="s">
        <v>67</v>
      </c>
      <c r="J92" s="81">
        <f>(E92*$C$67+F92*$D$67+G92*$E$67)*12</f>
        <v>0</v>
      </c>
    </row>
    <row r="93" spans="1:10" ht="13">
      <c r="A93" s="15"/>
      <c r="B93" s="84" t="s">
        <v>37</v>
      </c>
      <c r="C93" s="84"/>
      <c r="D93" s="84"/>
      <c r="E93" s="55"/>
      <c r="F93" s="55"/>
      <c r="G93" s="55"/>
      <c r="H93" s="69"/>
      <c r="I93" s="34" t="s">
        <v>67</v>
      </c>
      <c r="J93" s="81">
        <f t="shared" ref="J93:J97" si="5">(E93*$C$67+F93*$D$67+G93*$E$67)*12</f>
        <v>0</v>
      </c>
    </row>
    <row r="94" spans="1:10" ht="13">
      <c r="A94" s="15"/>
      <c r="B94" s="84" t="s">
        <v>38</v>
      </c>
      <c r="C94" s="84"/>
      <c r="D94" s="84"/>
      <c r="E94" s="55"/>
      <c r="F94" s="55"/>
      <c r="G94" s="55"/>
      <c r="H94" s="69"/>
      <c r="I94" s="34" t="s">
        <v>67</v>
      </c>
      <c r="J94" s="81">
        <f t="shared" si="5"/>
        <v>0</v>
      </c>
    </row>
    <row r="95" spans="1:10" ht="13">
      <c r="A95" s="15"/>
      <c r="B95" s="84" t="s">
        <v>39</v>
      </c>
      <c r="C95" s="84"/>
      <c r="D95" s="84"/>
      <c r="E95" s="55"/>
      <c r="F95" s="55"/>
      <c r="G95" s="55"/>
      <c r="H95" s="69"/>
      <c r="I95" s="34" t="s">
        <v>67</v>
      </c>
      <c r="J95" s="81">
        <f t="shared" si="5"/>
        <v>0</v>
      </c>
    </row>
    <row r="96" spans="1:10" ht="13">
      <c r="A96" s="15"/>
      <c r="B96" s="84" t="s">
        <v>40</v>
      </c>
      <c r="C96" s="84"/>
      <c r="D96" s="84"/>
      <c r="E96" s="55"/>
      <c r="F96" s="55"/>
      <c r="G96" s="55"/>
      <c r="H96" s="69"/>
      <c r="I96" s="34" t="s">
        <v>67</v>
      </c>
      <c r="J96" s="81">
        <f t="shared" si="5"/>
        <v>0</v>
      </c>
    </row>
    <row r="97" spans="1:10" ht="13">
      <c r="A97" s="15"/>
      <c r="B97" s="84" t="s">
        <v>41</v>
      </c>
      <c r="C97" s="84"/>
      <c r="D97" s="84"/>
      <c r="E97" s="55"/>
      <c r="F97" s="55"/>
      <c r="G97" s="55"/>
      <c r="H97" s="69"/>
      <c r="I97" s="34" t="s">
        <v>67</v>
      </c>
      <c r="J97" s="81">
        <f t="shared" si="5"/>
        <v>0</v>
      </c>
    </row>
    <row r="98" spans="1:10" ht="13">
      <c r="A98" s="15"/>
      <c r="B98" s="72"/>
      <c r="C98" s="72"/>
      <c r="D98" s="72"/>
      <c r="E98" s="72"/>
      <c r="F98" s="72"/>
      <c r="G98" s="72"/>
      <c r="H98" s="72"/>
      <c r="I98" s="72"/>
      <c r="J98" s="72"/>
    </row>
    <row r="99" spans="1:10" ht="13">
      <c r="A99" s="15"/>
      <c r="B99" s="72"/>
      <c r="C99" s="72"/>
      <c r="D99" s="72"/>
      <c r="E99" s="72"/>
      <c r="F99" s="72"/>
      <c r="G99" s="72"/>
      <c r="H99" s="72"/>
      <c r="I99" s="70" t="s">
        <v>92</v>
      </c>
      <c r="J99" s="71">
        <f>SUM(J92:J98)</f>
        <v>0</v>
      </c>
    </row>
    <row r="100" spans="1:10" ht="13">
      <c r="A100" s="15"/>
      <c r="B100" s="72"/>
      <c r="C100" s="72"/>
      <c r="D100" s="72"/>
      <c r="E100" s="72"/>
      <c r="F100" s="72"/>
      <c r="G100" s="72"/>
      <c r="H100" s="72"/>
      <c r="I100" s="70" t="s">
        <v>100</v>
      </c>
      <c r="J100" s="71">
        <f>J88+J99</f>
        <v>0</v>
      </c>
    </row>
    <row r="101" spans="1:10" ht="13">
      <c r="A101" s="15"/>
      <c r="B101" s="72"/>
      <c r="C101" s="72"/>
      <c r="D101" s="72"/>
      <c r="E101" s="72"/>
      <c r="F101" s="72"/>
      <c r="G101" s="72"/>
      <c r="H101" s="72"/>
      <c r="I101" s="72"/>
      <c r="J101" s="72"/>
    </row>
    <row r="102" spans="1:10" ht="13">
      <c r="A102" s="15"/>
      <c r="B102" s="20"/>
      <c r="C102" s="20"/>
      <c r="D102" s="20"/>
      <c r="E102" s="20"/>
      <c r="F102" s="13"/>
      <c r="G102" s="45"/>
    </row>
    <row r="103" spans="1:10" ht="14.4" customHeight="1">
      <c r="A103" s="15"/>
      <c r="B103" s="90" t="s">
        <v>87</v>
      </c>
      <c r="C103" s="91"/>
      <c r="D103" s="92" t="s">
        <v>2</v>
      </c>
      <c r="E103" s="93"/>
      <c r="F103" s="94"/>
      <c r="G103" s="82" t="s">
        <v>90</v>
      </c>
    </row>
    <row r="104" spans="1:10" ht="32" customHeight="1">
      <c r="A104" s="15"/>
      <c r="B104" s="38" t="s">
        <v>74</v>
      </c>
      <c r="C104" s="38" t="s">
        <v>75</v>
      </c>
      <c r="D104" s="95"/>
      <c r="E104" s="96"/>
      <c r="F104" s="97"/>
      <c r="G104" s="83"/>
    </row>
    <row r="105" spans="1:10" ht="13">
      <c r="A105" s="15"/>
      <c r="B105" s="46">
        <v>40</v>
      </c>
      <c r="C105" s="46">
        <v>60</v>
      </c>
      <c r="D105" s="84" t="s">
        <v>76</v>
      </c>
      <c r="E105" s="84"/>
      <c r="F105" s="84"/>
      <c r="G105" s="37">
        <f>(B105*C19)+(C105*D19)</f>
        <v>0</v>
      </c>
    </row>
    <row r="106" spans="1:10" ht="13">
      <c r="A106" s="15"/>
      <c r="G106" s="19"/>
    </row>
    <row r="107" spans="1:10" ht="14.4" customHeight="1">
      <c r="A107" s="15"/>
      <c r="E107" s="116" t="s">
        <v>91</v>
      </c>
      <c r="F107" s="117"/>
      <c r="G107" s="73">
        <f>J100+G105</f>
        <v>0</v>
      </c>
    </row>
    <row r="108" spans="1:10" ht="12.75" customHeight="1">
      <c r="A108" s="40"/>
      <c r="B108" s="20"/>
      <c r="C108" s="20"/>
      <c r="E108" s="17"/>
    </row>
    <row r="109" spans="1:10" s="21" customFormat="1" ht="24" customHeight="1">
      <c r="A109" s="1"/>
      <c r="B109" s="12"/>
      <c r="C109" s="12"/>
      <c r="D109" s="124" t="s">
        <v>78</v>
      </c>
      <c r="E109" s="124"/>
      <c r="F109" s="124"/>
      <c r="G109" s="124"/>
    </row>
    <row r="110" spans="1:10" s="21" customFormat="1" ht="24" customHeight="1">
      <c r="A110" s="1"/>
      <c r="B110" s="125" t="s">
        <v>99</v>
      </c>
      <c r="C110" s="125"/>
      <c r="D110" s="125"/>
      <c r="E110" s="125"/>
      <c r="F110" s="125"/>
      <c r="G110" s="80">
        <f>I58+J88*4+J99*3+G105*4</f>
        <v>0</v>
      </c>
    </row>
    <row r="111" spans="1:10" s="21" customFormat="1" ht="24" customHeight="1" thickBot="1">
      <c r="A111" s="1"/>
      <c r="B111" s="12"/>
      <c r="C111" s="12"/>
      <c r="D111" s="60"/>
      <c r="E111" s="60"/>
      <c r="F111" s="60"/>
    </row>
    <row r="112" spans="1:10" s="21" customFormat="1" ht="24" customHeight="1">
      <c r="A112" s="1"/>
      <c r="B112" s="75" t="s">
        <v>94</v>
      </c>
      <c r="C112" s="126"/>
      <c r="D112" s="127"/>
      <c r="E112" s="60"/>
      <c r="F112" s="60"/>
    </row>
    <row r="113" spans="1:6" s="21" customFormat="1" ht="32.4" customHeight="1">
      <c r="A113" s="1"/>
      <c r="B113" s="76" t="s">
        <v>95</v>
      </c>
      <c r="C113" s="112"/>
      <c r="D113" s="113"/>
      <c r="E113" s="60"/>
      <c r="F113" s="60"/>
    </row>
    <row r="114" spans="1:6" s="21" customFormat="1" ht="24" customHeight="1">
      <c r="A114" s="1"/>
      <c r="B114" s="76" t="s">
        <v>98</v>
      </c>
      <c r="C114" s="112"/>
      <c r="D114" s="113"/>
      <c r="E114" s="60"/>
      <c r="F114" s="60"/>
    </row>
    <row r="115" spans="1:6" s="21" customFormat="1" ht="24" customHeight="1">
      <c r="A115" s="1"/>
      <c r="B115" s="76" t="s">
        <v>96</v>
      </c>
      <c r="C115" s="112"/>
      <c r="D115" s="113"/>
      <c r="E115" s="60"/>
      <c r="F115" s="60"/>
    </row>
    <row r="116" spans="1:6" s="21" customFormat="1" ht="82.25" customHeight="1" thickBot="1">
      <c r="A116" s="1"/>
      <c r="B116" s="77" t="s">
        <v>97</v>
      </c>
      <c r="C116" s="114"/>
      <c r="D116" s="115"/>
    </row>
  </sheetData>
  <sheetProtection algorithmName="SHA-512" hashValue="hmev4zfgUb2x+x44t3HUXgYrpYBptyVM76Fl4AYbSA3WMQQyj9+OsZ3/fUXXZKBBh5hBjkwIuSteYmUZO1CzTQ==" saltValue="sItKy3rOpvioZtmjvLZF6w==" spinCount="100000" sheet="1" objects="1" scenarios="1"/>
  <mergeCells count="105">
    <mergeCell ref="I25:I26"/>
    <mergeCell ref="C26:D26"/>
    <mergeCell ref="C27:D27"/>
    <mergeCell ref="E27:H27"/>
    <mergeCell ref="C4:D4"/>
    <mergeCell ref="C5:D5"/>
    <mergeCell ref="B10:F10"/>
    <mergeCell ref="B11:F11"/>
    <mergeCell ref="B12:F12"/>
    <mergeCell ref="B22:E22"/>
    <mergeCell ref="C28:D28"/>
    <mergeCell ref="E28:H28"/>
    <mergeCell ref="C29:D29"/>
    <mergeCell ref="E29:H29"/>
    <mergeCell ref="C30:D30"/>
    <mergeCell ref="E30:H30"/>
    <mergeCell ref="B23:F23"/>
    <mergeCell ref="B25:D25"/>
    <mergeCell ref="E25:H26"/>
    <mergeCell ref="C34:D34"/>
    <mergeCell ref="E34:H34"/>
    <mergeCell ref="C35:D35"/>
    <mergeCell ref="E35:H35"/>
    <mergeCell ref="C36:D36"/>
    <mergeCell ref="E36:H36"/>
    <mergeCell ref="C31:D31"/>
    <mergeCell ref="E31:H31"/>
    <mergeCell ref="C32:D32"/>
    <mergeCell ref="E32:H32"/>
    <mergeCell ref="C33:D33"/>
    <mergeCell ref="E33:H33"/>
    <mergeCell ref="C40:D40"/>
    <mergeCell ref="E40:H40"/>
    <mergeCell ref="C41:D41"/>
    <mergeCell ref="E41:H41"/>
    <mergeCell ref="C42:D42"/>
    <mergeCell ref="E42:H42"/>
    <mergeCell ref="C37:D37"/>
    <mergeCell ref="E37:H37"/>
    <mergeCell ref="C38:D38"/>
    <mergeCell ref="E38:H38"/>
    <mergeCell ref="C39:D39"/>
    <mergeCell ref="E39:H39"/>
    <mergeCell ref="B69:J69"/>
    <mergeCell ref="B70:D70"/>
    <mergeCell ref="C46:D46"/>
    <mergeCell ref="E46:H46"/>
    <mergeCell ref="C47:D47"/>
    <mergeCell ref="E47:H47"/>
    <mergeCell ref="C48:D48"/>
    <mergeCell ref="E48:H48"/>
    <mergeCell ref="C43:D43"/>
    <mergeCell ref="E43:H43"/>
    <mergeCell ref="C44:D44"/>
    <mergeCell ref="E44:H44"/>
    <mergeCell ref="C45:D45"/>
    <mergeCell ref="E45:H45"/>
    <mergeCell ref="B78:D78"/>
    <mergeCell ref="B79:D79"/>
    <mergeCell ref="B80:D80"/>
    <mergeCell ref="B81:D81"/>
    <mergeCell ref="B82:D82"/>
    <mergeCell ref="I49:I50"/>
    <mergeCell ref="E51:H51"/>
    <mergeCell ref="E52:H52"/>
    <mergeCell ref="E53:H53"/>
    <mergeCell ref="E49:H50"/>
    <mergeCell ref="E54:H54"/>
    <mergeCell ref="E55:H55"/>
    <mergeCell ref="E56:H56"/>
    <mergeCell ref="B72:D72"/>
    <mergeCell ref="B73:D73"/>
    <mergeCell ref="B74:D74"/>
    <mergeCell ref="B75:D75"/>
    <mergeCell ref="B76:D76"/>
    <mergeCell ref="B77:D77"/>
    <mergeCell ref="B58:H58"/>
    <mergeCell ref="B61:G61"/>
    <mergeCell ref="B62:I62"/>
    <mergeCell ref="B64:I64"/>
    <mergeCell ref="B71:D71"/>
    <mergeCell ref="C114:D114"/>
    <mergeCell ref="C115:D115"/>
    <mergeCell ref="C116:D116"/>
    <mergeCell ref="B83:D83"/>
    <mergeCell ref="B84:D84"/>
    <mergeCell ref="B85:D85"/>
    <mergeCell ref="B86:D86"/>
    <mergeCell ref="E107:F107"/>
    <mergeCell ref="B90:J90"/>
    <mergeCell ref="B91:D91"/>
    <mergeCell ref="G103:G104"/>
    <mergeCell ref="D105:F105"/>
    <mergeCell ref="D109:G109"/>
    <mergeCell ref="B110:F110"/>
    <mergeCell ref="B103:C103"/>
    <mergeCell ref="D103:F104"/>
    <mergeCell ref="C112:D112"/>
    <mergeCell ref="C113:D113"/>
    <mergeCell ref="B92:D92"/>
    <mergeCell ref="B93:D93"/>
    <mergeCell ref="B94:D94"/>
    <mergeCell ref="B95:D95"/>
    <mergeCell ref="B96:D96"/>
    <mergeCell ref="B97:D97"/>
  </mergeCells>
  <conditionalFormatting sqref="G110">
    <cfRule type="expression" dxfId="4" priority="4">
      <formula>$G$110&gt;1425000</formula>
    </cfRule>
    <cfRule type="expression" dxfId="3" priority="5">
      <formula>"&lt;1425000"</formula>
    </cfRule>
  </conditionalFormatting>
  <conditionalFormatting sqref="B19:D19">
    <cfRule type="cellIs" dxfId="2" priority="3" operator="greaterThan">
      <formula>129.99</formula>
    </cfRule>
  </conditionalFormatting>
  <conditionalFormatting sqref="I58">
    <cfRule type="cellIs" dxfId="1" priority="1" operator="greaterThan">
      <formula>400000</formula>
    </cfRule>
    <cfRule type="cellIs" dxfId="0" priority="2" operator="lessThan">
      <formula>125000</formula>
    </cfRule>
  </conditionalFormatting>
  <pageMargins left="0.70866141732283472" right="0.70866141732283472" top="0.74803149606299213" bottom="0.74803149606299213" header="0.31496062992125984" footer="0.31496062992125984"/>
  <pageSetup paperSize="8" scale="38" orientation="landscape" r:id="rId1"/>
  <headerFooter>
    <oddFooter>&amp;Lp. &amp;P / &amp;N&amp;R&amp;F</oddFooter>
  </headerFooter>
  <rowBreaks count="1" manualBreakCount="1">
    <brk id="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4bbaae2-62cf-4ca8-973f-7974f30c82d9" xsi:nil="true"/>
    <lcf76f155ced4ddcb4097134ff3c332f xmlns="b044f1f7-faf8-4e9e-a5ec-1690a453dd2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5ADFD4BC6B03448AC70068FE1DEB2A" ma:contentTypeVersion="12" ma:contentTypeDescription="Een nieuw document maken." ma:contentTypeScope="" ma:versionID="e7514687ff6548d41f5304625cd22040">
  <xsd:schema xmlns:xsd="http://www.w3.org/2001/XMLSchema" xmlns:xs="http://www.w3.org/2001/XMLSchema" xmlns:p="http://schemas.microsoft.com/office/2006/metadata/properties" xmlns:ns2="b044f1f7-faf8-4e9e-a5ec-1690a453dd2b" xmlns:ns3="14bbaae2-62cf-4ca8-973f-7974f30c82d9" targetNamespace="http://schemas.microsoft.com/office/2006/metadata/properties" ma:root="true" ma:fieldsID="00ff5321f3df125c1059171bf23f570d" ns2:_="" ns3:_="">
    <xsd:import namespace="b044f1f7-faf8-4e9e-a5ec-1690a453dd2b"/>
    <xsd:import namespace="14bbaae2-62cf-4ca8-973f-7974f30c82d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4f1f7-faf8-4e9e-a5ec-1690a453d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bbaae2-62cf-4ca8-973f-7974f30c82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6ad329-e268-4731-80d2-4b05248999fd}" ma:internalName="TaxCatchAll" ma:showField="CatchAllData" ma:web="14bbaae2-62cf-4ca8-973f-7974f30c82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0A57E6-474E-447B-B874-8A80694BBD29}">
  <ds:schemaRefs>
    <ds:schemaRef ds:uri="b044f1f7-faf8-4e9e-a5ec-1690a453dd2b"/>
    <ds:schemaRef ds:uri="http://schemas.microsoft.com/office/2006/documentManagement/types"/>
    <ds:schemaRef ds:uri="14bbaae2-62cf-4ca8-973f-7974f30c82d9"/>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3E9F7B3-4634-4318-9F15-D94B2F701218}">
  <ds:schemaRefs>
    <ds:schemaRef ds:uri="http://schemas.microsoft.com/sharepoint/v3/contenttype/forms"/>
  </ds:schemaRefs>
</ds:datastoreItem>
</file>

<file path=customXml/itemProps3.xml><?xml version="1.0" encoding="utf-8"?>
<ds:datastoreItem xmlns:ds="http://schemas.openxmlformats.org/officeDocument/2006/customXml" ds:itemID="{CAE06355-3A12-4B57-B6B2-A6408D3FF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4f1f7-faf8-4e9e-a5ec-1690a453dd2b"/>
    <ds:schemaRef ds:uri="14bbaae2-62cf-4ca8-973f-7974f30c8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 (2)</vt:lpstr>
      <vt:lpstr>Prijzenblad</vt:lpstr>
      <vt:lpstr>Prijzenblad (3)</vt:lpstr>
    </vt:vector>
  </TitlesOfParts>
  <Manager/>
  <Company>MUMC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 't Root Y.E.E. (Yvette)</dc:creator>
  <cp:keywords/>
  <dc:description/>
  <cp:lastModifiedBy>Willems, YC (Yvet)</cp:lastModifiedBy>
  <cp:revision/>
  <cp:lastPrinted>2022-12-08T09:22:31Z</cp:lastPrinted>
  <dcterms:created xsi:type="dcterms:W3CDTF">2019-06-18T11:52:20Z</dcterms:created>
  <dcterms:modified xsi:type="dcterms:W3CDTF">2022-12-22T13:35:53Z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0x0101000F5ADFD4BC6B03448AC70068FE1DEB2A</vt:lpwstr>
  </property>
  <property fmtid="{D5CDD505-2E9C-101B-9397-08002B2CF9AE}" pid="3" name="MediaServiceImageTags">
    <vt:lpwstr/>
  </property>
</Properties>
</file>