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-my.sharepoint.com/personal/angela_vander_sluijs_investinternational_nl/Documents/Documenten/Projecten/Tenders/B03.001.2022 ICT Kantoorautomatisering en Hosting/NvI/2e NVI/"/>
    </mc:Choice>
  </mc:AlternateContent>
  <xr:revisionPtr revIDLastSave="1" documentId="8_{0D5B7D48-0BF2-4F5B-B47D-675FA08BC150}" xr6:coauthVersionLast="47" xr6:coauthVersionMax="47" xr10:uidLastSave="{33287D7E-BBCA-4ABA-A4D7-4FF459BB4B37}"/>
  <bookViews>
    <workbookView xWindow="-110" yWindow="-110" windowWidth="19420" windowHeight="10300" xr2:uid="{E807E502-160C-48D5-B211-2887B1A57362}"/>
  </bookViews>
  <sheets>
    <sheet name="Verzamelpagina Prijzenblad" sheetId="1" r:id="rId1"/>
    <sheet name="Migratie" sheetId="12" r:id="rId2"/>
    <sheet name="Servicedesk, Beheer365+Intune" sheetId="2" r:id="rId3"/>
    <sheet name="Licenties" sheetId="8" r:id="rId4"/>
    <sheet name="Hosting Exact " sheetId="11" r:id="rId5"/>
    <sheet name="Printdiensten" sheetId="9" r:id="rId6"/>
    <sheet name="Exitplan" sheetId="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D15" i="2"/>
  <c r="E15" i="2" s="1"/>
  <c r="C9" i="11"/>
  <c r="B9" i="2"/>
  <c r="D9" i="2"/>
  <c r="D18" i="2"/>
  <c r="E18" i="2" s="1"/>
  <c r="D12" i="2"/>
  <c r="D36" i="2"/>
  <c r="C33" i="2"/>
  <c r="D33" i="2" s="1"/>
  <c r="E9" i="2" l="1"/>
  <c r="D27" i="2"/>
  <c r="E12" i="2"/>
  <c r="D8" i="11" l="1"/>
  <c r="E8" i="11" s="1"/>
  <c r="D7" i="11"/>
  <c r="E7" i="11" s="1"/>
  <c r="D10" i="8"/>
  <c r="E10" i="8" s="1"/>
  <c r="F10" i="8" s="1"/>
  <c r="C8" i="12"/>
  <c r="C9" i="12" s="1"/>
  <c r="C9" i="10"/>
  <c r="C8" i="10"/>
  <c r="D30" i="2"/>
  <c r="D21" i="2"/>
  <c r="D24" i="2"/>
  <c r="D9" i="9"/>
  <c r="E9" i="9" s="1"/>
  <c r="F9" i="9" s="1"/>
  <c r="D8" i="9"/>
  <c r="E8" i="9" s="1"/>
  <c r="F8" i="9" s="1"/>
  <c r="D7" i="9"/>
  <c r="E7" i="9" s="1"/>
  <c r="F7" i="9" s="1"/>
  <c r="D6" i="9"/>
  <c r="E6" i="9" s="1"/>
  <c r="D8" i="8"/>
  <c r="E8" i="8" s="1"/>
  <c r="F8" i="8" s="1"/>
  <c r="D9" i="8"/>
  <c r="E9" i="8" s="1"/>
  <c r="F9" i="8" s="1"/>
  <c r="D7" i="8"/>
  <c r="E7" i="8" s="1"/>
  <c r="F7" i="8" s="1"/>
  <c r="D41" i="2" l="1"/>
  <c r="B14" i="1"/>
  <c r="D14" i="1" s="1"/>
  <c r="E10" i="9"/>
  <c r="D42" i="2"/>
  <c r="B15" i="1" s="1"/>
  <c r="F6" i="9"/>
  <c r="E9" i="11"/>
  <c r="B17" i="1" s="1"/>
  <c r="D17" i="1" s="1"/>
  <c r="D9" i="11"/>
  <c r="C10" i="10"/>
  <c r="B19" i="1" s="1"/>
  <c r="D19" i="1" s="1"/>
  <c r="E11" i="8"/>
  <c r="F11" i="8"/>
  <c r="B16" i="1" s="1"/>
  <c r="D16" i="1" s="1"/>
  <c r="D11" i="8"/>
  <c r="D10" i="9"/>
  <c r="F10" i="9" l="1"/>
  <c r="B18" i="1" s="1"/>
  <c r="D18" i="1" s="1"/>
  <c r="D15" i="1"/>
  <c r="D24" i="1" l="1"/>
</calcChain>
</file>

<file path=xl/sharedStrings.xml><?xml version="1.0" encoding="utf-8"?>
<sst xmlns="http://schemas.openxmlformats.org/spreadsheetml/2006/main" count="150" uniqueCount="111">
  <si>
    <r>
      <t xml:space="preserve">Let op: het invullen van nulbedragen is </t>
    </r>
    <r>
      <rPr>
        <b/>
        <u/>
        <sz val="10"/>
        <color theme="5" tint="-0.249977111117893"/>
        <rFont val="Arial"/>
        <family val="2"/>
      </rPr>
      <t>niet</t>
    </r>
    <r>
      <rPr>
        <b/>
        <sz val="10"/>
        <color theme="5" tint="-0.249977111117893"/>
        <rFont val="Arial"/>
        <family val="2"/>
      </rPr>
      <t xml:space="preserve"> toegestaan uitgezonderd bij 'Printdiensten'</t>
    </r>
  </si>
  <si>
    <t xml:space="preserve">De opgegeven prijzen zijn allen exclusief BTW, afgerond op twee decimalen achter de komma. </t>
  </si>
  <si>
    <t>Inschrijver vult de blauwe velden in te vullen.</t>
  </si>
  <si>
    <t xml:space="preserve">Omschrijving </t>
  </si>
  <si>
    <t>Totaalprijs  + toebehoren excl BTW</t>
  </si>
  <si>
    <t>BTW tarief</t>
  </si>
  <si>
    <t>Totaalprijs incl. BTW</t>
  </si>
  <si>
    <t>Migratiekosten (1)</t>
  </si>
  <si>
    <t>Servicedesk en beheer (2, 3, 4, 6, 8)</t>
  </si>
  <si>
    <t>Licenties (4)</t>
  </si>
  <si>
    <t>Hosting (5)</t>
  </si>
  <si>
    <t>Printdiensten (7)</t>
  </si>
  <si>
    <t>Opzetten en uitvoeren exitplan (9)</t>
  </si>
  <si>
    <t>Ondertekening</t>
  </si>
  <si>
    <t xml:space="preserve">Bedrijfsnaam / Inschrijver: </t>
  </si>
  <si>
    <t xml:space="preserve">Naam rechtsgeldige vertegenwoordiger
 (voorletters, achternaam): </t>
  </si>
  <si>
    <t xml:space="preserve">Functie: </t>
  </si>
  <si>
    <t>Datum:</t>
  </si>
  <si>
    <t>Handtekening:</t>
  </si>
  <si>
    <r>
      <t xml:space="preserve">Let op: het invullen van nulbedragen is </t>
    </r>
    <r>
      <rPr>
        <b/>
        <u/>
        <sz val="10"/>
        <color theme="5" tint="-0.249977111117893"/>
        <rFont val="Arial"/>
        <family val="2"/>
      </rPr>
      <t>niet</t>
    </r>
    <r>
      <rPr>
        <b/>
        <sz val="10"/>
        <color theme="5" tint="-0.249977111117893"/>
        <rFont val="Arial"/>
        <family val="2"/>
      </rPr>
      <t xml:space="preserve"> toegestaan, uitgezonderd bij 'Printdiensten'</t>
    </r>
  </si>
  <si>
    <t>Inschrijver vult de blauwe velden in</t>
  </si>
  <si>
    <t>Migratiekosten</t>
  </si>
  <si>
    <t>Vaste prijs</t>
  </si>
  <si>
    <t>totaal</t>
  </si>
  <si>
    <t xml:space="preserve">Eenmalige kosten migratie werkzaamheden </t>
  </si>
  <si>
    <t>100.000,00</t>
  </si>
  <si>
    <t xml:space="preserve">De opgegeven prijzen zijn allen all-in en exclusief BTW, afgerond op twee decimalen achter de komma. </t>
  </si>
  <si>
    <t xml:space="preserve">Inschrijver vult de blauwe velden in </t>
  </si>
  <si>
    <t xml:space="preserve">Servicedesk; Beheer Microsoft365; werkplekken en mobiele telefoons; wijzigingen, advies en training; </t>
  </si>
  <si>
    <t>Basis prijs account</t>
  </si>
  <si>
    <t>Aantal accounts</t>
  </si>
  <si>
    <t>Tarief per maand</t>
  </si>
  <si>
    <t>Tarief per jaar per account</t>
  </si>
  <si>
    <t>Totaal per jaar</t>
  </si>
  <si>
    <t>Per aangemaakt account inclusief back-up voorziening met back-up licenties in Office365 (accounts medewerkers plus test en leverancier accounts,  special mail accounts, etc.).</t>
  </si>
  <si>
    <t>Servicedesk; Beheer Microsoft365, werkplekken, mobiele telefoons</t>
  </si>
  <si>
    <t>Aantal accounts (intern+extern)</t>
  </si>
  <si>
    <t>Per fysieke medewerker welke gebruik maakt van de Office365 omgeving en contact kan opnemen met de servicedesk (exclusief licenties).</t>
  </si>
  <si>
    <t>Servicedesk; VOIP</t>
  </si>
  <si>
    <t xml:space="preserve">Aantal accounts </t>
  </si>
  <si>
    <t>Voip diensten per gebruiker</t>
  </si>
  <si>
    <t>Single Point of Contact</t>
  </si>
  <si>
    <t>Aantal leveranciers</t>
  </si>
  <si>
    <t>Prijs per leverancier per maand</t>
  </si>
  <si>
    <t>Tarief per jaar per leverancuier</t>
  </si>
  <si>
    <t xml:space="preserve">Per leverancier </t>
  </si>
  <si>
    <t>ICT medewerker/specialist wijzigingen</t>
  </si>
  <si>
    <t>Benodigd aantal uur per jaar</t>
  </si>
  <si>
    <t>prijs per uur excl. BTW</t>
  </si>
  <si>
    <t>per uur</t>
  </si>
  <si>
    <t>Projectleider wijzigingen</t>
  </si>
  <si>
    <t>Informatiebeveiliging advies</t>
  </si>
  <si>
    <t xml:space="preserve">On-site support </t>
  </si>
  <si>
    <t>op afroepbasis per halve dag (4uur)</t>
  </si>
  <si>
    <t>Standby</t>
  </si>
  <si>
    <t xml:space="preserve">Tarief per jaar </t>
  </si>
  <si>
    <t>24/7 standby ondersteuning (zeer beperkt, zie paragraaf 1.3 Aanbestedingsleidraad)</t>
  </si>
  <si>
    <t>Office 365 trainingen verzorgen op locatie</t>
  </si>
  <si>
    <t>Aantal trainingen per jaar</t>
  </si>
  <si>
    <t>prijs per training</t>
  </si>
  <si>
    <t>Per training (1 dag = 8 uur)</t>
  </si>
  <si>
    <t>Totaal voor 5 jaar</t>
  </si>
  <si>
    <t>Inschrijver vult de blauwe velden in.</t>
  </si>
  <si>
    <t>Let op: prijzen op basis van vernieuwen licenties in 2023</t>
  </si>
  <si>
    <t>Licenties</t>
  </si>
  <si>
    <t>aantal benodigd</t>
  </si>
  <si>
    <t>prijs per stuk per maand  excl. BTW</t>
  </si>
  <si>
    <t>Totaal per 5 jaar</t>
  </si>
  <si>
    <t>Adobe PRO DC</t>
  </si>
  <si>
    <t>Adobe Creative Cloud</t>
  </si>
  <si>
    <t>Docusign (SAAS)</t>
  </si>
  <si>
    <t>Thinkcell</t>
  </si>
  <si>
    <t>Inschrijver vult de blauwe velden in. N.B. de Inschrijver geeft hierin onder andere aan welke doorbelasting er plaatsvindt van Azure kosten en welke aanvullende beheerkosten er daarnaast worden berekend*.</t>
  </si>
  <si>
    <t>Omschrijving</t>
  </si>
  <si>
    <t>Kosten van Microsoft doorbelast aan Inschrijver</t>
  </si>
  <si>
    <t>Kosten doorbelast aan de Aanbestedende dienst</t>
  </si>
  <si>
    <t>Tarief per jaar</t>
  </si>
  <si>
    <t>totaal voor 5 jaar</t>
  </si>
  <si>
    <t>Azure kosten Exact server omgeving *</t>
  </si>
  <si>
    <t>Beheer Exact server omgeving met 10 virtuele servers zoals onder beschreven* (exclusief Azure kosten)</t>
  </si>
  <si>
    <t>Totaal</t>
  </si>
  <si>
    <t>* Overzicht van Exact server omgeving:</t>
  </si>
  <si>
    <t>Azure virtual machine Azure costs pay as you go. B2ms (2 vcpu; 8GB Ram, 50GB disk). Azure DC.</t>
  </si>
  <si>
    <t>Azure virtual machine Azure costs pay as you go. E4as v4 (4 vcpu; 32GB Ram, 50GB disk). Voor Azure Virtual Desktop</t>
  </si>
  <si>
    <t>Azure virtual machine Azure costs pay as you go. E4as v4 (4 vcpu; 32GB Ram, 50GB disk). Voor SQL inclusief SQL standard</t>
  </si>
  <si>
    <t>Azure virtual machine Azure costs pay as you go. E8as v4 (8 vcpu; 64GB Ram, 50GB disk). Applicatie server</t>
  </si>
  <si>
    <t>Azure virtual machine Azure costs pay as you go. D4as v4 (4 vcpu; 16GB Ram, 50GB disk) Web server</t>
  </si>
  <si>
    <t>Storage account . Premium LRS redundancy 500 GB. FS Logix</t>
  </si>
  <si>
    <t>Azure back-up. Laag average daily churn 500 GB. FS Logix</t>
  </si>
  <si>
    <t>Azure back-up SQL. Hoog average daily churn. 128 GB instance. 476 GB (SQL back-up)</t>
  </si>
  <si>
    <t>Azure back-up Applicatie server</t>
  </si>
  <si>
    <t>Azure back-up domain controller.</t>
  </si>
  <si>
    <t>Bandwith 400GB uitgaand</t>
  </si>
  <si>
    <t>Azure virtual machine Azure costs pay as you go. E4as v4 (4 vcpu; 32GB Ram, 50GB disk). Voor SQL inclusief SQL standard test</t>
  </si>
  <si>
    <t>Azure virtual machine Azure costs pay as you go. D4as v4 (4 vcpu; 16GB Ram, 50GB disk) Applicatie server test.</t>
  </si>
  <si>
    <t>Azure virtual machine Azure costs pay as you go. D2as v4 (2 vcpu; 8GB Ram, 50GB disk) Web server test.</t>
  </si>
  <si>
    <t>Azure virtual machine Azure costs pay as you go. B2ms (2 vcpu; 8GB Ram, 50GB disk). AVD remote app test</t>
  </si>
  <si>
    <t>Azure Active directory support premium</t>
  </si>
  <si>
    <t>omschrijving</t>
  </si>
  <si>
    <t>tarief per maand/stuk</t>
  </si>
  <si>
    <t>aantal per maand</t>
  </si>
  <si>
    <t>totaal per maand</t>
  </si>
  <si>
    <t xml:space="preserve">totaal per jaar </t>
  </si>
  <si>
    <t>totaal per 5 jaar</t>
  </si>
  <si>
    <t>per printer (inclusief eventuele cloudprinting)</t>
  </si>
  <si>
    <t>kleur print</t>
  </si>
  <si>
    <t>zwart/wit print</t>
  </si>
  <si>
    <t>per gebruiker</t>
  </si>
  <si>
    <t>Exitplan</t>
  </si>
  <si>
    <t>Opzetten exitplan</t>
  </si>
  <si>
    <t>Uitvoeren exitplan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</si>
</sst>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 [$€-413]\ * #,##0.00_ ;_ [$€-413]\ * \-#,##0.00_ ;_ [$€-413]\ * &quot;-&quot;??_ ;_ @_ "/>
    <numFmt numFmtId="166" formatCode="&quot;€&quot;\ #,##0.00"/>
    <numFmt numFmtId="167" formatCode="[$€-413]\ #,##0.00"/>
    <numFmt numFmtId="168" formatCode="&quot;€&quot;\ #,##0.00;[Red]&quot;€&quot;\ 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0"/>
      <color theme="5" tint="-0.249977111117893"/>
      <name val="Arial"/>
      <family val="2"/>
    </font>
    <font>
      <b/>
      <u/>
      <sz val="10"/>
      <color theme="5" tint="-0.249977111117893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9" tint="-0.499984740745262"/>
      <name val="Arial"/>
      <family val="2"/>
    </font>
    <font>
      <b/>
      <sz val="11"/>
      <color theme="9" tint="-0.499984740745262"/>
      <name val="Arial"/>
      <family val="2"/>
    </font>
    <font>
      <b/>
      <sz val="14"/>
      <color theme="9" tint="-0.499984740745262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9.5"/>
      <color rgb="FF0070C0"/>
      <name val="Arial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color rgb="FFC659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1" xfId="0" applyBorder="1"/>
    <xf numFmtId="44" fontId="0" fillId="0" borderId="1" xfId="1" applyFont="1" applyBorder="1"/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2" borderId="0" xfId="0" applyFont="1" applyFill="1"/>
    <xf numFmtId="0" fontId="13" fillId="2" borderId="0" xfId="0" applyFont="1" applyFill="1"/>
    <xf numFmtId="0" fontId="8" fillId="2" borderId="0" xfId="0" applyFont="1" applyFill="1"/>
    <xf numFmtId="0" fontId="0" fillId="0" borderId="0" xfId="0" applyAlignment="1">
      <alignment horizontal="center"/>
    </xf>
    <xf numFmtId="166" fontId="0" fillId="2" borderId="1" xfId="0" applyNumberFormat="1" applyFill="1" applyBorder="1" applyProtection="1">
      <protection locked="0"/>
    </xf>
    <xf numFmtId="0" fontId="15" fillId="0" borderId="0" xfId="0" applyFont="1"/>
    <xf numFmtId="166" fontId="0" fillId="2" borderId="5" xfId="0" applyNumberFormat="1" applyFill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44" fontId="2" fillId="5" borderId="0" xfId="0" applyNumberFormat="1" applyFont="1" applyFill="1"/>
    <xf numFmtId="0" fontId="16" fillId="0" borderId="0" xfId="0" applyFont="1"/>
    <xf numFmtId="44" fontId="0" fillId="0" borderId="0" xfId="0" applyNumberFormat="1"/>
    <xf numFmtId="167" fontId="0" fillId="2" borderId="1" xfId="0" applyNumberFormat="1" applyFill="1" applyBorder="1" applyProtection="1">
      <protection locked="0"/>
    </xf>
    <xf numFmtId="167" fontId="2" fillId="0" borderId="0" xfId="0" applyNumberFormat="1" applyFont="1"/>
    <xf numFmtId="0" fontId="0" fillId="0" borderId="1" xfId="0" applyBorder="1" applyAlignment="1">
      <alignment horizontal="center" vertic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44" fontId="0" fillId="0" borderId="1" xfId="1" applyFont="1" applyBorder="1" applyAlignment="1"/>
    <xf numFmtId="44" fontId="0" fillId="0" borderId="0" xfId="1" applyFont="1" applyBorder="1" applyAlignment="1"/>
    <xf numFmtId="166" fontId="0" fillId="0" borderId="1" xfId="1" applyNumberFormat="1" applyFont="1" applyBorder="1" applyAlignment="1"/>
    <xf numFmtId="164" fontId="0" fillId="0" borderId="0" xfId="0" applyNumberFormat="1"/>
    <xf numFmtId="44" fontId="0" fillId="2" borderId="1" xfId="1" applyFont="1" applyFill="1" applyBorder="1" applyProtection="1">
      <protection locked="0"/>
    </xf>
    <xf numFmtId="166" fontId="2" fillId="5" borderId="0" xfId="0" applyNumberFormat="1" applyFont="1" applyFill="1"/>
    <xf numFmtId="166" fontId="0" fillId="0" borderId="1" xfId="0" applyNumberFormat="1" applyBorder="1" applyProtection="1">
      <protection locked="0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 applyProtection="1">
      <alignment horizontal="center"/>
      <protection locked="0"/>
    </xf>
    <xf numFmtId="166" fontId="20" fillId="2" borderId="1" xfId="0" applyNumberFormat="1" applyFont="1" applyFill="1" applyBorder="1" applyProtection="1">
      <protection locked="0"/>
    </xf>
    <xf numFmtId="44" fontId="20" fillId="0" borderId="1" xfId="1" applyFont="1" applyBorder="1" applyAlignment="1"/>
    <xf numFmtId="0" fontId="20" fillId="0" borderId="0" xfId="0" applyFont="1"/>
    <xf numFmtId="0" fontId="20" fillId="0" borderId="0" xfId="0" applyFont="1" applyAlignment="1">
      <alignment horizontal="center"/>
    </xf>
    <xf numFmtId="44" fontId="20" fillId="0" borderId="0" xfId="1" applyFont="1" applyBorder="1" applyAlignment="1"/>
    <xf numFmtId="0" fontId="0" fillId="0" borderId="7" xfId="0" applyBorder="1" applyAlignment="1">
      <alignment horizontal="center"/>
    </xf>
    <xf numFmtId="0" fontId="0" fillId="0" borderId="8" xfId="0" applyBorder="1"/>
    <xf numFmtId="0" fontId="22" fillId="0" borderId="0" xfId="0" applyFont="1"/>
    <xf numFmtId="0" fontId="6" fillId="0" borderId="1" xfId="0" applyFont="1" applyBorder="1"/>
    <xf numFmtId="166" fontId="0" fillId="0" borderId="0" xfId="0" applyNumberFormat="1" applyProtection="1">
      <protection locked="0"/>
    </xf>
    <xf numFmtId="44" fontId="0" fillId="0" borderId="0" xfId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167" fontId="0" fillId="0" borderId="0" xfId="0" applyNumberFormat="1"/>
    <xf numFmtId="0" fontId="21" fillId="0" borderId="1" xfId="0" applyFont="1" applyBorder="1"/>
    <xf numFmtId="44" fontId="0" fillId="2" borderId="5" xfId="1" applyFont="1" applyFill="1" applyBorder="1" applyAlignment="1" applyProtection="1">
      <alignment horizontal="center" vertical="center"/>
      <protection locked="0"/>
    </xf>
    <xf numFmtId="44" fontId="0" fillId="2" borderId="1" xfId="1" applyFont="1" applyFill="1" applyBorder="1" applyAlignment="1" applyProtection="1">
      <alignment horizontal="center" vertical="center"/>
      <protection locked="0"/>
    </xf>
    <xf numFmtId="167" fontId="0" fillId="0" borderId="1" xfId="0" applyNumberFormat="1" applyBorder="1"/>
    <xf numFmtId="44" fontId="0" fillId="0" borderId="1" xfId="1" applyFont="1" applyBorder="1" applyProtection="1"/>
    <xf numFmtId="1" fontId="0" fillId="0" borderId="5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4" fontId="2" fillId="4" borderId="0" xfId="0" applyNumberFormat="1" applyFont="1" applyFill="1"/>
    <xf numFmtId="0" fontId="23" fillId="0" borderId="0" xfId="0" applyFont="1"/>
    <xf numFmtId="0" fontId="0" fillId="0" borderId="6" xfId="0" applyBorder="1"/>
    <xf numFmtId="168" fontId="0" fillId="2" borderId="1" xfId="0" applyNumberFormat="1" applyFill="1" applyBorder="1" applyProtection="1">
      <protection locked="0"/>
    </xf>
    <xf numFmtId="0" fontId="17" fillId="0" borderId="0" xfId="0" applyFont="1"/>
    <xf numFmtId="0" fontId="14" fillId="0" borderId="0" xfId="0" applyFont="1"/>
    <xf numFmtId="0" fontId="3" fillId="0" borderId="0" xfId="0" applyFont="1"/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vertical="center" wrapText="1"/>
    </xf>
    <xf numFmtId="44" fontId="0" fillId="2" borderId="1" xfId="1" applyFont="1" applyFill="1" applyBorder="1" applyAlignment="1" applyProtection="1">
      <alignment horizontal="center"/>
    </xf>
    <xf numFmtId="9" fontId="0" fillId="0" borderId="1" xfId="1" applyNumberFormat="1" applyFont="1" applyFill="1" applyBorder="1" applyProtection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/>
    </xf>
    <xf numFmtId="44" fontId="0" fillId="0" borderId="2" xfId="0" applyNumberFormat="1" applyBorder="1"/>
    <xf numFmtId="0" fontId="0" fillId="0" borderId="3" xfId="0" applyBorder="1"/>
    <xf numFmtId="44" fontId="2" fillId="0" borderId="0" xfId="0" applyNumberFormat="1" applyFont="1"/>
    <xf numFmtId="0" fontId="11" fillId="0" borderId="0" xfId="0" applyFont="1"/>
    <xf numFmtId="165" fontId="0" fillId="0" borderId="0" xfId="0" applyNumberFormat="1" applyAlignment="1">
      <alignment vertical="top"/>
    </xf>
    <xf numFmtId="0" fontId="12" fillId="0" borderId="1" xfId="0" applyFont="1" applyBorder="1" applyAlignment="1">
      <alignment horizontal="right"/>
    </xf>
    <xf numFmtId="0" fontId="0" fillId="2" borderId="1" xfId="0" applyFill="1" applyBorder="1"/>
    <xf numFmtId="0" fontId="12" fillId="0" borderId="1" xfId="0" applyFont="1" applyBorder="1" applyAlignment="1">
      <alignment horizontal="right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9" fontId="0" fillId="0" borderId="0" xfId="2" applyFont="1" applyBorder="1" applyAlignment="1" applyProtection="1">
      <alignment horizontal="center" vertical="top"/>
    </xf>
    <xf numFmtId="0" fontId="0" fillId="0" borderId="0" xfId="0" applyAlignment="1">
      <alignment horizontal="center" vertical="center"/>
    </xf>
    <xf numFmtId="44" fontId="0" fillId="0" borderId="0" xfId="1" applyFont="1" applyFill="1" applyBorder="1" applyAlignment="1" applyProtection="1">
      <alignment horizontal="center" vertical="center"/>
      <protection locked="0"/>
    </xf>
    <xf numFmtId="44" fontId="2" fillId="0" borderId="2" xfId="0" applyNumberFormat="1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C61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CE90-BA82-47E8-A424-6E69D3097159}">
  <dimension ref="A1:H35"/>
  <sheetViews>
    <sheetView tabSelected="1" topLeftCell="A9" workbookViewId="0">
      <selection activeCell="D24" sqref="D24"/>
    </sheetView>
  </sheetViews>
  <sheetFormatPr defaultRowHeight="14.5" x14ac:dyDescent="0.35"/>
  <cols>
    <col min="1" max="1" width="31.81640625" customWidth="1"/>
    <col min="2" max="2" width="50.1796875" customWidth="1"/>
    <col min="3" max="3" width="10.7265625" bestFit="1" customWidth="1"/>
    <col min="4" max="4" width="15" bestFit="1" customWidth="1"/>
    <col min="5" max="5" width="14.54296875" customWidth="1"/>
    <col min="6" max="6" width="20.54296875" customWidth="1"/>
    <col min="7" max="7" width="14" customWidth="1"/>
  </cols>
  <sheetData>
    <row r="1" spans="1:8" ht="21" x14ac:dyDescent="0.5">
      <c r="A1" s="60"/>
    </row>
    <row r="3" spans="1:8" x14ac:dyDescent="0.35">
      <c r="A3" s="1" t="s">
        <v>0</v>
      </c>
    </row>
    <row r="4" spans="1:8" x14ac:dyDescent="0.35">
      <c r="A4" s="6" t="s">
        <v>1</v>
      </c>
    </row>
    <row r="5" spans="1:8" x14ac:dyDescent="0.35">
      <c r="A5" s="10" t="s">
        <v>2</v>
      </c>
      <c r="B5" s="9"/>
      <c r="D5" s="2"/>
      <c r="E5" s="2"/>
      <c r="F5" s="2"/>
      <c r="G5" s="2"/>
      <c r="H5" s="2"/>
    </row>
    <row r="6" spans="1:8" x14ac:dyDescent="0.35">
      <c r="A6" s="61"/>
    </row>
    <row r="7" spans="1:8" x14ac:dyDescent="0.35">
      <c r="A7" s="61"/>
    </row>
    <row r="9" spans="1:8" x14ac:dyDescent="0.35">
      <c r="A9" s="61"/>
    </row>
    <row r="10" spans="1:8" x14ac:dyDescent="0.35">
      <c r="A10" s="61"/>
    </row>
    <row r="11" spans="1:8" x14ac:dyDescent="0.35">
      <c r="A11" s="61"/>
    </row>
    <row r="13" spans="1:8" ht="28" x14ac:dyDescent="0.35">
      <c r="A13" s="62" t="s">
        <v>3</v>
      </c>
      <c r="B13" s="63" t="s">
        <v>4</v>
      </c>
      <c r="C13" s="63" t="s">
        <v>5</v>
      </c>
      <c r="D13" s="63" t="s">
        <v>6</v>
      </c>
    </row>
    <row r="14" spans="1:8" x14ac:dyDescent="0.35">
      <c r="A14" s="3" t="s">
        <v>7</v>
      </c>
      <c r="B14" s="64">
        <f>Migratie!C9</f>
        <v>0</v>
      </c>
      <c r="C14" s="65">
        <v>0.21</v>
      </c>
      <c r="D14" s="52">
        <f t="shared" ref="D14:D19" si="0">B14*(1+C14)</f>
        <v>0</v>
      </c>
    </row>
    <row r="15" spans="1:8" x14ac:dyDescent="0.35">
      <c r="A15" s="66" t="s">
        <v>8</v>
      </c>
      <c r="B15" s="64">
        <f>'Servicedesk, Beheer365+Intune'!D42</f>
        <v>0</v>
      </c>
      <c r="C15" s="65">
        <v>0.21</v>
      </c>
      <c r="D15" s="52">
        <f t="shared" si="0"/>
        <v>0</v>
      </c>
    </row>
    <row r="16" spans="1:8" x14ac:dyDescent="0.35">
      <c r="A16" s="3" t="s">
        <v>9</v>
      </c>
      <c r="B16" s="64">
        <f>Licenties!F11</f>
        <v>0</v>
      </c>
      <c r="C16" s="65">
        <v>0.21</v>
      </c>
      <c r="D16" s="52">
        <f>B16*(1+C16)</f>
        <v>0</v>
      </c>
    </row>
    <row r="17" spans="1:6" x14ac:dyDescent="0.35">
      <c r="A17" s="3" t="s">
        <v>10</v>
      </c>
      <c r="B17" s="64">
        <f>'Hosting Exact '!E9</f>
        <v>0</v>
      </c>
      <c r="C17" s="65">
        <v>0.21</v>
      </c>
      <c r="D17" s="52">
        <f t="shared" si="0"/>
        <v>0</v>
      </c>
    </row>
    <row r="18" spans="1:6" x14ac:dyDescent="0.35">
      <c r="A18" s="3" t="s">
        <v>11</v>
      </c>
      <c r="B18" s="64">
        <f>Printdiensten!F10</f>
        <v>0</v>
      </c>
      <c r="C18" s="65">
        <v>0.21</v>
      </c>
      <c r="D18" s="52">
        <f t="shared" si="0"/>
        <v>0</v>
      </c>
    </row>
    <row r="19" spans="1:6" x14ac:dyDescent="0.35">
      <c r="A19" s="3" t="s">
        <v>12</v>
      </c>
      <c r="B19" s="64">
        <f>Exitplan!C10</f>
        <v>0</v>
      </c>
      <c r="C19" s="65">
        <v>0.21</v>
      </c>
      <c r="D19" s="52">
        <f t="shared" si="0"/>
        <v>0</v>
      </c>
    </row>
    <row r="23" spans="1:6" ht="15" thickBot="1" x14ac:dyDescent="0.4"/>
    <row r="24" spans="1:6" ht="15" thickBot="1" x14ac:dyDescent="0.4">
      <c r="A24" s="67"/>
      <c r="B24" s="68">
        <f>SUM(B14:B19)</f>
        <v>0</v>
      </c>
      <c r="C24" s="69"/>
      <c r="D24" s="81">
        <f>SUM(D14:D19)</f>
        <v>0</v>
      </c>
      <c r="E24" s="27"/>
    </row>
    <row r="25" spans="1:6" x14ac:dyDescent="0.35">
      <c r="A25" s="11"/>
      <c r="B25" s="11"/>
      <c r="E25" s="70"/>
    </row>
    <row r="27" spans="1:6" ht="17" x14ac:dyDescent="0.4">
      <c r="B27" s="71" t="s">
        <v>13</v>
      </c>
      <c r="F27" s="72"/>
    </row>
    <row r="28" spans="1:6" ht="17" x14ac:dyDescent="0.4">
      <c r="B28" s="73" t="s">
        <v>14</v>
      </c>
      <c r="C28" s="74"/>
      <c r="F28" s="72"/>
    </row>
    <row r="29" spans="1:6" ht="34" x14ac:dyDescent="0.4">
      <c r="B29" s="75" t="s">
        <v>15</v>
      </c>
      <c r="C29" s="74"/>
      <c r="F29" s="72"/>
    </row>
    <row r="30" spans="1:6" ht="17" x14ac:dyDescent="0.4">
      <c r="B30" s="73" t="s">
        <v>16</v>
      </c>
      <c r="C30" s="74"/>
      <c r="F30" s="72"/>
    </row>
    <row r="31" spans="1:6" ht="17" x14ac:dyDescent="0.4">
      <c r="B31" s="73" t="s">
        <v>17</v>
      </c>
      <c r="C31" s="74"/>
      <c r="F31" s="72"/>
    </row>
    <row r="32" spans="1:6" ht="17" x14ac:dyDescent="0.4">
      <c r="B32" s="73" t="s">
        <v>18</v>
      </c>
      <c r="C32" s="74"/>
      <c r="F32" s="72"/>
    </row>
    <row r="33" spans="1:6" x14ac:dyDescent="0.35">
      <c r="A33" s="76"/>
      <c r="B33" s="77"/>
      <c r="C33" s="72"/>
      <c r="D33" s="78"/>
      <c r="E33" s="78"/>
      <c r="F33" s="72"/>
    </row>
    <row r="34" spans="1:6" x14ac:dyDescent="0.35">
      <c r="A34" s="76"/>
      <c r="B34" s="77"/>
      <c r="C34" s="72"/>
      <c r="D34" s="78"/>
      <c r="E34" s="78"/>
      <c r="F34" s="72"/>
    </row>
    <row r="35" spans="1:6" x14ac:dyDescent="0.35">
      <c r="A35" s="76"/>
      <c r="B35" s="77"/>
      <c r="C35" s="72"/>
      <c r="D35" s="78"/>
      <c r="E35" s="78"/>
      <c r="F35" s="72"/>
    </row>
  </sheetData>
  <sheetProtection algorithmName="SHA-512" hashValue="VrqKppxp+9ATx7Qec1ncTet9Hn8QEY9YA9jqiq2SMokiKQ3Lq5HooPTK8Ae6a6AHXyIDVIPNSMuresFGZ1zLTg==" saltValue="NO5iOZ2NdgkuA/mJu1K5GA==" spinCount="100000" sheet="1" insertColumns="0" insertRow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C1D9-DCBD-4018-A462-218250E7B2EE}">
  <dimension ref="A1:H9"/>
  <sheetViews>
    <sheetView workbookViewId="0">
      <selection activeCell="A12" sqref="A12"/>
    </sheetView>
  </sheetViews>
  <sheetFormatPr defaultRowHeight="14.5" x14ac:dyDescent="0.35"/>
  <cols>
    <col min="1" max="1" width="106.453125" bestFit="1" customWidth="1"/>
    <col min="2" max="2" width="39.453125" customWidth="1"/>
    <col min="3" max="3" width="19.81640625" bestFit="1" customWidth="1"/>
    <col min="4" max="4" width="6" bestFit="1" customWidth="1"/>
  </cols>
  <sheetData>
    <row r="1" spans="1:8" x14ac:dyDescent="0.35">
      <c r="A1" s="1" t="s">
        <v>19</v>
      </c>
    </row>
    <row r="2" spans="1:8" x14ac:dyDescent="0.35">
      <c r="A2" s="6" t="s">
        <v>1</v>
      </c>
    </row>
    <row r="3" spans="1:8" x14ac:dyDescent="0.35">
      <c r="A3" s="10" t="s">
        <v>20</v>
      </c>
      <c r="B3" s="9"/>
      <c r="D3" s="2"/>
      <c r="E3" s="2"/>
      <c r="F3" s="2"/>
      <c r="G3" s="2"/>
      <c r="H3" s="2"/>
    </row>
    <row r="7" spans="1:8" x14ac:dyDescent="0.35">
      <c r="A7" s="13" t="s">
        <v>21</v>
      </c>
      <c r="B7" s="5" t="s">
        <v>22</v>
      </c>
      <c r="C7" s="5" t="s">
        <v>23</v>
      </c>
    </row>
    <row r="8" spans="1:8" x14ac:dyDescent="0.35">
      <c r="A8" s="48" t="s">
        <v>24</v>
      </c>
      <c r="B8" s="28" t="s">
        <v>25</v>
      </c>
      <c r="C8" s="4" t="str">
        <f>B8</f>
        <v>100.000,00</v>
      </c>
    </row>
    <row r="9" spans="1:8" x14ac:dyDescent="0.35">
      <c r="C9" s="17">
        <f>SUM(C8:C8)</f>
        <v>0</v>
      </c>
    </row>
  </sheetData>
  <sheetProtection algorithmName="SHA-512" hashValue="Ft5+w7o+HsmCpjJni4RgRUQhRXXeWqltSzlDvQbvxy2mFJOlKAkWFlOlReJq84xmOjmJ3fjvSvGd5YgaJ+D05w==" saltValue="nQP8B3pqFqy+olujTeRC2A==" spinCount="100000" sheet="1" insertColumns="0" insertRow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47B0-6F7F-4AE7-A630-903431E56CEE}">
  <dimension ref="A2:G42"/>
  <sheetViews>
    <sheetView topLeftCell="A11" workbookViewId="0">
      <selection activeCell="C36" sqref="C36"/>
    </sheetView>
  </sheetViews>
  <sheetFormatPr defaultRowHeight="14.5" x14ac:dyDescent="0.35"/>
  <cols>
    <col min="1" max="1" width="103.26953125" customWidth="1"/>
    <col min="2" max="2" width="27.81640625" style="11" customWidth="1"/>
    <col min="3" max="3" width="21.7265625" style="11" customWidth="1"/>
    <col min="4" max="4" width="24" customWidth="1"/>
    <col min="5" max="5" width="17.7265625" bestFit="1" customWidth="1"/>
    <col min="6" max="6" width="18.26953125" bestFit="1" customWidth="1"/>
    <col min="8" max="8" width="43.54296875" bestFit="1" customWidth="1"/>
    <col min="10" max="10" width="11.1796875" bestFit="1" customWidth="1"/>
  </cols>
  <sheetData>
    <row r="2" spans="1:7" x14ac:dyDescent="0.35">
      <c r="A2" s="1" t="s">
        <v>19</v>
      </c>
    </row>
    <row r="3" spans="1:7" x14ac:dyDescent="0.35">
      <c r="A3" s="7" t="s">
        <v>26</v>
      </c>
    </row>
    <row r="5" spans="1:7" ht="18.5" x14ac:dyDescent="0.45">
      <c r="A5" s="8" t="s">
        <v>27</v>
      </c>
    </row>
    <row r="7" spans="1:7" ht="17" x14ac:dyDescent="0.4">
      <c r="A7" s="18" t="s">
        <v>28</v>
      </c>
    </row>
    <row r="8" spans="1:7" x14ac:dyDescent="0.35">
      <c r="A8" s="31" t="s">
        <v>29</v>
      </c>
      <c r="B8" s="15" t="s">
        <v>30</v>
      </c>
      <c r="C8" s="15" t="s">
        <v>31</v>
      </c>
      <c r="D8" s="15" t="s">
        <v>32</v>
      </c>
      <c r="E8" s="15" t="s">
        <v>33</v>
      </c>
    </row>
    <row r="9" spans="1:7" x14ac:dyDescent="0.35">
      <c r="A9" s="41" t="s">
        <v>34</v>
      </c>
      <c r="B9" s="40">
        <f>B12+30</f>
        <v>200</v>
      </c>
      <c r="C9" s="49"/>
      <c r="D9" s="30">
        <f>C9*12</f>
        <v>0</v>
      </c>
      <c r="E9" s="24">
        <f>D9*B9</f>
        <v>0</v>
      </c>
    </row>
    <row r="10" spans="1:7" x14ac:dyDescent="0.35">
      <c r="A10" s="2"/>
      <c r="C10" s="45"/>
      <c r="D10" s="44"/>
      <c r="E10" s="25"/>
    </row>
    <row r="11" spans="1:7" x14ac:dyDescent="0.35">
      <c r="A11" s="42" t="s">
        <v>35</v>
      </c>
      <c r="B11" s="15" t="s">
        <v>36</v>
      </c>
      <c r="C11" s="15" t="s">
        <v>31</v>
      </c>
      <c r="D11" s="15" t="s">
        <v>32</v>
      </c>
      <c r="E11" s="15" t="s">
        <v>33</v>
      </c>
    </row>
    <row r="12" spans="1:7" x14ac:dyDescent="0.35">
      <c r="A12" s="43" t="s">
        <v>37</v>
      </c>
      <c r="B12" s="22">
        <v>170</v>
      </c>
      <c r="C12" s="50"/>
      <c r="D12" s="30">
        <f>C12*12</f>
        <v>0</v>
      </c>
      <c r="E12" s="24">
        <f>D12*B12</f>
        <v>0</v>
      </c>
      <c r="G12" s="27"/>
    </row>
    <row r="13" spans="1:7" x14ac:dyDescent="0.35">
      <c r="A13" s="2"/>
      <c r="B13" s="79"/>
      <c r="C13" s="80"/>
      <c r="D13" s="44"/>
      <c r="E13" s="25"/>
      <c r="G13" s="27"/>
    </row>
    <row r="14" spans="1:7" x14ac:dyDescent="0.35">
      <c r="A14" s="42" t="s">
        <v>38</v>
      </c>
      <c r="B14" s="15" t="s">
        <v>39</v>
      </c>
      <c r="C14" s="15" t="s">
        <v>31</v>
      </c>
      <c r="D14" s="15" t="s">
        <v>32</v>
      </c>
      <c r="E14" s="15" t="s">
        <v>33</v>
      </c>
    </row>
    <row r="15" spans="1:7" x14ac:dyDescent="0.35">
      <c r="A15" s="43" t="s">
        <v>40</v>
      </c>
      <c r="B15" s="22">
        <v>5</v>
      </c>
      <c r="C15" s="50"/>
      <c r="D15" s="30">
        <f>C15*12</f>
        <v>0</v>
      </c>
      <c r="E15" s="24">
        <f>D15*B15</f>
        <v>0</v>
      </c>
      <c r="G15" s="27"/>
    </row>
    <row r="16" spans="1:7" x14ac:dyDescent="0.35">
      <c r="A16" s="2"/>
      <c r="B16" s="79"/>
      <c r="C16" s="80"/>
      <c r="D16" s="44"/>
      <c r="E16" s="25"/>
      <c r="G16" s="27"/>
    </row>
    <row r="17" spans="1:5" x14ac:dyDescent="0.35">
      <c r="A17" s="42" t="s">
        <v>41</v>
      </c>
      <c r="B17" s="15" t="s">
        <v>42</v>
      </c>
      <c r="C17" s="5" t="s">
        <v>43</v>
      </c>
      <c r="D17" s="15" t="s">
        <v>44</v>
      </c>
      <c r="E17" s="15" t="s">
        <v>33</v>
      </c>
    </row>
    <row r="18" spans="1:5" x14ac:dyDescent="0.35">
      <c r="A18" s="43" t="s">
        <v>45</v>
      </c>
      <c r="B18" s="46">
        <v>7</v>
      </c>
      <c r="C18" s="12"/>
      <c r="D18" s="30">
        <f>C18*12</f>
        <v>0</v>
      </c>
      <c r="E18" s="24">
        <f>D18*B18</f>
        <v>0</v>
      </c>
    </row>
    <row r="19" spans="1:5" x14ac:dyDescent="0.35">
      <c r="A19" s="2"/>
      <c r="B19"/>
      <c r="C19"/>
    </row>
    <row r="20" spans="1:5" x14ac:dyDescent="0.35">
      <c r="A20" s="31" t="s">
        <v>46</v>
      </c>
      <c r="B20" s="32" t="s">
        <v>47</v>
      </c>
      <c r="C20" s="31" t="s">
        <v>48</v>
      </c>
      <c r="D20" s="32" t="s">
        <v>23</v>
      </c>
      <c r="E20" s="1"/>
    </row>
    <row r="21" spans="1:5" x14ac:dyDescent="0.35">
      <c r="A21" s="33" t="s">
        <v>49</v>
      </c>
      <c r="B21" s="34">
        <v>110</v>
      </c>
      <c r="C21" s="35"/>
      <c r="D21" s="36">
        <f t="shared" ref="D21:D24" si="0">C21*B21</f>
        <v>0</v>
      </c>
    </row>
    <row r="22" spans="1:5" x14ac:dyDescent="0.35">
      <c r="A22" s="37"/>
      <c r="B22" s="38"/>
      <c r="C22" s="37"/>
      <c r="D22" s="39"/>
    </row>
    <row r="23" spans="1:5" x14ac:dyDescent="0.35">
      <c r="A23" s="31" t="s">
        <v>50</v>
      </c>
      <c r="B23" s="32" t="s">
        <v>47</v>
      </c>
      <c r="C23" s="31" t="s">
        <v>48</v>
      </c>
      <c r="D23" s="32" t="s">
        <v>23</v>
      </c>
    </row>
    <row r="24" spans="1:5" x14ac:dyDescent="0.35">
      <c r="A24" s="33" t="s">
        <v>49</v>
      </c>
      <c r="B24" s="34">
        <v>80</v>
      </c>
      <c r="C24" s="35"/>
      <c r="D24" s="36">
        <f t="shared" si="0"/>
        <v>0</v>
      </c>
    </row>
    <row r="25" spans="1:5" x14ac:dyDescent="0.35">
      <c r="A25" s="37"/>
      <c r="B25" s="38"/>
      <c r="C25" s="37"/>
      <c r="D25" s="39"/>
    </row>
    <row r="26" spans="1:5" x14ac:dyDescent="0.35">
      <c r="A26" s="31" t="s">
        <v>51</v>
      </c>
      <c r="B26" s="32" t="s">
        <v>47</v>
      </c>
      <c r="C26" s="31" t="s">
        <v>48</v>
      </c>
      <c r="D26" s="32" t="s">
        <v>23</v>
      </c>
    </row>
    <row r="27" spans="1:5" x14ac:dyDescent="0.35">
      <c r="A27" s="33" t="s">
        <v>49</v>
      </c>
      <c r="B27" s="34">
        <v>30</v>
      </c>
      <c r="C27" s="35"/>
      <c r="D27" s="36">
        <f>C27*B27</f>
        <v>0</v>
      </c>
    </row>
    <row r="29" spans="1:5" x14ac:dyDescent="0.35">
      <c r="A29" s="42" t="s">
        <v>52</v>
      </c>
      <c r="B29" s="15" t="s">
        <v>47</v>
      </c>
      <c r="C29" s="5" t="s">
        <v>48</v>
      </c>
      <c r="D29" s="15" t="s">
        <v>23</v>
      </c>
    </row>
    <row r="30" spans="1:5" x14ac:dyDescent="0.35">
      <c r="A30" s="43" t="s">
        <v>53</v>
      </c>
      <c r="B30" s="16">
        <v>50</v>
      </c>
      <c r="C30" s="12"/>
      <c r="D30" s="24">
        <f>C30*B30</f>
        <v>0</v>
      </c>
    </row>
    <row r="31" spans="1:5" x14ac:dyDescent="0.35">
      <c r="A31" s="2"/>
    </row>
    <row r="32" spans="1:5" x14ac:dyDescent="0.35">
      <c r="A32" s="42" t="s">
        <v>54</v>
      </c>
      <c r="B32" s="15" t="s">
        <v>31</v>
      </c>
      <c r="C32" s="15" t="s">
        <v>55</v>
      </c>
      <c r="D32" s="15" t="s">
        <v>23</v>
      </c>
    </row>
    <row r="33" spans="1:4" x14ac:dyDescent="0.35">
      <c r="A33" s="43" t="s">
        <v>56</v>
      </c>
      <c r="B33" s="23"/>
      <c r="C33" s="30">
        <f>B33*12</f>
        <v>0</v>
      </c>
      <c r="D33" s="26">
        <f>C33</f>
        <v>0</v>
      </c>
    </row>
    <row r="34" spans="1:4" x14ac:dyDescent="0.35">
      <c r="A34" s="2"/>
    </row>
    <row r="35" spans="1:4" x14ac:dyDescent="0.35">
      <c r="A35" s="42" t="s">
        <v>57</v>
      </c>
      <c r="B35" s="15" t="s">
        <v>58</v>
      </c>
      <c r="C35" s="5" t="s">
        <v>59</v>
      </c>
      <c r="D35" s="15" t="s">
        <v>23</v>
      </c>
    </row>
    <row r="36" spans="1:4" x14ac:dyDescent="0.35">
      <c r="A36" s="43" t="s">
        <v>60</v>
      </c>
      <c r="B36" s="16">
        <v>6</v>
      </c>
      <c r="C36" s="35"/>
      <c r="D36" s="24">
        <f>C36*B36</f>
        <v>0</v>
      </c>
    </row>
    <row r="37" spans="1:4" x14ac:dyDescent="0.35">
      <c r="B37"/>
      <c r="C37"/>
    </row>
    <row r="38" spans="1:4" x14ac:dyDescent="0.35">
      <c r="B38"/>
      <c r="C38"/>
    </row>
    <row r="41" spans="1:4" x14ac:dyDescent="0.35">
      <c r="C41" s="11" t="s">
        <v>33</v>
      </c>
      <c r="D41" s="29">
        <f>E12+E9+D21+D24+D27+D30+D33+E18+D36+E15</f>
        <v>0</v>
      </c>
    </row>
    <row r="42" spans="1:4" x14ac:dyDescent="0.35">
      <c r="C42" s="11" t="s">
        <v>61</v>
      </c>
      <c r="D42" s="27">
        <f>D41*5</f>
        <v>0</v>
      </c>
    </row>
  </sheetData>
  <sheetProtection algorithmName="SHA-512" hashValue="0C/3SfyF9DuD0pnn7ZuuoOXfOyFQkmhCJAuOfuWCMiqOWZU7ChbX/OstfX5tXqq1/U77J3tNSNSRU7e4TegZ2w==" saltValue="T4grMbA8addEi9BMujlQkw==" spinCount="100000" sheet="1" deleteColumns="0" deleteRow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8907-E457-4B32-AB8D-A1AD0F58C9F4}">
  <dimension ref="A1:H28"/>
  <sheetViews>
    <sheetView workbookViewId="0">
      <selection activeCell="C17" sqref="C17"/>
    </sheetView>
  </sheetViews>
  <sheetFormatPr defaultRowHeight="14.5" x14ac:dyDescent="0.35"/>
  <cols>
    <col min="1" max="1" width="49.26953125" customWidth="1"/>
    <col min="2" max="2" width="18.26953125" bestFit="1" customWidth="1"/>
    <col min="3" max="3" width="32.54296875" bestFit="1" customWidth="1"/>
    <col min="4" max="4" width="18" bestFit="1" customWidth="1"/>
    <col min="5" max="5" width="18.26953125" bestFit="1" customWidth="1"/>
    <col min="6" max="6" width="15.1796875" bestFit="1" customWidth="1"/>
    <col min="7" max="7" width="48" bestFit="1" customWidth="1"/>
  </cols>
  <sheetData>
    <row r="1" spans="1:8" x14ac:dyDescent="0.35">
      <c r="A1" s="1" t="s">
        <v>19</v>
      </c>
    </row>
    <row r="2" spans="1:8" x14ac:dyDescent="0.35">
      <c r="A2" s="6" t="s">
        <v>1</v>
      </c>
    </row>
    <row r="3" spans="1:8" x14ac:dyDescent="0.35">
      <c r="A3" s="10" t="s">
        <v>62</v>
      </c>
      <c r="B3" s="9"/>
      <c r="D3" s="2"/>
      <c r="E3" s="2"/>
      <c r="F3" s="2"/>
      <c r="G3" s="2"/>
      <c r="H3" s="2"/>
    </row>
    <row r="4" spans="1:8" x14ac:dyDescent="0.35">
      <c r="A4" s="1" t="s">
        <v>63</v>
      </c>
    </row>
    <row r="6" spans="1:8" x14ac:dyDescent="0.35">
      <c r="A6" s="13" t="s">
        <v>64</v>
      </c>
      <c r="B6" s="5" t="s">
        <v>65</v>
      </c>
      <c r="C6" s="5" t="s">
        <v>66</v>
      </c>
      <c r="D6" s="5" t="s">
        <v>23</v>
      </c>
      <c r="E6" s="5" t="s">
        <v>33</v>
      </c>
      <c r="F6" s="5" t="s">
        <v>67</v>
      </c>
    </row>
    <row r="7" spans="1:8" x14ac:dyDescent="0.35">
      <c r="A7" s="3" t="s">
        <v>68</v>
      </c>
      <c r="B7" s="3">
        <v>25</v>
      </c>
      <c r="C7" s="12"/>
      <c r="D7" s="4">
        <f>B7*C7</f>
        <v>0</v>
      </c>
      <c r="E7" s="19">
        <f>D7*12</f>
        <v>0</v>
      </c>
      <c r="F7" s="19">
        <f>E7*5</f>
        <v>0</v>
      </c>
    </row>
    <row r="8" spans="1:8" x14ac:dyDescent="0.35">
      <c r="A8" t="s">
        <v>69</v>
      </c>
      <c r="B8" s="3">
        <v>3</v>
      </c>
      <c r="C8" s="12"/>
      <c r="D8" s="4">
        <f t="shared" ref="D8:D9" si="0">B8*C8</f>
        <v>0</v>
      </c>
      <c r="E8" s="19">
        <f t="shared" ref="E8:E9" si="1">D8*12</f>
        <v>0</v>
      </c>
      <c r="F8" s="19">
        <f t="shared" ref="F8:F9" si="2">E8*5</f>
        <v>0</v>
      </c>
    </row>
    <row r="9" spans="1:8" x14ac:dyDescent="0.35">
      <c r="A9" s="3" t="s">
        <v>70</v>
      </c>
      <c r="B9" s="3">
        <v>15</v>
      </c>
      <c r="C9" s="12"/>
      <c r="D9" s="4">
        <f t="shared" si="0"/>
        <v>0</v>
      </c>
      <c r="E9" s="19">
        <f t="shared" si="1"/>
        <v>0</v>
      </c>
      <c r="F9" s="19">
        <f t="shared" si="2"/>
        <v>0</v>
      </c>
    </row>
    <row r="10" spans="1:8" x14ac:dyDescent="0.35">
      <c r="A10" s="3" t="s">
        <v>71</v>
      </c>
      <c r="B10" s="3">
        <v>5</v>
      </c>
      <c r="C10" s="12"/>
      <c r="D10" s="4">
        <f t="shared" ref="D10" si="3">B10*C10</f>
        <v>0</v>
      </c>
      <c r="E10" s="19">
        <f t="shared" ref="E10" si="4">D10*12</f>
        <v>0</v>
      </c>
      <c r="F10" s="19">
        <f t="shared" ref="F10" si="5">E10*5</f>
        <v>0</v>
      </c>
    </row>
    <row r="11" spans="1:8" x14ac:dyDescent="0.35">
      <c r="D11" s="17">
        <f>SUM(D7:D10)</f>
        <v>0</v>
      </c>
      <c r="E11" s="19">
        <f>SUM(E7:E10)</f>
        <v>0</v>
      </c>
      <c r="F11" s="19">
        <f>SUM(F7:F10)</f>
        <v>0</v>
      </c>
    </row>
    <row r="20" spans="1:1" x14ac:dyDescent="0.35">
      <c r="A20" s="59"/>
    </row>
    <row r="21" spans="1:1" x14ac:dyDescent="0.35">
      <c r="A21" s="59"/>
    </row>
    <row r="22" spans="1:1" x14ac:dyDescent="0.35">
      <c r="A22" s="59"/>
    </row>
    <row r="23" spans="1:1" x14ac:dyDescent="0.35">
      <c r="A23" s="59"/>
    </row>
    <row r="24" spans="1:1" x14ac:dyDescent="0.35">
      <c r="A24" s="59"/>
    </row>
    <row r="25" spans="1:1" x14ac:dyDescent="0.35">
      <c r="A25" s="59"/>
    </row>
    <row r="26" spans="1:1" x14ac:dyDescent="0.35">
      <c r="A26" s="59"/>
    </row>
    <row r="27" spans="1:1" x14ac:dyDescent="0.35">
      <c r="A27" s="59"/>
    </row>
    <row r="28" spans="1:1" x14ac:dyDescent="0.35">
      <c r="A28" s="59"/>
    </row>
  </sheetData>
  <sheetProtection algorithmName="SHA-512" hashValue="kRd5Dddi1TFezskVYOkCeTHOpmbPdooW0JptI3XnZhpPUY0zjx/AMaVpX2si+sFf6EF2o9J3AGhSX4TCX9FRvA==" saltValue="rf2BEF91nFWJDy9E3AcGZQ==" spinCount="100000" sheet="1" insertColumns="0" insertRows="0"/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8687-EDD9-4216-953C-AE9BBA67BB92}">
  <dimension ref="A1:J28"/>
  <sheetViews>
    <sheetView workbookViewId="0">
      <selection activeCell="C7" sqref="C7"/>
    </sheetView>
  </sheetViews>
  <sheetFormatPr defaultRowHeight="14.5" x14ac:dyDescent="0.35"/>
  <cols>
    <col min="1" max="1" width="107.453125" bestFit="1" customWidth="1"/>
    <col min="2" max="2" width="41.7265625" customWidth="1"/>
    <col min="3" max="3" width="45.453125" bestFit="1" customWidth="1"/>
    <col min="4" max="4" width="19.453125" customWidth="1"/>
    <col min="5" max="5" width="22.7265625" customWidth="1"/>
  </cols>
  <sheetData>
    <row r="1" spans="1:10" x14ac:dyDescent="0.35">
      <c r="A1" s="1" t="s">
        <v>19</v>
      </c>
      <c r="B1" s="1"/>
    </row>
    <row r="2" spans="1:10" x14ac:dyDescent="0.35">
      <c r="A2" s="6" t="s">
        <v>1</v>
      </c>
      <c r="B2" s="6"/>
    </row>
    <row r="3" spans="1:10" x14ac:dyDescent="0.35">
      <c r="A3" s="10" t="s">
        <v>72</v>
      </c>
      <c r="B3" s="10"/>
      <c r="C3" s="9"/>
      <c r="D3" s="9"/>
      <c r="F3" s="2"/>
      <c r="G3" s="2"/>
      <c r="H3" s="2"/>
      <c r="I3" s="2"/>
      <c r="J3" s="2"/>
    </row>
    <row r="6" spans="1:10" x14ac:dyDescent="0.35">
      <c r="A6" s="13" t="s">
        <v>73</v>
      </c>
      <c r="B6" s="13" t="s">
        <v>74</v>
      </c>
      <c r="C6" s="5" t="s">
        <v>75</v>
      </c>
      <c r="D6" s="5" t="s">
        <v>76</v>
      </c>
      <c r="E6" s="5" t="s">
        <v>77</v>
      </c>
    </row>
    <row r="7" spans="1:10" x14ac:dyDescent="0.35">
      <c r="A7" s="3" t="s">
        <v>78</v>
      </c>
      <c r="B7" s="51">
        <v>3410</v>
      </c>
      <c r="C7" s="20"/>
      <c r="D7" s="51">
        <f>C7*12</f>
        <v>0</v>
      </c>
      <c r="E7" s="52">
        <f>D7*5</f>
        <v>0</v>
      </c>
    </row>
    <row r="8" spans="1:10" x14ac:dyDescent="0.35">
      <c r="A8" s="3" t="s">
        <v>79</v>
      </c>
      <c r="B8" s="51"/>
      <c r="C8" s="20"/>
      <c r="D8" s="51">
        <f t="shared" ref="D8" si="0">C8*12</f>
        <v>0</v>
      </c>
      <c r="E8" s="52">
        <f t="shared" ref="E8" si="1">D8*5</f>
        <v>0</v>
      </c>
    </row>
    <row r="9" spans="1:10" s="5" customFormat="1" x14ac:dyDescent="0.35">
      <c r="A9" s="5" t="s">
        <v>80</v>
      </c>
      <c r="C9" s="21">
        <f>SUM(C7:C8)</f>
        <v>0</v>
      </c>
      <c r="D9" s="21">
        <f>SUM(D7:D8)</f>
        <v>0</v>
      </c>
      <c r="E9" s="21">
        <f>SUM(E7:E8)</f>
        <v>0</v>
      </c>
    </row>
    <row r="11" spans="1:10" x14ac:dyDescent="0.35">
      <c r="A11" s="5" t="s">
        <v>81</v>
      </c>
      <c r="B11" s="5"/>
    </row>
    <row r="12" spans="1:10" x14ac:dyDescent="0.35">
      <c r="A12" s="13" t="s">
        <v>82</v>
      </c>
      <c r="B12" s="13"/>
    </row>
    <row r="13" spans="1:10" x14ac:dyDescent="0.35">
      <c r="A13" s="13" t="s">
        <v>83</v>
      </c>
      <c r="B13" s="13"/>
      <c r="C13" s="47"/>
    </row>
    <row r="14" spans="1:10" x14ac:dyDescent="0.35">
      <c r="A14" s="13" t="s">
        <v>83</v>
      </c>
      <c r="B14" s="13"/>
    </row>
    <row r="15" spans="1:10" x14ac:dyDescent="0.35">
      <c r="A15" s="13" t="s">
        <v>84</v>
      </c>
      <c r="B15" s="13"/>
    </row>
    <row r="16" spans="1:10" x14ac:dyDescent="0.35">
      <c r="A16" s="13" t="s">
        <v>85</v>
      </c>
      <c r="B16" s="13"/>
    </row>
    <row r="17" spans="1:2" x14ac:dyDescent="0.35">
      <c r="A17" s="13" t="s">
        <v>86</v>
      </c>
      <c r="B17" s="13"/>
    </row>
    <row r="18" spans="1:2" x14ac:dyDescent="0.35">
      <c r="A18" s="13" t="s">
        <v>87</v>
      </c>
      <c r="B18" s="13"/>
    </row>
    <row r="19" spans="1:2" x14ac:dyDescent="0.35">
      <c r="A19" s="13" t="s">
        <v>88</v>
      </c>
      <c r="B19" s="13"/>
    </row>
    <row r="20" spans="1:2" x14ac:dyDescent="0.35">
      <c r="A20" s="13" t="s">
        <v>89</v>
      </c>
      <c r="B20" s="13"/>
    </row>
    <row r="21" spans="1:2" x14ac:dyDescent="0.35">
      <c r="A21" s="13" t="s">
        <v>90</v>
      </c>
      <c r="B21" s="13"/>
    </row>
    <row r="22" spans="1:2" x14ac:dyDescent="0.35">
      <c r="A22" s="13" t="s">
        <v>91</v>
      </c>
      <c r="B22" s="13"/>
    </row>
    <row r="23" spans="1:2" x14ac:dyDescent="0.35">
      <c r="A23" s="13" t="s">
        <v>92</v>
      </c>
      <c r="B23" s="13"/>
    </row>
    <row r="24" spans="1:2" x14ac:dyDescent="0.35">
      <c r="A24" s="13" t="s">
        <v>93</v>
      </c>
      <c r="B24" s="13"/>
    </row>
    <row r="25" spans="1:2" x14ac:dyDescent="0.35">
      <c r="A25" s="13" t="s">
        <v>94</v>
      </c>
      <c r="B25" s="13"/>
    </row>
    <row r="26" spans="1:2" x14ac:dyDescent="0.35">
      <c r="A26" s="13" t="s">
        <v>95</v>
      </c>
      <c r="B26" s="13"/>
    </row>
    <row r="27" spans="1:2" x14ac:dyDescent="0.35">
      <c r="A27" s="13" t="s">
        <v>96</v>
      </c>
      <c r="B27" s="13"/>
    </row>
    <row r="28" spans="1:2" x14ac:dyDescent="0.35">
      <c r="A28" s="13" t="s">
        <v>97</v>
      </c>
      <c r="B28" s="13"/>
    </row>
  </sheetData>
  <sheetProtection algorithmName="SHA-512" hashValue="MlOJ1g1knW+2uX0oqzyeanV2dLnyzQrRLuvBBQJ8qJzuDunNJCkTZUZtMdp73esoG0FZ/uz1Kk39tXWFQp+EHg==" saltValue="uwBR2JIDv7Rticlgp7fftg==" spinCount="100000" sheet="1" insertColumns="0" insertRow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EB96-00CB-43F5-8BA5-516E76A174E9}">
  <dimension ref="A1:G10"/>
  <sheetViews>
    <sheetView workbookViewId="0">
      <selection activeCell="C6" sqref="C6"/>
    </sheetView>
  </sheetViews>
  <sheetFormatPr defaultRowHeight="14.5" x14ac:dyDescent="0.35"/>
  <cols>
    <col min="1" max="1" width="39.54296875" customWidth="1"/>
    <col min="2" max="2" width="19.81640625" bestFit="1" customWidth="1"/>
    <col min="3" max="3" width="19.81640625" customWidth="1"/>
    <col min="4" max="4" width="15.54296875" bestFit="1" customWidth="1"/>
    <col min="5" max="5" width="14.453125" bestFit="1" customWidth="1"/>
    <col min="6" max="6" width="27.453125" customWidth="1"/>
  </cols>
  <sheetData>
    <row r="1" spans="1:7" x14ac:dyDescent="0.35">
      <c r="A1" s="56"/>
    </row>
    <row r="2" spans="1:7" x14ac:dyDescent="0.35">
      <c r="A2" s="6" t="s">
        <v>1</v>
      </c>
    </row>
    <row r="3" spans="1:7" x14ac:dyDescent="0.35">
      <c r="A3" s="10" t="s">
        <v>62</v>
      </c>
      <c r="C3" s="2"/>
      <c r="D3" s="2"/>
      <c r="E3" s="2"/>
      <c r="F3" s="2"/>
      <c r="G3" s="2"/>
    </row>
    <row r="5" spans="1:7" x14ac:dyDescent="0.35">
      <c r="A5" s="5" t="s">
        <v>98</v>
      </c>
      <c r="B5" s="5" t="s">
        <v>99</v>
      </c>
      <c r="C5" s="15" t="s">
        <v>100</v>
      </c>
      <c r="D5" s="5" t="s">
        <v>101</v>
      </c>
      <c r="E5" s="5" t="s">
        <v>102</v>
      </c>
      <c r="F5" s="5" t="s">
        <v>103</v>
      </c>
    </row>
    <row r="6" spans="1:7" x14ac:dyDescent="0.35">
      <c r="A6" s="3" t="s">
        <v>104</v>
      </c>
      <c r="B6" s="14"/>
      <c r="C6" s="53">
        <v>1</v>
      </c>
      <c r="D6" s="52">
        <f>B6*C6</f>
        <v>0</v>
      </c>
      <c r="E6" s="52">
        <f>12*D6</f>
        <v>0</v>
      </c>
      <c r="F6" s="52">
        <f>5*E6</f>
        <v>0</v>
      </c>
    </row>
    <row r="7" spans="1:7" x14ac:dyDescent="0.35">
      <c r="A7" s="3" t="s">
        <v>105</v>
      </c>
      <c r="B7" s="14"/>
      <c r="C7" s="53">
        <v>1350</v>
      </c>
      <c r="D7" s="52">
        <f>B7*C7</f>
        <v>0</v>
      </c>
      <c r="E7" s="52">
        <f>12*D7</f>
        <v>0</v>
      </c>
      <c r="F7" s="52">
        <f>5*E7</f>
        <v>0</v>
      </c>
    </row>
    <row r="8" spans="1:7" x14ac:dyDescent="0.35">
      <c r="A8" s="3" t="s">
        <v>106</v>
      </c>
      <c r="B8" s="14"/>
      <c r="C8" s="53">
        <v>3500</v>
      </c>
      <c r="D8" s="52">
        <f>B8*C8</f>
        <v>0</v>
      </c>
      <c r="E8" s="52">
        <f>12*D8</f>
        <v>0</v>
      </c>
      <c r="F8" s="52">
        <f>5*E8</f>
        <v>0</v>
      </c>
    </row>
    <row r="9" spans="1:7" x14ac:dyDescent="0.35">
      <c r="A9" s="57" t="s">
        <v>107</v>
      </c>
      <c r="B9" s="12"/>
      <c r="C9" s="54">
        <v>170</v>
      </c>
      <c r="D9" s="52">
        <f>B9*C9</f>
        <v>0</v>
      </c>
      <c r="E9" s="52">
        <f>12*D9</f>
        <v>0</v>
      </c>
      <c r="F9" s="52">
        <f>5*E9</f>
        <v>0</v>
      </c>
    </row>
    <row r="10" spans="1:7" x14ac:dyDescent="0.35">
      <c r="D10" s="55">
        <f>SUM(D6:D9)</f>
        <v>0</v>
      </c>
      <c r="E10" s="55">
        <f>SUM(E6:E9)</f>
        <v>0</v>
      </c>
      <c r="F10" s="55">
        <f>SUM(F6:F9)</f>
        <v>0</v>
      </c>
    </row>
  </sheetData>
  <sheetProtection algorithmName="SHA-512" hashValue="W4lUIga+21v09q9Cs7cl4S1bn8PGDdQuamiL6PvTtaCdSlzcVYr+7jt50iwjCxCbj7k3rAuEokZ0zALsdOX4KA==" saltValue="bETvh/AfubI8FV+tI5SHDg==" spinCount="100000" sheet="1" insertColumns="0" insertRows="0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9437-7E3C-4853-966D-874565F1B22D}">
  <dimension ref="A1:H10"/>
  <sheetViews>
    <sheetView workbookViewId="0">
      <selection activeCell="B16" sqref="B16"/>
    </sheetView>
  </sheetViews>
  <sheetFormatPr defaultRowHeight="14.5" x14ac:dyDescent="0.35"/>
  <cols>
    <col min="1" max="1" width="22.26953125" customWidth="1"/>
    <col min="2" max="2" width="14.7265625" bestFit="1" customWidth="1"/>
    <col min="3" max="3" width="19.81640625" bestFit="1" customWidth="1"/>
    <col min="4" max="4" width="6" bestFit="1" customWidth="1"/>
  </cols>
  <sheetData>
    <row r="1" spans="1:8" x14ac:dyDescent="0.35">
      <c r="A1" s="1" t="s">
        <v>19</v>
      </c>
    </row>
    <row r="2" spans="1:8" x14ac:dyDescent="0.35">
      <c r="A2" s="6" t="s">
        <v>1</v>
      </c>
    </row>
    <row r="3" spans="1:8" x14ac:dyDescent="0.35">
      <c r="A3" s="10" t="s">
        <v>62</v>
      </c>
      <c r="B3" s="9"/>
      <c r="D3" s="2"/>
      <c r="E3" s="2"/>
      <c r="F3" s="2"/>
      <c r="G3" s="2"/>
      <c r="H3" s="2"/>
    </row>
    <row r="7" spans="1:8" x14ac:dyDescent="0.35">
      <c r="A7" s="13" t="s">
        <v>108</v>
      </c>
      <c r="B7" s="5" t="s">
        <v>22</v>
      </c>
      <c r="C7" s="5" t="s">
        <v>23</v>
      </c>
    </row>
    <row r="8" spans="1:8" x14ac:dyDescent="0.35">
      <c r="A8" s="3" t="s">
        <v>109</v>
      </c>
      <c r="B8" s="58"/>
      <c r="C8" s="4">
        <f>B8</f>
        <v>0</v>
      </c>
    </row>
    <row r="9" spans="1:8" x14ac:dyDescent="0.35">
      <c r="A9" s="3" t="s">
        <v>110</v>
      </c>
      <c r="B9" s="58"/>
      <c r="C9" s="4">
        <f>B9</f>
        <v>0</v>
      </c>
    </row>
    <row r="10" spans="1:8" x14ac:dyDescent="0.35">
      <c r="C10" s="17">
        <f>SUM(C8:C9)</f>
        <v>0</v>
      </c>
    </row>
  </sheetData>
  <sheetProtection algorithmName="SHA-512" hashValue="OJfMHpQeU/4yhYcIkv24OQ/f6+2+f4MG29mpUFnZdE8MSYu7WBJErhhsaeTNRVl3MdWd9Rbf7MSy5UGvaNz6Sg==" saltValue="ufz2yAeXIBytykJza/RNew==" spinCount="100000" sheet="1" insertColumns="0" insertRow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6" ma:contentTypeDescription="Een nieuw document maken." ma:contentTypeScope="" ma:versionID="8906cb0e061f83c24db11a35a21fbe9c">
  <xsd:schema xmlns:xsd="http://www.w3.org/2001/XMLSchema" xmlns:xs="http://www.w3.org/2001/XMLSchema" xmlns:p="http://schemas.microsoft.com/office/2006/metadata/properties" xmlns:ns2="36e01a29-0c54-4ccd-a35a-25af698ab6df" xmlns:ns3="9e294994-1c9a-4d3c-ae06-5ab143538c32" targetNamespace="http://schemas.microsoft.com/office/2006/metadata/properties" ma:root="true" ma:fieldsID="b85538a70d6cdcd7d4d3a4ab14914c35" ns2:_="" ns3:_=""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e294994-1c9a-4d3c-ae06-5ab143538c32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5AD371A-7D5D-4A41-A01B-15C8AF786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C653FE-4C1B-4B75-BB5F-EA96C5B21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e01a29-0c54-4ccd-a35a-25af698ab6df"/>
    <ds:schemaRef ds:uri="9e294994-1c9a-4d3c-ae06-5ab143538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542418-0B23-49BC-A1A5-9AA633D9638A}">
  <ds:schemaRefs>
    <ds:schemaRef ds:uri="9e294994-1c9a-4d3c-ae06-5ab143538c32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6e01a29-0c54-4ccd-a35a-25af698ab6df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Verzamelpagina Prijzenblad</vt:lpstr>
      <vt:lpstr>Migratie</vt:lpstr>
      <vt:lpstr>Servicedesk, Beheer365+Intune</vt:lpstr>
      <vt:lpstr>Licenties</vt:lpstr>
      <vt:lpstr>Hosting Exact </vt:lpstr>
      <vt:lpstr>Printdiensten</vt:lpstr>
      <vt:lpstr>Exitplan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Shannen de Jong</dc:creator>
  <cp:keywords/>
  <dc:description/>
  <cp:lastModifiedBy>Angela van der Sluijs</cp:lastModifiedBy>
  <cp:revision/>
  <dcterms:created xsi:type="dcterms:W3CDTF">2021-11-15T12:33:28Z</dcterms:created>
  <dcterms:modified xsi:type="dcterms:W3CDTF">2022-12-12T13:46:13Z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Order">
    <vt:r8>83100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