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Library/Dropbox BIC BV/BiC bv Dropbox/BiC Leeuwarden/BiC Leeuwarden/BiC_consultancy/Gemeente Goes/EA schoonmaak 2022/Heraanbesteding 2022/nota van inlichtingen/NvI 1/Concept/"/>
    </mc:Choice>
  </mc:AlternateContent>
  <xr:revisionPtr revIDLastSave="0" documentId="13_ncr:1_{91DCE389-850A-1B49-8E61-695B87C9B26D}" xr6:coauthVersionLast="47" xr6:coauthVersionMax="47" xr10:uidLastSave="{00000000-0000-0000-0000-000000000000}"/>
  <bookViews>
    <workbookView xWindow="32900" yWindow="500" windowWidth="47100" windowHeight="19340" xr2:uid="{094EB807-719B-624D-8A29-1C1BB3F03D30}"/>
  </bookViews>
  <sheets>
    <sheet name="Prijzenblad" sheetId="2" r:id="rId1"/>
  </sheets>
  <definedNames>
    <definedName name="JAAR">Prijzenblad!$A$22:$A$27</definedName>
    <definedName name="JANEE">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8" i="2"/>
  <c r="D11" i="2"/>
  <c r="D12" i="2"/>
  <c r="D13" i="2"/>
  <c r="C15" i="2"/>
  <c r="B24" i="2"/>
  <c r="F4" i="2"/>
  <c r="F5" i="2"/>
  <c r="H4" i="2"/>
  <c r="H5" i="2"/>
  <c r="D18" i="2"/>
  <c r="D19" i="2"/>
  <c r="D20" i="2"/>
  <c r="D22" i="2"/>
  <c r="D21" i="2"/>
</calcChain>
</file>

<file path=xl/sharedStrings.xml><?xml version="1.0" encoding="utf-8"?>
<sst xmlns="http://schemas.openxmlformats.org/spreadsheetml/2006/main" count="41" uniqueCount="34">
  <si>
    <r>
      <rPr>
        <b/>
        <sz val="16"/>
        <color rgb="FFFFFFFF"/>
        <rFont val="Verdana"/>
        <family val="2"/>
      </rPr>
      <t xml:space="preserve">Prijzenblad EA schoonmaak gemeente Goes
</t>
    </r>
    <r>
      <rPr>
        <b/>
        <sz val="11"/>
        <color rgb="FFFFFFFF"/>
        <rFont val="Verdana"/>
        <family val="2"/>
      </rPr>
      <t>Inschrijver dient alle licht groene cellen in te vullen</t>
    </r>
  </si>
  <si>
    <t>Stadskantoor</t>
  </si>
  <si>
    <t>Stadhuis</t>
  </si>
  <si>
    <t>Troelstralaan</t>
  </si>
  <si>
    <t>Frequentie jaarlijks</t>
  </si>
  <si>
    <t>Kosten op jaarbasis 
(excl. BTW)</t>
  </si>
  <si>
    <t>OPTIONELE schoonmaakwerkzaamheden op basis van REGIE tussen 07:00 uur en 21:30 uur</t>
  </si>
  <si>
    <r>
      <t xml:space="preserve">Kosten </t>
    </r>
    <r>
      <rPr>
        <b/>
        <u/>
        <sz val="10"/>
        <color theme="0"/>
        <rFont val="Verdana"/>
        <family val="2"/>
      </rPr>
      <t>per uur/ stoel</t>
    </r>
    <r>
      <rPr>
        <b/>
        <sz val="10"/>
        <color theme="0"/>
        <rFont val="Verdana"/>
        <family val="2"/>
      </rPr>
      <t xml:space="preserve">
(netto)</t>
    </r>
  </si>
  <si>
    <t>Maximale toeslag tussen 21:30 en 06:00 uur = 130%, weekend toeslag maximaal 150%, feestdagen maximaal 250%</t>
  </si>
  <si>
    <t>Regie tarief (inclusief middelen / materialen) (uren zijn fictief)</t>
  </si>
  <si>
    <t>Regie tarief kaal (alleen handjes) (uren zijn fictief)</t>
  </si>
  <si>
    <t>Specialistisch tarief (inclusief middelen / materialen) (uren zijn fictief)</t>
  </si>
  <si>
    <t>Naam inschrijver:</t>
  </si>
  <si>
    <t>Totaal regiewerk (exclusief reiniging bekleding stoelen):</t>
  </si>
  <si>
    <t>Regiewerkzaamheden op het contract SW-bedrijf, controles, managen klachten etc.</t>
  </si>
  <si>
    <t>Kosten per jaar</t>
  </si>
  <si>
    <t>Totaal regiewerkzaamheden:</t>
  </si>
  <si>
    <t xml:space="preserve"> </t>
  </si>
  <si>
    <t>Regiewerkzaamheden op het contract glasbewassing, controles, managen klachten etc.</t>
  </si>
  <si>
    <t>Kosten voor opdrachtgever</t>
  </si>
  <si>
    <t>Inkoopkosten voor opdrachtnemer</t>
  </si>
  <si>
    <t>Toeslag op deze facturen</t>
  </si>
  <si>
    <r>
      <t xml:space="preserve">Reiniging bekleding stoelen prijs per stoel </t>
    </r>
    <r>
      <rPr>
        <b/>
        <sz val="10"/>
        <color theme="1"/>
        <rFont val="Verdana"/>
        <family val="2"/>
      </rPr>
      <t>(weegt niet mee in de beoordeling)</t>
    </r>
  </si>
  <si>
    <t>Toeslag</t>
  </si>
  <si>
    <t>&lt;&lt;&gt;&gt;</t>
  </si>
  <si>
    <t>Regie contract SW-bedrijf en glasbewassing</t>
  </si>
  <si>
    <t>Kosten na wegingsfactor
(excl. BTW)</t>
  </si>
  <si>
    <t>Schoonmaakwerkzaamheden zoals gevraagd in bijlage 10</t>
  </si>
  <si>
    <r>
      <t xml:space="preserve">Schoonmaakkosten </t>
    </r>
    <r>
      <rPr>
        <b/>
        <u/>
        <sz val="10"/>
        <color theme="0"/>
        <rFont val="Verdana"/>
        <family val="2"/>
      </rPr>
      <t>per maand</t>
    </r>
    <r>
      <rPr>
        <b/>
        <sz val="10"/>
        <color theme="0"/>
        <rFont val="Verdana"/>
        <family val="2"/>
      </rPr>
      <t xml:space="preserve"> totaal incl. arbeidsmiddelen (all-in) (excl. BTW)</t>
    </r>
  </si>
  <si>
    <t>Wegingsfactor</t>
  </si>
  <si>
    <t>Totaal per locatie:</t>
  </si>
  <si>
    <t>Totaal inschrijfprijs exclusief BTW:</t>
  </si>
  <si>
    <r>
      <rPr>
        <b/>
        <sz val="12"/>
        <color theme="1"/>
        <rFont val="Verdana"/>
        <family val="2"/>
      </rPr>
      <t>Subtotaal:</t>
    </r>
    <r>
      <rPr>
        <b/>
        <sz val="10"/>
        <color theme="1"/>
        <rFont val="Verdana"/>
        <family val="2"/>
      </rPr>
      <t xml:space="preserve">
</t>
    </r>
    <r>
      <rPr>
        <b/>
        <sz val="12"/>
        <color rgb="FFFF0000"/>
        <rFont val="Verdana"/>
        <family val="2"/>
      </rPr>
      <t>Het plafondbedrag is € 200.000,-. Dit plafondbedrag geldt voor de bovengenoemde werkzaamheden. Indien het plafondbedrag wordt overschreden zal inschrijver uitgesloten worden van verdere deelname.</t>
    </r>
  </si>
  <si>
    <r>
      <t>Toeslag voor</t>
    </r>
    <r>
      <rPr>
        <b/>
        <sz val="10"/>
        <color rgb="FF000000"/>
        <rFont val="Verdana"/>
        <family val="2"/>
      </rPr>
      <t xml:space="preserve"> alle locaties</t>
    </r>
    <r>
      <rPr>
        <sz val="10"/>
        <color rgb="FF000000"/>
        <rFont val="Verdana"/>
        <family val="2"/>
      </rPr>
      <t xml:space="preserve"> op inkoopfacturen schoonmaakwerkzaamheden SW-bedrijf.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</si>
</sst>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4" x14ac:knownFonts="1"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9"/>
      <name val="Verdana"/>
      <family val="2"/>
    </font>
    <font>
      <sz val="9"/>
      <color theme="1"/>
      <name val="Verdana"/>
      <family val="2"/>
    </font>
    <font>
      <sz val="9"/>
      <color theme="0"/>
      <name val="Calibri"/>
      <family val="2"/>
      <scheme val="minor"/>
    </font>
    <font>
      <b/>
      <sz val="12"/>
      <color theme="1" tint="0.34998626667073579"/>
      <name val="Verdana"/>
      <family val="2"/>
    </font>
    <font>
      <b/>
      <sz val="12"/>
      <color theme="1" tint="0.34998626667073579"/>
      <name val="Calibri"/>
      <family val="2"/>
      <scheme val="minor"/>
    </font>
    <font>
      <b/>
      <sz val="11"/>
      <color rgb="FFFFFFFF"/>
      <name val="Verdana"/>
      <family val="2"/>
    </font>
    <font>
      <b/>
      <sz val="14"/>
      <color rgb="FFFFFFFF"/>
      <name val="Verdana"/>
      <family val="2"/>
    </font>
    <font>
      <b/>
      <sz val="16"/>
      <color rgb="FFFFFFFF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8"/>
      <color theme="1"/>
      <name val="Verdana"/>
      <family val="2"/>
    </font>
    <font>
      <b/>
      <sz val="24"/>
      <color theme="1"/>
      <name val="Verdana"/>
      <family val="2"/>
    </font>
    <font>
      <b/>
      <u/>
      <sz val="10"/>
      <color theme="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medium">
        <color theme="0" tint="-0.24994659260841701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77111117893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77111117893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77111117893"/>
      </right>
      <top style="thick">
        <color theme="0" tint="-0.499984740745262"/>
      </top>
      <bottom style="medium">
        <color theme="0" tint="-0.24994659260841701"/>
      </bottom>
      <diagonal/>
    </border>
    <border>
      <left style="medium">
        <color theme="0" tint="-0.249977111117893"/>
      </left>
      <right style="medium">
        <color theme="0" tint="-0.249977111117893"/>
      </right>
      <top style="thick">
        <color theme="0" tint="-0.499984740745262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77111117893"/>
      </right>
      <top style="medium">
        <color theme="0" tint="-0.249977111117893"/>
      </top>
      <bottom style="medium">
        <color theme="0" tint="-0.24994659260841701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4659260841701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4659260841701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76">
    <xf numFmtId="0" fontId="0" fillId="0" borderId="0" xfId="0"/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2" fillId="6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164" fontId="13" fillId="5" borderId="2" xfId="0" applyNumberFormat="1" applyFont="1" applyFill="1" applyBorder="1" applyAlignment="1" applyProtection="1">
      <alignment horizontal="center" vertical="center"/>
      <protection locked="0"/>
    </xf>
    <xf numFmtId="0" fontId="14" fillId="4" borderId="2" xfId="0" quotePrefix="1" applyFont="1" applyFill="1" applyBorder="1" applyAlignment="1">
      <alignment horizontal="left" vertical="center"/>
    </xf>
    <xf numFmtId="164" fontId="14" fillId="4" borderId="3" xfId="0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/>
    </xf>
    <xf numFmtId="0" fontId="14" fillId="4" borderId="2" xfId="0" quotePrefix="1" applyFont="1" applyFill="1" applyBorder="1" applyAlignment="1">
      <alignment horizontal="center" vertical="center"/>
    </xf>
    <xf numFmtId="164" fontId="14" fillId="4" borderId="2" xfId="0" applyNumberFormat="1" applyFont="1" applyFill="1" applyBorder="1" applyAlignment="1">
      <alignment horizontal="center" vertical="center"/>
    </xf>
    <xf numFmtId="0" fontId="14" fillId="0" borderId="0" xfId="0" quotePrefix="1" applyFont="1" applyAlignment="1">
      <alignment horizontal="left" vertical="center"/>
    </xf>
    <xf numFmtId="0" fontId="14" fillId="0" borderId="0" xfId="0" quotePrefix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0" fontId="13" fillId="5" borderId="2" xfId="0" applyNumberFormat="1" applyFont="1" applyFill="1" applyBorder="1" applyAlignment="1" applyProtection="1">
      <alignment horizontal="center" vertical="center"/>
      <protection locked="0"/>
    </xf>
    <xf numFmtId="164" fontId="14" fillId="0" borderId="0" xfId="0" applyNumberFormat="1" applyFont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164" fontId="13" fillId="5" borderId="19" xfId="0" applyNumberFormat="1" applyFont="1" applyFill="1" applyBorder="1" applyAlignment="1" applyProtection="1">
      <alignment horizontal="center" vertical="center"/>
      <protection locked="0"/>
    </xf>
    <xf numFmtId="164" fontId="14" fillId="4" borderId="4" xfId="0" applyNumberFormat="1" applyFont="1" applyFill="1" applyBorder="1" applyAlignment="1">
      <alignment vertical="center"/>
    </xf>
    <xf numFmtId="0" fontId="14" fillId="4" borderId="17" xfId="0" quotePrefix="1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 wrapText="1"/>
    </xf>
    <xf numFmtId="164" fontId="13" fillId="2" borderId="17" xfId="0" applyNumberFormat="1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164" fontId="13" fillId="5" borderId="24" xfId="0" applyNumberFormat="1" applyFont="1" applyFill="1" applyBorder="1" applyAlignment="1" applyProtection="1">
      <alignment horizontal="center" vertical="center"/>
      <protection locked="0"/>
    </xf>
    <xf numFmtId="0" fontId="13" fillId="2" borderId="17" xfId="0" applyFont="1" applyFill="1" applyBorder="1" applyAlignment="1">
      <alignment horizontal="center" vertical="center" wrapText="1"/>
    </xf>
    <xf numFmtId="164" fontId="14" fillId="4" borderId="4" xfId="0" applyNumberFormat="1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3" fillId="3" borderId="28" xfId="0" applyFont="1" applyFill="1" applyBorder="1" applyAlignment="1">
      <alignment vertical="center"/>
    </xf>
    <xf numFmtId="164" fontId="13" fillId="0" borderId="0" xfId="0" applyNumberFormat="1" applyFont="1" applyAlignment="1">
      <alignment horizontal="center" vertical="center"/>
    </xf>
    <xf numFmtId="0" fontId="19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/>
    </xf>
    <xf numFmtId="0" fontId="16" fillId="6" borderId="2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0" fillId="0" borderId="0" xfId="0" quotePrefix="1" applyFont="1" applyAlignment="1">
      <alignment horizontal="center" vertical="center"/>
    </xf>
    <xf numFmtId="0" fontId="12" fillId="6" borderId="17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2" fontId="14" fillId="4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164" fontId="14" fillId="0" borderId="16" xfId="0" applyNumberFormat="1" applyFont="1" applyBorder="1" applyAlignment="1">
      <alignment vertical="center"/>
    </xf>
    <xf numFmtId="2" fontId="14" fillId="4" borderId="2" xfId="0" applyNumberFormat="1" applyFont="1" applyFill="1" applyBorder="1" applyAlignment="1">
      <alignment horizontal="left" vertical="center"/>
    </xf>
    <xf numFmtId="2" fontId="14" fillId="4" borderId="2" xfId="0" applyNumberFormat="1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164" fontId="17" fillId="6" borderId="30" xfId="0" applyNumberFormat="1" applyFont="1" applyFill="1" applyBorder="1" applyAlignment="1">
      <alignment horizontal="center" vertical="center"/>
    </xf>
    <xf numFmtId="164" fontId="17" fillId="6" borderId="31" xfId="0" applyNumberFormat="1" applyFont="1" applyFill="1" applyBorder="1" applyAlignment="1">
      <alignment horizontal="center" vertical="center"/>
    </xf>
    <xf numFmtId="0" fontId="21" fillId="5" borderId="27" xfId="0" applyFont="1" applyFill="1" applyBorder="1" applyAlignment="1" applyProtection="1">
      <alignment horizontal="center" vertical="center"/>
      <protection locked="0"/>
    </xf>
    <xf numFmtId="0" fontId="21" fillId="5" borderId="28" xfId="0" applyFont="1" applyFill="1" applyBorder="1" applyAlignment="1" applyProtection="1">
      <alignment horizontal="center" vertical="center"/>
      <protection locked="0"/>
    </xf>
    <xf numFmtId="0" fontId="21" fillId="5" borderId="29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</cellXfs>
  <cellStyles count="2">
    <cellStyle name="Standaard" xfId="0" builtinId="0"/>
    <cellStyle name="Standaard 2" xfId="1" xr:uid="{23121490-7233-7646-902D-C455FCDBF504}"/>
  </cellStyles>
  <dxfs count="56"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D34A7-F542-6B4E-91F7-E11FEC21D22B}">
  <dimension ref="A1:I27"/>
  <sheetViews>
    <sheetView showGridLines="0" tabSelected="1" topLeftCell="A3" zoomScaleNormal="100" workbookViewId="0">
      <selection activeCell="A9" sqref="A9"/>
    </sheetView>
  </sheetViews>
  <sheetFormatPr baseColWidth="10" defaultColWidth="10.83203125" defaultRowHeight="12" x14ac:dyDescent="0.2"/>
  <cols>
    <col min="1" max="1" width="95" style="2" customWidth="1"/>
    <col min="2" max="2" width="17.33203125" style="7" customWidth="1"/>
    <col min="3" max="8" width="24.83203125" style="2" customWidth="1"/>
    <col min="9" max="9" width="15.83203125" style="2" customWidth="1"/>
    <col min="10" max="16384" width="10.83203125" style="2"/>
  </cols>
  <sheetData>
    <row r="1" spans="1:9" s="1" customFormat="1" ht="79" customHeight="1" thickBot="1" x14ac:dyDescent="0.25">
      <c r="A1" s="57" t="s">
        <v>0</v>
      </c>
      <c r="B1" s="58"/>
      <c r="C1" s="58"/>
      <c r="D1" s="58"/>
      <c r="E1" s="58"/>
      <c r="F1" s="58"/>
      <c r="G1" s="58"/>
      <c r="H1" s="58"/>
    </row>
    <row r="2" spans="1:9" s="8" customFormat="1" ht="30" customHeight="1" thickTop="1" thickBot="1" x14ac:dyDescent="0.25">
      <c r="A2" s="64"/>
      <c r="B2" s="65"/>
      <c r="C2" s="64" t="s">
        <v>1</v>
      </c>
      <c r="D2" s="65"/>
      <c r="E2" s="64" t="s">
        <v>3</v>
      </c>
      <c r="F2" s="66"/>
      <c r="G2" s="64" t="s">
        <v>2</v>
      </c>
      <c r="H2" s="66"/>
      <c r="I2" s="1"/>
    </row>
    <row r="3" spans="1:9" s="3" customFormat="1" ht="63" customHeight="1" thickTop="1" thickBot="1" x14ac:dyDescent="0.25">
      <c r="A3" s="9"/>
      <c r="B3" s="26"/>
      <c r="C3" s="25" t="s">
        <v>28</v>
      </c>
      <c r="D3" s="30" t="s">
        <v>5</v>
      </c>
      <c r="E3" s="25" t="s">
        <v>28</v>
      </c>
      <c r="F3" s="32" t="s">
        <v>5</v>
      </c>
      <c r="G3" s="25" t="s">
        <v>28</v>
      </c>
      <c r="H3" s="32" t="s">
        <v>5</v>
      </c>
    </row>
    <row r="4" spans="1:9" ht="30" customHeight="1" thickBot="1" x14ac:dyDescent="0.25">
      <c r="A4" s="45" t="s">
        <v>27</v>
      </c>
      <c r="B4" s="11"/>
      <c r="C4" s="27">
        <v>0</v>
      </c>
      <c r="D4" s="31">
        <f>C4*12</f>
        <v>0</v>
      </c>
      <c r="E4" s="27">
        <v>0</v>
      </c>
      <c r="F4" s="31">
        <f>E4*12</f>
        <v>0</v>
      </c>
      <c r="G4" s="27">
        <v>0</v>
      </c>
      <c r="H4" s="31">
        <f>G4*12</f>
        <v>0</v>
      </c>
      <c r="I4" s="34"/>
    </row>
    <row r="5" spans="1:9" ht="30" customHeight="1" thickBot="1" x14ac:dyDescent="0.25">
      <c r="A5" s="13" t="s">
        <v>30</v>
      </c>
      <c r="B5" s="29"/>
      <c r="C5" s="28" t="s">
        <v>17</v>
      </c>
      <c r="D5" s="37">
        <f>D4</f>
        <v>0</v>
      </c>
      <c r="E5" s="28" t="s">
        <v>17</v>
      </c>
      <c r="F5" s="14">
        <f>F4</f>
        <v>0</v>
      </c>
      <c r="G5" s="28" t="s">
        <v>17</v>
      </c>
      <c r="H5" s="14">
        <f>H4</f>
        <v>0</v>
      </c>
      <c r="I5" s="34"/>
    </row>
    <row r="6" spans="1:9" ht="15" customHeight="1" thickBot="1" x14ac:dyDescent="0.25">
      <c r="A6" s="19"/>
      <c r="B6" s="20"/>
      <c r="C6" s="23"/>
      <c r="D6" s="21"/>
      <c r="E6" s="23"/>
      <c r="F6" s="53"/>
      <c r="G6" s="54"/>
      <c r="H6" s="53"/>
    </row>
    <row r="7" spans="1:9" ht="51" customHeight="1" thickBot="1" x14ac:dyDescent="0.25">
      <c r="A7" s="48" t="s">
        <v>23</v>
      </c>
      <c r="B7" s="26" t="s">
        <v>20</v>
      </c>
      <c r="C7" s="26" t="s">
        <v>21</v>
      </c>
      <c r="D7" s="26" t="s">
        <v>19</v>
      </c>
      <c r="E7" s="41"/>
      <c r="F7" s="41"/>
      <c r="G7" s="41"/>
      <c r="H7" s="41"/>
    </row>
    <row r="8" spans="1:9" ht="40" customHeight="1" thickBot="1" x14ac:dyDescent="0.25">
      <c r="A8" s="42" t="s">
        <v>33</v>
      </c>
      <c r="B8" s="52">
        <v>17500</v>
      </c>
      <c r="C8" s="22">
        <v>0</v>
      </c>
      <c r="D8" s="18">
        <f>B8+(B8*C8)</f>
        <v>17500</v>
      </c>
      <c r="E8" s="41"/>
      <c r="F8" s="41"/>
      <c r="G8" s="41"/>
      <c r="H8" s="41"/>
    </row>
    <row r="9" spans="1:9" ht="15" customHeight="1" thickBot="1" x14ac:dyDescent="0.25">
      <c r="A9" s="19"/>
      <c r="B9" s="20"/>
      <c r="C9" s="23"/>
      <c r="D9" s="21"/>
      <c r="E9" s="21"/>
    </row>
    <row r="10" spans="1:9" ht="26" customHeight="1" thickBot="1" x14ac:dyDescent="0.25">
      <c r="A10" s="9" t="s">
        <v>25</v>
      </c>
      <c r="B10" s="26" t="s">
        <v>4</v>
      </c>
      <c r="C10" s="15" t="s">
        <v>15</v>
      </c>
      <c r="D10" s="33" t="s">
        <v>5</v>
      </c>
    </row>
    <row r="11" spans="1:9" ht="26" customHeight="1" thickBot="1" x14ac:dyDescent="0.25">
      <c r="A11" s="10" t="s">
        <v>14</v>
      </c>
      <c r="B11" s="43">
        <v>1</v>
      </c>
      <c r="C11" s="12">
        <v>0</v>
      </c>
      <c r="D11" s="16">
        <f>C11*B11</f>
        <v>0</v>
      </c>
    </row>
    <row r="12" spans="1:9" ht="26" customHeight="1" thickBot="1" x14ac:dyDescent="0.25">
      <c r="A12" s="45" t="s">
        <v>18</v>
      </c>
      <c r="B12" s="43">
        <v>1</v>
      </c>
      <c r="C12" s="12">
        <v>0</v>
      </c>
      <c r="D12" s="16">
        <f>C12*B12</f>
        <v>0</v>
      </c>
    </row>
    <row r="13" spans="1:9" ht="26" customHeight="1" thickBot="1" x14ac:dyDescent="0.25">
      <c r="A13" s="55" t="s">
        <v>16</v>
      </c>
      <c r="B13" s="51"/>
      <c r="C13" s="51"/>
      <c r="D13" s="18">
        <f>D11+D12</f>
        <v>0</v>
      </c>
    </row>
    <row r="14" spans="1:9" ht="26" customHeight="1" thickBot="1" x14ac:dyDescent="0.25">
      <c r="A14" s="4"/>
      <c r="B14" s="5"/>
    </row>
    <row r="15" spans="1:9" ht="79" customHeight="1" thickBot="1" x14ac:dyDescent="0.25">
      <c r="A15" s="56" t="s">
        <v>32</v>
      </c>
      <c r="B15" s="20"/>
      <c r="C15" s="59">
        <f>D5+F5+H5+D8+D13</f>
        <v>17500</v>
      </c>
      <c r="D15" s="59"/>
    </row>
    <row r="16" spans="1:9" ht="15" customHeight="1" thickBot="1" x14ac:dyDescent="0.25">
      <c r="A16" s="19"/>
      <c r="B16" s="47"/>
      <c r="C16" s="21"/>
      <c r="D16" s="21"/>
      <c r="E16" s="21"/>
      <c r="F16" s="21"/>
      <c r="G16" s="21"/>
      <c r="H16" s="21"/>
    </row>
    <row r="17" spans="1:8" ht="45" customHeight="1" thickBot="1" x14ac:dyDescent="0.25">
      <c r="A17" s="9" t="s">
        <v>6</v>
      </c>
      <c r="B17" s="15" t="s">
        <v>29</v>
      </c>
      <c r="C17" s="15" t="s">
        <v>7</v>
      </c>
      <c r="D17" s="33" t="s">
        <v>26</v>
      </c>
    </row>
    <row r="18" spans="1:8" ht="30" customHeight="1" thickBot="1" x14ac:dyDescent="0.25">
      <c r="A18" s="10" t="s">
        <v>9</v>
      </c>
      <c r="B18" s="24">
        <v>80</v>
      </c>
      <c r="C18" s="12">
        <v>0</v>
      </c>
      <c r="D18" s="16">
        <f>C18*B18</f>
        <v>0</v>
      </c>
    </row>
    <row r="19" spans="1:8" ht="30" customHeight="1" thickBot="1" x14ac:dyDescent="0.25">
      <c r="A19" s="10" t="s">
        <v>10</v>
      </c>
      <c r="B19" s="24">
        <v>20</v>
      </c>
      <c r="C19" s="12">
        <v>0</v>
      </c>
      <c r="D19" s="16">
        <f>C19*B19</f>
        <v>0</v>
      </c>
      <c r="F19" s="67" t="s">
        <v>8</v>
      </c>
      <c r="G19" s="68"/>
      <c r="H19" s="69"/>
    </row>
    <row r="20" spans="1:8" ht="30" customHeight="1" thickBot="1" x14ac:dyDescent="0.25">
      <c r="A20" s="10" t="s">
        <v>11</v>
      </c>
      <c r="B20" s="24">
        <v>40</v>
      </c>
      <c r="C20" s="12">
        <v>0</v>
      </c>
      <c r="D20" s="16">
        <f>C20*B20</f>
        <v>0</v>
      </c>
      <c r="F20" s="70"/>
      <c r="G20" s="71"/>
      <c r="H20" s="72"/>
    </row>
    <row r="21" spans="1:8" ht="30" customHeight="1" thickBot="1" x14ac:dyDescent="0.25">
      <c r="A21" s="46" t="s">
        <v>22</v>
      </c>
      <c r="B21" s="36">
        <v>450</v>
      </c>
      <c r="C21" s="35">
        <v>0</v>
      </c>
      <c r="D21" s="31">
        <f>C21*B21</f>
        <v>0</v>
      </c>
      <c r="F21" s="70"/>
      <c r="G21" s="71"/>
      <c r="H21" s="72"/>
    </row>
    <row r="22" spans="1:8" ht="30" customHeight="1" thickBot="1" x14ac:dyDescent="0.25">
      <c r="A22" s="13" t="s">
        <v>13</v>
      </c>
      <c r="B22" s="17"/>
      <c r="C22" s="18"/>
      <c r="D22" s="18">
        <f>SUM(D18:D20)</f>
        <v>0</v>
      </c>
      <c r="F22" s="73"/>
      <c r="G22" s="74"/>
      <c r="H22" s="75"/>
    </row>
    <row r="23" spans="1:8" ht="29" customHeight="1" thickBot="1" x14ac:dyDescent="0.25">
      <c r="A23" s="4"/>
      <c r="B23" s="5"/>
    </row>
    <row r="24" spans="1:8" ht="75" customHeight="1" thickBot="1" x14ac:dyDescent="0.25">
      <c r="A24" s="44" t="s">
        <v>31</v>
      </c>
      <c r="B24" s="59">
        <f>C15+D22</f>
        <v>17500</v>
      </c>
      <c r="C24" s="59"/>
      <c r="D24" s="59"/>
      <c r="E24" s="59"/>
      <c r="F24" s="60"/>
      <c r="G24" s="34"/>
    </row>
    <row r="25" spans="1:8" ht="17" customHeight="1" thickBot="1" x14ac:dyDescent="0.25">
      <c r="A25" s="40"/>
      <c r="B25" s="49"/>
      <c r="C25" s="50"/>
      <c r="D25" s="50"/>
      <c r="E25" s="50"/>
      <c r="F25" s="50"/>
    </row>
    <row r="26" spans="1:8" ht="82" customHeight="1" thickBot="1" x14ac:dyDescent="0.25">
      <c r="A26" s="38" t="s">
        <v>12</v>
      </c>
      <c r="B26" s="61" t="s">
        <v>24</v>
      </c>
      <c r="C26" s="62"/>
      <c r="D26" s="62"/>
      <c r="E26" s="62"/>
      <c r="F26" s="63"/>
    </row>
    <row r="27" spans="1:8" x14ac:dyDescent="0.2">
      <c r="A27" s="6">
        <v>2022</v>
      </c>
      <c r="B27" s="39"/>
    </row>
  </sheetData>
  <sheetProtection algorithmName="SHA-512" hashValue="H6m7WzM9U92HG4vuRyn7JPHldJqDVV/JA4+4HA5N4cBFBj/S8BbIqWdKbc9lE2iCmGdVDkJLG51dTS1vehiz0Q==" saltValue="hlH5fFCY7edijywF28ggeA==" spinCount="100000" sheet="1" objects="1" scenarios="1"/>
  <protectedRanges>
    <protectedRange password="CC06" sqref="A21:B21" name="GEGEVENSPAND_2"/>
  </protectedRanges>
  <mergeCells count="9">
    <mergeCell ref="A1:H1"/>
    <mergeCell ref="B24:F24"/>
    <mergeCell ref="B26:F26"/>
    <mergeCell ref="A2:B2"/>
    <mergeCell ref="C2:D2"/>
    <mergeCell ref="E2:F2"/>
    <mergeCell ref="G2:H2"/>
    <mergeCell ref="F19:H22"/>
    <mergeCell ref="C15:D15"/>
  </mergeCells>
  <conditionalFormatting sqref="C4 C18:D21 F5:F9 H5:H9">
    <cfRule type="containsText" dxfId="55" priority="3524" operator="containsText" text="JA">
      <formula>NOT(ISERROR(SEARCH("JA",C4)))</formula>
    </cfRule>
  </conditionalFormatting>
  <conditionalFormatting sqref="C4 C18:D21 F5:F9 H5:H9">
    <cfRule type="containsText" dxfId="54" priority="3493" operator="containsText" text="2022">
      <formula>NOT(ISERROR(SEARCH("2022",C4)))</formula>
    </cfRule>
    <cfRule type="containsText" dxfId="53" priority="3494" operator="containsText" text="2021">
      <formula>NOT(ISERROR(SEARCH("2021",C4)))</formula>
    </cfRule>
    <cfRule type="containsText" dxfId="52" priority="3495" operator="containsText" text="2020">
      <formula>NOT(ISERROR(SEARCH("2020",C4)))</formula>
    </cfRule>
    <cfRule type="containsText" dxfId="51" priority="3496" operator="containsText" text="2019">
      <formula>NOT(ISERROR(SEARCH("2019",C4)))</formula>
    </cfRule>
  </conditionalFormatting>
  <conditionalFormatting sqref="D4">
    <cfRule type="containsText" dxfId="50" priority="2067" operator="containsText" text="JA">
      <formula>NOT(ISERROR(SEARCH("JA",D4)))</formula>
    </cfRule>
  </conditionalFormatting>
  <conditionalFormatting sqref="D4">
    <cfRule type="containsText" dxfId="49" priority="2063" operator="containsText" text="2022">
      <formula>NOT(ISERROR(SEARCH("2022",D4)))</formula>
    </cfRule>
    <cfRule type="containsText" dxfId="48" priority="2064" operator="containsText" text="2021">
      <formula>NOT(ISERROR(SEARCH("2021",D4)))</formula>
    </cfRule>
    <cfRule type="containsText" dxfId="47" priority="2065" operator="containsText" text="2020">
      <formula>NOT(ISERROR(SEARCH("2020",D4)))</formula>
    </cfRule>
    <cfRule type="containsText" dxfId="46" priority="2066" operator="containsText" text="2019">
      <formula>NOT(ISERROR(SEARCH("2019",D4)))</formula>
    </cfRule>
  </conditionalFormatting>
  <conditionalFormatting sqref="E4">
    <cfRule type="containsText" dxfId="45" priority="87" operator="containsText" text="JA">
      <formula>NOT(ISERROR(SEARCH("JA",E4)))</formula>
    </cfRule>
  </conditionalFormatting>
  <conditionalFormatting sqref="E4">
    <cfRule type="containsText" dxfId="44" priority="83" operator="containsText" text="2022">
      <formula>NOT(ISERROR(SEARCH("2022",E4)))</formula>
    </cfRule>
    <cfRule type="containsText" dxfId="43" priority="84" operator="containsText" text="2021">
      <formula>NOT(ISERROR(SEARCH("2021",E4)))</formula>
    </cfRule>
    <cfRule type="containsText" dxfId="42" priority="85" operator="containsText" text="2020">
      <formula>NOT(ISERROR(SEARCH("2020",E4)))</formula>
    </cfRule>
    <cfRule type="containsText" dxfId="41" priority="86" operator="containsText" text="2019">
      <formula>NOT(ISERROR(SEARCH("2019",E4)))</formula>
    </cfRule>
  </conditionalFormatting>
  <conditionalFormatting sqref="F4">
    <cfRule type="containsText" dxfId="40" priority="82" operator="containsText" text="JA">
      <formula>NOT(ISERROR(SEARCH("JA",F4)))</formula>
    </cfRule>
  </conditionalFormatting>
  <conditionalFormatting sqref="F4">
    <cfRule type="containsText" dxfId="39" priority="78" operator="containsText" text="2022">
      <formula>NOT(ISERROR(SEARCH("2022",F4)))</formula>
    </cfRule>
    <cfRule type="containsText" dxfId="38" priority="79" operator="containsText" text="2021">
      <formula>NOT(ISERROR(SEARCH("2021",F4)))</formula>
    </cfRule>
    <cfRule type="containsText" dxfId="37" priority="80" operator="containsText" text="2020">
      <formula>NOT(ISERROR(SEARCH("2020",F4)))</formula>
    </cfRule>
    <cfRule type="containsText" dxfId="36" priority="81" operator="containsText" text="2019">
      <formula>NOT(ISERROR(SEARCH("2019",F4)))</formula>
    </cfRule>
  </conditionalFormatting>
  <conditionalFormatting sqref="G4">
    <cfRule type="containsText" dxfId="35" priority="47" operator="containsText" text="JA">
      <formula>NOT(ISERROR(SEARCH("JA",G4)))</formula>
    </cfRule>
  </conditionalFormatting>
  <conditionalFormatting sqref="G4">
    <cfRule type="containsText" dxfId="34" priority="43" operator="containsText" text="2022">
      <formula>NOT(ISERROR(SEARCH("2022",G4)))</formula>
    </cfRule>
    <cfRule type="containsText" dxfId="33" priority="44" operator="containsText" text="2021">
      <formula>NOT(ISERROR(SEARCH("2021",G4)))</formula>
    </cfRule>
    <cfRule type="containsText" dxfId="32" priority="45" operator="containsText" text="2020">
      <formula>NOT(ISERROR(SEARCH("2020",G4)))</formula>
    </cfRule>
    <cfRule type="containsText" dxfId="31" priority="46" operator="containsText" text="2019">
      <formula>NOT(ISERROR(SEARCH("2019",G4)))</formula>
    </cfRule>
  </conditionalFormatting>
  <conditionalFormatting sqref="H4">
    <cfRule type="containsText" dxfId="30" priority="42" operator="containsText" text="JA">
      <formula>NOT(ISERROR(SEARCH("JA",H4)))</formula>
    </cfRule>
  </conditionalFormatting>
  <conditionalFormatting sqref="H4">
    <cfRule type="containsText" dxfId="29" priority="38" operator="containsText" text="2022">
      <formula>NOT(ISERROR(SEARCH("2022",H4)))</formula>
    </cfRule>
    <cfRule type="containsText" dxfId="28" priority="39" operator="containsText" text="2021">
      <formula>NOT(ISERROR(SEARCH("2021",H4)))</formula>
    </cfRule>
    <cfRule type="containsText" dxfId="27" priority="40" operator="containsText" text="2020">
      <formula>NOT(ISERROR(SEARCH("2020",H4)))</formula>
    </cfRule>
    <cfRule type="containsText" dxfId="26" priority="41" operator="containsText" text="2019">
      <formula>NOT(ISERROR(SEARCH("2019",H4)))</formula>
    </cfRule>
  </conditionalFormatting>
  <conditionalFormatting sqref="C15:D15">
    <cfRule type="cellIs" dxfId="25" priority="26" stopIfTrue="1" operator="greaterThan">
      <formula>200000</formula>
    </cfRule>
  </conditionalFormatting>
  <conditionalFormatting sqref="C8 E7:H8">
    <cfRule type="containsText" dxfId="24" priority="25" operator="containsText" text="JA">
      <formula>NOT(ISERROR(SEARCH("JA",C7)))</formula>
    </cfRule>
  </conditionalFormatting>
  <conditionalFormatting sqref="C8 E7:H8">
    <cfRule type="containsText" dxfId="23" priority="21" operator="containsText" text="2022">
      <formula>NOT(ISERROR(SEARCH("2022",C7)))</formula>
    </cfRule>
    <cfRule type="containsText" dxfId="22" priority="22" operator="containsText" text="2021">
      <formula>NOT(ISERROR(SEARCH("2021",C7)))</formula>
    </cfRule>
    <cfRule type="containsText" dxfId="21" priority="23" operator="containsText" text="2020">
      <formula>NOT(ISERROR(SEARCH("2020",C7)))</formula>
    </cfRule>
    <cfRule type="containsText" dxfId="20" priority="24" operator="containsText" text="2019">
      <formula>NOT(ISERROR(SEARCH("2019",C7)))</formula>
    </cfRule>
  </conditionalFormatting>
  <conditionalFormatting sqref="B8">
    <cfRule type="containsText" dxfId="19" priority="20" operator="containsText" text="JA">
      <formula>NOT(ISERROR(SEARCH("JA",B8)))</formula>
    </cfRule>
  </conditionalFormatting>
  <conditionalFormatting sqref="B8">
    <cfRule type="containsText" dxfId="18" priority="16" operator="containsText" text="2022">
      <formula>NOT(ISERROR(SEARCH("2022",B8)))</formula>
    </cfRule>
    <cfRule type="containsText" dxfId="17" priority="17" operator="containsText" text="2021">
      <formula>NOT(ISERROR(SEARCH("2021",B8)))</formula>
    </cfRule>
    <cfRule type="containsText" dxfId="16" priority="18" operator="containsText" text="2020">
      <formula>NOT(ISERROR(SEARCH("2020",B8)))</formula>
    </cfRule>
    <cfRule type="containsText" dxfId="15" priority="19" operator="containsText" text="2019">
      <formula>NOT(ISERROR(SEARCH("2019",B8)))</formula>
    </cfRule>
  </conditionalFormatting>
  <conditionalFormatting sqref="D8">
    <cfRule type="containsText" dxfId="14" priority="15" operator="containsText" text="JA">
      <formula>NOT(ISERROR(SEARCH("JA",D8)))</formula>
    </cfRule>
  </conditionalFormatting>
  <conditionalFormatting sqref="D8">
    <cfRule type="containsText" dxfId="13" priority="11" operator="containsText" text="2022">
      <formula>NOT(ISERROR(SEARCH("2022",D8)))</formula>
    </cfRule>
    <cfRule type="containsText" dxfId="12" priority="12" operator="containsText" text="2021">
      <formula>NOT(ISERROR(SEARCH("2021",D8)))</formula>
    </cfRule>
    <cfRule type="containsText" dxfId="11" priority="13" operator="containsText" text="2020">
      <formula>NOT(ISERROR(SEARCH("2020",D8)))</formula>
    </cfRule>
    <cfRule type="containsText" dxfId="10" priority="14" operator="containsText" text="2019">
      <formula>NOT(ISERROR(SEARCH("2019",D8)))</formula>
    </cfRule>
  </conditionalFormatting>
  <conditionalFormatting sqref="C12:D12">
    <cfRule type="containsText" dxfId="9" priority="10" operator="containsText" text="JA">
      <formula>NOT(ISERROR(SEARCH("JA",C12)))</formula>
    </cfRule>
  </conditionalFormatting>
  <conditionalFormatting sqref="C12:D12">
    <cfRule type="containsText" dxfId="8" priority="6" operator="containsText" text="2022">
      <formula>NOT(ISERROR(SEARCH("2022",C12)))</formula>
    </cfRule>
    <cfRule type="containsText" dxfId="7" priority="7" operator="containsText" text="2021">
      <formula>NOT(ISERROR(SEARCH("2021",C12)))</formula>
    </cfRule>
    <cfRule type="containsText" dxfId="6" priority="8" operator="containsText" text="2020">
      <formula>NOT(ISERROR(SEARCH("2020",C12)))</formula>
    </cfRule>
    <cfRule type="containsText" dxfId="5" priority="9" operator="containsText" text="2019">
      <formula>NOT(ISERROR(SEARCH("2019",C12)))</formula>
    </cfRule>
  </conditionalFormatting>
  <conditionalFormatting sqref="C11:D11">
    <cfRule type="containsText" dxfId="4" priority="5" operator="containsText" text="JA">
      <formula>NOT(ISERROR(SEARCH("JA",C11)))</formula>
    </cfRule>
  </conditionalFormatting>
  <conditionalFormatting sqref="C11:D11">
    <cfRule type="containsText" dxfId="3" priority="1" operator="containsText" text="2022">
      <formula>NOT(ISERROR(SEARCH("2022",C11)))</formula>
    </cfRule>
    <cfRule type="containsText" dxfId="2" priority="2" operator="containsText" text="2021">
      <formula>NOT(ISERROR(SEARCH("2021",C11)))</formula>
    </cfRule>
    <cfRule type="containsText" dxfId="1" priority="3" operator="containsText" text="2020">
      <formula>NOT(ISERROR(SEARCH("2020",C11)))</formula>
    </cfRule>
    <cfRule type="containsText" dxfId="0" priority="4" operator="containsText" text="2019">
      <formula>NOT(ISERROR(SEARCH("2019",C11)))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EAE559E913C344B884F7BBEE37A728" ma:contentTypeVersion="4" ma:contentTypeDescription="Een nieuw document maken." ma:contentTypeScope="" ma:versionID="984531145af73cd14f2ccab8c49bec49">
  <xsd:schema xmlns:xsd="http://www.w3.org/2001/XMLSchema" xmlns:xs="http://www.w3.org/2001/XMLSchema" xmlns:p="http://schemas.microsoft.com/office/2006/metadata/properties" xmlns:ns2="7c523cb3-f7c1-45d3-8d81-8df5119878f4" targetNamespace="http://schemas.microsoft.com/office/2006/metadata/properties" ma:root="true" ma:fieldsID="85b5df78f4480f852c34946903b4e0f4" ns2:_="">
    <xsd:import namespace="7c523cb3-f7c1-45d3-8d81-8df5119878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523cb3-f7c1-45d3-8d81-8df5119878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CAE70F-17EC-462E-91F4-11E4A0694308}">
  <ds:schemaRefs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7c523cb3-f7c1-45d3-8d81-8df5119878f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5E03DC4-5C0D-47D1-B55A-8B0700CE03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87875A-EF32-40D8-AE5F-0A842486E1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523cb3-f7c1-45d3-8d81-8df5119878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JAAR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Copyright BiC</dc:title>
  <dc:subject/>
  <dc:creator>Saskia Roos</dc:creator>
  <cp:keywords/>
  <dc:description>Copyright BiC</dc:description>
  <cp:lastModifiedBy>Microsoft Office User</cp:lastModifiedBy>
  <cp:revision/>
  <dcterms:created xsi:type="dcterms:W3CDTF">2018-12-03T10:17:04Z</dcterms:created>
  <dcterms:modified xsi:type="dcterms:W3CDTF">2022-11-30T13:35:48Z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0x0101009DEAE559E913C344B884F7BBEE37A728</vt:lpwstr>
  </property>
</Properties>
</file>