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filterPrivacy="1" codeName="ThisWorkbook" autoCompressPictures="0"/>
  <xr:revisionPtr revIDLastSave="0" documentId="13_ncr:1_{EB7AFEEC-933B-8E4A-8CC6-F51998A59C8C}" xr6:coauthVersionLast="47" xr6:coauthVersionMax="47" xr10:uidLastSave="{00000000-0000-0000-0000-000000000000}"/>
  <bookViews>
    <workbookView xWindow="30920" yWindow="500" windowWidth="35500" windowHeight="18860" activeTab="6" xr2:uid="{00000000-000D-0000-FFFF-FFFF00000000}"/>
  </bookViews>
  <sheets>
    <sheet name="Beoordelen open vragen" sheetId="6" r:id="rId1"/>
    <sheet name="Beoordelaar 1" sheetId="7" r:id="rId2"/>
    <sheet name="Beoordelaar 2" sheetId="15" r:id="rId3"/>
    <sheet name="Beoordelaar 3" sheetId="16" r:id="rId4"/>
    <sheet name="Beoordelaar 4" sheetId="17" r:id="rId5"/>
    <sheet name="Consensus" sheetId="9" r:id="rId6"/>
    <sheet name="Eindscores" sheetId="18" r:id="rId7"/>
  </sheets>
  <definedNames>
    <definedName name="SCORE">'Beoordelen open vragen'!$A$11:$A$16</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9" l="1"/>
  <c r="G26" i="9"/>
  <c r="D8" i="9"/>
  <c r="D14" i="9"/>
  <c r="D20" i="9"/>
  <c r="D26" i="9"/>
  <c r="D28" i="9"/>
  <c r="J20" i="9"/>
  <c r="G20" i="9"/>
  <c r="J14" i="9"/>
  <c r="G14" i="9"/>
  <c r="J8" i="9"/>
  <c r="G8" i="9"/>
  <c r="J28" i="9"/>
  <c r="G28" i="9"/>
  <c r="A10" i="17"/>
  <c r="A9" i="17"/>
  <c r="A8" i="17"/>
  <c r="A7" i="17"/>
  <c r="A6" i="17"/>
  <c r="A5" i="17"/>
  <c r="A4" i="17"/>
  <c r="A3" i="17"/>
  <c r="A10" i="16"/>
  <c r="A9" i="16"/>
  <c r="A8" i="16"/>
  <c r="A7" i="16"/>
  <c r="A6" i="16"/>
  <c r="A5" i="16"/>
  <c r="A4" i="16"/>
  <c r="A3" i="16"/>
  <c r="A10" i="15"/>
  <c r="A9" i="15"/>
  <c r="A8" i="15"/>
  <c r="A7" i="15"/>
  <c r="A6" i="15"/>
  <c r="A5" i="15"/>
  <c r="A4" i="15"/>
  <c r="A3" i="15"/>
  <c r="C3" i="18"/>
  <c r="C4" i="18"/>
  <c r="G3" i="18"/>
  <c r="G4" i="18"/>
  <c r="G8" i="18"/>
  <c r="E3" i="18"/>
  <c r="E4" i="18"/>
  <c r="E8" i="18"/>
  <c r="C8" i="18"/>
  <c r="J24" i="9"/>
  <c r="J23" i="9"/>
  <c r="J22" i="9"/>
  <c r="J21" i="9"/>
  <c r="G24" i="9"/>
  <c r="G23" i="9"/>
  <c r="G22" i="9"/>
  <c r="G21" i="9"/>
  <c r="D24" i="9"/>
  <c r="D23" i="9"/>
  <c r="D22" i="9"/>
  <c r="D21" i="9"/>
  <c r="J18" i="9"/>
  <c r="J17" i="9"/>
  <c r="J16" i="9"/>
  <c r="J15" i="9"/>
  <c r="G18" i="9"/>
  <c r="G17" i="9"/>
  <c r="G16" i="9"/>
  <c r="G15" i="9"/>
  <c r="D18" i="9"/>
  <c r="D17" i="9"/>
  <c r="D16" i="9"/>
  <c r="D15" i="9"/>
  <c r="J12" i="9"/>
  <c r="J11" i="9"/>
  <c r="J10" i="9"/>
  <c r="J9" i="9"/>
  <c r="G12" i="9"/>
  <c r="G11" i="9"/>
  <c r="G10" i="9"/>
  <c r="G9" i="9"/>
  <c r="D12" i="9"/>
  <c r="D11" i="9"/>
  <c r="D10" i="9"/>
  <c r="D9" i="9"/>
  <c r="J6" i="9"/>
  <c r="J5" i="9"/>
  <c r="J4" i="9"/>
  <c r="J3" i="9"/>
  <c r="G6" i="9"/>
  <c r="B12" i="9"/>
  <c r="B18" i="9"/>
  <c r="B24" i="9"/>
  <c r="B11" i="9"/>
  <c r="B17" i="9"/>
  <c r="B23" i="9"/>
  <c r="B10" i="9"/>
  <c r="B16" i="9"/>
  <c r="B22" i="9"/>
  <c r="B9" i="9"/>
  <c r="B15" i="9"/>
  <c r="B21" i="9"/>
  <c r="A21" i="9"/>
  <c r="A15" i="9"/>
  <c r="A9" i="9"/>
  <c r="A3" i="9"/>
  <c r="A4" i="7"/>
  <c r="A10" i="7"/>
  <c r="A9" i="7"/>
  <c r="A8" i="7"/>
  <c r="A7" i="7"/>
  <c r="A6" i="7"/>
  <c r="A5" i="7"/>
  <c r="A3" i="7"/>
  <c r="G2" i="18"/>
  <c r="E2" i="18"/>
  <c r="C2" i="18"/>
  <c r="D2" i="9"/>
  <c r="J2" i="9"/>
  <c r="G2" i="9"/>
  <c r="G3" i="9"/>
  <c r="G4" i="9"/>
  <c r="G5" i="9"/>
  <c r="D6" i="9"/>
  <c r="D5" i="9"/>
  <c r="D4" i="9"/>
  <c r="D3" i="9"/>
</calcChain>
</file>

<file path=xl/sharedStrings.xml><?xml version="1.0" encoding="utf-8"?>
<sst xmlns="http://schemas.openxmlformats.org/spreadsheetml/2006/main" count="198" uniqueCount="48">
  <si>
    <t>7.1	 Schriftelijke beantwoording open vragen</t>
  </si>
  <si>
    <t>Om de kwaliteit en toegevoegde waarde van de inschrijver(s) te kunnen beoordelen dient inschrijver haar kwaliteit aan te tonen en meerwaarde uit te werken conform onderstaande open vragen.</t>
  </si>
  <si>
    <t>7.1.1	 BELEVING SCHONE WERKOMGEVING OP HET STADSKANTOOR</t>
  </si>
  <si>
    <t>De dag beginnen met een schone omgeving op het stadskantoor voor bezoekers, huurders en medewerkers in alle ruimtes (publiekshal, kantoren, werkcafé, vergaderruimtes, sanitaire ruimtes etc.) iedere dag weer. Dat is waar de aanbestedende dienst naar streeft. Met deze aanbesteding wil de aanbestedende dienst een partij selecteren die als geen ander begrijpt dat schoonmaak meer is dan alleen een werkprogramma uitvoeren en afvinken. Inschrijver dient te beschrijven op maximaal 3 A4 wat zij in het kader van deze aanbesteding verstaat onder een schone werkomgeving bij de opdrachtgever. Inschrijver beschrijft daarbij minimaal:
-	 Welke invulling inschrijver gaat geven aan de beleving bij bezoekers en medewerkers van de gemeente Goes van schoon;
-	 Op welke wijze inschrijver ervoor zorgt dat dit dagelijkse praktijk is gedurende de gehele looptijd van de raamovereenkomst, dus ook in de verschillende seizoenen;
-	 Welke meerwaarde inschrijver biedt naast het afwerken van alleen het geëiste schoonmaakprogramma;
-	 Op welke manier inschrijver omgaat met vervuiling bestaande uit rommel door bezoekers in openbare ruimtes; 
-	 Welke extra structurele maatregelen de inschrijver treft om het verspreiden van virussen aan deurknoppen, deurgrepen en andere contactelementen te minimaliseren. 
-	 Op welke wijze geeft inschrijver invulling aan de beleving van een schone flexibele werkplek zodat de medewerker die daaraan plaatsneemt niet alleen weet dat het schoongemaakt is maar ook beleeft?</t>
  </si>
  <si>
    <t>7.1.2	 GOED WERKGEVERSCHAP EN GOEDE REGIE SW-CONTRACT</t>
  </si>
  <si>
    <t>Inschrijver dient te beschrijven op maximaal 2 A4 op welke wijze zij invulling geeft aan goed werkgeverschap gericht op haar eigen werknemers en goede regie (aansturen van medewerkers van het SW-bedrijf, die onder eigen management ook schoonmaakwerkzaamheden uitvoert) beschrijft daarbij minimaal:
-	 Hoe de eigen medewerkers van de opdrachtnemer worden gestimuleerd en gemotiveerd in hun werken ten einde een goede schoonmaakkwaliteit te realiseren en wat de rol van de direct leidinggevende/ manager hierin is; 
-	 Hoe de medewerkers van het SW-bedrijf (d.m.v. contractregie van opdrachtnemer) worden gestimuleerd en gemotiveerd in hun werken ten einde een goede schoonmaakkwaliteit te realiseren en wat de rol van de direct leidinggevende Welke ervaring inschrijver heeft met het uitvoeren van regie op leidinggevenden en medewerkers behorend tot een 'doelgroep’;
-	 Hoe inschrijver de kwaliteit van de schoonmaak maximaal denkt te borgen vanuit een regie rol waarbij zij niet direct leiding geeft aan het schoonmaakteam van het SW-bedrijf.</t>
  </si>
  <si>
    <t xml:space="preserve">7.1.3	 INVULLING WERKZAAMHEDEN LEIDINGGEVENDE </t>
  </si>
  <si>
    <t>De aanbestedende dienst wil van inschrijver weten op welke wijze zij een invulling geeft aan de dagelijkse leiding van de schoonmaak. Inschrijver dient te beschrijven op maximaal 2 A4:
-	 Hoe inschrijver de drie taken organiseert en borgt die thuishoren bij de opdrachtnemer gedurende de schoonmaakwerkzaamheden. De drie taken zijn (1) het uitvoeren van de controles en het rapporteren hiervan, (2) het leidinggeven aan de schoonmakers en (3) het eventueel meewerken/ mede schoonmaken door een leidinggevende.
-	 Op welke wijze inschrijver invulling geeft op iedere locatie aan de functie leidinggevende waarbij minimaal beschreven wordt hoeveel uur deze per locatie ingezet gaat worden uitgewerkt naar de eigen schoonmaakwerkzaamheden en de regiefunctie richting het SW bedrijf.</t>
  </si>
  <si>
    <t xml:space="preserve">7.1.4	 OVERMACHT SITUATIES </t>
  </si>
  <si>
    <t>Inschrijver beschrijft op maximaal 2 A4 op welke wijze zij handelt in een situatie wanneer een pandemie of een andere overmachtssituatie, waarbij de kantoren (deels) zijn gesloten en er weinig tot geen dagelijkse werkzaamheden zijn uit te voeren, langer duurt dan 6 weken. Inschrijver dient hierbij haar visie in en schrijft een plan van aanpak/ voorstel waarbij minimaal de volgende aandachtpunten zijn uitgewerkt:
-	 Welke werkzaamheden zijn nog wel uit te voeren?
-	 Hoe zal dit financieel worden doorbelast aan de aanbestedende dienst?
-	 Hoe gaat inschrijver om met het personeel tijdens een overmachtssituatie dat normaliter wordt ingezet op de kantoren, zowel vaste als flexibele schoonmakers als leidinggevende(n)?</t>
  </si>
  <si>
    <t>Score:</t>
  </si>
  <si>
    <t>7.1.1</t>
  </si>
  <si>
    <t>7.1.2</t>
  </si>
  <si>
    <t>7.1.3</t>
  </si>
  <si>
    <t>7.1.4</t>
  </si>
  <si>
    <t>Uitmuntend</t>
  </si>
  <si>
    <t>Goed</t>
  </si>
  <si>
    <t>Voldoende</t>
  </si>
  <si>
    <t>Matig</t>
  </si>
  <si>
    <t>Onvoldoende</t>
  </si>
  <si>
    <t>KO</t>
  </si>
  <si>
    <t>7.2	 Persoonlijke toelichting beantwoording van de schriftelijk ingediende open vragen</t>
  </si>
  <si>
    <t xml:space="preserve">Dit onderdeel kent dus GEEN eigen beoordelingskader, maar kan leiden tot een aanpassing van een beoordeling van de beantwoording van de open vragen. </t>
  </si>
  <si>
    <t>SCORE</t>
  </si>
  <si>
    <t>Beoordelaar 1: &lt;&lt;&gt;&gt;</t>
  </si>
  <si>
    <t>&lt;NAAM INSCHRIJVER&gt;</t>
  </si>
  <si>
    <t>Open vragen</t>
  </si>
  <si>
    <t>&lt;MOTIVATIE&gt;</t>
  </si>
  <si>
    <t>Beoordelaar 2: &lt;&lt;&gt;&gt;</t>
  </si>
  <si>
    <t>Beoordelaar 3: &lt;&lt;&gt;&gt;</t>
  </si>
  <si>
    <t>Beoordelaar 4: &lt;&lt;&gt;&gt;</t>
  </si>
  <si>
    <t>Totaalwaardes</t>
  </si>
  <si>
    <t>Open vraag</t>
  </si>
  <si>
    <t>MOTIVATIE CONSENSUS</t>
  </si>
  <si>
    <t>Beoordelaar 1</t>
  </si>
  <si>
    <t>&lt;&lt;motivatie CONSENSUS&gt;&gt;</t>
  </si>
  <si>
    <t>Beoordelaar 2</t>
  </si>
  <si>
    <t>Beoordelaar 3</t>
  </si>
  <si>
    <t>Beoordelaar 4</t>
  </si>
  <si>
    <t>Consensus</t>
  </si>
  <si>
    <t>Totaal behaalde waarde open vragen:</t>
  </si>
  <si>
    <t>Totaalwaarde criterium kwaliteit</t>
  </si>
  <si>
    <t>Onderdeel</t>
  </si>
  <si>
    <t>6.1 Open vragen + toelichting</t>
  </si>
  <si>
    <t>Totaal behaalde waarde criterium kwaliteit:</t>
  </si>
  <si>
    <t>Totaal behaalde waarde criterium prijs:</t>
  </si>
  <si>
    <t>FICTIEVE EINDWAARDE (prijs -/- kwaliteit):</t>
  </si>
  <si>
    <t>Driemaal of vaker 'matig' zal inschrijver worden uitgesloten van verdere deelname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</si>
</sst>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quot;€&quot;\ #,##0.00_-;&quot;€&quot;\ #,##0.00\-"/>
    <numFmt numFmtId="165" formatCode="&quot;€&quot;\ #,##0_-"/>
    <numFmt numFmtId="166" formatCode="&quot;€&quot;\ #,##0.00"/>
    <numFmt numFmtId="167" formatCode="&quot;€&quot;\ #,##0.0000"/>
  </numFmts>
  <fonts count="22"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rgb="FF000000"/>
      <name val="Verdana"/>
      <family val="2"/>
    </font>
    <font>
      <b/>
      <sz val="10"/>
      <color theme="9"/>
      <name val="Verdana"/>
      <family val="2"/>
    </font>
    <font>
      <b/>
      <sz val="10"/>
      <color rgb="FFFF0000"/>
      <name val="Verdana"/>
      <family val="2"/>
    </font>
    <font>
      <b/>
      <sz val="18"/>
      <color theme="1"/>
      <name val="Verdana"/>
      <family val="2"/>
    </font>
    <font>
      <sz val="12"/>
      <color rgb="FF454545"/>
      <name val="Helvetica Neue"/>
      <family val="2"/>
    </font>
    <font>
      <b/>
      <sz val="9"/>
      <color theme="1"/>
      <name val="Verdana"/>
      <family val="2"/>
    </font>
    <font>
      <i/>
      <sz val="10"/>
      <color theme="1"/>
      <name val="Verdana"/>
      <family val="2"/>
    </font>
    <font>
      <sz val="11"/>
      <color theme="1"/>
      <name val="Calibri"/>
      <family val="2"/>
      <scheme val="minor"/>
    </font>
    <font>
      <b/>
      <sz val="10"/>
      <color theme="6" tint="-0.499984740745262"/>
      <name val="Verdana"/>
      <family val="2"/>
    </font>
    <font>
      <sz val="11"/>
      <color theme="1"/>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rgb="FF000000"/>
      </top>
      <bottom style="thin">
        <color rgb="FF000000"/>
      </bottom>
      <diagonal/>
    </border>
    <border>
      <left style="thin">
        <color auto="1"/>
      </left>
      <right/>
      <top style="thin">
        <color rgb="FF000000"/>
      </top>
      <bottom/>
      <diagonal/>
    </border>
  </borders>
  <cellStyleXfs count="5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19" fillId="0" borderId="0" applyFont="0" applyFill="0" applyBorder="0" applyAlignment="0" applyProtection="0"/>
  </cellStyleXfs>
  <cellXfs count="105">
    <xf numFmtId="0" fontId="0" fillId="0" borderId="0" xfId="0"/>
    <xf numFmtId="0" fontId="0" fillId="0" borderId="0" xfId="0" applyAlignment="1">
      <alignment wrapText="1"/>
    </xf>
    <xf numFmtId="0" fontId="1" fillId="0" borderId="0" xfId="0" applyFont="1"/>
    <xf numFmtId="0" fontId="2" fillId="0" borderId="0" xfId="0" applyFont="1"/>
    <xf numFmtId="165" fontId="2" fillId="0" borderId="0" xfId="0" applyNumberFormat="1" applyFont="1" applyAlignment="1">
      <alignment horizontal="center"/>
    </xf>
    <xf numFmtId="0" fontId="2" fillId="2" borderId="0" xfId="0" applyFont="1" applyFill="1"/>
    <xf numFmtId="0" fontId="3" fillId="2" borderId="8" xfId="0" applyFont="1" applyFill="1" applyBorder="1" applyAlignment="1">
      <alignment horizontal="left" vertical="center" indent="1"/>
    </xf>
    <xf numFmtId="0" fontId="2" fillId="2" borderId="8" xfId="0" applyFont="1" applyFill="1" applyBorder="1" applyAlignment="1">
      <alignment horizontal="left" vertical="center" wrapText="1" indent="1"/>
    </xf>
    <xf numFmtId="0" fontId="2" fillId="2" borderId="8" xfId="0" applyFont="1" applyFill="1" applyBorder="1"/>
    <xf numFmtId="0" fontId="7" fillId="0" borderId="0" xfId="0" applyFont="1"/>
    <xf numFmtId="165" fontId="3" fillId="2" borderId="10" xfId="0" applyNumberFormat="1" applyFont="1" applyFill="1" applyBorder="1" applyAlignment="1" applyProtection="1">
      <alignment horizontal="center" vertical="center"/>
      <protection locked="0"/>
    </xf>
    <xf numFmtId="165" fontId="3" fillId="2" borderId="5" xfId="0" applyNumberFormat="1" applyFont="1" applyFill="1" applyBorder="1" applyAlignment="1">
      <alignment horizontal="center" vertical="center"/>
    </xf>
    <xf numFmtId="0" fontId="4" fillId="2" borderId="8" xfId="0" applyFont="1" applyFill="1" applyBorder="1" applyAlignment="1">
      <alignment horizontal="left" vertical="center" indent="1"/>
    </xf>
    <xf numFmtId="0" fontId="9" fillId="2" borderId="8" xfId="0"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0" fontId="1" fillId="0" borderId="7" xfId="0" applyFont="1" applyBorder="1" applyAlignment="1">
      <alignment vertical="center"/>
    </xf>
    <xf numFmtId="164" fontId="2"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 fillId="0" borderId="0" xfId="0" applyFont="1" applyAlignment="1">
      <alignment vertical="center"/>
    </xf>
    <xf numFmtId="0" fontId="11" fillId="0" borderId="0" xfId="0" applyFont="1" applyAlignment="1">
      <alignment horizontal="right" vertical="center" wrapText="1"/>
    </xf>
    <xf numFmtId="0" fontId="9" fillId="0" borderId="0" xfId="0" applyFont="1" applyAlignment="1">
      <alignment horizontal="center" vertical="center" wrapText="1"/>
    </xf>
    <xf numFmtId="0" fontId="0" fillId="0" borderId="0" xfId="0" applyAlignment="1">
      <alignment horizontal="left"/>
    </xf>
    <xf numFmtId="0" fontId="16" fillId="0" borderId="0" xfId="0" applyFont="1"/>
    <xf numFmtId="164" fontId="3" fillId="2" borderId="8" xfId="0" applyNumberFormat="1" applyFont="1" applyFill="1" applyBorder="1" applyAlignment="1">
      <alignment horizontal="center" vertical="center" wrapText="1"/>
    </xf>
    <xf numFmtId="164" fontId="3" fillId="0" borderId="8" xfId="0" applyNumberFormat="1" applyFont="1" applyBorder="1" applyAlignment="1">
      <alignment horizontal="center" vertical="center" wrapText="1"/>
    </xf>
    <xf numFmtId="0" fontId="4" fillId="0" borderId="8" xfId="0" applyFont="1" applyBorder="1" applyAlignment="1">
      <alignment horizontal="left" vertical="center" indent="1"/>
    </xf>
    <xf numFmtId="0" fontId="4" fillId="0" borderId="8" xfId="0" applyFont="1" applyBorder="1" applyAlignment="1">
      <alignment horizontal="left" vertical="center"/>
    </xf>
    <xf numFmtId="167" fontId="4" fillId="0" borderId="8" xfId="0" applyNumberFormat="1" applyFont="1" applyBorder="1" applyAlignment="1">
      <alignment horizontal="lef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15" fillId="4" borderId="1" xfId="0" applyFont="1" applyFill="1" applyBorder="1" applyAlignment="1">
      <alignment horizontal="center" vertical="center"/>
    </xf>
    <xf numFmtId="167" fontId="1" fillId="4" borderId="1" xfId="0" applyNumberFormat="1" applyFont="1"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center" vertical="center"/>
    </xf>
    <xf numFmtId="166" fontId="1" fillId="5" borderId="1" xfId="0" applyNumberFormat="1" applyFont="1" applyFill="1" applyBorder="1" applyAlignment="1">
      <alignment horizontal="center" vertical="center"/>
    </xf>
    <xf numFmtId="0" fontId="1" fillId="5" borderId="1" xfId="0" applyFont="1" applyFill="1" applyBorder="1" applyAlignment="1">
      <alignment horizontal="right" vertical="center"/>
    </xf>
    <xf numFmtId="0" fontId="1" fillId="6" borderId="1" xfId="0" applyFont="1" applyFill="1" applyBorder="1" applyAlignment="1">
      <alignment horizontal="right" vertical="center"/>
    </xf>
    <xf numFmtId="166" fontId="1" fillId="6" borderId="1" xfId="0" applyNumberFormat="1" applyFont="1" applyFill="1" applyBorder="1" applyAlignment="1" applyProtection="1">
      <alignment horizontal="center" vertical="center"/>
      <protection locked="0"/>
    </xf>
    <xf numFmtId="0" fontId="1" fillId="7" borderId="1" xfId="0" applyFont="1" applyFill="1" applyBorder="1" applyAlignment="1">
      <alignment vertical="center" wrapText="1"/>
    </xf>
    <xf numFmtId="166" fontId="1" fillId="7" borderId="13"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4" fontId="2" fillId="7" borderId="2"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9" fillId="6" borderId="2"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indent="1"/>
      <protection locked="0"/>
    </xf>
    <xf numFmtId="0" fontId="2" fillId="3" borderId="2" xfId="0" applyFont="1" applyFill="1" applyBorder="1"/>
    <xf numFmtId="0" fontId="2" fillId="3" borderId="4" xfId="0" applyFont="1" applyFill="1" applyBorder="1"/>
    <xf numFmtId="0" fontId="2" fillId="3" borderId="3" xfId="0" applyFont="1" applyFill="1" applyBorder="1"/>
    <xf numFmtId="0" fontId="1" fillId="4" borderId="1" xfId="0" applyFont="1" applyFill="1" applyBorder="1" applyAlignment="1">
      <alignment horizontal="left" vertical="center" indent="1"/>
    </xf>
    <xf numFmtId="0" fontId="3" fillId="5" borderId="1" xfId="0" applyFont="1" applyFill="1" applyBorder="1" applyAlignment="1">
      <alignment vertical="center" wrapText="1"/>
    </xf>
    <xf numFmtId="0" fontId="3" fillId="5" borderId="13" xfId="0" applyFont="1" applyFill="1" applyBorder="1" applyAlignment="1">
      <alignment vertical="center" wrapText="1"/>
    </xf>
    <xf numFmtId="0" fontId="2" fillId="5" borderId="7" xfId="0" applyFont="1" applyFill="1" applyBorder="1" applyAlignment="1">
      <alignment vertical="center" wrapText="1"/>
    </xf>
    <xf numFmtId="0" fontId="2" fillId="6" borderId="14" xfId="0" applyFont="1" applyFill="1" applyBorder="1" applyAlignment="1">
      <alignment horizontal="justify" vertical="center" wrapText="1"/>
    </xf>
    <xf numFmtId="0" fontId="12" fillId="6" borderId="14" xfId="0" applyFont="1" applyFill="1" applyBorder="1" applyAlignment="1">
      <alignment horizontal="justify" vertical="center" wrapText="1"/>
    </xf>
    <xf numFmtId="166" fontId="12" fillId="6" borderId="1" xfId="57" applyNumberFormat="1" applyFont="1" applyFill="1" applyBorder="1" applyAlignment="1">
      <alignment horizontal="left" vertical="center" wrapText="1"/>
    </xf>
    <xf numFmtId="0" fontId="2" fillId="5" borderId="12" xfId="0" applyFont="1" applyFill="1" applyBorder="1" applyAlignment="1">
      <alignment vertical="center" wrapText="1"/>
    </xf>
    <xf numFmtId="164" fontId="3" fillId="4" borderId="3" xfId="0" applyNumberFormat="1" applyFont="1" applyFill="1" applyBorder="1" applyAlignment="1">
      <alignment horizontal="center" vertical="center"/>
    </xf>
    <xf numFmtId="0" fontId="17" fillId="4" borderId="9"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7" xfId="0" applyFont="1" applyFill="1" applyBorder="1" applyAlignment="1">
      <alignment horizontal="center" vertical="center"/>
    </xf>
    <xf numFmtId="166" fontId="14" fillId="6" borderId="1" xfId="57" applyNumberFormat="1" applyFont="1" applyFill="1" applyBorder="1" applyAlignment="1">
      <alignment horizontal="left" vertical="center" wrapText="1"/>
    </xf>
    <xf numFmtId="0" fontId="2" fillId="6" borderId="15" xfId="0" applyFont="1" applyFill="1" applyBorder="1" applyAlignment="1">
      <alignment horizontal="justify" vertical="center" wrapText="1"/>
    </xf>
    <xf numFmtId="166" fontId="14" fillId="6" borderId="13" xfId="0" applyNumberFormat="1" applyFont="1" applyFill="1" applyBorder="1" applyAlignment="1">
      <alignment horizontal="left" vertical="center" wrapText="1"/>
    </xf>
    <xf numFmtId="0" fontId="14" fillId="6" borderId="13" xfId="0" applyFont="1" applyFill="1" applyBorder="1" applyAlignment="1">
      <alignment horizontal="left" vertical="center" wrapText="1"/>
    </xf>
    <xf numFmtId="166" fontId="14" fillId="6" borderId="13" xfId="57" applyNumberFormat="1" applyFont="1" applyFill="1" applyBorder="1" applyAlignment="1">
      <alignment horizontal="left" vertical="center" wrapText="1"/>
    </xf>
    <xf numFmtId="0" fontId="20" fillId="3" borderId="2" xfId="0" applyFont="1" applyFill="1" applyBorder="1" applyAlignment="1">
      <alignment vertical="center"/>
    </xf>
    <xf numFmtId="0" fontId="13" fillId="3" borderId="4" xfId="0" applyFont="1" applyFill="1" applyBorder="1" applyAlignment="1">
      <alignment vertical="center"/>
    </xf>
    <xf numFmtId="0" fontId="13" fillId="3" borderId="3" xfId="0" applyFont="1" applyFill="1" applyBorder="1" applyAlignment="1">
      <alignment vertical="center"/>
    </xf>
    <xf numFmtId="166" fontId="3" fillId="4" borderId="2" xfId="0" applyNumberFormat="1" applyFont="1" applyFill="1" applyBorder="1" applyAlignment="1">
      <alignment horizontal="center" vertical="center"/>
    </xf>
    <xf numFmtId="0" fontId="21" fillId="0" borderId="0" xfId="0" applyFont="1"/>
    <xf numFmtId="0" fontId="4" fillId="3" borderId="1" xfId="0" applyFont="1" applyFill="1" applyBorder="1" applyAlignment="1">
      <alignment horizontal="center" vertical="center"/>
    </xf>
    <xf numFmtId="0" fontId="3" fillId="7" borderId="13"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165" fontId="3" fillId="7" borderId="4" xfId="0" applyNumberFormat="1" applyFont="1" applyFill="1" applyBorder="1" applyAlignment="1" applyProtection="1">
      <alignment horizontal="center" vertical="center" wrapText="1"/>
      <protection locked="0"/>
    </xf>
    <xf numFmtId="165" fontId="3" fillId="7"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7" borderId="2" xfId="0" applyNumberFormat="1" applyFont="1" applyFill="1" applyBorder="1" applyAlignment="1" applyProtection="1">
      <alignment horizontal="center" vertical="center" wrapText="1"/>
      <protection locked="0"/>
    </xf>
    <xf numFmtId="165" fontId="3" fillId="4" borderId="2"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165" fontId="3" fillId="7" borderId="10" xfId="0" applyNumberFormat="1" applyFont="1" applyFill="1" applyBorder="1" applyAlignment="1" applyProtection="1">
      <alignment horizontal="center" vertical="center" wrapText="1"/>
      <protection locked="0"/>
    </xf>
    <xf numFmtId="165" fontId="3" fillId="7" borderId="5" xfId="0" applyNumberFormat="1" applyFont="1" applyFill="1" applyBorder="1" applyAlignment="1" applyProtection="1">
      <alignment horizontal="center" vertical="center" wrapText="1"/>
      <protection locked="0"/>
    </xf>
    <xf numFmtId="164" fontId="18" fillId="7" borderId="8" xfId="0" applyNumberFormat="1" applyFont="1" applyFill="1" applyBorder="1" applyAlignment="1" applyProtection="1">
      <alignment horizontal="center" vertical="center" wrapText="1"/>
      <protection locked="0"/>
    </xf>
    <xf numFmtId="164" fontId="18" fillId="7" borderId="12" xfId="0" applyNumberFormat="1" applyFont="1" applyFill="1" applyBorder="1" applyAlignment="1" applyProtection="1">
      <alignment horizontal="center" vertical="center" wrapText="1"/>
      <protection locked="0"/>
    </xf>
    <xf numFmtId="164" fontId="18" fillId="7" borderId="1"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2"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0" fillId="8" borderId="6" xfId="0" applyFont="1" applyFill="1" applyBorder="1" applyAlignment="1">
      <alignment horizontal="right" vertical="center" wrapText="1"/>
    </xf>
    <xf numFmtId="0" fontId="10" fillId="8" borderId="11" xfId="0" applyFont="1" applyFill="1" applyBorder="1" applyAlignment="1">
      <alignment horizontal="right" vertical="center" wrapText="1"/>
    </xf>
    <xf numFmtId="0" fontId="11" fillId="3" borderId="7"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 fillId="3" borderId="1" xfId="0" applyFont="1" applyFill="1" applyBorder="1" applyAlignment="1">
      <alignment horizontal="center" vertical="center"/>
    </xf>
    <xf numFmtId="0" fontId="3" fillId="6" borderId="13" xfId="0" applyFont="1" applyFill="1" applyBorder="1" applyAlignment="1">
      <alignment horizontal="left" vertical="center" wrapText="1"/>
    </xf>
    <xf numFmtId="0" fontId="3" fillId="6" borderId="8" xfId="0" applyFont="1" applyFill="1" applyBorder="1" applyAlignment="1">
      <alignment horizontal="left" vertical="center" wrapText="1"/>
    </xf>
  </cellXfs>
  <cellStyles count="58">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 name="Valuta" xfId="57" builtinId="4"/>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E19"/>
  <sheetViews>
    <sheetView showGridLines="0" topLeftCell="A10" zoomScale="111" zoomScaleNormal="100" workbookViewId="0">
      <selection activeCell="A4" sqref="A4:E4"/>
    </sheetView>
  </sheetViews>
  <sheetFormatPr baseColWidth="10" defaultColWidth="8.83203125" defaultRowHeight="15" x14ac:dyDescent="0.2"/>
  <cols>
    <col min="1" max="1" width="54.83203125" customWidth="1"/>
    <col min="2" max="5" width="15.83203125" customWidth="1"/>
  </cols>
  <sheetData>
    <row r="1" spans="1:5" s="22" customFormat="1" ht="30" customHeight="1" x14ac:dyDescent="0.2">
      <c r="A1" s="72" t="s">
        <v>0</v>
      </c>
      <c r="B1" s="72"/>
      <c r="C1" s="72"/>
      <c r="D1" s="72"/>
      <c r="E1" s="72"/>
    </row>
    <row r="2" spans="1:5" s="1" customFormat="1" ht="40" customHeight="1" x14ac:dyDescent="0.2">
      <c r="A2" s="74" t="s">
        <v>1</v>
      </c>
      <c r="B2" s="74"/>
      <c r="C2" s="74"/>
      <c r="D2" s="74"/>
      <c r="E2" s="74"/>
    </row>
    <row r="3" spans="1:5" s="1" customFormat="1" ht="30" customHeight="1" x14ac:dyDescent="0.2">
      <c r="A3" s="76" t="s">
        <v>2</v>
      </c>
      <c r="B3" s="76"/>
      <c r="C3" s="76"/>
      <c r="D3" s="76"/>
      <c r="E3" s="76"/>
    </row>
    <row r="4" spans="1:5" s="1" customFormat="1" ht="244" customHeight="1" x14ac:dyDescent="0.2">
      <c r="A4" s="75" t="s">
        <v>3</v>
      </c>
      <c r="B4" s="75"/>
      <c r="C4" s="75"/>
      <c r="D4" s="75"/>
      <c r="E4" s="75"/>
    </row>
    <row r="5" spans="1:5" s="1" customFormat="1" ht="30" customHeight="1" x14ac:dyDescent="0.2">
      <c r="A5" s="76" t="s">
        <v>4</v>
      </c>
      <c r="B5" s="76"/>
      <c r="C5" s="76"/>
      <c r="D5" s="76"/>
      <c r="E5" s="76"/>
    </row>
    <row r="6" spans="1:5" s="1" customFormat="1" ht="189" customHeight="1" x14ac:dyDescent="0.2">
      <c r="A6" s="75" t="s">
        <v>5</v>
      </c>
      <c r="B6" s="75"/>
      <c r="C6" s="75"/>
      <c r="D6" s="75"/>
      <c r="E6" s="75"/>
    </row>
    <row r="7" spans="1:5" s="1" customFormat="1" ht="30" customHeight="1" x14ac:dyDescent="0.2">
      <c r="A7" s="76" t="s">
        <v>6</v>
      </c>
      <c r="B7" s="76"/>
      <c r="C7" s="76"/>
      <c r="D7" s="76"/>
      <c r="E7" s="76"/>
    </row>
    <row r="8" spans="1:5" ht="131" customHeight="1" x14ac:dyDescent="0.2">
      <c r="A8" s="75" t="s">
        <v>7</v>
      </c>
      <c r="B8" s="75"/>
      <c r="C8" s="75"/>
      <c r="D8" s="75"/>
      <c r="E8" s="75"/>
    </row>
    <row r="9" spans="1:5" s="1" customFormat="1" ht="30" customHeight="1" x14ac:dyDescent="0.2">
      <c r="A9" s="76" t="s">
        <v>8</v>
      </c>
      <c r="B9" s="76"/>
      <c r="C9" s="76"/>
      <c r="D9" s="76"/>
      <c r="E9" s="76"/>
    </row>
    <row r="10" spans="1:5" s="1" customFormat="1" ht="121" customHeight="1" x14ac:dyDescent="0.2">
      <c r="A10" s="75" t="s">
        <v>9</v>
      </c>
      <c r="B10" s="75"/>
      <c r="C10" s="75"/>
      <c r="D10" s="75"/>
      <c r="E10" s="75"/>
    </row>
    <row r="11" spans="1:5" ht="25" customHeight="1" x14ac:dyDescent="0.2">
      <c r="A11" s="51" t="s">
        <v>10</v>
      </c>
      <c r="B11" s="52" t="s">
        <v>11</v>
      </c>
      <c r="C11" s="52" t="s">
        <v>12</v>
      </c>
      <c r="D11" s="52" t="s">
        <v>13</v>
      </c>
      <c r="E11" s="52" t="s">
        <v>14</v>
      </c>
    </row>
    <row r="12" spans="1:5" ht="20" customHeight="1" x14ac:dyDescent="0.2">
      <c r="A12" s="54" t="s">
        <v>15</v>
      </c>
      <c r="B12" s="56">
        <v>20000</v>
      </c>
      <c r="C12" s="56">
        <v>10000</v>
      </c>
      <c r="D12" s="56">
        <v>6000</v>
      </c>
      <c r="E12" s="56">
        <v>4000</v>
      </c>
    </row>
    <row r="13" spans="1:5" ht="20" customHeight="1" x14ac:dyDescent="0.2">
      <c r="A13" s="55" t="s">
        <v>16</v>
      </c>
      <c r="B13" s="56">
        <v>16000</v>
      </c>
      <c r="C13" s="56">
        <v>8000</v>
      </c>
      <c r="D13" s="56">
        <v>4800</v>
      </c>
      <c r="E13" s="56">
        <v>3200</v>
      </c>
    </row>
    <row r="14" spans="1:5" ht="20" customHeight="1" x14ac:dyDescent="0.2">
      <c r="A14" s="55" t="s">
        <v>17</v>
      </c>
      <c r="B14" s="56">
        <v>0</v>
      </c>
      <c r="C14" s="56">
        <v>0</v>
      </c>
      <c r="D14" s="56">
        <v>0</v>
      </c>
      <c r="E14" s="56">
        <v>0</v>
      </c>
    </row>
    <row r="15" spans="1:5" ht="20" customHeight="1" x14ac:dyDescent="0.2">
      <c r="A15" s="54" t="s">
        <v>18</v>
      </c>
      <c r="B15" s="62">
        <v>-80000</v>
      </c>
      <c r="C15" s="62">
        <v>-40000</v>
      </c>
      <c r="D15" s="62">
        <v>-24000</v>
      </c>
      <c r="E15" s="62">
        <v>-16000</v>
      </c>
    </row>
    <row r="16" spans="1:5" ht="20" customHeight="1" x14ac:dyDescent="0.2">
      <c r="A16" s="63" t="s">
        <v>19</v>
      </c>
      <c r="B16" s="64" t="s">
        <v>20</v>
      </c>
      <c r="C16" s="65" t="s">
        <v>20</v>
      </c>
      <c r="D16" s="65" t="s">
        <v>20</v>
      </c>
      <c r="E16" s="66">
        <v>-64000</v>
      </c>
    </row>
    <row r="17" spans="1:5" s="22" customFormat="1" ht="30" customHeight="1" x14ac:dyDescent="0.2">
      <c r="A17" s="72" t="s">
        <v>21</v>
      </c>
      <c r="B17" s="72"/>
      <c r="C17" s="72"/>
      <c r="D17" s="72"/>
      <c r="E17" s="72"/>
    </row>
    <row r="18" spans="1:5" s="1" customFormat="1" ht="40" customHeight="1" x14ac:dyDescent="0.2">
      <c r="A18" s="73" t="s">
        <v>22</v>
      </c>
      <c r="B18" s="73"/>
      <c r="C18" s="73"/>
      <c r="D18" s="73"/>
      <c r="E18" s="73"/>
    </row>
    <row r="19" spans="1:5" ht="20" customHeight="1" x14ac:dyDescent="0.2">
      <c r="A19" s="67" t="s">
        <v>23</v>
      </c>
      <c r="B19" s="68"/>
      <c r="C19" s="68"/>
      <c r="D19" s="68"/>
      <c r="E19" s="69"/>
    </row>
  </sheetData>
  <sheetProtection algorithmName="SHA-512" hashValue="wtwHrqfR0xVpaRcqyqU8cFA2ktn5+YYjBlQm/ky6SO8J8UETN9KuM/+oNBwclw54LKa1msE6qaRAvwMO/QdkyA==" saltValue="0FbyG1jBJFF3n3UkVSjrlw==" spinCount="100000" sheet="1" objects="1" scenarios="1"/>
  <mergeCells count="12">
    <mergeCell ref="A17:E17"/>
    <mergeCell ref="A18:E18"/>
    <mergeCell ref="A1:E1"/>
    <mergeCell ref="A2:E2"/>
    <mergeCell ref="A4:E4"/>
    <mergeCell ref="A6:E6"/>
    <mergeCell ref="A8:E8"/>
    <mergeCell ref="A3:E3"/>
    <mergeCell ref="A5:E5"/>
    <mergeCell ref="A7:E7"/>
    <mergeCell ref="A10:E10"/>
    <mergeCell ref="A9:E9"/>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1"/>
  <sheetViews>
    <sheetView showGridLines="0" zoomScaleNormal="100" zoomScalePageLayoutView="85" workbookViewId="0">
      <pane ySplit="1" topLeftCell="A2" activePane="bottomLeft" state="frozen"/>
      <selection pane="bottomLeft" activeCell="C9" sqref="C9"/>
    </sheetView>
  </sheetViews>
  <sheetFormatPr baseColWidth="10" defaultColWidth="8.83203125" defaultRowHeight="13" x14ac:dyDescent="0.15"/>
  <cols>
    <col min="1" max="1" width="125.16406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46" t="s">
        <v>24</v>
      </c>
      <c r="B1" s="12"/>
      <c r="C1" s="79" t="s">
        <v>25</v>
      </c>
      <c r="D1" s="80"/>
      <c r="E1" s="12"/>
      <c r="F1" s="79" t="s">
        <v>25</v>
      </c>
      <c r="G1" s="80"/>
      <c r="H1" s="12"/>
      <c r="I1" s="79" t="s">
        <v>25</v>
      </c>
      <c r="J1" s="80"/>
      <c r="K1" s="2"/>
    </row>
    <row r="2" spans="1:11" ht="33" customHeight="1" x14ac:dyDescent="0.15">
      <c r="A2" s="50" t="s">
        <v>26</v>
      </c>
      <c r="B2" s="6"/>
      <c r="C2" s="82" t="s">
        <v>10</v>
      </c>
      <c r="D2" s="83"/>
      <c r="E2" s="6"/>
      <c r="F2" s="82" t="s">
        <v>10</v>
      </c>
      <c r="G2" s="83"/>
      <c r="H2" s="6"/>
      <c r="I2" s="82" t="s">
        <v>10</v>
      </c>
      <c r="J2" s="83"/>
    </row>
    <row r="3" spans="1:11" ht="20" customHeight="1" x14ac:dyDescent="0.15">
      <c r="A3" s="51" t="str">
        <f>'Beoordelen open vragen'!A3</f>
        <v>7.1.1	 BELEVING SCHONE WERKOMGEVING OP HET STADSKANTOOR</v>
      </c>
      <c r="B3" s="7"/>
      <c r="C3" s="10" t="s">
        <v>10</v>
      </c>
      <c r="D3" s="11"/>
      <c r="E3" s="7"/>
      <c r="F3" s="10" t="s">
        <v>10</v>
      </c>
      <c r="G3" s="11"/>
      <c r="H3" s="7"/>
      <c r="I3" s="10" t="s">
        <v>10</v>
      </c>
      <c r="J3" s="11"/>
    </row>
    <row r="4" spans="1:11" ht="215" customHeight="1" x14ac:dyDescent="0.15">
      <c r="A4" s="57" t="str">
        <f>'Beoordelen open vragen'!A4</f>
        <v>De dag beginnen met een schone omgeving op het stadskantoor voor bezoekers, huurders en medewerkers in alle ruimtes (publiekshal, kantoren, werkcafé, vergaderruimtes, sanitaire ruimtes etc.) iedere dag weer. Dat is waar de aanbestedende dienst naar streeft. Met deze aanbesteding wil de aanbestedende dienst een partij selecteren die als geen ander begrijpt dat schoonmaak meer is dan alleen een werkprogramma uitvoeren en afvinken. Inschrijver dient te beschrijven op maximaal 3 A4 wat zij in het kader van deze aanbesteding verstaat onder een schone werkomgeving bij de opdrachtgever. Inschrijver beschrijft daarbij minimaal:
-	 Welke invulling inschrijver gaat geven aan de beleving bij bezoekers en medewerkers van de gemeente Goes van schoon;
-	 Op welke wijze inschrijver ervoor zorgt dat dit dagelijkse praktijk is gedurende de gehele looptijd van de raamovereenkomst, dus ook in de verschillende seizoenen;
-	 Welke meerwaarde inschrijver biedt naast het afwerken van alleen het geëiste schoonmaakprogramma;
-	 Op welke manier inschrijver omgaat met vervuiling bestaande uit rommel door bezoekers in openbare ruimtes; 
-	 Welke extra structurele maatregelen de inschrijver treft om het verspreiden van virussen aan deurknoppen, deurgrepen en andere contactelementen te minimaliseren. 
-	 Op welke wijze geeft inschrijver invulling aan de beleving van een schone flexibele werkplek zodat de medewerker die daaraan plaatsneemt niet alleen weet dat het schoongemaakt is maar ook beleeft?</v>
      </c>
      <c r="B4" s="7"/>
      <c r="C4" s="84" t="s">
        <v>27</v>
      </c>
      <c r="D4" s="85"/>
      <c r="E4" s="7"/>
      <c r="F4" s="81" t="s">
        <v>27</v>
      </c>
      <c r="G4" s="78"/>
      <c r="H4" s="7"/>
      <c r="I4" s="81" t="s">
        <v>27</v>
      </c>
      <c r="J4" s="78"/>
    </row>
    <row r="5" spans="1:11" ht="20" customHeight="1" x14ac:dyDescent="0.15">
      <c r="A5" s="51" t="str">
        <f>'Beoordelen open vragen'!A5</f>
        <v>7.1.2	 GOED WERKGEVERSCHAP EN GOEDE REGIE SW-CONTRACT</v>
      </c>
      <c r="B5" s="7"/>
      <c r="C5" s="10" t="s">
        <v>10</v>
      </c>
      <c r="D5" s="15"/>
      <c r="E5" s="7"/>
      <c r="F5" s="10" t="s">
        <v>10</v>
      </c>
      <c r="G5" s="15"/>
      <c r="H5" s="7"/>
      <c r="I5" s="10" t="s">
        <v>10</v>
      </c>
      <c r="J5" s="15"/>
    </row>
    <row r="6" spans="1:11" ht="192" customHeight="1" x14ac:dyDescent="0.15">
      <c r="A6" s="53" t="str">
        <f>'Beoordelen open vragen'!A6</f>
        <v>Inschrijver dient te beschrijven op maximaal 2 A4 op welke wijze zij invulling geeft aan goed werkgeverschap gericht op haar eigen werknemers en goede regie (aansturen van medewerkers van het SW-bedrijf, die onder eigen management ook schoonmaakwerkzaamheden uitvoert) beschrijft daarbij minimaal:
-	 Hoe de eigen medewerkers van de opdrachtnemer worden gestimuleerd en gemotiveerd in hun werken ten einde een goede schoonmaakkwaliteit te realiseren en wat de rol van de direct leidinggevende/ manager hierin is; 
-	 Hoe de medewerkers van het SW-bedrijf (d.m.v. contractregie van opdrachtnemer) worden gestimuleerd en gemotiveerd in hun werken ten einde een goede schoonmaakkwaliteit te realiseren en wat de rol van de direct leidinggevende Welke ervaring inschrijver heeft met het uitvoeren van regie op leidinggevenden en medewerkers behorend tot een 'doelgroep’;
-	 Hoe inschrijver de kwaliteit van de schoonmaak maximaal denkt te borgen vanuit een regie rol waarbij zij niet direct leiding geeft aan het schoonmaakteam van het SW-bedrijf.</v>
      </c>
      <c r="B6" s="7"/>
      <c r="C6" s="84" t="s">
        <v>27</v>
      </c>
      <c r="D6" s="85"/>
      <c r="E6" s="7"/>
      <c r="F6" s="81" t="s">
        <v>27</v>
      </c>
      <c r="G6" s="78"/>
      <c r="H6" s="7"/>
      <c r="I6" s="81" t="s">
        <v>27</v>
      </c>
      <c r="J6" s="78"/>
    </row>
    <row r="7" spans="1:11" ht="20" customHeight="1" x14ac:dyDescent="0.15">
      <c r="A7" s="51" t="str">
        <f>'Beoordelen open vragen'!A7</f>
        <v xml:space="preserve">7.1.3	 INVULLING WERKZAAMHEDEN LEIDINGGEVENDE </v>
      </c>
      <c r="B7" s="7"/>
      <c r="C7" s="10" t="s">
        <v>10</v>
      </c>
      <c r="D7" s="15"/>
      <c r="E7" s="7"/>
      <c r="F7" s="10" t="s">
        <v>10</v>
      </c>
      <c r="G7" s="15"/>
      <c r="H7" s="7"/>
      <c r="I7" s="10" t="s">
        <v>10</v>
      </c>
      <c r="J7" s="15"/>
    </row>
    <row r="8" spans="1:11" ht="140" customHeight="1" x14ac:dyDescent="0.15">
      <c r="A8" s="53" t="str">
        <f>'Beoordelen open vragen'!A8</f>
        <v>De aanbestedende dienst wil van inschrijver weten op welke wijze zij een invulling geeft aan de dagelijkse leiding van de schoonmaak. Inschrijver dient te beschrijven op maximaal 2 A4:
-	 Hoe inschrijver de drie taken organiseert en borgt die thuishoren bij de opdrachtnemer gedurende de schoonmaakwerkzaamheden. De drie taken zijn (1) het uitvoeren van de controles en het rapporteren hiervan, (2) het leidinggeven aan de schoonmakers en (3) het eventueel meewerken/ mede schoonmaken door een leidinggevende.
-	 Op welke wijze inschrijver invulling geeft op iedere locatie aan de functie leidinggevende waarbij minimaal beschreven wordt hoeveel uur deze per locatie ingezet gaat worden uitgewerkt naar de eigen schoonmaakwerkzaamheden en de regiefunctie richting het SW bedrijf.</v>
      </c>
      <c r="B8" s="7"/>
      <c r="C8" s="77" t="s">
        <v>27</v>
      </c>
      <c r="D8" s="78"/>
      <c r="E8" s="7"/>
      <c r="F8" s="81" t="s">
        <v>27</v>
      </c>
      <c r="G8" s="78"/>
      <c r="H8" s="7"/>
      <c r="I8" s="81" t="s">
        <v>27</v>
      </c>
      <c r="J8" s="78"/>
    </row>
    <row r="9" spans="1:11" ht="20" customHeight="1" x14ac:dyDescent="0.15">
      <c r="A9" s="51" t="str">
        <f>'Beoordelen open vragen'!A9</f>
        <v xml:space="preserve">7.1.4	 OVERMACHT SITUATIES </v>
      </c>
      <c r="B9" s="7"/>
      <c r="C9" s="10" t="s">
        <v>10</v>
      </c>
      <c r="D9" s="15"/>
      <c r="E9" s="7"/>
      <c r="F9" s="10" t="s">
        <v>10</v>
      </c>
      <c r="G9" s="15"/>
      <c r="H9" s="7"/>
      <c r="I9" s="10" t="s">
        <v>10</v>
      </c>
      <c r="J9" s="15"/>
    </row>
    <row r="10" spans="1:11" ht="128" customHeight="1" x14ac:dyDescent="0.15">
      <c r="A10" s="53" t="str">
        <f>'Beoordelen open vragen'!A10</f>
        <v>Inschrijver beschrijft op maximaal 2 A4 op welke wijze zij handelt in een situatie wanneer een pandemie of een andere overmachtssituatie, waarbij de kantoren (deels) zijn gesloten en er weinig tot geen dagelijkse werkzaamheden zijn uit te voeren, langer duurt dan 6 weken. Inschrijver dient hierbij haar visie in en schrijft een plan van aanpak/ voorstel waarbij minimaal de volgende aandachtpunten zijn uitgewerkt:
-	 Welke werkzaamheden zijn nog wel uit te voeren?
-	 Hoe zal dit financieel worden doorbelast aan de aanbestedende dienst?
-	 Hoe gaat inschrijver om met het personeel tijdens een overmachtssituatie dat normaliter wordt ingezet op de kantoren, zowel vaste als flexibele schoonmakers als leidinggevende(n)?</v>
      </c>
      <c r="B10" s="7"/>
      <c r="C10" s="77" t="s">
        <v>27</v>
      </c>
      <c r="D10" s="78"/>
      <c r="E10" s="7"/>
      <c r="F10" s="81" t="s">
        <v>27</v>
      </c>
      <c r="G10" s="78"/>
      <c r="H10" s="7"/>
      <c r="I10" s="81" t="s">
        <v>27</v>
      </c>
      <c r="J10" s="78"/>
    </row>
    <row r="11" spans="1:11" ht="20" customHeight="1" x14ac:dyDescent="0.15">
      <c r="A11" s="47"/>
      <c r="B11" s="8"/>
      <c r="C11" s="48"/>
      <c r="D11" s="48"/>
      <c r="E11" s="8"/>
      <c r="F11" s="48"/>
      <c r="G11" s="48"/>
      <c r="H11" s="8"/>
      <c r="I11" s="48"/>
      <c r="J11" s="49"/>
    </row>
  </sheetData>
  <sheetProtection algorithmName="SHA-512" hashValue="l9mWgdXtOlX+kMi0rnjtMC8mOt3hN4eZ4MYrH26yB1u2FmtJB0O/PtULvlSGcDCU5jZzLHh7LmbWDdPJEG4/Ag==" saltValue="oyoqG1Xys0ScgPCCrX5Z4A==" spinCount="100000" sheet="1" objects="1" scenarios="1"/>
  <mergeCells count="18">
    <mergeCell ref="C6:D6"/>
    <mergeCell ref="C8:D8"/>
    <mergeCell ref="C10:D10"/>
    <mergeCell ref="I1:J1"/>
    <mergeCell ref="I8:J8"/>
    <mergeCell ref="I10:J10"/>
    <mergeCell ref="C2:D2"/>
    <mergeCell ref="I2:J2"/>
    <mergeCell ref="C1:D1"/>
    <mergeCell ref="F1:G1"/>
    <mergeCell ref="F8:G8"/>
    <mergeCell ref="F10:G10"/>
    <mergeCell ref="F2:G2"/>
    <mergeCell ref="C4:D4"/>
    <mergeCell ref="F4:G4"/>
    <mergeCell ref="I4:J4"/>
    <mergeCell ref="I6:J6"/>
    <mergeCell ref="F6:G6"/>
  </mergeCells>
  <dataValidations count="1">
    <dataValidation type="list" errorStyle="warning" allowBlank="1" showErrorMessage="1" error="Voer juiste waarde in. " sqref="C3 F3 I3 I5 F5 C5 C7 F7 I7 I9 F9 C9" xr:uid="{CFADCB4A-99DB-AF4D-B4E3-C5FD69184C31}">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
  <sheetViews>
    <sheetView showGridLines="0" zoomScaleNormal="100" zoomScalePageLayoutView="85" workbookViewId="0">
      <pane ySplit="1" topLeftCell="A6" activePane="bottomLeft" state="frozen"/>
      <selection pane="bottomLeft" activeCell="C9" sqref="C9"/>
    </sheetView>
  </sheetViews>
  <sheetFormatPr baseColWidth="10" defaultColWidth="8.83203125" defaultRowHeight="13" x14ac:dyDescent="0.15"/>
  <cols>
    <col min="1" max="1" width="125.16406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46" t="s">
        <v>28</v>
      </c>
      <c r="B1" s="12"/>
      <c r="C1" s="79" t="s">
        <v>25</v>
      </c>
      <c r="D1" s="80"/>
      <c r="E1" s="12"/>
      <c r="F1" s="79" t="s">
        <v>25</v>
      </c>
      <c r="G1" s="80"/>
      <c r="H1" s="12"/>
      <c r="I1" s="79" t="s">
        <v>25</v>
      </c>
      <c r="J1" s="80"/>
      <c r="K1" s="2"/>
    </row>
    <row r="2" spans="1:11" ht="33" customHeight="1" x14ac:dyDescent="0.15">
      <c r="A2" s="50" t="s">
        <v>26</v>
      </c>
      <c r="B2" s="6"/>
      <c r="C2" s="82" t="s">
        <v>10</v>
      </c>
      <c r="D2" s="83"/>
      <c r="E2" s="6"/>
      <c r="F2" s="82" t="s">
        <v>10</v>
      </c>
      <c r="G2" s="83"/>
      <c r="H2" s="6"/>
      <c r="I2" s="82" t="s">
        <v>10</v>
      </c>
      <c r="J2" s="83"/>
    </row>
    <row r="3" spans="1:11" ht="20" customHeight="1" x14ac:dyDescent="0.15">
      <c r="A3" s="51" t="str">
        <f>'Beoordelen open vragen'!A3</f>
        <v>7.1.1	 BELEVING SCHONE WERKOMGEVING OP HET STADSKANTOOR</v>
      </c>
      <c r="B3" s="7"/>
      <c r="C3" s="10" t="s">
        <v>10</v>
      </c>
      <c r="D3" s="11"/>
      <c r="E3" s="7"/>
      <c r="F3" s="10" t="s">
        <v>10</v>
      </c>
      <c r="G3" s="11"/>
      <c r="H3" s="7"/>
      <c r="I3" s="10" t="s">
        <v>10</v>
      </c>
      <c r="J3" s="11"/>
    </row>
    <row r="4" spans="1:11" ht="215" customHeight="1" x14ac:dyDescent="0.15">
      <c r="A4" s="57" t="str">
        <f>'Beoordelen open vragen'!A4</f>
        <v>De dag beginnen met een schone omgeving op het stadskantoor voor bezoekers, huurders en medewerkers in alle ruimtes (publiekshal, kantoren, werkcafé, vergaderruimtes, sanitaire ruimtes etc.) iedere dag weer. Dat is waar de aanbestedende dienst naar streeft. Met deze aanbesteding wil de aanbestedende dienst een partij selecteren die als geen ander begrijpt dat schoonmaak meer is dan alleen een werkprogramma uitvoeren en afvinken. Inschrijver dient te beschrijven op maximaal 3 A4 wat zij in het kader van deze aanbesteding verstaat onder een schone werkomgeving bij de opdrachtgever. Inschrijver beschrijft daarbij minimaal:
-	 Welke invulling inschrijver gaat geven aan de beleving bij bezoekers en medewerkers van de gemeente Goes van schoon;
-	 Op welke wijze inschrijver ervoor zorgt dat dit dagelijkse praktijk is gedurende de gehele looptijd van de raamovereenkomst, dus ook in de verschillende seizoenen;
-	 Welke meerwaarde inschrijver biedt naast het afwerken van alleen het geëiste schoonmaakprogramma;
-	 Op welke manier inschrijver omgaat met vervuiling bestaande uit rommel door bezoekers in openbare ruimtes; 
-	 Welke extra structurele maatregelen de inschrijver treft om het verspreiden van virussen aan deurknoppen, deurgrepen en andere contactelementen te minimaliseren. 
-	 Op welke wijze geeft inschrijver invulling aan de beleving van een schone flexibele werkplek zodat de medewerker die daaraan plaatsneemt niet alleen weet dat het schoongemaakt is maar ook beleeft?</v>
      </c>
      <c r="B4" s="7"/>
      <c r="C4" s="84" t="s">
        <v>27</v>
      </c>
      <c r="D4" s="85"/>
      <c r="E4" s="7"/>
      <c r="F4" s="81" t="s">
        <v>27</v>
      </c>
      <c r="G4" s="78"/>
      <c r="H4" s="7"/>
      <c r="I4" s="81" t="s">
        <v>27</v>
      </c>
      <c r="J4" s="78"/>
    </row>
    <row r="5" spans="1:11" ht="20" customHeight="1" x14ac:dyDescent="0.15">
      <c r="A5" s="51" t="str">
        <f>'Beoordelen open vragen'!A5</f>
        <v>7.1.2	 GOED WERKGEVERSCHAP EN GOEDE REGIE SW-CONTRACT</v>
      </c>
      <c r="B5" s="7"/>
      <c r="C5" s="10" t="s">
        <v>10</v>
      </c>
      <c r="D5" s="15"/>
      <c r="E5" s="7"/>
      <c r="F5" s="10" t="s">
        <v>10</v>
      </c>
      <c r="G5" s="15"/>
      <c r="H5" s="7"/>
      <c r="I5" s="10" t="s">
        <v>10</v>
      </c>
      <c r="J5" s="15"/>
    </row>
    <row r="6" spans="1:11" ht="192" customHeight="1" x14ac:dyDescent="0.15">
      <c r="A6" s="53" t="str">
        <f>'Beoordelen open vragen'!A6</f>
        <v>Inschrijver dient te beschrijven op maximaal 2 A4 op welke wijze zij invulling geeft aan goed werkgeverschap gericht op haar eigen werknemers en goede regie (aansturen van medewerkers van het SW-bedrijf, die onder eigen management ook schoonmaakwerkzaamheden uitvoert) beschrijft daarbij minimaal:
-	 Hoe de eigen medewerkers van de opdrachtnemer worden gestimuleerd en gemotiveerd in hun werken ten einde een goede schoonmaakkwaliteit te realiseren en wat de rol van de direct leidinggevende/ manager hierin is; 
-	 Hoe de medewerkers van het SW-bedrijf (d.m.v. contractregie van opdrachtnemer) worden gestimuleerd en gemotiveerd in hun werken ten einde een goede schoonmaakkwaliteit te realiseren en wat de rol van de direct leidinggevende Welke ervaring inschrijver heeft met het uitvoeren van regie op leidinggevenden en medewerkers behorend tot een 'doelgroep’;
-	 Hoe inschrijver de kwaliteit van de schoonmaak maximaal denkt te borgen vanuit een regie rol waarbij zij niet direct leiding geeft aan het schoonmaakteam van het SW-bedrijf.</v>
      </c>
      <c r="B6" s="7"/>
      <c r="C6" s="84" t="s">
        <v>27</v>
      </c>
      <c r="D6" s="85"/>
      <c r="E6" s="7"/>
      <c r="F6" s="81" t="s">
        <v>27</v>
      </c>
      <c r="G6" s="78"/>
      <c r="H6" s="7"/>
      <c r="I6" s="81" t="s">
        <v>27</v>
      </c>
      <c r="J6" s="78"/>
    </row>
    <row r="7" spans="1:11" ht="20" customHeight="1" x14ac:dyDescent="0.15">
      <c r="A7" s="51" t="str">
        <f>'Beoordelen open vragen'!A7</f>
        <v xml:space="preserve">7.1.3	 INVULLING WERKZAAMHEDEN LEIDINGGEVENDE </v>
      </c>
      <c r="B7" s="7"/>
      <c r="C7" s="10" t="s">
        <v>10</v>
      </c>
      <c r="D7" s="15"/>
      <c r="E7" s="7"/>
      <c r="F7" s="10" t="s">
        <v>10</v>
      </c>
      <c r="G7" s="15"/>
      <c r="H7" s="7"/>
      <c r="I7" s="10" t="s">
        <v>10</v>
      </c>
      <c r="J7" s="15"/>
    </row>
    <row r="8" spans="1:11" ht="140" customHeight="1" x14ac:dyDescent="0.15">
      <c r="A8" s="53" t="str">
        <f>'Beoordelen open vragen'!A8</f>
        <v>De aanbestedende dienst wil van inschrijver weten op welke wijze zij een invulling geeft aan de dagelijkse leiding van de schoonmaak. Inschrijver dient te beschrijven op maximaal 2 A4:
-	 Hoe inschrijver de drie taken organiseert en borgt die thuishoren bij de opdrachtnemer gedurende de schoonmaakwerkzaamheden. De drie taken zijn (1) het uitvoeren van de controles en het rapporteren hiervan, (2) het leidinggeven aan de schoonmakers en (3) het eventueel meewerken/ mede schoonmaken door een leidinggevende.
-	 Op welke wijze inschrijver invulling geeft op iedere locatie aan de functie leidinggevende waarbij minimaal beschreven wordt hoeveel uur deze per locatie ingezet gaat worden uitgewerkt naar de eigen schoonmaakwerkzaamheden en de regiefunctie richting het SW bedrijf.</v>
      </c>
      <c r="B8" s="7"/>
      <c r="C8" s="77" t="s">
        <v>27</v>
      </c>
      <c r="D8" s="78"/>
      <c r="E8" s="7"/>
      <c r="F8" s="81" t="s">
        <v>27</v>
      </c>
      <c r="G8" s="78"/>
      <c r="H8" s="7"/>
      <c r="I8" s="81" t="s">
        <v>27</v>
      </c>
      <c r="J8" s="78"/>
    </row>
    <row r="9" spans="1:11" ht="20" customHeight="1" x14ac:dyDescent="0.15">
      <c r="A9" s="51" t="str">
        <f>'Beoordelen open vragen'!A9</f>
        <v xml:space="preserve">7.1.4	 OVERMACHT SITUATIES </v>
      </c>
      <c r="B9" s="7"/>
      <c r="C9" s="10" t="s">
        <v>10</v>
      </c>
      <c r="D9" s="15"/>
      <c r="E9" s="7"/>
      <c r="F9" s="10" t="s">
        <v>10</v>
      </c>
      <c r="G9" s="15"/>
      <c r="H9" s="7"/>
      <c r="I9" s="10" t="s">
        <v>10</v>
      </c>
      <c r="J9" s="15"/>
    </row>
    <row r="10" spans="1:11" ht="128" customHeight="1" x14ac:dyDescent="0.15">
      <c r="A10" s="53" t="str">
        <f>'Beoordelen open vragen'!A10</f>
        <v>Inschrijver beschrijft op maximaal 2 A4 op welke wijze zij handelt in een situatie wanneer een pandemie of een andere overmachtssituatie, waarbij de kantoren (deels) zijn gesloten en er weinig tot geen dagelijkse werkzaamheden zijn uit te voeren, langer duurt dan 6 weken. Inschrijver dient hierbij haar visie in en schrijft een plan van aanpak/ voorstel waarbij minimaal de volgende aandachtpunten zijn uitgewerkt:
-	 Welke werkzaamheden zijn nog wel uit te voeren?
-	 Hoe zal dit financieel worden doorbelast aan de aanbestedende dienst?
-	 Hoe gaat inschrijver om met het personeel tijdens een overmachtssituatie dat normaliter wordt ingezet op de kantoren, zowel vaste als flexibele schoonmakers als leidinggevende(n)?</v>
      </c>
      <c r="B10" s="7"/>
      <c r="C10" s="77" t="s">
        <v>27</v>
      </c>
      <c r="D10" s="78"/>
      <c r="E10" s="7"/>
      <c r="F10" s="81" t="s">
        <v>27</v>
      </c>
      <c r="G10" s="78"/>
      <c r="H10" s="7"/>
      <c r="I10" s="81" t="s">
        <v>27</v>
      </c>
      <c r="J10" s="78"/>
    </row>
    <row r="11" spans="1:11" ht="20" customHeight="1" x14ac:dyDescent="0.15">
      <c r="A11" s="47"/>
      <c r="B11" s="8"/>
      <c r="C11" s="48"/>
      <c r="D11" s="48"/>
      <c r="E11" s="8"/>
      <c r="F11" s="48"/>
      <c r="G11" s="48"/>
      <c r="H11" s="8"/>
      <c r="I11" s="48"/>
      <c r="J11" s="49"/>
    </row>
  </sheetData>
  <sheetProtection algorithmName="SHA-512" hashValue="DoXwMoD2CSd5E8W33ITGtSK8CruZx6NQr9HoQDyddnI+Gm0tl0To1En/1RVxp2MiX+pXx+33kuID+T6HQTovSA==" saltValue="nC5wkjlYoNKsjBEob5eSPA==" spinCount="100000" sheet="1" objects="1" scenarios="1"/>
  <mergeCells count="18">
    <mergeCell ref="F10:G10"/>
    <mergeCell ref="I10:J10"/>
    <mergeCell ref="C10:D10"/>
    <mergeCell ref="C4:D4"/>
    <mergeCell ref="F4:G4"/>
    <mergeCell ref="I4:J4"/>
    <mergeCell ref="C6:D6"/>
    <mergeCell ref="F6:G6"/>
    <mergeCell ref="F8:G8"/>
    <mergeCell ref="I8:J8"/>
    <mergeCell ref="I6:J6"/>
    <mergeCell ref="C8:D8"/>
    <mergeCell ref="I1:J1"/>
    <mergeCell ref="C1:D1"/>
    <mergeCell ref="F1:G1"/>
    <mergeCell ref="C2:D2"/>
    <mergeCell ref="F2:G2"/>
    <mergeCell ref="I2:J2"/>
  </mergeCells>
  <dataValidations count="1">
    <dataValidation type="list" errorStyle="warning" allowBlank="1" showErrorMessage="1" error="Voer juiste waarde in. " sqref="C3 F3 I3 I5 F5 C5 C7 F7 I7 I9 F9 C9" xr:uid="{12EE9FB4-7518-F449-83A1-910A9759F0C3}">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
  <sheetViews>
    <sheetView showGridLines="0" zoomScaleNormal="100" zoomScalePageLayoutView="85" workbookViewId="0">
      <pane ySplit="1" topLeftCell="A5" activePane="bottomLeft" state="frozen"/>
      <selection pane="bottomLeft"/>
    </sheetView>
  </sheetViews>
  <sheetFormatPr baseColWidth="10" defaultColWidth="8.83203125" defaultRowHeight="13" x14ac:dyDescent="0.15"/>
  <cols>
    <col min="1" max="1" width="125.16406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46" t="s">
        <v>29</v>
      </c>
      <c r="B1" s="12"/>
      <c r="C1" s="79" t="s">
        <v>25</v>
      </c>
      <c r="D1" s="80"/>
      <c r="E1" s="12"/>
      <c r="F1" s="79" t="s">
        <v>25</v>
      </c>
      <c r="G1" s="80"/>
      <c r="H1" s="12"/>
      <c r="I1" s="79" t="s">
        <v>25</v>
      </c>
      <c r="J1" s="80"/>
      <c r="K1" s="2"/>
    </row>
    <row r="2" spans="1:11" ht="33" customHeight="1" x14ac:dyDescent="0.15">
      <c r="A2" s="50" t="s">
        <v>26</v>
      </c>
      <c r="B2" s="6"/>
      <c r="C2" s="82" t="s">
        <v>10</v>
      </c>
      <c r="D2" s="83"/>
      <c r="E2" s="6"/>
      <c r="F2" s="82" t="s">
        <v>10</v>
      </c>
      <c r="G2" s="83"/>
      <c r="H2" s="6"/>
      <c r="I2" s="82" t="s">
        <v>10</v>
      </c>
      <c r="J2" s="83"/>
    </row>
    <row r="3" spans="1:11" ht="20" customHeight="1" x14ac:dyDescent="0.15">
      <c r="A3" s="51" t="str">
        <f>'Beoordelen open vragen'!A3</f>
        <v>7.1.1	 BELEVING SCHONE WERKOMGEVING OP HET STADSKANTOOR</v>
      </c>
      <c r="B3" s="7"/>
      <c r="C3" s="10" t="s">
        <v>10</v>
      </c>
      <c r="D3" s="11"/>
      <c r="E3" s="7"/>
      <c r="F3" s="10" t="s">
        <v>10</v>
      </c>
      <c r="G3" s="11"/>
      <c r="H3" s="7"/>
      <c r="I3" s="10" t="s">
        <v>10</v>
      </c>
      <c r="J3" s="11"/>
    </row>
    <row r="4" spans="1:11" ht="215" customHeight="1" x14ac:dyDescent="0.15">
      <c r="A4" s="57" t="str">
        <f>'Beoordelen open vragen'!A4</f>
        <v>De dag beginnen met een schone omgeving op het stadskantoor voor bezoekers, huurders en medewerkers in alle ruimtes (publiekshal, kantoren, werkcafé, vergaderruimtes, sanitaire ruimtes etc.) iedere dag weer. Dat is waar de aanbestedende dienst naar streeft. Met deze aanbesteding wil de aanbestedende dienst een partij selecteren die als geen ander begrijpt dat schoonmaak meer is dan alleen een werkprogramma uitvoeren en afvinken. Inschrijver dient te beschrijven op maximaal 3 A4 wat zij in het kader van deze aanbesteding verstaat onder een schone werkomgeving bij de opdrachtgever. Inschrijver beschrijft daarbij minimaal:
-	 Welke invulling inschrijver gaat geven aan de beleving bij bezoekers en medewerkers van de gemeente Goes van schoon;
-	 Op welke wijze inschrijver ervoor zorgt dat dit dagelijkse praktijk is gedurende de gehele looptijd van de raamovereenkomst, dus ook in de verschillende seizoenen;
-	 Welke meerwaarde inschrijver biedt naast het afwerken van alleen het geëiste schoonmaakprogramma;
-	 Op welke manier inschrijver omgaat met vervuiling bestaande uit rommel door bezoekers in openbare ruimtes; 
-	 Welke extra structurele maatregelen de inschrijver treft om het verspreiden van virussen aan deurknoppen, deurgrepen en andere contactelementen te minimaliseren. 
-	 Op welke wijze geeft inschrijver invulling aan de beleving van een schone flexibele werkplek zodat de medewerker die daaraan plaatsneemt niet alleen weet dat het schoongemaakt is maar ook beleeft?</v>
      </c>
      <c r="B4" s="7"/>
      <c r="C4" s="84" t="s">
        <v>27</v>
      </c>
      <c r="D4" s="85"/>
      <c r="E4" s="7"/>
      <c r="F4" s="81" t="s">
        <v>27</v>
      </c>
      <c r="G4" s="78"/>
      <c r="H4" s="7"/>
      <c r="I4" s="81" t="s">
        <v>27</v>
      </c>
      <c r="J4" s="78"/>
    </row>
    <row r="5" spans="1:11" ht="20" customHeight="1" x14ac:dyDescent="0.15">
      <c r="A5" s="51" t="str">
        <f>'Beoordelen open vragen'!A5</f>
        <v>7.1.2	 GOED WERKGEVERSCHAP EN GOEDE REGIE SW-CONTRACT</v>
      </c>
      <c r="B5" s="7"/>
      <c r="C5" s="10" t="s">
        <v>10</v>
      </c>
      <c r="D5" s="15"/>
      <c r="E5" s="7"/>
      <c r="F5" s="10" t="s">
        <v>10</v>
      </c>
      <c r="G5" s="15"/>
      <c r="H5" s="7"/>
      <c r="I5" s="10" t="s">
        <v>10</v>
      </c>
      <c r="J5" s="15"/>
    </row>
    <row r="6" spans="1:11" ht="192" customHeight="1" x14ac:dyDescent="0.15">
      <c r="A6" s="53" t="str">
        <f>'Beoordelen open vragen'!A6</f>
        <v>Inschrijver dient te beschrijven op maximaal 2 A4 op welke wijze zij invulling geeft aan goed werkgeverschap gericht op haar eigen werknemers en goede regie (aansturen van medewerkers van het SW-bedrijf, die onder eigen management ook schoonmaakwerkzaamheden uitvoert) beschrijft daarbij minimaal:
-	 Hoe de eigen medewerkers van de opdrachtnemer worden gestimuleerd en gemotiveerd in hun werken ten einde een goede schoonmaakkwaliteit te realiseren en wat de rol van de direct leidinggevende/ manager hierin is; 
-	 Hoe de medewerkers van het SW-bedrijf (d.m.v. contractregie van opdrachtnemer) worden gestimuleerd en gemotiveerd in hun werken ten einde een goede schoonmaakkwaliteit te realiseren en wat de rol van de direct leidinggevende Welke ervaring inschrijver heeft met het uitvoeren van regie op leidinggevenden en medewerkers behorend tot een 'doelgroep’;
-	 Hoe inschrijver de kwaliteit van de schoonmaak maximaal denkt te borgen vanuit een regie rol waarbij zij niet direct leiding geeft aan het schoonmaakteam van het SW-bedrijf.</v>
      </c>
      <c r="B6" s="7"/>
      <c r="C6" s="84" t="s">
        <v>27</v>
      </c>
      <c r="D6" s="85"/>
      <c r="E6" s="7"/>
      <c r="F6" s="81" t="s">
        <v>27</v>
      </c>
      <c r="G6" s="78"/>
      <c r="H6" s="7"/>
      <c r="I6" s="81" t="s">
        <v>27</v>
      </c>
      <c r="J6" s="78"/>
    </row>
    <row r="7" spans="1:11" ht="20" customHeight="1" x14ac:dyDescent="0.15">
      <c r="A7" s="51" t="str">
        <f>'Beoordelen open vragen'!A7</f>
        <v xml:space="preserve">7.1.3	 INVULLING WERKZAAMHEDEN LEIDINGGEVENDE </v>
      </c>
      <c r="B7" s="7"/>
      <c r="C7" s="10" t="s">
        <v>10</v>
      </c>
      <c r="D7" s="15"/>
      <c r="E7" s="7"/>
      <c r="F7" s="10" t="s">
        <v>10</v>
      </c>
      <c r="G7" s="15"/>
      <c r="H7" s="7"/>
      <c r="I7" s="10" t="s">
        <v>10</v>
      </c>
      <c r="J7" s="15"/>
    </row>
    <row r="8" spans="1:11" ht="140" customHeight="1" x14ac:dyDescent="0.15">
      <c r="A8" s="53" t="str">
        <f>'Beoordelen open vragen'!A8</f>
        <v>De aanbestedende dienst wil van inschrijver weten op welke wijze zij een invulling geeft aan de dagelijkse leiding van de schoonmaak. Inschrijver dient te beschrijven op maximaal 2 A4:
-	 Hoe inschrijver de drie taken organiseert en borgt die thuishoren bij de opdrachtnemer gedurende de schoonmaakwerkzaamheden. De drie taken zijn (1) het uitvoeren van de controles en het rapporteren hiervan, (2) het leidinggeven aan de schoonmakers en (3) het eventueel meewerken/ mede schoonmaken door een leidinggevende.
-	 Op welke wijze inschrijver invulling geeft op iedere locatie aan de functie leidinggevende waarbij minimaal beschreven wordt hoeveel uur deze per locatie ingezet gaat worden uitgewerkt naar de eigen schoonmaakwerkzaamheden en de regiefunctie richting het SW bedrijf.</v>
      </c>
      <c r="B8" s="7"/>
      <c r="C8" s="77" t="s">
        <v>27</v>
      </c>
      <c r="D8" s="78"/>
      <c r="E8" s="7"/>
      <c r="F8" s="81" t="s">
        <v>27</v>
      </c>
      <c r="G8" s="78"/>
      <c r="H8" s="7"/>
      <c r="I8" s="81" t="s">
        <v>27</v>
      </c>
      <c r="J8" s="78"/>
    </row>
    <row r="9" spans="1:11" ht="20" customHeight="1" x14ac:dyDescent="0.15">
      <c r="A9" s="51" t="str">
        <f>'Beoordelen open vragen'!A9</f>
        <v xml:space="preserve">7.1.4	 OVERMACHT SITUATIES </v>
      </c>
      <c r="B9" s="7"/>
      <c r="C9" s="10" t="s">
        <v>10</v>
      </c>
      <c r="D9" s="15"/>
      <c r="E9" s="7"/>
      <c r="F9" s="10" t="s">
        <v>10</v>
      </c>
      <c r="G9" s="15"/>
      <c r="H9" s="7"/>
      <c r="I9" s="10" t="s">
        <v>10</v>
      </c>
      <c r="J9" s="15"/>
    </row>
    <row r="10" spans="1:11" ht="128" customHeight="1" x14ac:dyDescent="0.15">
      <c r="A10" s="53" t="str">
        <f>'Beoordelen open vragen'!A10</f>
        <v>Inschrijver beschrijft op maximaal 2 A4 op welke wijze zij handelt in een situatie wanneer een pandemie of een andere overmachtssituatie, waarbij de kantoren (deels) zijn gesloten en er weinig tot geen dagelijkse werkzaamheden zijn uit te voeren, langer duurt dan 6 weken. Inschrijver dient hierbij haar visie in en schrijft een plan van aanpak/ voorstel waarbij minimaal de volgende aandachtpunten zijn uitgewerkt:
-	 Welke werkzaamheden zijn nog wel uit te voeren?
-	 Hoe zal dit financieel worden doorbelast aan de aanbestedende dienst?
-	 Hoe gaat inschrijver om met het personeel tijdens een overmachtssituatie dat normaliter wordt ingezet op de kantoren, zowel vaste als flexibele schoonmakers als leidinggevende(n)?</v>
      </c>
      <c r="B10" s="7"/>
      <c r="C10" s="77" t="s">
        <v>27</v>
      </c>
      <c r="D10" s="78"/>
      <c r="E10" s="7"/>
      <c r="F10" s="81" t="s">
        <v>27</v>
      </c>
      <c r="G10" s="78"/>
      <c r="H10" s="7"/>
      <c r="I10" s="81" t="s">
        <v>27</v>
      </c>
      <c r="J10" s="78"/>
    </row>
    <row r="11" spans="1:11" ht="20" customHeight="1" x14ac:dyDescent="0.15">
      <c r="A11" s="47"/>
      <c r="B11" s="8"/>
      <c r="C11" s="48"/>
      <c r="D11" s="48"/>
      <c r="E11" s="8"/>
      <c r="F11" s="48"/>
      <c r="G11" s="48"/>
      <c r="H11" s="8"/>
      <c r="I11" s="48"/>
      <c r="J11" s="49"/>
    </row>
  </sheetData>
  <sheetProtection algorithmName="SHA-512" hashValue="5T4wP9K96A9U68QXAOzaVWcrwgSLyDsMCSu0F5vjTmA8/IEBwFSBi3VmQoCB72NYsEZKwSO7bRNk+GrPyWGIbw==" saltValue="MakVr3jr4ujlCmXNNuw7UQ==" spinCount="100000" sheet="1" objects="1" scenarios="1"/>
  <mergeCells count="18">
    <mergeCell ref="F10:G10"/>
    <mergeCell ref="I10:J10"/>
    <mergeCell ref="C10:D10"/>
    <mergeCell ref="C4:D4"/>
    <mergeCell ref="F4:G4"/>
    <mergeCell ref="I4:J4"/>
    <mergeCell ref="C6:D6"/>
    <mergeCell ref="F6:G6"/>
    <mergeCell ref="F8:G8"/>
    <mergeCell ref="I8:J8"/>
    <mergeCell ref="I6:J6"/>
    <mergeCell ref="C8:D8"/>
    <mergeCell ref="I1:J1"/>
    <mergeCell ref="C1:D1"/>
    <mergeCell ref="F1:G1"/>
    <mergeCell ref="C2:D2"/>
    <mergeCell ref="F2:G2"/>
    <mergeCell ref="I2:J2"/>
  </mergeCells>
  <dataValidations count="1">
    <dataValidation type="list" errorStyle="warning" allowBlank="1" showErrorMessage="1" error="Voer juiste waarde in. " sqref="C3 F3 I3 I5 F5 C5 C7 F7 I7 I9 F9 C9" xr:uid="{8B7E591F-9C76-1E48-8B95-A07D40B94B3D}">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11"/>
  <sheetViews>
    <sheetView showGridLines="0" zoomScaleNormal="100" workbookViewId="0">
      <selection activeCell="F7" sqref="F7"/>
    </sheetView>
  </sheetViews>
  <sheetFormatPr baseColWidth="10" defaultColWidth="8.83203125" defaultRowHeight="13" x14ac:dyDescent="0.15"/>
  <cols>
    <col min="1" max="1" width="125.16406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46" t="s">
        <v>30</v>
      </c>
      <c r="B1" s="12"/>
      <c r="C1" s="79" t="s">
        <v>25</v>
      </c>
      <c r="D1" s="80"/>
      <c r="E1" s="12"/>
      <c r="F1" s="79" t="s">
        <v>25</v>
      </c>
      <c r="G1" s="80"/>
      <c r="H1" s="12"/>
      <c r="I1" s="79" t="s">
        <v>25</v>
      </c>
      <c r="J1" s="80"/>
      <c r="K1" s="2"/>
    </row>
    <row r="2" spans="1:11" ht="33" customHeight="1" x14ac:dyDescent="0.15">
      <c r="A2" s="50" t="s">
        <v>26</v>
      </c>
      <c r="B2" s="6"/>
      <c r="C2" s="82" t="s">
        <v>10</v>
      </c>
      <c r="D2" s="83"/>
      <c r="E2" s="6"/>
      <c r="F2" s="82" t="s">
        <v>10</v>
      </c>
      <c r="G2" s="83"/>
      <c r="H2" s="6"/>
      <c r="I2" s="82" t="s">
        <v>10</v>
      </c>
      <c r="J2" s="83"/>
    </row>
    <row r="3" spans="1:11" ht="20" customHeight="1" x14ac:dyDescent="0.15">
      <c r="A3" s="51" t="str">
        <f>'Beoordelen open vragen'!A3</f>
        <v>7.1.1	 BELEVING SCHONE WERKOMGEVING OP HET STADSKANTOOR</v>
      </c>
      <c r="B3" s="7"/>
      <c r="C3" s="10" t="s">
        <v>10</v>
      </c>
      <c r="D3" s="11"/>
      <c r="E3" s="7"/>
      <c r="F3" s="10" t="s">
        <v>10</v>
      </c>
      <c r="G3" s="11"/>
      <c r="H3" s="7"/>
      <c r="I3" s="10" t="s">
        <v>10</v>
      </c>
      <c r="J3" s="11"/>
    </row>
    <row r="4" spans="1:11" ht="215" customHeight="1" x14ac:dyDescent="0.15">
      <c r="A4" s="57" t="str">
        <f>'Beoordelen open vragen'!A4</f>
        <v>De dag beginnen met een schone omgeving op het stadskantoor voor bezoekers, huurders en medewerkers in alle ruimtes (publiekshal, kantoren, werkcafé, vergaderruimtes, sanitaire ruimtes etc.) iedere dag weer. Dat is waar de aanbestedende dienst naar streeft. Met deze aanbesteding wil de aanbestedende dienst een partij selecteren die als geen ander begrijpt dat schoonmaak meer is dan alleen een werkprogramma uitvoeren en afvinken. Inschrijver dient te beschrijven op maximaal 3 A4 wat zij in het kader van deze aanbesteding verstaat onder een schone werkomgeving bij de opdrachtgever. Inschrijver beschrijft daarbij minimaal:
-	 Welke invulling inschrijver gaat geven aan de beleving bij bezoekers en medewerkers van de gemeente Goes van schoon;
-	 Op welke wijze inschrijver ervoor zorgt dat dit dagelijkse praktijk is gedurende de gehele looptijd van de raamovereenkomst, dus ook in de verschillende seizoenen;
-	 Welke meerwaarde inschrijver biedt naast het afwerken van alleen het geëiste schoonmaakprogramma;
-	 Op welke manier inschrijver omgaat met vervuiling bestaande uit rommel door bezoekers in openbare ruimtes; 
-	 Welke extra structurele maatregelen de inschrijver treft om het verspreiden van virussen aan deurknoppen, deurgrepen en andere contactelementen te minimaliseren. 
-	 Op welke wijze geeft inschrijver invulling aan de beleving van een schone flexibele werkplek zodat de medewerker die daaraan plaatsneemt niet alleen weet dat het schoongemaakt is maar ook beleeft?</v>
      </c>
      <c r="B4" s="7"/>
      <c r="C4" s="84" t="s">
        <v>27</v>
      </c>
      <c r="D4" s="85"/>
      <c r="E4" s="7"/>
      <c r="F4" s="81" t="s">
        <v>27</v>
      </c>
      <c r="G4" s="78"/>
      <c r="H4" s="7"/>
      <c r="I4" s="81" t="s">
        <v>27</v>
      </c>
      <c r="J4" s="78"/>
    </row>
    <row r="5" spans="1:11" ht="20" customHeight="1" x14ac:dyDescent="0.15">
      <c r="A5" s="51" t="str">
        <f>'Beoordelen open vragen'!A5</f>
        <v>7.1.2	 GOED WERKGEVERSCHAP EN GOEDE REGIE SW-CONTRACT</v>
      </c>
      <c r="B5" s="7"/>
      <c r="C5" s="10" t="s">
        <v>10</v>
      </c>
      <c r="D5" s="15"/>
      <c r="E5" s="7"/>
      <c r="F5" s="10" t="s">
        <v>10</v>
      </c>
      <c r="G5" s="15"/>
      <c r="H5" s="7"/>
      <c r="I5" s="10" t="s">
        <v>10</v>
      </c>
      <c r="J5" s="15"/>
    </row>
    <row r="6" spans="1:11" ht="192" customHeight="1" x14ac:dyDescent="0.15">
      <c r="A6" s="53" t="str">
        <f>'Beoordelen open vragen'!A6</f>
        <v>Inschrijver dient te beschrijven op maximaal 2 A4 op welke wijze zij invulling geeft aan goed werkgeverschap gericht op haar eigen werknemers en goede regie (aansturen van medewerkers van het SW-bedrijf, die onder eigen management ook schoonmaakwerkzaamheden uitvoert) beschrijft daarbij minimaal:
-	 Hoe de eigen medewerkers van de opdrachtnemer worden gestimuleerd en gemotiveerd in hun werken ten einde een goede schoonmaakkwaliteit te realiseren en wat de rol van de direct leidinggevende/ manager hierin is; 
-	 Hoe de medewerkers van het SW-bedrijf (d.m.v. contractregie van opdrachtnemer) worden gestimuleerd en gemotiveerd in hun werken ten einde een goede schoonmaakkwaliteit te realiseren en wat de rol van de direct leidinggevende Welke ervaring inschrijver heeft met het uitvoeren van regie op leidinggevenden en medewerkers behorend tot een 'doelgroep’;
-	 Hoe inschrijver de kwaliteit van de schoonmaak maximaal denkt te borgen vanuit een regie rol waarbij zij niet direct leiding geeft aan het schoonmaakteam van het SW-bedrijf.</v>
      </c>
      <c r="B6" s="7"/>
      <c r="C6" s="84" t="s">
        <v>27</v>
      </c>
      <c r="D6" s="85"/>
      <c r="E6" s="7"/>
      <c r="F6" s="81" t="s">
        <v>27</v>
      </c>
      <c r="G6" s="78"/>
      <c r="H6" s="7"/>
      <c r="I6" s="81" t="s">
        <v>27</v>
      </c>
      <c r="J6" s="78"/>
    </row>
    <row r="7" spans="1:11" ht="20" customHeight="1" x14ac:dyDescent="0.15">
      <c r="A7" s="51" t="str">
        <f>'Beoordelen open vragen'!A7</f>
        <v xml:space="preserve">7.1.3	 INVULLING WERKZAAMHEDEN LEIDINGGEVENDE </v>
      </c>
      <c r="B7" s="7"/>
      <c r="C7" s="10" t="s">
        <v>10</v>
      </c>
      <c r="D7" s="15"/>
      <c r="E7" s="7"/>
      <c r="F7" s="10" t="s">
        <v>10</v>
      </c>
      <c r="G7" s="15"/>
      <c r="H7" s="7"/>
      <c r="I7" s="10" t="s">
        <v>10</v>
      </c>
      <c r="J7" s="15"/>
    </row>
    <row r="8" spans="1:11" ht="140" customHeight="1" x14ac:dyDescent="0.15">
      <c r="A8" s="53" t="str">
        <f>'Beoordelen open vragen'!A8</f>
        <v>De aanbestedende dienst wil van inschrijver weten op welke wijze zij een invulling geeft aan de dagelijkse leiding van de schoonmaak. Inschrijver dient te beschrijven op maximaal 2 A4:
-	 Hoe inschrijver de drie taken organiseert en borgt die thuishoren bij de opdrachtnemer gedurende de schoonmaakwerkzaamheden. De drie taken zijn (1) het uitvoeren van de controles en het rapporteren hiervan, (2) het leidinggeven aan de schoonmakers en (3) het eventueel meewerken/ mede schoonmaken door een leidinggevende.
-	 Op welke wijze inschrijver invulling geeft op iedere locatie aan de functie leidinggevende waarbij minimaal beschreven wordt hoeveel uur deze per locatie ingezet gaat worden uitgewerkt naar de eigen schoonmaakwerkzaamheden en de regiefunctie richting het SW bedrijf.</v>
      </c>
      <c r="B8" s="7"/>
      <c r="C8" s="77" t="s">
        <v>27</v>
      </c>
      <c r="D8" s="78"/>
      <c r="E8" s="7"/>
      <c r="F8" s="81" t="s">
        <v>27</v>
      </c>
      <c r="G8" s="78"/>
      <c r="H8" s="7"/>
      <c r="I8" s="81" t="s">
        <v>27</v>
      </c>
      <c r="J8" s="78"/>
    </row>
    <row r="9" spans="1:11" ht="20" customHeight="1" x14ac:dyDescent="0.15">
      <c r="A9" s="51" t="str">
        <f>'Beoordelen open vragen'!A9</f>
        <v xml:space="preserve">7.1.4	 OVERMACHT SITUATIES </v>
      </c>
      <c r="B9" s="7"/>
      <c r="C9" s="10" t="s">
        <v>10</v>
      </c>
      <c r="D9" s="15"/>
      <c r="E9" s="7"/>
      <c r="F9" s="10" t="s">
        <v>10</v>
      </c>
      <c r="G9" s="15"/>
      <c r="H9" s="7"/>
      <c r="I9" s="10" t="s">
        <v>10</v>
      </c>
      <c r="J9" s="15"/>
    </row>
    <row r="10" spans="1:11" ht="128" customHeight="1" x14ac:dyDescent="0.15">
      <c r="A10" s="53" t="str">
        <f>'Beoordelen open vragen'!A10</f>
        <v>Inschrijver beschrijft op maximaal 2 A4 op welke wijze zij handelt in een situatie wanneer een pandemie of een andere overmachtssituatie, waarbij de kantoren (deels) zijn gesloten en er weinig tot geen dagelijkse werkzaamheden zijn uit te voeren, langer duurt dan 6 weken. Inschrijver dient hierbij haar visie in en schrijft een plan van aanpak/ voorstel waarbij minimaal de volgende aandachtpunten zijn uitgewerkt:
-	 Welke werkzaamheden zijn nog wel uit te voeren?
-	 Hoe zal dit financieel worden doorbelast aan de aanbestedende dienst?
-	 Hoe gaat inschrijver om met het personeel tijdens een overmachtssituatie dat normaliter wordt ingezet op de kantoren, zowel vaste als flexibele schoonmakers als leidinggevende(n)?</v>
      </c>
      <c r="B10" s="7"/>
      <c r="C10" s="77" t="s">
        <v>27</v>
      </c>
      <c r="D10" s="78"/>
      <c r="E10" s="7"/>
      <c r="F10" s="81" t="s">
        <v>27</v>
      </c>
      <c r="G10" s="78"/>
      <c r="H10" s="7"/>
      <c r="I10" s="81" t="s">
        <v>27</v>
      </c>
      <c r="J10" s="78"/>
    </row>
    <row r="11" spans="1:11" ht="20" customHeight="1" x14ac:dyDescent="0.15">
      <c r="A11" s="47"/>
      <c r="B11" s="8"/>
      <c r="C11" s="48"/>
      <c r="D11" s="48"/>
      <c r="E11" s="8"/>
      <c r="F11" s="48"/>
      <c r="G11" s="48"/>
      <c r="H11" s="8"/>
      <c r="I11" s="48"/>
      <c r="J11" s="49"/>
    </row>
  </sheetData>
  <sheetProtection algorithmName="SHA-512" hashValue="POU1Ho/+6JzARy8yHdrG6PhPylsjJTHFLL7IjmhNTl7j4ZnEyCAk9bq/FkIyc8lSZr5URGT+dZYDKrOUZZLJGw==" saltValue="Rwow+QDvvBUk8r46cfi/wQ==" spinCount="100000" sheet="1" objects="1" scenarios="1"/>
  <mergeCells count="18">
    <mergeCell ref="C1:D1"/>
    <mergeCell ref="F1:G1"/>
    <mergeCell ref="I1:J1"/>
    <mergeCell ref="C2:D2"/>
    <mergeCell ref="F2:G2"/>
    <mergeCell ref="I2:J2"/>
    <mergeCell ref="C4:D4"/>
    <mergeCell ref="F4:G4"/>
    <mergeCell ref="I4:J4"/>
    <mergeCell ref="C6:D6"/>
    <mergeCell ref="F6:G6"/>
    <mergeCell ref="I6:J6"/>
    <mergeCell ref="C8:D8"/>
    <mergeCell ref="F8:G8"/>
    <mergeCell ref="I8:J8"/>
    <mergeCell ref="C10:D10"/>
    <mergeCell ref="F10:G10"/>
    <mergeCell ref="I10:J10"/>
  </mergeCells>
  <dataValidations count="1">
    <dataValidation type="list" errorStyle="warning" allowBlank="1" showErrorMessage="1" error="Voer juiste waarde in. " sqref="C3 F3 I3 I5 F5 C5 C7 F7 I7 I9 F9 C9" xr:uid="{C0E538F6-A45F-4047-8B73-481A03970001}">
      <formula1>SCORE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30"/>
  <sheetViews>
    <sheetView showGridLines="0" zoomScaleNormal="100" workbookViewId="0">
      <pane xSplit="2" ySplit="2" topLeftCell="C4" activePane="bottomRight" state="frozen"/>
      <selection pane="topRight" activeCell="C1" sqref="C1"/>
      <selection pane="bottomLeft" activeCell="A3" sqref="A3"/>
      <selection pane="bottomRight" activeCell="J26" sqref="J26"/>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customWidth="1"/>
    <col min="10" max="11" width="26.1640625" customWidth="1"/>
  </cols>
  <sheetData>
    <row r="1" spans="1:11" ht="40" customHeight="1" x14ac:dyDescent="0.2">
      <c r="A1" s="100" t="s">
        <v>31</v>
      </c>
      <c r="B1" s="101"/>
      <c r="C1" s="12"/>
      <c r="D1" s="102"/>
      <c r="E1" s="102"/>
      <c r="F1" s="16"/>
      <c r="G1" s="89"/>
      <c r="H1" s="90"/>
      <c r="I1" s="19"/>
      <c r="J1" s="89"/>
      <c r="K1" s="90"/>
    </row>
    <row r="2" spans="1:11" ht="28" customHeight="1" x14ac:dyDescent="0.2">
      <c r="A2" s="98" t="s">
        <v>32</v>
      </c>
      <c r="B2" s="99"/>
      <c r="C2" s="14"/>
      <c r="D2" s="59" t="str">
        <f>'Beoordelaar 1'!C1</f>
        <v>&lt;NAAM INSCHRIJVER&gt;</v>
      </c>
      <c r="E2" s="60" t="s">
        <v>33</v>
      </c>
      <c r="F2" s="24"/>
      <c r="G2" s="59" t="str">
        <f>'Beoordelaar 1'!F1</f>
        <v>&lt;NAAM INSCHRIJVER&gt;</v>
      </c>
      <c r="H2" s="61" t="s">
        <v>33</v>
      </c>
      <c r="I2" s="25"/>
      <c r="J2" s="59" t="str">
        <f>'Beoordelaar 1'!I1</f>
        <v>&lt;NAAM INSCHRIJVER&gt;</v>
      </c>
      <c r="K2" s="61" t="s">
        <v>33</v>
      </c>
    </row>
    <row r="3" spans="1:11" ht="18" customHeight="1" x14ac:dyDescent="0.2">
      <c r="A3" s="103" t="str">
        <f>'Beoordelen open vragen'!A3</f>
        <v>7.1.1	 BELEVING SCHONE WERKOMGEVING OP HET STADSKANTOOR</v>
      </c>
      <c r="B3" s="44" t="s">
        <v>34</v>
      </c>
      <c r="C3" s="14"/>
      <c r="D3" s="42" t="str">
        <f>'Beoordelaar 1'!C3</f>
        <v>Score:</v>
      </c>
      <c r="E3" s="88" t="s">
        <v>35</v>
      </c>
      <c r="F3" s="14"/>
      <c r="G3" s="42" t="str">
        <f>'Beoordelaar 1'!F3</f>
        <v>Score:</v>
      </c>
      <c r="H3" s="88" t="s">
        <v>35</v>
      </c>
      <c r="I3" s="17"/>
      <c r="J3" s="42" t="str">
        <f>'Beoordelaar 1'!I3</f>
        <v>Score:</v>
      </c>
      <c r="K3" s="88" t="s">
        <v>35</v>
      </c>
    </row>
    <row r="4" spans="1:11" ht="18" customHeight="1" x14ac:dyDescent="0.2">
      <c r="A4" s="104"/>
      <c r="B4" s="44" t="s">
        <v>36</v>
      </c>
      <c r="C4" s="14"/>
      <c r="D4" s="42" t="str">
        <f>'Beoordelaar 2'!C3</f>
        <v>Score:</v>
      </c>
      <c r="E4" s="88"/>
      <c r="F4" s="14"/>
      <c r="G4" s="42" t="str">
        <f>'Beoordelaar 2'!F3</f>
        <v>Score:</v>
      </c>
      <c r="H4" s="88"/>
      <c r="I4" s="17"/>
      <c r="J4" s="42" t="str">
        <f>'Beoordelaar 2'!I3</f>
        <v>Score:</v>
      </c>
      <c r="K4" s="88"/>
    </row>
    <row r="5" spans="1:11" ht="18" customHeight="1" x14ac:dyDescent="0.2">
      <c r="A5" s="104"/>
      <c r="B5" s="44" t="s">
        <v>37</v>
      </c>
      <c r="C5" s="14"/>
      <c r="D5" s="42" t="str">
        <f>'Beoordelaar 3'!C3</f>
        <v>Score:</v>
      </c>
      <c r="E5" s="88"/>
      <c r="F5" s="14"/>
      <c r="G5" s="42" t="str">
        <f>'Beoordelaar 3'!F3</f>
        <v>Score:</v>
      </c>
      <c r="H5" s="88"/>
      <c r="I5" s="17"/>
      <c r="J5" s="42" t="str">
        <f>'Beoordelaar 3'!I3</f>
        <v>Score:</v>
      </c>
      <c r="K5" s="88"/>
    </row>
    <row r="6" spans="1:11" ht="18" customHeight="1" x14ac:dyDescent="0.2">
      <c r="A6" s="104"/>
      <c r="B6" s="44" t="s">
        <v>38</v>
      </c>
      <c r="C6" s="14"/>
      <c r="D6" s="43" t="str">
        <f>'Beoordelaar 4'!C3</f>
        <v>Score:</v>
      </c>
      <c r="E6" s="88"/>
      <c r="F6" s="14"/>
      <c r="G6" s="43" t="str">
        <f>'Beoordelaar 4'!F3</f>
        <v>Score:</v>
      </c>
      <c r="H6" s="88"/>
      <c r="I6" s="17"/>
      <c r="J6" s="43" t="str">
        <f>'Beoordelaar 4'!I3</f>
        <v>Score:</v>
      </c>
      <c r="K6" s="88"/>
    </row>
    <row r="7" spans="1:11" ht="20" customHeight="1" x14ac:dyDescent="0.2">
      <c r="A7" s="93" t="s">
        <v>39</v>
      </c>
      <c r="B7" s="94"/>
      <c r="C7" s="14"/>
      <c r="D7" s="45" t="s">
        <v>10</v>
      </c>
      <c r="E7" s="88"/>
      <c r="F7" s="14"/>
      <c r="G7" s="45" t="s">
        <v>10</v>
      </c>
      <c r="H7" s="88"/>
      <c r="I7" s="17"/>
      <c r="J7" s="45" t="s">
        <v>10</v>
      </c>
      <c r="K7" s="88"/>
    </row>
    <row r="8" spans="1:11" ht="20" customHeight="1" x14ac:dyDescent="0.2">
      <c r="A8" s="97"/>
      <c r="B8" s="96"/>
      <c r="C8" s="13"/>
      <c r="D8" s="41" t="str">
        <f>IF(D7="Uitmuntend","€ 20.000",IF(D7="Goed","€16.000",IF(D7="Voldoende","€ 0",IF(D7="Matig","-€ 80.000",IF(D7="Onvoldoende","KNOCK OUT"," ")))))</f>
        <v xml:space="preserve"> </v>
      </c>
      <c r="E8" s="88"/>
      <c r="F8" s="13"/>
      <c r="G8" s="41" t="str">
        <f>IF(G7="Uitmuntend","€ 20.000",IF(G7="Goed","€16.000",IF(G7="Voldoende","€ 0",IF(G7="Matig","-€ 80.000",IF(G7="Onvoldoende","KNOCK OUT"," ")))))</f>
        <v xml:space="preserve"> </v>
      </c>
      <c r="H8" s="88"/>
      <c r="I8" s="18"/>
      <c r="J8" s="41" t="str">
        <f>IF(J7="Uitmuntend","€ 20.000",IF(J7="Goed","€16.000",IF(J7="Voldoende","€ 0",IF(J7="Matig","-€ 80.000",IF(J7="Onvoldoende","KNOCK OUT"," ")))))</f>
        <v xml:space="preserve"> </v>
      </c>
      <c r="K8" s="88"/>
    </row>
    <row r="9" spans="1:11" ht="18" customHeight="1" x14ac:dyDescent="0.2">
      <c r="A9" s="103" t="str">
        <f>'Beoordelen open vragen'!A5</f>
        <v>7.1.2	 GOED WERKGEVERSCHAP EN GOEDE REGIE SW-CONTRACT</v>
      </c>
      <c r="B9" s="44" t="str">
        <f>B3</f>
        <v>Beoordelaar 1</v>
      </c>
      <c r="C9" s="14"/>
      <c r="D9" s="42" t="str">
        <f>'Beoordelaar 1'!C5</f>
        <v>Score:</v>
      </c>
      <c r="E9" s="86" t="s">
        <v>35</v>
      </c>
      <c r="F9" s="14"/>
      <c r="G9" s="42" t="str">
        <f>'Beoordelaar 1'!F5</f>
        <v>Score:</v>
      </c>
      <c r="H9" s="88" t="s">
        <v>35</v>
      </c>
      <c r="I9" s="17"/>
      <c r="J9" s="42" t="str">
        <f>'Beoordelaar 1'!I5</f>
        <v>Score:</v>
      </c>
      <c r="K9" s="88" t="s">
        <v>35</v>
      </c>
    </row>
    <row r="10" spans="1:11" ht="18" customHeight="1" x14ac:dyDescent="0.2">
      <c r="A10" s="104"/>
      <c r="B10" s="44" t="str">
        <f>B4</f>
        <v>Beoordelaar 2</v>
      </c>
      <c r="C10" s="14"/>
      <c r="D10" s="42" t="str">
        <f>'Beoordelaar 2'!C5</f>
        <v>Score:</v>
      </c>
      <c r="E10" s="86"/>
      <c r="F10" s="14"/>
      <c r="G10" s="42" t="str">
        <f>'Beoordelaar 2'!F5</f>
        <v>Score:</v>
      </c>
      <c r="H10" s="88"/>
      <c r="I10" s="17"/>
      <c r="J10" s="42" t="str">
        <f>'Beoordelaar 2'!I5</f>
        <v>Score:</v>
      </c>
      <c r="K10" s="88"/>
    </row>
    <row r="11" spans="1:11" ht="18" customHeight="1" x14ac:dyDescent="0.2">
      <c r="A11" s="104"/>
      <c r="B11" s="44" t="str">
        <f>B5</f>
        <v>Beoordelaar 3</v>
      </c>
      <c r="C11" s="14"/>
      <c r="D11" s="42" t="str">
        <f>'Beoordelaar 3'!C5</f>
        <v>Score:</v>
      </c>
      <c r="E11" s="86"/>
      <c r="F11" s="14"/>
      <c r="G11" s="42" t="str">
        <f>'Beoordelaar 3'!F5</f>
        <v>Score:</v>
      </c>
      <c r="H11" s="88"/>
      <c r="I11" s="17"/>
      <c r="J11" s="42" t="str">
        <f>'Beoordelaar 3'!I5</f>
        <v>Score:</v>
      </c>
      <c r="K11" s="88"/>
    </row>
    <row r="12" spans="1:11" ht="18" customHeight="1" x14ac:dyDescent="0.2">
      <c r="A12" s="104"/>
      <c r="B12" s="44" t="str">
        <f>B6</f>
        <v>Beoordelaar 4</v>
      </c>
      <c r="C12" s="14"/>
      <c r="D12" s="43" t="str">
        <f>'Beoordelaar 4'!C5</f>
        <v>Score:</v>
      </c>
      <c r="E12" s="86"/>
      <c r="F12" s="14"/>
      <c r="G12" s="43" t="str">
        <f>'Beoordelaar 4'!F5</f>
        <v>Score:</v>
      </c>
      <c r="H12" s="88"/>
      <c r="I12" s="17"/>
      <c r="J12" s="43" t="str">
        <f>'Beoordelaar 4'!I5</f>
        <v>Score:</v>
      </c>
      <c r="K12" s="88"/>
    </row>
    <row r="13" spans="1:11" ht="20" customHeight="1" x14ac:dyDescent="0.2">
      <c r="A13" s="93"/>
      <c r="B13" s="94"/>
      <c r="C13" s="13"/>
      <c r="D13" s="45" t="s">
        <v>10</v>
      </c>
      <c r="E13" s="86"/>
      <c r="F13" s="13"/>
      <c r="G13" s="45" t="s">
        <v>10</v>
      </c>
      <c r="H13" s="88"/>
      <c r="I13" s="18"/>
      <c r="J13" s="45" t="s">
        <v>10</v>
      </c>
      <c r="K13" s="88"/>
    </row>
    <row r="14" spans="1:11" ht="20" customHeight="1" x14ac:dyDescent="0.2">
      <c r="A14" s="97"/>
      <c r="B14" s="96"/>
      <c r="C14" s="13"/>
      <c r="D14" s="41" t="str">
        <f>IF(D13="Uitmuntend","€ 10.000",IF(D13="Goed","€ 8.000",IF(D13="Voldoende","€ 0",IF(D13="Matig","-€ 40.000",IF(D13="Onvoldoende","KNOCK OUT"," ")))))</f>
        <v xml:space="preserve"> </v>
      </c>
      <c r="E14" s="87"/>
      <c r="F14" s="13"/>
      <c r="G14" s="41" t="str">
        <f>IF(G13="Uitmuntend","€ 10.000",IF(G13="Goed","€ 8.000",IF(G13="Voldoende","€ 0",IF(G13="Matig","-€ 40.000",IF(G13="Onvoldoende","KNOCK OUT"," ")))))</f>
        <v xml:space="preserve"> </v>
      </c>
      <c r="H14" s="88"/>
      <c r="I14" s="18"/>
      <c r="J14" s="41" t="str">
        <f>IF(J13="Uitmuntend","€ 10.000",IF(J13="Goed","€ 8.000",IF(J13="Voldoende","€ 0",IF(J13="Matig","-€ 40.000",IF(J13="Onvoldoende","KNOCK OUT"," ")))))</f>
        <v xml:space="preserve"> </v>
      </c>
      <c r="K14" s="88"/>
    </row>
    <row r="15" spans="1:11" ht="18" customHeight="1" x14ac:dyDescent="0.2">
      <c r="A15" s="103" t="str">
        <f>'Beoordelen open vragen'!A7</f>
        <v xml:space="preserve">7.1.3	 INVULLING WERKZAAMHEDEN LEIDINGGEVENDE </v>
      </c>
      <c r="B15" s="44" t="str">
        <f>B9</f>
        <v>Beoordelaar 1</v>
      </c>
      <c r="C15" s="14"/>
      <c r="D15" s="42" t="str">
        <f>'Beoordelaar 1'!C7</f>
        <v>Score:</v>
      </c>
      <c r="E15" s="86" t="s">
        <v>35</v>
      </c>
      <c r="F15" s="14"/>
      <c r="G15" s="42" t="str">
        <f>'Beoordelaar 1'!F7</f>
        <v>Score:</v>
      </c>
      <c r="H15" s="88" t="s">
        <v>35</v>
      </c>
      <c r="I15" s="17"/>
      <c r="J15" s="42" t="str">
        <f>'Beoordelaar 1'!I7</f>
        <v>Score:</v>
      </c>
      <c r="K15" s="88" t="s">
        <v>35</v>
      </c>
    </row>
    <row r="16" spans="1:11" ht="18" customHeight="1" x14ac:dyDescent="0.2">
      <c r="A16" s="104"/>
      <c r="B16" s="44" t="str">
        <f>B10</f>
        <v>Beoordelaar 2</v>
      </c>
      <c r="C16" s="14"/>
      <c r="D16" s="42" t="str">
        <f>'Beoordelaar 2'!C7</f>
        <v>Score:</v>
      </c>
      <c r="E16" s="86"/>
      <c r="F16" s="14"/>
      <c r="G16" s="42" t="str">
        <f>'Beoordelaar 2'!F7</f>
        <v>Score:</v>
      </c>
      <c r="H16" s="88"/>
      <c r="I16" s="17"/>
      <c r="J16" s="42" t="str">
        <f>'Beoordelaar 2'!I7</f>
        <v>Score:</v>
      </c>
      <c r="K16" s="88"/>
    </row>
    <row r="17" spans="1:11" ht="18" customHeight="1" x14ac:dyDescent="0.2">
      <c r="A17" s="104"/>
      <c r="B17" s="44" t="str">
        <f>B11</f>
        <v>Beoordelaar 3</v>
      </c>
      <c r="C17" s="14"/>
      <c r="D17" s="42" t="str">
        <f>'Beoordelaar 3'!C7</f>
        <v>Score:</v>
      </c>
      <c r="E17" s="86"/>
      <c r="F17" s="14"/>
      <c r="G17" s="42" t="str">
        <f>'Beoordelaar 3'!F7</f>
        <v>Score:</v>
      </c>
      <c r="H17" s="88"/>
      <c r="I17" s="17"/>
      <c r="J17" s="42" t="str">
        <f>'Beoordelaar 3'!I7</f>
        <v>Score:</v>
      </c>
      <c r="K17" s="88"/>
    </row>
    <row r="18" spans="1:11" ht="18" customHeight="1" x14ac:dyDescent="0.2">
      <c r="A18" s="104"/>
      <c r="B18" s="44" t="str">
        <f>B12</f>
        <v>Beoordelaar 4</v>
      </c>
      <c r="C18" s="14"/>
      <c r="D18" s="43" t="str">
        <f>'Beoordelaar 4'!C7</f>
        <v>Score:</v>
      </c>
      <c r="E18" s="86"/>
      <c r="F18" s="14"/>
      <c r="G18" s="43" t="str">
        <f>'Beoordelaar 4'!F7</f>
        <v>Score:</v>
      </c>
      <c r="H18" s="88"/>
      <c r="I18" s="17"/>
      <c r="J18" s="43" t="str">
        <f>'Beoordelaar 4'!I7</f>
        <v>Score:</v>
      </c>
      <c r="K18" s="88"/>
    </row>
    <row r="19" spans="1:11" ht="20" customHeight="1" x14ac:dyDescent="0.2">
      <c r="A19" s="93" t="s">
        <v>39</v>
      </c>
      <c r="B19" s="94"/>
      <c r="C19" s="13"/>
      <c r="D19" s="45" t="s">
        <v>10</v>
      </c>
      <c r="E19" s="86"/>
      <c r="F19" s="13"/>
      <c r="G19" s="45" t="s">
        <v>10</v>
      </c>
      <c r="H19" s="88"/>
      <c r="I19" s="18"/>
      <c r="J19" s="45" t="s">
        <v>10</v>
      </c>
      <c r="K19" s="88"/>
    </row>
    <row r="20" spans="1:11" ht="20" customHeight="1" x14ac:dyDescent="0.2">
      <c r="A20" s="97"/>
      <c r="B20" s="96"/>
      <c r="C20" s="13"/>
      <c r="D20" s="41" t="str">
        <f>IF(D19="Uitmuntend","€ 6.000",IF(D19="Goed","€ 4.800",IF(D19="Voldoende","€ 0",IF(D19="Matig","-€ 24.000",IF(D19="Onvoldoende","KNOCK OUT"," ")))))</f>
        <v xml:space="preserve"> </v>
      </c>
      <c r="E20" s="87"/>
      <c r="F20" s="13"/>
      <c r="G20" s="41" t="str">
        <f>IF(G19="Uitmuntend","€ 6.000",IF(G19="Goed","€ 4.800",IF(G19="Voldoende","€ 0",IF(G19="Matig","-€ 24.000",IF(G19="Onvoldoende","KNOCK OUT"," ")))))</f>
        <v xml:space="preserve"> </v>
      </c>
      <c r="H20" s="88"/>
      <c r="I20" s="18"/>
      <c r="J20" s="41" t="str">
        <f>IF(J19="Uitmuntend","€ 6.000",IF(J19="Goed","€ 4.800",IF(J19="Voldoende","€ 0",IF(J19="Matig","-€ 24.000",IF(J19="Onvoldoende","KNOCK OUT"," ")))))</f>
        <v xml:space="preserve"> </v>
      </c>
      <c r="K20" s="88"/>
    </row>
    <row r="21" spans="1:11" ht="18" customHeight="1" x14ac:dyDescent="0.2">
      <c r="A21" s="103" t="str">
        <f>'Beoordelen open vragen'!A9</f>
        <v xml:space="preserve">7.1.4	 OVERMACHT SITUATIES </v>
      </c>
      <c r="B21" s="44" t="str">
        <f>B15</f>
        <v>Beoordelaar 1</v>
      </c>
      <c r="C21" s="14"/>
      <c r="D21" s="42" t="str">
        <f>'Beoordelaar 1'!C9</f>
        <v>Score:</v>
      </c>
      <c r="E21" s="86" t="s">
        <v>35</v>
      </c>
      <c r="F21" s="14"/>
      <c r="G21" s="42" t="str">
        <f>'Beoordelaar 1'!F9</f>
        <v>Score:</v>
      </c>
      <c r="H21" s="88" t="s">
        <v>35</v>
      </c>
      <c r="I21" s="17"/>
      <c r="J21" s="42" t="str">
        <f>'Beoordelaar 1'!I9</f>
        <v>Score:</v>
      </c>
      <c r="K21" s="88" t="s">
        <v>35</v>
      </c>
    </row>
    <row r="22" spans="1:11" ht="18" customHeight="1" x14ac:dyDescent="0.2">
      <c r="A22" s="104"/>
      <c r="B22" s="44" t="str">
        <f>B16</f>
        <v>Beoordelaar 2</v>
      </c>
      <c r="C22" s="14"/>
      <c r="D22" s="42" t="str">
        <f>'Beoordelaar 2'!C9</f>
        <v>Score:</v>
      </c>
      <c r="E22" s="86"/>
      <c r="F22" s="14"/>
      <c r="G22" s="42" t="str">
        <f>'Beoordelaar 2'!F9</f>
        <v>Score:</v>
      </c>
      <c r="H22" s="88"/>
      <c r="I22" s="17"/>
      <c r="J22" s="42" t="str">
        <f>'Beoordelaar 2'!I9</f>
        <v>Score:</v>
      </c>
      <c r="K22" s="88"/>
    </row>
    <row r="23" spans="1:11" ht="18" customHeight="1" x14ac:dyDescent="0.2">
      <c r="A23" s="104"/>
      <c r="B23" s="44" t="str">
        <f>B17</f>
        <v>Beoordelaar 3</v>
      </c>
      <c r="C23" s="14"/>
      <c r="D23" s="42" t="str">
        <f>'Beoordelaar 3'!C9</f>
        <v>Score:</v>
      </c>
      <c r="E23" s="86"/>
      <c r="F23" s="14"/>
      <c r="G23" s="42" t="str">
        <f>'Beoordelaar 3'!F9</f>
        <v>Score:</v>
      </c>
      <c r="H23" s="88"/>
      <c r="I23" s="17"/>
      <c r="J23" s="42" t="str">
        <f>'Beoordelaar 3'!I9</f>
        <v>Score:</v>
      </c>
      <c r="K23" s="88"/>
    </row>
    <row r="24" spans="1:11" ht="18" customHeight="1" x14ac:dyDescent="0.2">
      <c r="A24" s="104"/>
      <c r="B24" s="44" t="str">
        <f>B18</f>
        <v>Beoordelaar 4</v>
      </c>
      <c r="C24" s="14"/>
      <c r="D24" s="43" t="str">
        <f>'Beoordelaar 4'!C9</f>
        <v>Score:</v>
      </c>
      <c r="E24" s="86"/>
      <c r="F24" s="14"/>
      <c r="G24" s="43" t="str">
        <f>'Beoordelaar 4'!F9</f>
        <v>Score:</v>
      </c>
      <c r="H24" s="88"/>
      <c r="I24" s="17"/>
      <c r="J24" s="43" t="str">
        <f>'Beoordelaar 4'!I9</f>
        <v>Score:</v>
      </c>
      <c r="K24" s="88"/>
    </row>
    <row r="25" spans="1:11" ht="20" customHeight="1" x14ac:dyDescent="0.2">
      <c r="A25" s="93" t="s">
        <v>39</v>
      </c>
      <c r="B25" s="94"/>
      <c r="C25" s="13"/>
      <c r="D25" s="45" t="s">
        <v>10</v>
      </c>
      <c r="E25" s="86"/>
      <c r="F25" s="13"/>
      <c r="G25" s="45" t="s">
        <v>10</v>
      </c>
      <c r="H25" s="88"/>
      <c r="I25" s="18"/>
      <c r="J25" s="45" t="s">
        <v>10</v>
      </c>
      <c r="K25" s="88"/>
    </row>
    <row r="26" spans="1:11" ht="20" customHeight="1" x14ac:dyDescent="0.2">
      <c r="A26" s="95"/>
      <c r="B26" s="96"/>
      <c r="C26" s="13"/>
      <c r="D26" s="41" t="str">
        <f>IF(D25="Uitmuntend","€ 4.000",IF(D25="Goed","€ 3.200",IF(D25="Voldoende","€ 0",IF(D25="Matig","-€ 16.000",IF(D25="Onvoldoende","-€ 64.000"," ")))))</f>
        <v xml:space="preserve"> </v>
      </c>
      <c r="E26" s="87"/>
      <c r="F26" s="13"/>
      <c r="G26" s="41" t="str">
        <f>IF(G25="Uitmuntend","€ 4.000",IF(G25="Goed","€ 3.200",IF(G25="Voldoende","€ 0",IF(G25="Matig","-€ 16.000",IF(G25="Onvoldoende","-€ 64.000"," ")))))</f>
        <v xml:space="preserve"> </v>
      </c>
      <c r="H26" s="88"/>
      <c r="I26" s="18"/>
      <c r="J26" s="41" t="str">
        <f>IF(J25="Uitmuntend","€ 4.000",IF(J25="Goed","€ 3.200",IF(J25="Voldoende","€ 0",IF(J25="Matig","-€ 16.000",IF(J25="Onvoldoende","-€ 64.000"," ")))))</f>
        <v xml:space="preserve"> </v>
      </c>
      <c r="K26" s="88"/>
    </row>
    <row r="27" spans="1:11" ht="20" customHeight="1" x14ac:dyDescent="0.2">
      <c r="A27" s="20"/>
      <c r="B27" s="20"/>
      <c r="C27" s="21"/>
      <c r="D27" s="21"/>
      <c r="E27" s="21"/>
      <c r="F27" s="21"/>
      <c r="G27" s="21"/>
      <c r="H27" s="21"/>
      <c r="I27" s="21"/>
      <c r="J27" s="21"/>
      <c r="K27" s="21"/>
    </row>
    <row r="28" spans="1:11" s="9" customFormat="1" ht="28" customHeight="1" x14ac:dyDescent="0.2">
      <c r="A28" s="91" t="s">
        <v>40</v>
      </c>
      <c r="B28" s="92"/>
      <c r="C28" s="13"/>
      <c r="D28" s="70" t="e">
        <f>D26+D20+D14+D8</f>
        <v>#VALUE!</v>
      </c>
      <c r="E28" s="58"/>
      <c r="F28" s="13"/>
      <c r="G28" s="70" t="e">
        <f>G26+G20+G14+G8</f>
        <v>#VALUE!</v>
      </c>
      <c r="H28" s="58"/>
      <c r="I28" s="18"/>
      <c r="J28" s="70" t="e">
        <f>J26+J20+J14+J8</f>
        <v>#VALUE!</v>
      </c>
      <c r="K28" s="58"/>
    </row>
    <row r="30" spans="1:11" s="71" customFormat="1" ht="14" x14ac:dyDescent="0.15">
      <c r="A30" s="71" t="s">
        <v>47</v>
      </c>
    </row>
  </sheetData>
  <sheetProtection algorithmName="SHA-512" hashValue="w38a4dZFYv1J1N4F/pjgRmDcCS/ep/7jbpc+Mo45F7G1wbTXWVO0Wc+92NqrzeYQoSzXMQK3SysgjNmAv7iOiA==" saltValue="D3K9z+S8SzFAfv2iXNk1fw==" spinCount="100000" sheet="1" objects="1" scenarios="1"/>
  <mergeCells count="30">
    <mergeCell ref="A21:A24"/>
    <mergeCell ref="A7:B7"/>
    <mergeCell ref="A19:B19"/>
    <mergeCell ref="A13:B13"/>
    <mergeCell ref="A14:B14"/>
    <mergeCell ref="A8:B8"/>
    <mergeCell ref="A9:A12"/>
    <mergeCell ref="A15:A18"/>
    <mergeCell ref="J1:K1"/>
    <mergeCell ref="G1:H1"/>
    <mergeCell ref="H3:H8"/>
    <mergeCell ref="A28:B28"/>
    <mergeCell ref="A25:B25"/>
    <mergeCell ref="A26:B26"/>
    <mergeCell ref="A20:B20"/>
    <mergeCell ref="A2:B2"/>
    <mergeCell ref="H9:H14"/>
    <mergeCell ref="H15:H20"/>
    <mergeCell ref="A1:B1"/>
    <mergeCell ref="D1:E1"/>
    <mergeCell ref="E3:E8"/>
    <mergeCell ref="E9:E14"/>
    <mergeCell ref="E15:E20"/>
    <mergeCell ref="A3:A6"/>
    <mergeCell ref="E21:E26"/>
    <mergeCell ref="H21:H26"/>
    <mergeCell ref="K3:K8"/>
    <mergeCell ref="K9:K14"/>
    <mergeCell ref="K15:K20"/>
    <mergeCell ref="K21:K26"/>
  </mergeCells>
  <dataValidations count="1">
    <dataValidation type="list" errorStyle="warning" allowBlank="1" showErrorMessage="1" sqref="I7:J7 I19:J19 F19:G19 F13:G13 I13:J13 I25:J25 F7:G7 F25:G25 D7 D13 D19 D25" xr:uid="{00000000-0002-0000-0400-000000000000}">
      <formula1>SCORE</formula1>
    </dataValidation>
  </dataValidations>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8"/>
  <sheetViews>
    <sheetView showGridLines="0" tabSelected="1" zoomScale="90" zoomScaleNormal="90" workbookViewId="0">
      <selection activeCell="G3" sqref="G3"/>
    </sheetView>
  </sheetViews>
  <sheetFormatPr baseColWidth="10" defaultColWidth="11.5"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29" t="s">
        <v>41</v>
      </c>
      <c r="B1" s="26"/>
      <c r="C1" s="30"/>
      <c r="D1" s="26"/>
      <c r="E1" s="30"/>
      <c r="F1" s="26"/>
      <c r="G1" s="30"/>
    </row>
    <row r="2" spans="1:7" ht="30" customHeight="1" x14ac:dyDescent="0.2">
      <c r="A2" s="33" t="s">
        <v>42</v>
      </c>
      <c r="B2" s="26"/>
      <c r="C2" s="34" t="str">
        <f>'Beoordelaar 1'!C1:D1</f>
        <v>&lt;NAAM INSCHRIJVER&gt;</v>
      </c>
      <c r="D2" s="27"/>
      <c r="E2" s="34" t="str">
        <f>'Beoordelaar 1'!F1</f>
        <v>&lt;NAAM INSCHRIJVER&gt;</v>
      </c>
      <c r="F2" s="27"/>
      <c r="G2" s="34" t="str">
        <f>'Beoordelaar 1'!I1</f>
        <v>&lt;NAAM INSCHRIJVER&gt;</v>
      </c>
    </row>
    <row r="3" spans="1:7" s="1" customFormat="1" ht="35" customHeight="1" x14ac:dyDescent="0.2">
      <c r="A3" s="39" t="s">
        <v>43</v>
      </c>
      <c r="B3" s="26"/>
      <c r="C3" s="40" t="e">
        <f>Consensus!D28</f>
        <v>#VALUE!</v>
      </c>
      <c r="D3" s="27"/>
      <c r="E3" s="40" t="e">
        <f>Consensus!G28</f>
        <v>#VALUE!</v>
      </c>
      <c r="F3" s="27"/>
      <c r="G3" s="40" t="e">
        <f>Consensus!J28</f>
        <v>#VALUE!</v>
      </c>
    </row>
    <row r="4" spans="1:7" ht="30" customHeight="1" x14ac:dyDescent="0.2">
      <c r="A4" s="36" t="s">
        <v>44</v>
      </c>
      <c r="B4" s="26"/>
      <c r="C4" s="35" t="e">
        <f>C3</f>
        <v>#VALUE!</v>
      </c>
      <c r="D4" s="27"/>
      <c r="E4" s="35" t="e">
        <f>E3</f>
        <v>#VALUE!</v>
      </c>
      <c r="F4" s="27"/>
      <c r="G4" s="35" t="e">
        <f>G3</f>
        <v>#VALUE!</v>
      </c>
    </row>
    <row r="5" spans="1:7" ht="15" customHeight="1" x14ac:dyDescent="0.2"/>
    <row r="6" spans="1:7" ht="30" customHeight="1" x14ac:dyDescent="0.2">
      <c r="A6" s="37" t="s">
        <v>45</v>
      </c>
      <c r="B6" s="26"/>
      <c r="C6" s="38">
        <v>0</v>
      </c>
      <c r="D6" s="27"/>
      <c r="E6" s="38">
        <v>0</v>
      </c>
      <c r="F6" s="27"/>
      <c r="G6" s="38">
        <v>0</v>
      </c>
    </row>
    <row r="8" spans="1:7" ht="30" customHeight="1" x14ac:dyDescent="0.2">
      <c r="A8" s="31" t="s">
        <v>46</v>
      </c>
      <c r="B8" s="26"/>
      <c r="C8" s="32" t="e">
        <f>C6-C4</f>
        <v>#VALUE!</v>
      </c>
      <c r="D8" s="28"/>
      <c r="E8" s="32" t="e">
        <f>E6-E4</f>
        <v>#VALUE!</v>
      </c>
      <c r="F8" s="28"/>
      <c r="G8" s="32" t="e">
        <f>G6-G4</f>
        <v>#VALUE!</v>
      </c>
    </row>
    <row r="15" spans="1:7" ht="16" x14ac:dyDescent="0.2">
      <c r="C15" s="23"/>
    </row>
    <row r="16" spans="1:7" ht="16" x14ac:dyDescent="0.2">
      <c r="C16" s="23"/>
    </row>
    <row r="17" spans="3:3" ht="16" x14ac:dyDescent="0.2">
      <c r="C17" s="23"/>
    </row>
    <row r="18" spans="3:3" ht="16" x14ac:dyDescent="0.2">
      <c r="C18" s="23"/>
    </row>
  </sheetData>
  <sheetProtection algorithmName="SHA-512" hashValue="eo8QAJdD17/RGlpFQIYHOUqanLdaf645oFs7ldmE0U0L/bZNZ+rjE72BhJNU6o92B2R1JyAq54y61BvmS2RryQ==" saltValue="JR40hSPgDFbnMgsXH7sJ6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EAE559E913C344B884F7BBEE37A728" ma:contentTypeVersion="2" ma:contentTypeDescription="Een nieuw document maken." ma:contentTypeScope="" ma:versionID="4ec3f7163717347405d0647249a07568">
  <xsd:schema xmlns:xsd="http://www.w3.org/2001/XMLSchema" xmlns:xs="http://www.w3.org/2001/XMLSchema" xmlns:p="http://schemas.microsoft.com/office/2006/metadata/properties" xmlns:ns2="7c523cb3-f7c1-45d3-8d81-8df5119878f4" targetNamespace="http://schemas.microsoft.com/office/2006/metadata/properties" ma:root="true" ma:fieldsID="dd2d43ca1a74b724ed8d42d24c814d52" ns2:_="">
    <xsd:import namespace="7c523cb3-f7c1-45d3-8d81-8df5119878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23cb3-f7c1-45d3-8d81-8df5119878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2A6D77-A679-48F2-B066-D2723040FFC3}">
  <ds:schemaRefs>
    <ds:schemaRef ds:uri="http://schemas.microsoft.com/sharepoint/v3/contenttype/forms"/>
  </ds:schemaRefs>
</ds:datastoreItem>
</file>

<file path=customXml/itemProps2.xml><?xml version="1.0" encoding="utf-8"?>
<ds:datastoreItem xmlns:ds="http://schemas.openxmlformats.org/officeDocument/2006/customXml" ds:itemID="{1CEA2360-3B8F-419B-8261-9EF0BF47F56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275D05D-4E28-4847-9925-B595BCCA8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23cb3-f7c1-45d3-8d81-8df511987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open vragen</vt:lpstr>
      <vt:lpstr>Beoordelaar 1</vt:lpstr>
      <vt:lpstr>Beoordelaar 2</vt:lpstr>
      <vt:lpstr>Beoordelaar 3</vt:lpstr>
      <vt:lpstr>Beoordelaar 4</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2022-10-27T10:13:20Z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0x0101009DEAE559E913C344B884F7BBEE37A728</vt:lpwstr>
  </property>
</Properties>
</file>