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inof01\LFFiles\ConnectPeople\We7ef05b22970_49e5_be22_f0ac86a38f87\d7343c12-7812-4f6d-82a9-ea348363c5b1\"/>
    </mc:Choice>
  </mc:AlternateContent>
  <bookViews>
    <workbookView xWindow="0" yWindow="0" windowWidth="23040" windowHeight="9408"/>
  </bookViews>
  <sheets>
    <sheet name="Blad1" sheetId="1" r:id="rId1"/>
    <sheet name="Blad1 (2)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9" i="1" l="1"/>
  <c r="J70" i="1"/>
  <c r="J71" i="1"/>
  <c r="J72" i="1"/>
  <c r="I73" i="1"/>
  <c r="H73" i="1"/>
  <c r="J43" i="1"/>
  <c r="J44" i="1"/>
  <c r="J45" i="1"/>
  <c r="J46" i="1"/>
  <c r="I47" i="1"/>
  <c r="H47" i="1"/>
  <c r="J20" i="1"/>
  <c r="J21" i="1"/>
  <c r="J22" i="1"/>
  <c r="J23" i="1"/>
  <c r="J19" i="1"/>
  <c r="H24" i="1"/>
  <c r="I24" i="1"/>
  <c r="J58" i="2"/>
  <c r="J57" i="2"/>
  <c r="J53" i="2"/>
  <c r="J52" i="2"/>
  <c r="J51" i="2"/>
  <c r="J50" i="2"/>
  <c r="J54" i="2" s="1"/>
  <c r="J59" i="2" s="1"/>
  <c r="I72" i="2" s="1"/>
  <c r="J31" i="2"/>
  <c r="J30" i="2"/>
  <c r="J26" i="2"/>
  <c r="J25" i="2"/>
  <c r="J24" i="2"/>
  <c r="J23" i="2"/>
  <c r="J27" i="2" s="1"/>
  <c r="J32" i="2" s="1"/>
  <c r="I71" i="2" s="1"/>
  <c r="I73" i="2" s="1"/>
  <c r="D75" i="2" s="1"/>
  <c r="J22" i="2"/>
  <c r="J73" i="1" l="1"/>
  <c r="I91" i="1" s="1"/>
  <c r="J47" i="1"/>
  <c r="I90" i="1" s="1"/>
  <c r="J24" i="1" l="1"/>
  <c r="I89" i="1" s="1"/>
  <c r="I92" i="1" s="1"/>
  <c r="D94" i="1" l="1"/>
</calcChain>
</file>

<file path=xl/sharedStrings.xml><?xml version="1.0" encoding="utf-8"?>
<sst xmlns="http://schemas.openxmlformats.org/spreadsheetml/2006/main" count="174" uniqueCount="80">
  <si>
    <t>per uur</t>
  </si>
  <si>
    <t>MIN</t>
  </si>
  <si>
    <t>MAX</t>
  </si>
  <si>
    <t>Wegingsfactor</t>
  </si>
  <si>
    <t>De volgende formule wordt gebruikt:</t>
  </si>
  <si>
    <t>Score Prijs = M - ((AP - OP) / (Bandbreedte prijs))* M</t>
  </si>
  <si>
    <t>M = Maximale punten voor prijs</t>
  </si>
  <si>
    <t>AP  = Aangeboden prijs</t>
  </si>
  <si>
    <t>OP  = Ondergrens prijs</t>
  </si>
  <si>
    <t>Bandbreedte prijs= Verschil tussen bovengrens en ondergrens prijs</t>
  </si>
  <si>
    <t>Totale inschrijfprijs na wegingscorrectie</t>
  </si>
  <si>
    <t>Reparatiewerkzaamheden ma - vr tussen 09:00 uur en 17:00 uur</t>
  </si>
  <si>
    <t>Reparatiewerkzaamheden na 17:00 uur, weekend en feestdagen</t>
  </si>
  <si>
    <t>BIJLAGE 7 Prijzenblad</t>
  </si>
  <si>
    <t>Prijzenblad behorende bij de openbare aanbesteding voor gemotoriseerde interne transportmiddelen</t>
  </si>
  <si>
    <t>Kenmerk Belastingdienst IUC22-706</t>
  </si>
  <si>
    <t>Onderdeel 1 : Tarieven voor reparatiewerkzaamheden en keuring &amp; preventief onderhoud.</t>
  </si>
  <si>
    <t>Eenheid</t>
  </si>
  <si>
    <t>Werkzaamheden</t>
  </si>
  <si>
    <r>
      <rPr>
        <b/>
        <i/>
        <sz val="11"/>
        <color rgb="FFFF0000"/>
        <rFont val="Calibri"/>
        <family val="2"/>
        <scheme val="minor"/>
      </rPr>
      <t>Let op</t>
    </r>
    <r>
      <rPr>
        <b/>
        <i/>
        <sz val="11"/>
        <color theme="5"/>
        <rFont val="Calibri"/>
        <family val="2"/>
        <scheme val="minor"/>
      </rPr>
      <t>:</t>
    </r>
    <r>
      <rPr>
        <i/>
        <sz val="11"/>
        <color theme="1"/>
        <rFont val="Calibri"/>
        <family val="2"/>
        <scheme val="minor"/>
      </rPr>
      <t xml:space="preserve"> het tarievenblad bestaat uit 2 onderdelen!</t>
    </r>
  </si>
  <si>
    <t>Onderdeel 2 : Tarieven voor nieuwe gemotoriseerde interne transportmiddelen</t>
  </si>
  <si>
    <t>Type transportmiddel</t>
  </si>
  <si>
    <t>Minimale kwalificaties</t>
  </si>
  <si>
    <t>Stapelaar</t>
  </si>
  <si>
    <t>Elektrische pallettruck</t>
  </si>
  <si>
    <t>Heftruck 1</t>
  </si>
  <si>
    <t>Heftruck 2</t>
  </si>
  <si>
    <t>Inschrijfprijs (€)</t>
  </si>
  <si>
    <t>MIN (€)</t>
  </si>
  <si>
    <t>MAX (€)</t>
  </si>
  <si>
    <t>Keuring &amp; preventief onderhoud  (excl materiaalkosten*)</t>
  </si>
  <si>
    <t>EINDSCORE ONDERDEEL PRIJS</t>
  </si>
  <si>
    <t>Onderdeel</t>
  </si>
  <si>
    <t>1 | Reparatiewerkzaamheden en keuring &amp; preventief onderhoud</t>
  </si>
  <si>
    <t>2 | Levering nieuwe interne gemotoriseerde transportmiddelen</t>
  </si>
  <si>
    <t>EINDSCORE</t>
  </si>
  <si>
    <t xml:space="preserve">De hierboven weergegeven eindscore is het totaal aan punten dat u op basis van de door u ingevulde inschrijfprijzen heeft gescoord voor het onderdeel "Prijs" voor de aanbesteding gemotoriseerde interne transportmiddelen met kenmerk: IUC22-706 </t>
  </si>
  <si>
    <t>Score obv inschrijfprijs onderdeel 1</t>
  </si>
  <si>
    <t>Score obv inschrijfprijs onderdeel 2</t>
  </si>
  <si>
    <r>
      <rPr>
        <b/>
        <i/>
        <sz val="11"/>
        <color rgb="FFFF0000"/>
        <rFont val="Calibri"/>
        <family val="2"/>
        <scheme val="minor"/>
      </rPr>
      <t>Let op</t>
    </r>
    <r>
      <rPr>
        <b/>
        <i/>
        <sz val="11"/>
        <color theme="5"/>
        <rFont val="Calibri"/>
        <family val="2"/>
        <scheme val="minor"/>
      </rPr>
      <t>:</t>
    </r>
    <r>
      <rPr>
        <i/>
        <sz val="11"/>
        <color theme="1"/>
        <rFont val="Calibri"/>
        <family val="2"/>
        <scheme val="minor"/>
      </rPr>
      <t xml:space="preserve"> uw inschrijfprijzen dienen in Euro's (€) en exclusief BTW te worden ingediend.</t>
    </r>
  </si>
  <si>
    <t>Gewogen puntenscore obv inschrijfprijs</t>
  </si>
  <si>
    <t xml:space="preserve">M = Maximale punten </t>
  </si>
  <si>
    <t>M = Maximale punten</t>
  </si>
  <si>
    <t>Eindscore Prijs = M * (gewogen puntenscore obv inschrijfprijs / 100)</t>
  </si>
  <si>
    <r>
      <rPr>
        <b/>
        <i/>
        <sz val="11"/>
        <color rgb="FFFF0000"/>
        <rFont val="Calibri"/>
        <family val="2"/>
        <scheme val="minor"/>
      </rPr>
      <t>Let op</t>
    </r>
    <r>
      <rPr>
        <b/>
        <i/>
        <sz val="11"/>
        <color theme="5"/>
        <rFont val="Calibri"/>
        <family val="2"/>
        <scheme val="minor"/>
      </rPr>
      <t>:</t>
    </r>
    <r>
      <rPr>
        <i/>
        <sz val="11"/>
        <color theme="1"/>
        <rFont val="Calibri"/>
        <family val="2"/>
        <scheme val="minor"/>
      </rPr>
      <t xml:space="preserve"> voor beide onderdelen kunt u maximaal 100 punten per onderdeel scoren. De maximale eindscore voor het onderdeel "Prijs" bedraagt 20 punten.</t>
    </r>
  </si>
  <si>
    <t>Ondergrensinschrijfprijs = max aantal punten</t>
  </si>
  <si>
    <t>Bovengrensinschrijfprijs = min aantal punten</t>
  </si>
  <si>
    <t>Per reachtruck, heftruck of elektrotrekker</t>
  </si>
  <si>
    <t>Per elektrische pallettruck of stapelaar</t>
  </si>
  <si>
    <t>Per plateauwagen, hoogwerker, pompwagen, postkar of veegmachine</t>
  </si>
  <si>
    <t xml:space="preserve">De tarieven waarmee u voor onderdeel 1 wenst in te schrijven dienen te zijn opgenomen in de gele cellen (H17 t/m H26) van onderstaande tabel . Andere aanapssingen van dit tarievenblad zijn niet toegestaan en zullen leiden tot uitsluiting van deelname aan de aanbesteding. </t>
  </si>
  <si>
    <t xml:space="preserve">De tarieven waarmee u voor onderdeel 2 wenst in te schrijven dienen te zijn opgenomen in de gele cellen (H50 t/m H54) van onderstaande tabel . Andere aanapssingen van dit tarievenblad zijn niet toegestaan en zullen leiden tot uitsluiting van deelname aan de aanbesteding. </t>
  </si>
  <si>
    <t>* Alleen materiaalkosten buiten de garantie.</t>
  </si>
  <si>
    <t>(Max 20 ptn.)</t>
  </si>
  <si>
    <t xml:space="preserve">
20000
</t>
  </si>
  <si>
    <t xml:space="preserve">
28000
</t>
  </si>
  <si>
    <t>- 1.500 kg draagvermogen
- 3-wielig elektrisch voertuig
- Hefhoogte minimaal 3 meter
- Schokloze landingslift
- Geschikt voor binnen- en buitengebruik
- Kruipsnelheid-functie
- Verstelbaar stuur met geheugenfunctie
- Claxonbediening op stuur of aan stuurkolom
- Volledig instelbare stoel
- Alle verplichte veiligheidsvoorzieningen
- Noodknop
- Automatische parkeerrem
- Bijpassend accupakket
- Bijpassende lader</t>
  </si>
  <si>
    <t>- 2.500 kg draagvermogen
- 4-wielig elektrisch voertuig
- Hefhoogte minimaal 4 meter
- Schokloze landingslift
- Geschikt voor binnen- en buitengebruik
- Kruipsnelheid-functie
- Verstelbaar stuur met geheugenfunctie 
- Claxonbediening op stuur of aan stuurkolom
- Volledig instelbare stoel
- Alle verplichte veiligheidsvoorzieningen
- Noodknop
- Automatische parkeerrem
- Bijpassend accupakket
- Bijpassende lader</t>
  </si>
  <si>
    <t>- 1.000 kg draagvermogen
- Hefhoogte minimaal 3,50 meter
- Meelopend
- Alle verplichte veiligheidsvoorzieningen
- Bijpassend accupakket
- Bijpassende lader</t>
  </si>
  <si>
    <t>- 1.200 kg draagvermogen
- Alle verplichte veiligheidsvoorzieningen
- Meelopend
- Extra stabiliteit door zwenkwielen aan de zijkant
- Bijpassend accupakket
- Bijpassende lader</t>
  </si>
  <si>
    <r>
      <rPr>
        <b/>
        <i/>
        <sz val="11"/>
        <color rgb="FFFF0000"/>
        <rFont val="Calibri"/>
        <family val="2"/>
        <scheme val="minor"/>
      </rPr>
      <t>Let op</t>
    </r>
    <r>
      <rPr>
        <b/>
        <i/>
        <sz val="11"/>
        <color theme="5"/>
        <rFont val="Calibri"/>
        <family val="2"/>
        <scheme val="minor"/>
      </rPr>
      <t>:</t>
    </r>
    <r>
      <rPr>
        <i/>
        <sz val="11"/>
        <color theme="1"/>
        <rFont val="Calibri"/>
        <family val="2"/>
        <scheme val="minor"/>
      </rPr>
      <t xml:space="preserve"> de op de inschrijfprijs van toepassing zijnde eisen staan beschreven in bijlage 1 "specificatie van de opdracht".</t>
    </r>
  </si>
  <si>
    <r>
      <rPr>
        <b/>
        <i/>
        <sz val="11"/>
        <color rgb="FFFF0000"/>
        <rFont val="Calibri"/>
        <family val="2"/>
        <scheme val="minor"/>
      </rPr>
      <t>Let op</t>
    </r>
    <r>
      <rPr>
        <b/>
        <i/>
        <sz val="11"/>
        <color theme="5"/>
        <rFont val="Calibri"/>
        <family val="2"/>
        <scheme val="minor"/>
      </rPr>
      <t>:</t>
    </r>
    <r>
      <rPr>
        <i/>
        <sz val="11"/>
        <color theme="1"/>
        <rFont val="Calibri"/>
        <family val="2"/>
        <scheme val="minor"/>
      </rPr>
      <t xml:space="preserve"> het tarievenblad bestaat uit 3 onderdelen!</t>
    </r>
  </si>
  <si>
    <t>Onderdeel 3 : Tarieven voor huur van gemotoriseerde interne transportmiddelen.</t>
  </si>
  <si>
    <t>Eenheid &amp; looptijd</t>
  </si>
  <si>
    <t>per transportmiddel per maand</t>
  </si>
  <si>
    <t>Pallettruck</t>
  </si>
  <si>
    <t>Type transportmiddel*</t>
  </si>
  <si>
    <t>* De minimale kwalificaties zoals benoemd bij onderdeel 2 zijn hierop van toepassing.</t>
  </si>
  <si>
    <t>3 | Huur van gemotoriseerde transportmiddelen</t>
  </si>
  <si>
    <r>
      <t xml:space="preserve">Werkzaamheden
</t>
    </r>
    <r>
      <rPr>
        <sz val="11"/>
        <color theme="1"/>
        <rFont val="Calibri"/>
        <family val="2"/>
        <scheme val="minor"/>
      </rPr>
      <t>* Alleen materiaalkosten buiten de garantie.</t>
    </r>
  </si>
  <si>
    <t>TOTAAL</t>
  </si>
  <si>
    <r>
      <rPr>
        <b/>
        <i/>
        <sz val="11"/>
        <color rgb="FFFF0000"/>
        <rFont val="Calibri"/>
        <family val="2"/>
        <scheme val="minor"/>
      </rPr>
      <t>Let op</t>
    </r>
    <r>
      <rPr>
        <b/>
        <i/>
        <sz val="11"/>
        <color theme="5"/>
        <rFont val="Calibri"/>
        <family val="2"/>
        <scheme val="minor"/>
      </rPr>
      <t>:</t>
    </r>
    <r>
      <rPr>
        <i/>
        <sz val="11"/>
        <color theme="1"/>
        <rFont val="Calibri"/>
        <family val="2"/>
        <scheme val="minor"/>
      </rPr>
      <t xml:space="preserve"> voor de onderdelen kunt u maximaal 100 punten per onderdeel scoren. De maximale eindscore voor het onderdeel "Prijs" bedraagt 20 punten.</t>
    </r>
  </si>
  <si>
    <t>Wegingsfactor %</t>
  </si>
  <si>
    <t>Punten na wegingscorrectie 
(max. 100 punten)</t>
  </si>
  <si>
    <t>Punten na wegingscorrectie = M - ((AP - OP) / (Bandbreedte prijs))* M</t>
  </si>
  <si>
    <t xml:space="preserve">De tarieven waarmee u voor onderdeel 1 wenst in te schrijven dienen te zijn opgenomen in de gele cellen (H19 t/m H23) van onderstaande tabel . Andere aanapssingen van dit tarievenblad zijn niet toegestaan en zullen leiden tot uitsluiting van deelname aan de aanbesteding. </t>
  </si>
  <si>
    <t xml:space="preserve">De tarieven waarmee u voor onderdeel 2 wenst in te schrijven dienen te zijn opgenomen in de gele cellen (H43 t/m H46) van onderstaande tabel . Andere aanapssingen van dit tarievenblad zijn niet toegestaan en zullen leiden tot uitsluiting van deelname aan de aanbesteding. </t>
  </si>
  <si>
    <t xml:space="preserve">De tarieven waarmee u voor onderdeel 3 wenst in te schrijven dienen te zijn opgenomen in de gele cellen (H69 t/m H72) van onderstaande tabel . Andere aanapssingen van dit tarievenblad zijn niet toegestaan en zullen leiden tot uitsluiting van deelname aan de aanbesteding. </t>
  </si>
  <si>
    <t>Score na wegingscorrectie 
(max. 20 punten)</t>
  </si>
  <si>
    <t>Score na wegingscorrectie = TOTAAL aan punten na wegingscorrectie betreffende onderdeel * (100 / wegingsfactor)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</si>
</sst>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u/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5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6" xfId="0" applyBorder="1"/>
    <xf numFmtId="0" fontId="0" fillId="0" borderId="10" xfId="0" applyBorder="1"/>
    <xf numFmtId="0" fontId="1" fillId="0" borderId="11" xfId="0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0" xfId="0" applyBorder="1"/>
    <xf numFmtId="0" fontId="0" fillId="0" borderId="14" xfId="0" applyBorder="1" applyAlignment="1">
      <alignment horizontal="center"/>
    </xf>
    <xf numFmtId="1" fontId="0" fillId="0" borderId="14" xfId="0" applyNumberFormat="1" applyBorder="1" applyAlignment="1">
      <alignment horizontal="center"/>
    </xf>
    <xf numFmtId="0" fontId="0" fillId="0" borderId="14" xfId="0" applyBorder="1"/>
    <xf numFmtId="0" fontId="0" fillId="0" borderId="14" xfId="0" applyBorder="1" applyAlignment="1">
      <alignment horizontal="center" wrapText="1"/>
    </xf>
    <xf numFmtId="1" fontId="0" fillId="0" borderId="14" xfId="0" applyNumberFormat="1" applyBorder="1" applyAlignment="1" applyProtection="1">
      <alignment horizontal="center"/>
    </xf>
    <xf numFmtId="1" fontId="1" fillId="0" borderId="14" xfId="0" applyNumberFormat="1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0" fontId="0" fillId="0" borderId="5" xfId="0" applyBorder="1"/>
    <xf numFmtId="0" fontId="0" fillId="0" borderId="7" xfId="0" applyBorder="1"/>
    <xf numFmtId="0" fontId="3" fillId="0" borderId="0" xfId="0" applyFont="1"/>
    <xf numFmtId="0" fontId="4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0" fillId="0" borderId="0" xfId="0" applyFont="1"/>
    <xf numFmtId="0" fontId="5" fillId="0" borderId="0" xfId="0" applyFont="1"/>
    <xf numFmtId="0" fontId="6" fillId="0" borderId="0" xfId="0" applyFont="1"/>
    <xf numFmtId="0" fontId="0" fillId="2" borderId="1" xfId="0" applyFill="1" applyBorder="1" applyAlignment="1">
      <alignment horizontal="center" vertical="center"/>
    </xf>
    <xf numFmtId="1" fontId="0" fillId="0" borderId="1" xfId="0" applyNumberFormat="1" applyBorder="1" applyAlignment="1" applyProtection="1">
      <alignment horizontal="center" vertical="center"/>
    </xf>
    <xf numFmtId="1" fontId="1" fillId="0" borderId="9" xfId="0" applyNumberFormat="1" applyFont="1" applyBorder="1" applyAlignment="1">
      <alignment horizontal="center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5" xfId="0" applyBorder="1" applyAlignment="1">
      <alignment horizontal="center"/>
    </xf>
    <xf numFmtId="0" fontId="0" fillId="0" borderId="3" xfId="0" applyBorder="1" applyAlignment="1"/>
    <xf numFmtId="0" fontId="0" fillId="0" borderId="4" xfId="0" applyBorder="1" applyAlignment="1"/>
    <xf numFmtId="2" fontId="0" fillId="0" borderId="3" xfId="0" applyNumberFormat="1" applyBorder="1" applyAlignment="1">
      <alignment horizontal="center"/>
    </xf>
    <xf numFmtId="1" fontId="0" fillId="0" borderId="15" xfId="0" applyNumberFormat="1" applyBorder="1" applyAlignment="1" applyProtection="1">
      <alignment horizontal="center" vertical="center"/>
    </xf>
    <xf numFmtId="2" fontId="0" fillId="0" borderId="1" xfId="0" applyNumberForma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2" fontId="0" fillId="0" borderId="1" xfId="0" applyNumberFormat="1" applyBorder="1" applyAlignment="1" applyProtection="1">
      <alignment horizontal="center" vertical="center"/>
    </xf>
    <xf numFmtId="0" fontId="9" fillId="0" borderId="0" xfId="0" applyFont="1" applyFill="1" applyBorder="1"/>
    <xf numFmtId="0" fontId="0" fillId="0" borderId="0" xfId="0" applyFill="1" applyBorder="1"/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quotePrefix="1" applyFont="1" applyBorder="1" applyAlignment="1">
      <alignment vertical="center" wrapText="1"/>
    </xf>
    <xf numFmtId="0" fontId="6" fillId="0" borderId="0" xfId="0" applyFont="1" applyFill="1"/>
    <xf numFmtId="0" fontId="0" fillId="0" borderId="0" xfId="0" applyFill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0" fillId="2" borderId="0" xfId="0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1" fontId="0" fillId="0" borderId="21" xfId="0" applyNumberFormat="1" applyBorder="1" applyAlignment="1">
      <alignment horizontal="center"/>
    </xf>
    <xf numFmtId="1" fontId="0" fillId="0" borderId="22" xfId="0" applyNumberFormat="1" applyBorder="1" applyAlignment="1">
      <alignment horizontal="center"/>
    </xf>
    <xf numFmtId="1" fontId="0" fillId="0" borderId="23" xfId="0" applyNumberFormat="1" applyBorder="1" applyAlignment="1">
      <alignment horizontal="center"/>
    </xf>
    <xf numFmtId="1" fontId="0" fillId="0" borderId="24" xfId="0" applyNumberFormat="1" applyBorder="1" applyAlignment="1">
      <alignment horizont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1" fillId="0" borderId="0" xfId="0" applyFont="1" applyFill="1" applyBorder="1" applyAlignment="1">
      <alignment horizontal="right"/>
    </xf>
    <xf numFmtId="1" fontId="0" fillId="0" borderId="1" xfId="0" applyNumberFormat="1" applyFill="1" applyBorder="1" applyAlignment="1" applyProtection="1">
      <alignment horizontal="center" vertical="center"/>
    </xf>
    <xf numFmtId="1" fontId="0" fillId="0" borderId="3" xfId="0" applyNumberFormat="1" applyBorder="1" applyAlignment="1">
      <alignment horizontal="center"/>
    </xf>
    <xf numFmtId="0" fontId="1" fillId="0" borderId="10" xfId="0" applyFont="1" applyBorder="1" applyAlignment="1">
      <alignment horizontal="center" wrapText="1"/>
    </xf>
    <xf numFmtId="1" fontId="1" fillId="0" borderId="18" xfId="0" applyNumberFormat="1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4"/>
  <sheetViews>
    <sheetView showGridLines="0" tabSelected="1" zoomScale="80" zoomScaleNormal="80" workbookViewId="0">
      <selection activeCell="C2" sqref="C2"/>
    </sheetView>
  </sheetViews>
  <sheetFormatPr defaultColWidth="0" defaultRowHeight="14.4" zeroHeight="1" x14ac:dyDescent="0.3"/>
  <cols>
    <col min="1" max="1" width="8.88671875" customWidth="1"/>
    <col min="2" max="2" width="3.77734375" customWidth="1"/>
    <col min="3" max="3" width="15.6640625" customWidth="1"/>
    <col min="4" max="4" width="14.77734375" customWidth="1"/>
    <col min="5" max="5" width="54.77734375" customWidth="1"/>
    <col min="6" max="6" width="10.6640625" customWidth="1"/>
    <col min="7" max="7" width="11.109375" customWidth="1"/>
    <col min="8" max="8" width="19.5546875" customWidth="1"/>
    <col min="9" max="9" width="16.33203125" bestFit="1" customWidth="1"/>
    <col min="10" max="10" width="23.33203125" customWidth="1"/>
    <col min="11" max="12" width="3.5546875" customWidth="1"/>
    <col min="13" max="13" width="19" hidden="1" customWidth="1"/>
    <col min="14" max="14" width="17.88671875" hidden="1" customWidth="1"/>
    <col min="15" max="16384" width="8.88671875" hidden="1"/>
  </cols>
  <sheetData>
    <row r="1" spans="2:11" x14ac:dyDescent="0.3"/>
    <row r="2" spans="2:11" ht="21" x14ac:dyDescent="0.4">
      <c r="C2" s="27" t="s">
        <v>13</v>
      </c>
    </row>
    <row r="3" spans="2:11" ht="21" x14ac:dyDescent="0.4">
      <c r="C3" s="27"/>
    </row>
    <row r="4" spans="2:11" x14ac:dyDescent="0.3">
      <c r="C4" s="26" t="s">
        <v>14</v>
      </c>
      <c r="D4" s="26"/>
      <c r="E4" s="26"/>
      <c r="F4" s="26"/>
      <c r="G4" s="26"/>
    </row>
    <row r="5" spans="2:11" x14ac:dyDescent="0.3">
      <c r="C5" s="26" t="s">
        <v>15</v>
      </c>
      <c r="D5" s="26"/>
      <c r="E5" s="26"/>
      <c r="F5" s="26"/>
      <c r="G5" s="26"/>
    </row>
    <row r="6" spans="2:11" x14ac:dyDescent="0.3">
      <c r="C6" s="28" t="s">
        <v>61</v>
      </c>
    </row>
    <row r="7" spans="2:11" x14ac:dyDescent="0.3">
      <c r="C7" s="28" t="s">
        <v>39</v>
      </c>
    </row>
    <row r="8" spans="2:11" x14ac:dyDescent="0.3">
      <c r="C8" s="49" t="s">
        <v>60</v>
      </c>
      <c r="D8" s="50"/>
      <c r="E8" s="50"/>
      <c r="F8" s="50"/>
      <c r="G8" s="50"/>
      <c r="H8" s="50"/>
    </row>
    <row r="9" spans="2:11" x14ac:dyDescent="0.3">
      <c r="C9" s="28" t="s">
        <v>71</v>
      </c>
    </row>
    <row r="10" spans="2:11" x14ac:dyDescent="0.3">
      <c r="C10" s="2"/>
    </row>
    <row r="11" spans="2:11" ht="15.6" x14ac:dyDescent="0.3">
      <c r="C11" s="21" t="s">
        <v>16</v>
      </c>
      <c r="D11" s="22"/>
      <c r="E11" s="22"/>
      <c r="F11" s="22"/>
    </row>
    <row r="12" spans="2:11" ht="15" thickBot="1" x14ac:dyDescent="0.35">
      <c r="C12" s="2"/>
    </row>
    <row r="13" spans="2:11" x14ac:dyDescent="0.3">
      <c r="B13" s="6"/>
      <c r="C13" s="7"/>
      <c r="D13" s="8"/>
      <c r="E13" s="8"/>
      <c r="F13" s="8"/>
      <c r="G13" s="8"/>
      <c r="H13" s="8"/>
      <c r="I13" s="8"/>
      <c r="J13" s="8"/>
      <c r="K13" s="9"/>
    </row>
    <row r="14" spans="2:11" ht="14.4" customHeight="1" x14ac:dyDescent="0.3">
      <c r="B14" s="10"/>
      <c r="C14" s="54" t="s">
        <v>75</v>
      </c>
      <c r="D14" s="54"/>
      <c r="E14" s="54"/>
      <c r="F14" s="54"/>
      <c r="G14" s="11"/>
      <c r="K14" s="12"/>
    </row>
    <row r="15" spans="2:11" ht="14.4" customHeight="1" x14ac:dyDescent="0.3">
      <c r="B15" s="10"/>
      <c r="C15" s="54"/>
      <c r="D15" s="54"/>
      <c r="E15" s="54"/>
      <c r="F15" s="54"/>
      <c r="G15" s="11"/>
      <c r="K15" s="12"/>
    </row>
    <row r="16" spans="2:11" x14ac:dyDescent="0.3">
      <c r="B16" s="10"/>
      <c r="C16" s="54"/>
      <c r="D16" s="54"/>
      <c r="E16" s="54"/>
      <c r="F16" s="54"/>
      <c r="G16" s="11"/>
      <c r="K16" s="13"/>
    </row>
    <row r="17" spans="2:14" x14ac:dyDescent="0.3">
      <c r="B17" s="10"/>
      <c r="C17" s="11"/>
      <c r="D17" s="11"/>
      <c r="E17" s="11"/>
      <c r="F17" s="11"/>
      <c r="G17" s="11"/>
      <c r="H17" s="11"/>
      <c r="I17" s="11"/>
      <c r="J17" s="11"/>
      <c r="K17" s="14"/>
    </row>
    <row r="18" spans="2:14" ht="43.2" x14ac:dyDescent="0.3">
      <c r="B18" s="10"/>
      <c r="C18" s="55" t="s">
        <v>17</v>
      </c>
      <c r="D18" s="55"/>
      <c r="E18" s="25" t="s">
        <v>69</v>
      </c>
      <c r="F18" s="24" t="s">
        <v>28</v>
      </c>
      <c r="G18" s="24" t="s">
        <v>29</v>
      </c>
      <c r="H18" s="24" t="s">
        <v>27</v>
      </c>
      <c r="I18" s="24" t="s">
        <v>72</v>
      </c>
      <c r="J18" s="25" t="s">
        <v>73</v>
      </c>
      <c r="K18" s="15"/>
      <c r="M18" s="1"/>
      <c r="N18" s="1"/>
    </row>
    <row r="19" spans="2:14" ht="38.4" customHeight="1" x14ac:dyDescent="0.3">
      <c r="B19" s="10"/>
      <c r="C19" s="56" t="s">
        <v>47</v>
      </c>
      <c r="D19" s="57"/>
      <c r="E19" s="41" t="s">
        <v>30</v>
      </c>
      <c r="F19" s="40">
        <v>250</v>
      </c>
      <c r="G19" s="40">
        <v>500</v>
      </c>
      <c r="H19" s="29"/>
      <c r="I19" s="30">
        <v>25</v>
      </c>
      <c r="J19" s="30" t="str">
        <f>IF(H19&gt;1,(I19-((H19-F19)/(G19-F19))*I19),"")</f>
        <v/>
      </c>
      <c r="K19" s="16"/>
    </row>
    <row r="20" spans="2:14" ht="38.4" customHeight="1" x14ac:dyDescent="0.3">
      <c r="B20" s="10"/>
      <c r="C20" s="56" t="s">
        <v>48</v>
      </c>
      <c r="D20" s="57"/>
      <c r="E20" s="41" t="s">
        <v>30</v>
      </c>
      <c r="F20" s="40">
        <v>100</v>
      </c>
      <c r="G20" s="40">
        <v>300</v>
      </c>
      <c r="H20" s="29"/>
      <c r="I20" s="30">
        <v>35</v>
      </c>
      <c r="J20" s="30" t="str">
        <f t="shared" ref="J20:J23" si="0">IF(H20&gt;1,(I20-((H20-F20)/(G20-F20))*I20),"")</f>
        <v/>
      </c>
      <c r="K20" s="16"/>
    </row>
    <row r="21" spans="2:14" ht="51" customHeight="1" x14ac:dyDescent="0.3">
      <c r="B21" s="10"/>
      <c r="C21" s="56" t="s">
        <v>49</v>
      </c>
      <c r="D21" s="57"/>
      <c r="E21" s="41" t="s">
        <v>30</v>
      </c>
      <c r="F21" s="40">
        <v>75</v>
      </c>
      <c r="G21" s="40">
        <v>150</v>
      </c>
      <c r="H21" s="29"/>
      <c r="I21" s="30">
        <v>10</v>
      </c>
      <c r="J21" s="30" t="str">
        <f t="shared" si="0"/>
        <v/>
      </c>
      <c r="K21" s="16"/>
    </row>
    <row r="22" spans="2:14" x14ac:dyDescent="0.3">
      <c r="B22" s="10"/>
      <c r="C22" s="60" t="s">
        <v>0</v>
      </c>
      <c r="D22" s="61"/>
      <c r="E22" s="3" t="s">
        <v>11</v>
      </c>
      <c r="F22" s="40">
        <v>40</v>
      </c>
      <c r="G22" s="40">
        <v>70</v>
      </c>
      <c r="H22" s="29"/>
      <c r="I22" s="30">
        <v>15</v>
      </c>
      <c r="J22" s="30" t="str">
        <f t="shared" si="0"/>
        <v/>
      </c>
      <c r="K22" s="16"/>
    </row>
    <row r="23" spans="2:14" ht="15" thickBot="1" x14ac:dyDescent="0.35">
      <c r="B23" s="10"/>
      <c r="C23" s="60" t="s">
        <v>0</v>
      </c>
      <c r="D23" s="61"/>
      <c r="E23" s="3" t="s">
        <v>12</v>
      </c>
      <c r="F23" s="40">
        <v>70</v>
      </c>
      <c r="G23" s="40">
        <v>100</v>
      </c>
      <c r="H23" s="29"/>
      <c r="I23" s="30">
        <v>15</v>
      </c>
      <c r="J23" s="30" t="str">
        <f t="shared" si="0"/>
        <v/>
      </c>
      <c r="K23" s="16"/>
    </row>
    <row r="24" spans="2:14" ht="15" thickBot="1" x14ac:dyDescent="0.35">
      <c r="B24" s="10"/>
      <c r="C24" s="11"/>
      <c r="D24" s="11"/>
      <c r="F24" s="11"/>
      <c r="G24" s="71" t="s">
        <v>70</v>
      </c>
      <c r="H24" s="31">
        <f t="shared" ref="H24:I24" si="1">ROUND(SUM(H19:H23),0)</f>
        <v>0</v>
      </c>
      <c r="I24" s="31">
        <f t="shared" si="1"/>
        <v>100</v>
      </c>
      <c r="J24" s="31">
        <f>ROUND(SUM(J19:J23),0)</f>
        <v>0</v>
      </c>
      <c r="K24" s="17"/>
    </row>
    <row r="25" spans="2:14" x14ac:dyDescent="0.3">
      <c r="B25" s="10"/>
      <c r="C25" s="11"/>
      <c r="D25" s="11"/>
      <c r="E25" s="11"/>
      <c r="F25" s="11"/>
      <c r="G25" s="11"/>
      <c r="H25" s="11"/>
      <c r="I25" s="11"/>
      <c r="J25" s="11"/>
      <c r="K25" s="14"/>
    </row>
    <row r="26" spans="2:14" x14ac:dyDescent="0.3">
      <c r="B26" s="10"/>
      <c r="C26" s="18" t="s">
        <v>4</v>
      </c>
      <c r="D26" s="11"/>
      <c r="E26" s="11"/>
      <c r="F26" s="11"/>
      <c r="G26" s="11"/>
      <c r="H26" s="11"/>
      <c r="I26" s="11"/>
      <c r="J26" s="11"/>
      <c r="K26" s="14"/>
    </row>
    <row r="27" spans="2:14" x14ac:dyDescent="0.3">
      <c r="B27" s="10"/>
      <c r="C27" s="18" t="s">
        <v>74</v>
      </c>
      <c r="D27" s="11"/>
      <c r="E27" s="11"/>
      <c r="F27" s="11"/>
      <c r="G27" s="11"/>
      <c r="H27" s="11"/>
      <c r="I27" s="11"/>
      <c r="J27" s="11"/>
      <c r="K27" s="14"/>
    </row>
    <row r="28" spans="2:14" x14ac:dyDescent="0.3">
      <c r="B28" s="10"/>
      <c r="C28" s="18"/>
      <c r="D28" s="11"/>
      <c r="E28" s="11"/>
      <c r="F28" s="11"/>
      <c r="G28" s="11"/>
      <c r="H28" s="11"/>
      <c r="I28" s="11"/>
      <c r="J28" s="11"/>
      <c r="K28" s="14"/>
    </row>
    <row r="29" spans="2:14" x14ac:dyDescent="0.3">
      <c r="B29" s="10"/>
      <c r="C29" s="18" t="s">
        <v>42</v>
      </c>
      <c r="D29" s="11"/>
      <c r="E29" s="11"/>
      <c r="F29" s="11"/>
      <c r="G29" s="11"/>
      <c r="H29" s="11"/>
      <c r="I29" s="11"/>
      <c r="J29" s="11"/>
      <c r="K29" s="14"/>
    </row>
    <row r="30" spans="2:14" x14ac:dyDescent="0.3">
      <c r="B30" s="10"/>
      <c r="C30" s="18" t="s">
        <v>7</v>
      </c>
      <c r="D30" s="11"/>
      <c r="E30" s="11"/>
      <c r="F30" s="11"/>
      <c r="G30" s="11"/>
      <c r="K30" s="14"/>
    </row>
    <row r="31" spans="2:14" x14ac:dyDescent="0.3">
      <c r="B31" s="10"/>
      <c r="C31" s="18" t="s">
        <v>8</v>
      </c>
      <c r="D31" s="11"/>
      <c r="E31" s="11"/>
      <c r="F31" s="11"/>
      <c r="G31" s="11"/>
      <c r="H31" s="11"/>
      <c r="I31" s="11"/>
      <c r="J31" s="11"/>
      <c r="K31" s="14"/>
    </row>
    <row r="32" spans="2:14" x14ac:dyDescent="0.3">
      <c r="B32" s="10"/>
      <c r="C32" s="18" t="s">
        <v>9</v>
      </c>
      <c r="D32" s="11"/>
      <c r="E32" s="11"/>
      <c r="F32" s="11"/>
      <c r="G32" s="11"/>
      <c r="H32" s="11"/>
      <c r="I32" s="11"/>
      <c r="J32" s="11"/>
      <c r="K32" s="14"/>
    </row>
    <row r="33" spans="2:14" ht="15" thickBot="1" x14ac:dyDescent="0.35">
      <c r="B33" s="19"/>
      <c r="C33" s="5"/>
      <c r="D33" s="5"/>
      <c r="E33" s="5"/>
      <c r="F33" s="5"/>
      <c r="G33" s="5"/>
      <c r="H33" s="5"/>
      <c r="I33" s="5"/>
      <c r="J33" s="5"/>
      <c r="K33" s="20"/>
    </row>
    <row r="34" spans="2:14" x14ac:dyDescent="0.3"/>
    <row r="35" spans="2:14" ht="15.6" x14ac:dyDescent="0.3">
      <c r="C35" s="21" t="s">
        <v>20</v>
      </c>
      <c r="D35" s="22"/>
      <c r="E35" s="22"/>
      <c r="F35" s="22"/>
    </row>
    <row r="36" spans="2:14" ht="15" thickBot="1" x14ac:dyDescent="0.35">
      <c r="C36" s="2"/>
    </row>
    <row r="37" spans="2:14" x14ac:dyDescent="0.3">
      <c r="B37" s="6"/>
      <c r="C37" s="7"/>
      <c r="D37" s="8"/>
      <c r="E37" s="8"/>
      <c r="F37" s="8"/>
      <c r="G37" s="8"/>
      <c r="H37" s="8"/>
      <c r="I37" s="8"/>
      <c r="J37" s="8"/>
      <c r="K37" s="9"/>
    </row>
    <row r="38" spans="2:14" ht="14.4" customHeight="1" x14ac:dyDescent="0.3">
      <c r="B38" s="10"/>
      <c r="C38" s="54" t="s">
        <v>76</v>
      </c>
      <c r="D38" s="54"/>
      <c r="E38" s="54"/>
      <c r="F38" s="54"/>
      <c r="G38" s="11"/>
      <c r="K38" s="12"/>
    </row>
    <row r="39" spans="2:14" ht="14.4" customHeight="1" x14ac:dyDescent="0.3">
      <c r="B39" s="10"/>
      <c r="C39" s="54"/>
      <c r="D39" s="54"/>
      <c r="E39" s="54"/>
      <c r="F39" s="54"/>
      <c r="G39" s="11"/>
      <c r="K39" s="12"/>
    </row>
    <row r="40" spans="2:14" x14ac:dyDescent="0.3">
      <c r="B40" s="10"/>
      <c r="C40" s="54"/>
      <c r="D40" s="54"/>
      <c r="E40" s="54"/>
      <c r="F40" s="54"/>
      <c r="G40" s="11"/>
      <c r="K40" s="13"/>
    </row>
    <row r="41" spans="2:14" x14ac:dyDescent="0.3">
      <c r="B41" s="10"/>
      <c r="C41" s="11"/>
      <c r="D41" s="11"/>
      <c r="E41" s="11"/>
      <c r="F41" s="11"/>
      <c r="G41" s="11"/>
      <c r="H41" s="11"/>
      <c r="I41" s="11"/>
      <c r="J41" s="11"/>
      <c r="K41" s="14"/>
    </row>
    <row r="42" spans="2:14" ht="43.2" x14ac:dyDescent="0.3">
      <c r="B42" s="10"/>
      <c r="C42" s="55" t="s">
        <v>21</v>
      </c>
      <c r="D42" s="55"/>
      <c r="E42" s="24" t="s">
        <v>22</v>
      </c>
      <c r="F42" s="24" t="s">
        <v>28</v>
      </c>
      <c r="G42" s="24" t="s">
        <v>29</v>
      </c>
      <c r="H42" s="24" t="s">
        <v>27</v>
      </c>
      <c r="I42" s="24" t="s">
        <v>72</v>
      </c>
      <c r="J42" s="25" t="s">
        <v>73</v>
      </c>
      <c r="K42" s="15"/>
      <c r="M42" s="1"/>
      <c r="N42" s="1"/>
    </row>
    <row r="43" spans="2:14" ht="214.8" customHeight="1" x14ac:dyDescent="0.3">
      <c r="B43" s="10"/>
      <c r="C43" s="58" t="s">
        <v>25</v>
      </c>
      <c r="D43" s="59"/>
      <c r="E43" s="48" t="s">
        <v>56</v>
      </c>
      <c r="F43" s="47">
        <v>20000</v>
      </c>
      <c r="G43" s="47">
        <v>28000</v>
      </c>
      <c r="H43" s="29"/>
      <c r="I43" s="72">
        <v>15</v>
      </c>
      <c r="J43" s="30" t="str">
        <f t="shared" ref="J43:J46" si="2">IF(H43&gt;1,(I43-((H43-F43)/(G43-F43))*I43),"")</f>
        <v/>
      </c>
      <c r="K43" s="16"/>
    </row>
    <row r="44" spans="2:14" ht="212.4" customHeight="1" x14ac:dyDescent="0.3">
      <c r="B44" s="10"/>
      <c r="C44" s="58" t="s">
        <v>26</v>
      </c>
      <c r="D44" s="59"/>
      <c r="E44" s="48" t="s">
        <v>57</v>
      </c>
      <c r="F44" s="47">
        <v>43500</v>
      </c>
      <c r="G44" s="47">
        <v>49000</v>
      </c>
      <c r="H44" s="29"/>
      <c r="I44" s="72">
        <v>15</v>
      </c>
      <c r="J44" s="30" t="str">
        <f t="shared" si="2"/>
        <v/>
      </c>
      <c r="K44" s="16"/>
    </row>
    <row r="45" spans="2:14" ht="103.2" customHeight="1" x14ac:dyDescent="0.3">
      <c r="B45" s="10"/>
      <c r="C45" s="58" t="s">
        <v>23</v>
      </c>
      <c r="D45" s="59"/>
      <c r="E45" s="48" t="s">
        <v>58</v>
      </c>
      <c r="F45" s="47">
        <v>4350</v>
      </c>
      <c r="G45" s="47">
        <v>6000</v>
      </c>
      <c r="H45" s="29"/>
      <c r="I45" s="72">
        <v>10</v>
      </c>
      <c r="J45" s="30" t="str">
        <f t="shared" si="2"/>
        <v/>
      </c>
      <c r="K45" s="16"/>
    </row>
    <row r="46" spans="2:14" ht="90" customHeight="1" thickBot="1" x14ac:dyDescent="0.35">
      <c r="B46" s="10"/>
      <c r="C46" s="58" t="s">
        <v>24</v>
      </c>
      <c r="D46" s="59"/>
      <c r="E46" s="48" t="s">
        <v>59</v>
      </c>
      <c r="F46" s="47">
        <v>2200</v>
      </c>
      <c r="G46" s="47">
        <v>3200</v>
      </c>
      <c r="H46" s="29"/>
      <c r="I46" s="72">
        <v>60</v>
      </c>
      <c r="J46" s="30" t="str">
        <f t="shared" si="2"/>
        <v/>
      </c>
      <c r="K46" s="16"/>
    </row>
    <row r="47" spans="2:14" ht="15" thickBot="1" x14ac:dyDescent="0.35">
      <c r="B47" s="10"/>
      <c r="C47" s="11"/>
      <c r="D47" s="11"/>
      <c r="E47" s="11"/>
      <c r="F47" s="11"/>
      <c r="G47" s="71" t="s">
        <v>70</v>
      </c>
      <c r="H47" s="31">
        <f t="shared" ref="H47" si="3">ROUND(SUM(H42:H46),0)</f>
        <v>0</v>
      </c>
      <c r="I47" s="31">
        <f t="shared" ref="I47" si="4">ROUND(SUM(I42:I46),0)</f>
        <v>100</v>
      </c>
      <c r="J47" s="31">
        <f>ROUND(SUM(J43:J46),0)</f>
        <v>0</v>
      </c>
      <c r="K47" s="17"/>
    </row>
    <row r="48" spans="2:14" x14ac:dyDescent="0.3">
      <c r="B48" s="10"/>
      <c r="C48" s="11"/>
      <c r="D48" s="11"/>
      <c r="E48" s="11"/>
      <c r="F48" s="11"/>
      <c r="G48" s="11"/>
      <c r="H48" s="11"/>
      <c r="I48" s="11"/>
      <c r="J48" s="11"/>
      <c r="K48" s="14"/>
    </row>
    <row r="49" spans="2:11" x14ac:dyDescent="0.3">
      <c r="B49" s="10"/>
      <c r="C49" s="18" t="s">
        <v>4</v>
      </c>
      <c r="D49" s="11"/>
      <c r="E49" s="11"/>
      <c r="F49" s="11"/>
      <c r="G49" s="11"/>
      <c r="H49" s="11"/>
      <c r="I49" s="11"/>
      <c r="J49" s="11"/>
      <c r="K49" s="14"/>
    </row>
    <row r="50" spans="2:11" x14ac:dyDescent="0.3">
      <c r="B50" s="10"/>
      <c r="C50" s="18" t="s">
        <v>74</v>
      </c>
      <c r="D50" s="11"/>
      <c r="E50" s="11"/>
      <c r="F50" s="11"/>
      <c r="G50" s="11"/>
      <c r="H50" s="11"/>
      <c r="I50" s="11"/>
      <c r="J50" s="11"/>
      <c r="K50" s="14"/>
    </row>
    <row r="51" spans="2:11" x14ac:dyDescent="0.3">
      <c r="B51" s="10"/>
      <c r="C51" s="18"/>
      <c r="D51" s="11"/>
      <c r="E51" s="11"/>
      <c r="F51" s="11"/>
      <c r="G51" s="11"/>
      <c r="H51" s="11"/>
      <c r="I51" s="11"/>
      <c r="J51" s="11"/>
      <c r="K51" s="14"/>
    </row>
    <row r="52" spans="2:11" x14ac:dyDescent="0.3">
      <c r="B52" s="10"/>
      <c r="C52" s="18" t="s">
        <v>41</v>
      </c>
      <c r="D52" s="11"/>
      <c r="E52" s="11"/>
      <c r="F52" s="11"/>
      <c r="G52" s="11"/>
      <c r="H52" s="11"/>
      <c r="I52" s="11"/>
      <c r="J52" s="11"/>
      <c r="K52" s="14"/>
    </row>
    <row r="53" spans="2:11" x14ac:dyDescent="0.3">
      <c r="B53" s="10"/>
      <c r="C53" s="18" t="s">
        <v>7</v>
      </c>
      <c r="D53" s="11"/>
      <c r="E53" s="11"/>
      <c r="F53" s="11"/>
      <c r="G53" s="11"/>
      <c r="K53" s="14"/>
    </row>
    <row r="54" spans="2:11" x14ac:dyDescent="0.3">
      <c r="B54" s="10"/>
      <c r="C54" s="18" t="s">
        <v>8</v>
      </c>
      <c r="D54" s="11"/>
      <c r="E54" s="11"/>
      <c r="F54" s="11"/>
      <c r="G54" s="11"/>
      <c r="H54" s="11"/>
      <c r="I54" s="11"/>
      <c r="J54" s="11"/>
      <c r="K54" s="14"/>
    </row>
    <row r="55" spans="2:11" x14ac:dyDescent="0.3">
      <c r="B55" s="10"/>
      <c r="C55" s="18" t="s">
        <v>9</v>
      </c>
      <c r="D55" s="11"/>
      <c r="E55" s="11"/>
      <c r="F55" s="11"/>
      <c r="G55" s="11"/>
      <c r="H55" s="11"/>
      <c r="I55" s="11"/>
      <c r="J55" s="11"/>
      <c r="K55" s="14"/>
    </row>
    <row r="56" spans="2:11" ht="15" thickBot="1" x14ac:dyDescent="0.35">
      <c r="B56" s="19"/>
      <c r="C56" s="5"/>
      <c r="D56" s="5"/>
      <c r="E56" s="5"/>
      <c r="F56" s="5"/>
      <c r="G56" s="5"/>
      <c r="H56" s="5"/>
      <c r="I56" s="5"/>
      <c r="J56" s="5"/>
      <c r="K56" s="20"/>
    </row>
    <row r="57" spans="2:11" x14ac:dyDescent="0.3"/>
    <row r="58" spans="2:11" x14ac:dyDescent="0.3"/>
    <row r="59" spans="2:11" ht="15.6" x14ac:dyDescent="0.3">
      <c r="C59" s="21" t="s">
        <v>62</v>
      </c>
      <c r="D59" s="22"/>
      <c r="E59" s="22"/>
      <c r="F59" s="22"/>
    </row>
    <row r="60" spans="2:11" ht="15" thickBot="1" x14ac:dyDescent="0.35">
      <c r="C60" s="2"/>
    </row>
    <row r="61" spans="2:11" x14ac:dyDescent="0.3">
      <c r="B61" s="6"/>
      <c r="C61" s="7"/>
      <c r="D61" s="8"/>
      <c r="E61" s="8"/>
      <c r="F61" s="8"/>
      <c r="G61" s="8"/>
      <c r="H61" s="8"/>
      <c r="I61" s="8"/>
      <c r="J61" s="8"/>
      <c r="K61" s="9"/>
    </row>
    <row r="62" spans="2:11" x14ac:dyDescent="0.3">
      <c r="B62" s="10"/>
      <c r="C62" s="54" t="s">
        <v>77</v>
      </c>
      <c r="D62" s="54"/>
      <c r="E62" s="54"/>
      <c r="F62" s="54"/>
      <c r="G62" s="11"/>
      <c r="K62" s="12"/>
    </row>
    <row r="63" spans="2:11" x14ac:dyDescent="0.3">
      <c r="B63" s="10"/>
      <c r="C63" s="54"/>
      <c r="D63" s="54"/>
      <c r="E63" s="54"/>
      <c r="F63" s="54"/>
      <c r="G63" s="11"/>
      <c r="K63" s="12"/>
    </row>
    <row r="64" spans="2:11" x14ac:dyDescent="0.3">
      <c r="B64" s="10"/>
      <c r="C64" s="54"/>
      <c r="D64" s="54"/>
      <c r="E64" s="54"/>
      <c r="F64" s="54"/>
      <c r="G64" s="11"/>
      <c r="K64" s="13"/>
    </row>
    <row r="65" spans="2:11" x14ac:dyDescent="0.3">
      <c r="B65" s="10"/>
      <c r="C65" s="11"/>
      <c r="D65" s="11"/>
      <c r="E65" s="11"/>
      <c r="F65" s="11"/>
      <c r="G65" s="11"/>
      <c r="H65" s="11"/>
      <c r="I65" s="11"/>
      <c r="J65" s="11"/>
      <c r="K65" s="14"/>
    </row>
    <row r="66" spans="2:11" x14ac:dyDescent="0.3">
      <c r="B66" s="10"/>
      <c r="C66" s="11"/>
      <c r="D66" s="11"/>
      <c r="E66" s="11"/>
      <c r="F66" s="11"/>
      <c r="G66" s="11"/>
      <c r="H66" s="11"/>
      <c r="I66" s="11"/>
      <c r="J66" s="11"/>
      <c r="K66" s="14"/>
    </row>
    <row r="67" spans="2:11" x14ac:dyDescent="0.3">
      <c r="B67" s="10"/>
      <c r="C67" s="11"/>
      <c r="D67" s="11"/>
      <c r="E67" s="11"/>
      <c r="F67" s="11"/>
      <c r="G67" s="11"/>
      <c r="H67" s="11"/>
      <c r="I67" s="11"/>
      <c r="J67" s="11"/>
      <c r="K67" s="14"/>
    </row>
    <row r="68" spans="2:11" ht="43.2" x14ac:dyDescent="0.3">
      <c r="B68" s="10"/>
      <c r="C68" s="55" t="s">
        <v>66</v>
      </c>
      <c r="D68" s="55"/>
      <c r="E68" s="24" t="s">
        <v>63</v>
      </c>
      <c r="F68" s="24" t="s">
        <v>28</v>
      </c>
      <c r="G68" s="24" t="s">
        <v>29</v>
      </c>
      <c r="H68" s="24" t="s">
        <v>27</v>
      </c>
      <c r="I68" s="24" t="s">
        <v>72</v>
      </c>
      <c r="J68" s="25" t="s">
        <v>73</v>
      </c>
      <c r="K68" s="15"/>
    </row>
    <row r="69" spans="2:11" x14ac:dyDescent="0.3">
      <c r="B69" s="10"/>
      <c r="C69" s="56" t="s">
        <v>25</v>
      </c>
      <c r="D69" s="57"/>
      <c r="E69" s="41" t="s">
        <v>64</v>
      </c>
      <c r="F69" s="40">
        <v>650</v>
      </c>
      <c r="G69" s="40">
        <v>800</v>
      </c>
      <c r="H69" s="29"/>
      <c r="I69" s="72">
        <v>15</v>
      </c>
      <c r="J69" s="30" t="str">
        <f t="shared" ref="J69:J72" si="5">IF(H69&gt;1,(I69-((H69-F69)/(G69-F69))*I69),"")</f>
        <v/>
      </c>
      <c r="K69" s="16"/>
    </row>
    <row r="70" spans="2:11" x14ac:dyDescent="0.3">
      <c r="B70" s="10"/>
      <c r="C70" s="56" t="s">
        <v>26</v>
      </c>
      <c r="D70" s="57"/>
      <c r="E70" s="41" t="s">
        <v>64</v>
      </c>
      <c r="F70" s="40">
        <v>850</v>
      </c>
      <c r="G70" s="40">
        <v>1200</v>
      </c>
      <c r="H70" s="29"/>
      <c r="I70" s="72">
        <v>15</v>
      </c>
      <c r="J70" s="30" t="str">
        <f t="shared" si="5"/>
        <v/>
      </c>
      <c r="K70" s="16"/>
    </row>
    <row r="71" spans="2:11" x14ac:dyDescent="0.3">
      <c r="B71" s="10"/>
      <c r="C71" s="56" t="s">
        <v>23</v>
      </c>
      <c r="D71" s="57"/>
      <c r="E71" s="41" t="s">
        <v>64</v>
      </c>
      <c r="F71" s="40">
        <v>450</v>
      </c>
      <c r="G71" s="40">
        <v>600</v>
      </c>
      <c r="H71" s="29"/>
      <c r="I71" s="72">
        <v>10</v>
      </c>
      <c r="J71" s="30" t="str">
        <f t="shared" si="5"/>
        <v/>
      </c>
      <c r="K71" s="16"/>
    </row>
    <row r="72" spans="2:11" ht="15" thickBot="1" x14ac:dyDescent="0.35">
      <c r="B72" s="10"/>
      <c r="C72" s="60" t="s">
        <v>65</v>
      </c>
      <c r="D72" s="61"/>
      <c r="E72" s="41" t="s">
        <v>64</v>
      </c>
      <c r="F72" s="40">
        <v>200</v>
      </c>
      <c r="G72" s="40">
        <v>300</v>
      </c>
      <c r="H72" s="29"/>
      <c r="I72" s="72">
        <v>60</v>
      </c>
      <c r="J72" s="30" t="str">
        <f t="shared" si="5"/>
        <v/>
      </c>
      <c r="K72" s="16"/>
    </row>
    <row r="73" spans="2:11" ht="15" thickBot="1" x14ac:dyDescent="0.35">
      <c r="B73" s="10"/>
      <c r="C73" s="11" t="s">
        <v>67</v>
      </c>
      <c r="D73" s="11"/>
      <c r="E73" s="43"/>
      <c r="F73" s="11"/>
      <c r="G73" s="71" t="s">
        <v>70</v>
      </c>
      <c r="H73" s="31">
        <f t="shared" ref="H73" si="6">ROUND(SUM(H68:H72),0)</f>
        <v>0</v>
      </c>
      <c r="I73" s="31">
        <f t="shared" ref="I73" si="7">ROUND(SUM(I68:I72),0)</f>
        <v>100</v>
      </c>
      <c r="J73" s="31">
        <f>ROUND(SUM(J69:J72),0)</f>
        <v>0</v>
      </c>
      <c r="K73" s="17"/>
    </row>
    <row r="74" spans="2:11" x14ac:dyDescent="0.3">
      <c r="B74" s="10"/>
      <c r="C74" s="11"/>
      <c r="D74" s="11"/>
      <c r="E74" s="11"/>
      <c r="F74" s="11"/>
      <c r="G74" s="11"/>
      <c r="H74" s="11"/>
      <c r="I74" s="11"/>
      <c r="J74" s="11"/>
      <c r="K74" s="14"/>
    </row>
    <row r="75" spans="2:11" x14ac:dyDescent="0.3">
      <c r="B75" s="10"/>
      <c r="C75" s="18" t="s">
        <v>4</v>
      </c>
      <c r="D75" s="11"/>
      <c r="E75" s="11"/>
      <c r="F75" s="11"/>
      <c r="G75" s="11"/>
      <c r="H75" s="11"/>
      <c r="I75" s="11"/>
      <c r="J75" s="11"/>
      <c r="K75" s="14"/>
    </row>
    <row r="76" spans="2:11" x14ac:dyDescent="0.3">
      <c r="B76" s="10"/>
      <c r="C76" s="18" t="s">
        <v>74</v>
      </c>
      <c r="D76" s="11"/>
      <c r="E76" s="11"/>
      <c r="F76" s="11"/>
      <c r="G76" s="11"/>
      <c r="H76" s="11"/>
      <c r="I76" s="11"/>
      <c r="J76" s="11"/>
      <c r="K76" s="14"/>
    </row>
    <row r="77" spans="2:11" x14ac:dyDescent="0.3">
      <c r="B77" s="10"/>
      <c r="C77" s="18"/>
      <c r="D77" s="11"/>
      <c r="E77" s="11"/>
      <c r="F77" s="11"/>
      <c r="G77" s="11"/>
      <c r="H77" s="11"/>
      <c r="I77" s="11"/>
      <c r="J77" s="11"/>
      <c r="K77" s="14"/>
    </row>
    <row r="78" spans="2:11" x14ac:dyDescent="0.3">
      <c r="B78" s="10"/>
      <c r="C78" s="18" t="s">
        <v>42</v>
      </c>
      <c r="D78" s="11"/>
      <c r="E78" s="11"/>
      <c r="F78" s="11"/>
      <c r="G78" s="11"/>
      <c r="H78" s="11"/>
      <c r="I78" s="11"/>
      <c r="J78" s="11"/>
      <c r="K78" s="14"/>
    </row>
    <row r="79" spans="2:11" x14ac:dyDescent="0.3">
      <c r="B79" s="10"/>
      <c r="C79" s="18" t="s">
        <v>7</v>
      </c>
      <c r="D79" s="11"/>
      <c r="E79" s="11"/>
      <c r="F79" s="11"/>
      <c r="G79" s="11"/>
      <c r="H79" s="11"/>
      <c r="I79" s="11"/>
      <c r="J79" s="11"/>
      <c r="K79" s="14"/>
    </row>
    <row r="80" spans="2:11" x14ac:dyDescent="0.3">
      <c r="B80" s="10"/>
      <c r="C80" s="18" t="s">
        <v>8</v>
      </c>
      <c r="D80" s="11"/>
      <c r="E80" s="11"/>
      <c r="F80" s="11"/>
      <c r="G80" s="11"/>
      <c r="H80" s="11"/>
      <c r="I80" s="11"/>
      <c r="J80" s="11"/>
      <c r="K80" s="14"/>
    </row>
    <row r="81" spans="2:11" x14ac:dyDescent="0.3">
      <c r="B81" s="10"/>
      <c r="C81" s="18" t="s">
        <v>9</v>
      </c>
      <c r="D81" s="11"/>
      <c r="E81" s="11"/>
      <c r="F81" s="11"/>
      <c r="G81" s="11"/>
      <c r="H81" s="11"/>
      <c r="I81" s="11"/>
      <c r="J81" s="11"/>
      <c r="K81" s="14"/>
    </row>
    <row r="82" spans="2:11" ht="15" thickBot="1" x14ac:dyDescent="0.35">
      <c r="B82" s="19"/>
      <c r="C82" s="5"/>
      <c r="D82" s="5"/>
      <c r="E82" s="5"/>
      <c r="F82" s="5"/>
      <c r="G82" s="5"/>
      <c r="H82" s="5"/>
      <c r="I82" s="5"/>
      <c r="J82" s="5"/>
      <c r="K82" s="20"/>
    </row>
    <row r="83" spans="2:11" x14ac:dyDescent="0.3"/>
    <row r="84" spans="2:11" x14ac:dyDescent="0.3"/>
    <row r="85" spans="2:11" ht="15.6" x14ac:dyDescent="0.3">
      <c r="C85" s="21" t="s">
        <v>31</v>
      </c>
      <c r="D85" s="22"/>
      <c r="E85" s="22"/>
      <c r="F85" s="22"/>
    </row>
    <row r="86" spans="2:11" ht="15" thickBot="1" x14ac:dyDescent="0.35">
      <c r="C86" s="2"/>
    </row>
    <row r="87" spans="2:11" ht="15" thickBot="1" x14ac:dyDescent="0.35">
      <c r="B87" s="6"/>
      <c r="C87" s="7"/>
      <c r="D87" s="8"/>
      <c r="E87" s="8"/>
      <c r="F87" s="8"/>
      <c r="G87" s="8"/>
      <c r="H87" s="8"/>
      <c r="I87" s="8"/>
      <c r="J87" s="8"/>
      <c r="K87" s="9"/>
    </row>
    <row r="88" spans="2:11" ht="26.4" customHeight="1" x14ac:dyDescent="0.3">
      <c r="B88" s="10"/>
      <c r="C88" s="55" t="s">
        <v>32</v>
      </c>
      <c r="D88" s="55"/>
      <c r="E88" s="55"/>
      <c r="F88" s="24" t="s">
        <v>1</v>
      </c>
      <c r="G88" s="24" t="s">
        <v>2</v>
      </c>
      <c r="H88" s="24" t="s">
        <v>72</v>
      </c>
      <c r="I88" s="74" t="s">
        <v>78</v>
      </c>
      <c r="J88" s="63"/>
      <c r="K88" s="14"/>
    </row>
    <row r="89" spans="2:11" x14ac:dyDescent="0.3">
      <c r="B89" s="10"/>
      <c r="C89" s="35" t="s">
        <v>33</v>
      </c>
      <c r="D89" s="36"/>
      <c r="E89" s="3"/>
      <c r="F89" s="4">
        <v>0</v>
      </c>
      <c r="G89" s="4">
        <v>100</v>
      </c>
      <c r="H89" s="73">
        <v>50</v>
      </c>
      <c r="I89" s="64">
        <f>J24*(H89/100)</f>
        <v>0</v>
      </c>
      <c r="J89" s="65"/>
      <c r="K89" s="14"/>
    </row>
    <row r="90" spans="2:11" x14ac:dyDescent="0.3">
      <c r="B90" s="10"/>
      <c r="C90" s="35" t="s">
        <v>34</v>
      </c>
      <c r="D90" s="36"/>
      <c r="E90" s="3"/>
      <c r="F90" s="4">
        <v>0</v>
      </c>
      <c r="G90" s="4">
        <v>100</v>
      </c>
      <c r="H90" s="73">
        <v>30</v>
      </c>
      <c r="I90" s="64">
        <f>J47*(H90/100)</f>
        <v>0</v>
      </c>
      <c r="J90" s="65"/>
      <c r="K90" s="14"/>
    </row>
    <row r="91" spans="2:11" ht="15" thickBot="1" x14ac:dyDescent="0.35">
      <c r="B91" s="10"/>
      <c r="C91" s="35" t="s">
        <v>68</v>
      </c>
      <c r="D91" s="36"/>
      <c r="E91" s="3"/>
      <c r="F91" s="4">
        <v>0</v>
      </c>
      <c r="G91" s="4">
        <v>100</v>
      </c>
      <c r="H91" s="73">
        <v>20</v>
      </c>
      <c r="I91" s="64">
        <f>J73*(H91/100)</f>
        <v>0</v>
      </c>
      <c r="J91" s="65"/>
      <c r="K91" s="14"/>
    </row>
    <row r="92" spans="2:11" ht="15" thickBot="1" x14ac:dyDescent="0.35">
      <c r="B92" s="10"/>
      <c r="C92" s="11"/>
      <c r="D92" s="11"/>
      <c r="E92" s="11"/>
      <c r="F92" s="11"/>
      <c r="G92" s="11"/>
      <c r="H92" s="11"/>
      <c r="I92" s="75">
        <f>SUM(I89:J91)</f>
        <v>0</v>
      </c>
      <c r="J92" s="53"/>
      <c r="K92" s="14"/>
    </row>
    <row r="93" spans="2:11" ht="15" thickBot="1" x14ac:dyDescent="0.35">
      <c r="B93" s="10"/>
      <c r="C93" s="11"/>
      <c r="D93" s="11"/>
      <c r="E93" s="11"/>
      <c r="F93" s="11"/>
      <c r="G93" s="11"/>
      <c r="H93" s="11"/>
      <c r="I93" s="11"/>
      <c r="J93" s="11"/>
      <c r="K93" s="14"/>
    </row>
    <row r="94" spans="2:11" x14ac:dyDescent="0.3">
      <c r="B94" s="10"/>
      <c r="C94" s="23" t="s">
        <v>35</v>
      </c>
      <c r="D94" s="68">
        <f>(20*(I92/100))</f>
        <v>0</v>
      </c>
      <c r="E94" s="11"/>
      <c r="F94" s="11"/>
      <c r="G94" s="11"/>
      <c r="H94" s="11"/>
      <c r="I94" s="11"/>
      <c r="J94" s="11"/>
      <c r="K94" s="14"/>
    </row>
    <row r="95" spans="2:11" x14ac:dyDescent="0.3">
      <c r="B95" s="10"/>
      <c r="C95" s="44" t="s">
        <v>53</v>
      </c>
      <c r="D95" s="69"/>
      <c r="E95" s="11"/>
      <c r="F95" s="11"/>
      <c r="G95" s="11"/>
      <c r="H95" s="11"/>
      <c r="I95" s="11"/>
      <c r="J95" s="11"/>
      <c r="K95" s="14"/>
    </row>
    <row r="96" spans="2:11" x14ac:dyDescent="0.3">
      <c r="B96" s="10"/>
      <c r="C96" s="11"/>
      <c r="D96" s="69"/>
      <c r="E96" s="11"/>
      <c r="F96" s="11"/>
      <c r="G96" s="11"/>
      <c r="H96" s="11"/>
      <c r="I96" s="11"/>
      <c r="J96" s="11"/>
      <c r="K96" s="14"/>
    </row>
    <row r="97" spans="2:11" ht="15" thickBot="1" x14ac:dyDescent="0.35">
      <c r="B97" s="10"/>
      <c r="C97" s="11"/>
      <c r="D97" s="70"/>
      <c r="E97" s="11"/>
      <c r="F97" s="11"/>
      <c r="G97" s="11"/>
      <c r="H97" s="11"/>
      <c r="I97" s="11"/>
      <c r="J97" s="11"/>
      <c r="K97" s="14"/>
    </row>
    <row r="98" spans="2:11" x14ac:dyDescent="0.3">
      <c r="B98" s="10"/>
      <c r="C98" s="11"/>
      <c r="D98" s="11"/>
      <c r="E98" s="11"/>
      <c r="F98" s="11"/>
      <c r="G98" s="11"/>
      <c r="H98" s="11"/>
      <c r="I98" s="11"/>
      <c r="J98" s="11"/>
      <c r="K98" s="14"/>
    </row>
    <row r="99" spans="2:11" x14ac:dyDescent="0.3">
      <c r="B99" s="10"/>
      <c r="C99" s="54" t="s">
        <v>36</v>
      </c>
      <c r="D99" s="54"/>
      <c r="E99" s="54"/>
      <c r="F99" s="54"/>
      <c r="G99" s="11"/>
      <c r="H99" s="11"/>
      <c r="I99" s="11"/>
      <c r="J99" s="11"/>
      <c r="K99" s="14"/>
    </row>
    <row r="100" spans="2:11" x14ac:dyDescent="0.3">
      <c r="B100" s="10"/>
      <c r="C100" s="54"/>
      <c r="D100" s="54"/>
      <c r="E100" s="54"/>
      <c r="F100" s="54"/>
      <c r="G100" s="11"/>
      <c r="H100" s="11"/>
      <c r="I100" s="11"/>
      <c r="J100" s="11"/>
      <c r="K100" s="14"/>
    </row>
    <row r="101" spans="2:11" x14ac:dyDescent="0.3">
      <c r="B101" s="10"/>
      <c r="C101" s="54"/>
      <c r="D101" s="54"/>
      <c r="E101" s="54"/>
      <c r="F101" s="54"/>
      <c r="G101" s="11"/>
      <c r="H101" s="11"/>
      <c r="I101" s="11"/>
      <c r="J101" s="11"/>
      <c r="K101" s="14"/>
    </row>
    <row r="102" spans="2:11" x14ac:dyDescent="0.3">
      <c r="B102" s="10"/>
      <c r="C102" s="11"/>
      <c r="D102" s="11"/>
      <c r="E102" s="11"/>
      <c r="F102" s="11"/>
      <c r="G102" s="11"/>
      <c r="H102" s="11"/>
      <c r="I102" s="11"/>
      <c r="J102" s="11"/>
      <c r="K102" s="14"/>
    </row>
    <row r="103" spans="2:11" x14ac:dyDescent="0.3">
      <c r="B103" s="10"/>
      <c r="C103" s="18" t="s">
        <v>4</v>
      </c>
      <c r="D103" s="11"/>
      <c r="E103" s="11"/>
      <c r="F103" s="11"/>
      <c r="G103" s="11"/>
      <c r="H103" s="11"/>
      <c r="I103" s="11"/>
      <c r="J103" s="11"/>
      <c r="K103" s="14"/>
    </row>
    <row r="104" spans="2:11" x14ac:dyDescent="0.3">
      <c r="B104" s="10"/>
      <c r="C104" s="18" t="s">
        <v>79</v>
      </c>
      <c r="D104" s="11"/>
      <c r="E104" s="11"/>
      <c r="F104" s="11"/>
      <c r="G104" s="11"/>
      <c r="H104" s="11"/>
      <c r="I104" s="11"/>
      <c r="J104" s="11"/>
      <c r="K104" s="14"/>
    </row>
    <row r="105" spans="2:11" ht="15" thickBot="1" x14ac:dyDescent="0.35">
      <c r="B105" s="19"/>
      <c r="C105" s="5"/>
      <c r="D105" s="5"/>
      <c r="E105" s="5"/>
      <c r="F105" s="5"/>
      <c r="G105" s="5"/>
      <c r="H105" s="5"/>
      <c r="I105" s="5"/>
      <c r="J105" s="5"/>
      <c r="K105" s="20"/>
    </row>
    <row r="106" spans="2:11" x14ac:dyDescent="0.3"/>
    <row r="107" spans="2:11" x14ac:dyDescent="0.3"/>
    <row r="108" spans="2:11" x14ac:dyDescent="0.3"/>
    <row r="109" spans="2:11" x14ac:dyDescent="0.3"/>
    <row r="110" spans="2:11" x14ac:dyDescent="0.3"/>
    <row r="111" spans="2:11" x14ac:dyDescent="0.3"/>
    <row r="112" spans="2:11" x14ac:dyDescent="0.3"/>
    <row r="113" x14ac:dyDescent="0.3"/>
    <row r="114" x14ac:dyDescent="0.3"/>
    <row r="115" x14ac:dyDescent="0.3"/>
    <row r="116" x14ac:dyDescent="0.3"/>
    <row r="117" x14ac:dyDescent="0.3"/>
    <row r="118" x14ac:dyDescent="0.3"/>
    <row r="119" x14ac:dyDescent="0.3"/>
    <row r="120" x14ac:dyDescent="0.3"/>
    <row r="121" x14ac:dyDescent="0.3"/>
    <row r="122" x14ac:dyDescent="0.3"/>
    <row r="123" x14ac:dyDescent="0.3"/>
    <row r="124" x14ac:dyDescent="0.3"/>
    <row r="125" x14ac:dyDescent="0.3"/>
    <row r="126" x14ac:dyDescent="0.3"/>
    <row r="127" x14ac:dyDescent="0.3"/>
    <row r="128" x14ac:dyDescent="0.3"/>
    <row r="129" x14ac:dyDescent="0.3"/>
    <row r="130" x14ac:dyDescent="0.3"/>
    <row r="131" x14ac:dyDescent="0.3"/>
    <row r="132" x14ac:dyDescent="0.3"/>
    <row r="133" x14ac:dyDescent="0.3"/>
    <row r="134" x14ac:dyDescent="0.3"/>
    <row r="135" x14ac:dyDescent="0.3"/>
    <row r="136" x14ac:dyDescent="0.3"/>
    <row r="137" x14ac:dyDescent="0.3"/>
    <row r="138" x14ac:dyDescent="0.3"/>
    <row r="139" x14ac:dyDescent="0.3"/>
    <row r="140" x14ac:dyDescent="0.3"/>
    <row r="141" x14ac:dyDescent="0.3"/>
    <row r="142" x14ac:dyDescent="0.3"/>
    <row r="143" x14ac:dyDescent="0.3"/>
    <row r="144" x14ac:dyDescent="0.3"/>
  </sheetData>
  <sheetProtection selectLockedCells="1"/>
  <mergeCells count="27">
    <mergeCell ref="I89:J89"/>
    <mergeCell ref="I91:J91"/>
    <mergeCell ref="C99:F101"/>
    <mergeCell ref="D94:D97"/>
    <mergeCell ref="I92:J92"/>
    <mergeCell ref="I90:J90"/>
    <mergeCell ref="C44:D44"/>
    <mergeCell ref="C45:D45"/>
    <mergeCell ref="C46:D46"/>
    <mergeCell ref="C88:E88"/>
    <mergeCell ref="I88:J88"/>
    <mergeCell ref="C62:F64"/>
    <mergeCell ref="C68:D68"/>
    <mergeCell ref="C69:D69"/>
    <mergeCell ref="C70:D70"/>
    <mergeCell ref="C71:D71"/>
    <mergeCell ref="C72:D72"/>
    <mergeCell ref="C38:F40"/>
    <mergeCell ref="C42:D42"/>
    <mergeCell ref="C43:D43"/>
    <mergeCell ref="C19:D19"/>
    <mergeCell ref="C22:D22"/>
    <mergeCell ref="C23:D23"/>
    <mergeCell ref="C14:F16"/>
    <mergeCell ref="C18:D18"/>
    <mergeCell ref="C20:D20"/>
    <mergeCell ref="C21:D21"/>
  </mergeCells>
  <pageMargins left="0.7" right="0.7" top="0.75" bottom="0.75" header="0.3" footer="0.3"/>
  <pageSetup paperSize="9" orientation="portrait" r:id="rId1"/>
  <ignoredErrors>
    <ignoredError sqref="I9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4"/>
  <sheetViews>
    <sheetView showGridLines="0" zoomScale="80" zoomScaleNormal="80" workbookViewId="0">
      <selection activeCell="H5" sqref="H5"/>
    </sheetView>
  </sheetViews>
  <sheetFormatPr defaultColWidth="0" defaultRowHeight="14.4" zeroHeight="1" x14ac:dyDescent="0.3"/>
  <cols>
    <col min="1" max="1" width="8.88671875" customWidth="1"/>
    <col min="2" max="2" width="3.77734375" customWidth="1"/>
    <col min="3" max="3" width="15.6640625" customWidth="1"/>
    <col min="4" max="4" width="14.77734375" customWidth="1"/>
    <col min="5" max="5" width="54.77734375" customWidth="1"/>
    <col min="6" max="6" width="10.6640625" customWidth="1"/>
    <col min="7" max="7" width="11.109375" customWidth="1"/>
    <col min="8" max="8" width="19.5546875" customWidth="1"/>
    <col min="9" max="9" width="16.33203125" bestFit="1" customWidth="1"/>
    <col min="10" max="10" width="23.33203125" customWidth="1"/>
    <col min="11" max="12" width="3.5546875" customWidth="1"/>
    <col min="13" max="13" width="19" hidden="1" customWidth="1"/>
    <col min="14" max="14" width="17.88671875" hidden="1" customWidth="1"/>
    <col min="15" max="16384" width="8.88671875" hidden="1"/>
  </cols>
  <sheetData>
    <row r="1" spans="2:11" x14ac:dyDescent="0.3"/>
    <row r="2" spans="2:11" ht="21" x14ac:dyDescent="0.4">
      <c r="C2" s="27" t="s">
        <v>13</v>
      </c>
    </row>
    <row r="3" spans="2:11" ht="21" x14ac:dyDescent="0.4">
      <c r="C3" s="27"/>
    </row>
    <row r="4" spans="2:11" x14ac:dyDescent="0.3">
      <c r="C4" s="26" t="s">
        <v>14</v>
      </c>
      <c r="D4" s="26"/>
      <c r="E4" s="26"/>
      <c r="F4" s="26"/>
      <c r="G4" s="26"/>
    </row>
    <row r="5" spans="2:11" x14ac:dyDescent="0.3">
      <c r="C5" s="26" t="s">
        <v>15</v>
      </c>
      <c r="D5" s="26"/>
      <c r="E5" s="26"/>
      <c r="F5" s="26"/>
      <c r="G5" s="26"/>
    </row>
    <row r="6" spans="2:11" x14ac:dyDescent="0.3">
      <c r="C6" s="28" t="s">
        <v>19</v>
      </c>
    </row>
    <row r="7" spans="2:11" x14ac:dyDescent="0.3">
      <c r="C7" s="28" t="s">
        <v>39</v>
      </c>
    </row>
    <row r="8" spans="2:11" x14ac:dyDescent="0.3">
      <c r="C8" s="49" t="s">
        <v>60</v>
      </c>
      <c r="D8" s="50"/>
      <c r="E8" s="50"/>
      <c r="F8" s="50"/>
      <c r="G8" s="50"/>
      <c r="H8" s="50"/>
    </row>
    <row r="9" spans="2:11" x14ac:dyDescent="0.3">
      <c r="C9" s="28" t="s">
        <v>44</v>
      </c>
    </row>
    <row r="10" spans="2:11" x14ac:dyDescent="0.3">
      <c r="C10" s="2"/>
    </row>
    <row r="11" spans="2:11" x14ac:dyDescent="0.3">
      <c r="C11" s="2"/>
    </row>
    <row r="12" spans="2:11" ht="15.6" x14ac:dyDescent="0.3">
      <c r="C12" s="21" t="s">
        <v>16</v>
      </c>
      <c r="D12" s="22"/>
      <c r="E12" s="22"/>
      <c r="F12" s="22"/>
    </row>
    <row r="13" spans="2:11" ht="15" thickBot="1" x14ac:dyDescent="0.35">
      <c r="C13" s="2"/>
    </row>
    <row r="14" spans="2:11" x14ac:dyDescent="0.3">
      <c r="B14" s="6"/>
      <c r="C14" s="7"/>
      <c r="D14" s="8"/>
      <c r="E14" s="8"/>
      <c r="F14" s="8"/>
      <c r="G14" s="8"/>
      <c r="H14" s="8"/>
      <c r="I14" s="8"/>
      <c r="J14" s="8"/>
      <c r="K14" s="9"/>
    </row>
    <row r="15" spans="2:11" ht="14.4" customHeight="1" x14ac:dyDescent="0.3">
      <c r="B15" s="10"/>
      <c r="C15" s="54" t="s">
        <v>50</v>
      </c>
      <c r="D15" s="54"/>
      <c r="E15" s="54"/>
      <c r="F15" s="54"/>
      <c r="G15" s="11"/>
      <c r="K15" s="12"/>
    </row>
    <row r="16" spans="2:11" ht="14.4" customHeight="1" x14ac:dyDescent="0.3">
      <c r="B16" s="10"/>
      <c r="C16" s="54"/>
      <c r="D16" s="54"/>
      <c r="E16" s="54"/>
      <c r="F16" s="54"/>
      <c r="G16" s="11"/>
      <c r="K16" s="12"/>
    </row>
    <row r="17" spans="2:14" x14ac:dyDescent="0.3">
      <c r="B17" s="10"/>
      <c r="C17" s="54"/>
      <c r="D17" s="54"/>
      <c r="E17" s="54"/>
      <c r="F17" s="54"/>
      <c r="G17" s="11"/>
      <c r="K17" s="13"/>
    </row>
    <row r="18" spans="2:14" x14ac:dyDescent="0.3">
      <c r="B18" s="10"/>
      <c r="C18" s="11"/>
      <c r="D18" s="11"/>
      <c r="E18" s="11"/>
      <c r="F18" s="11"/>
      <c r="G18" s="11"/>
      <c r="H18" s="11"/>
      <c r="I18" s="11"/>
      <c r="J18" s="11"/>
      <c r="K18" s="14"/>
    </row>
    <row r="19" spans="2:14" x14ac:dyDescent="0.3">
      <c r="B19" s="10"/>
      <c r="C19" s="11"/>
      <c r="D19" s="11"/>
      <c r="E19" s="11"/>
      <c r="F19" s="11"/>
      <c r="G19" s="11"/>
      <c r="H19" s="11"/>
      <c r="I19" s="11"/>
      <c r="J19" s="11"/>
      <c r="K19" s="14"/>
    </row>
    <row r="20" spans="2:14" x14ac:dyDescent="0.3">
      <c r="B20" s="10"/>
      <c r="C20" s="11"/>
      <c r="D20" s="11"/>
      <c r="E20" s="11"/>
      <c r="F20" s="11"/>
      <c r="G20" s="11"/>
      <c r="H20" s="11"/>
      <c r="I20" s="11"/>
      <c r="J20" s="11"/>
      <c r="K20" s="14"/>
    </row>
    <row r="21" spans="2:14" ht="28.8" x14ac:dyDescent="0.3">
      <c r="B21" s="10"/>
      <c r="C21" s="55" t="s">
        <v>17</v>
      </c>
      <c r="D21" s="55"/>
      <c r="E21" s="24" t="s">
        <v>18</v>
      </c>
      <c r="F21" s="24" t="s">
        <v>28</v>
      </c>
      <c r="G21" s="24" t="s">
        <v>29</v>
      </c>
      <c r="H21" s="24" t="s">
        <v>27</v>
      </c>
      <c r="I21" s="24" t="s">
        <v>3</v>
      </c>
      <c r="J21" s="25" t="s">
        <v>10</v>
      </c>
      <c r="K21" s="15"/>
      <c r="M21" s="1"/>
      <c r="N21" s="1"/>
    </row>
    <row r="22" spans="2:14" ht="38.4" customHeight="1" x14ac:dyDescent="0.3">
      <c r="B22" s="10"/>
      <c r="C22" s="56" t="s">
        <v>47</v>
      </c>
      <c r="D22" s="57"/>
      <c r="E22" s="41" t="s">
        <v>30</v>
      </c>
      <c r="F22" s="40">
        <v>250</v>
      </c>
      <c r="G22" s="40">
        <v>500</v>
      </c>
      <c r="H22" s="29"/>
      <c r="I22" s="42">
        <v>0.25</v>
      </c>
      <c r="J22" s="30">
        <f>I22*H22</f>
        <v>0</v>
      </c>
      <c r="K22" s="16"/>
    </row>
    <row r="23" spans="2:14" ht="38.4" customHeight="1" x14ac:dyDescent="0.3">
      <c r="B23" s="10"/>
      <c r="C23" s="56" t="s">
        <v>48</v>
      </c>
      <c r="D23" s="57"/>
      <c r="E23" s="41" t="s">
        <v>30</v>
      </c>
      <c r="F23" s="40">
        <v>100</v>
      </c>
      <c r="G23" s="40">
        <v>300</v>
      </c>
      <c r="H23" s="29"/>
      <c r="I23" s="42">
        <v>0.35</v>
      </c>
      <c r="J23" s="30">
        <f t="shared" ref="J23:J26" si="0">I23*H23</f>
        <v>0</v>
      </c>
      <c r="K23" s="16"/>
    </row>
    <row r="24" spans="2:14" ht="51" customHeight="1" x14ac:dyDescent="0.3">
      <c r="B24" s="10"/>
      <c r="C24" s="56" t="s">
        <v>49</v>
      </c>
      <c r="D24" s="57"/>
      <c r="E24" s="41" t="s">
        <v>30</v>
      </c>
      <c r="F24" s="40">
        <v>75</v>
      </c>
      <c r="G24" s="40">
        <v>150</v>
      </c>
      <c r="H24" s="29"/>
      <c r="I24" s="42">
        <v>0.1</v>
      </c>
      <c r="J24" s="30">
        <f t="shared" si="0"/>
        <v>0</v>
      </c>
      <c r="K24" s="16"/>
    </row>
    <row r="25" spans="2:14" x14ac:dyDescent="0.3">
      <c r="B25" s="10"/>
      <c r="C25" s="60" t="s">
        <v>0</v>
      </c>
      <c r="D25" s="61"/>
      <c r="E25" s="3" t="s">
        <v>11</v>
      </c>
      <c r="F25" s="40">
        <v>40</v>
      </c>
      <c r="G25" s="40">
        <v>70</v>
      </c>
      <c r="H25" s="29"/>
      <c r="I25" s="42">
        <v>0.15</v>
      </c>
      <c r="J25" s="30">
        <f t="shared" si="0"/>
        <v>0</v>
      </c>
      <c r="K25" s="16"/>
    </row>
    <row r="26" spans="2:14" ht="15" thickBot="1" x14ac:dyDescent="0.35">
      <c r="B26" s="10"/>
      <c r="C26" s="60" t="s">
        <v>0</v>
      </c>
      <c r="D26" s="61"/>
      <c r="E26" s="3" t="s">
        <v>12</v>
      </c>
      <c r="F26" s="40">
        <v>70</v>
      </c>
      <c r="G26" s="40">
        <v>100</v>
      </c>
      <c r="H26" s="29"/>
      <c r="I26" s="42">
        <v>0.15</v>
      </c>
      <c r="J26" s="38">
        <f t="shared" si="0"/>
        <v>0</v>
      </c>
      <c r="K26" s="16"/>
    </row>
    <row r="27" spans="2:14" ht="15" thickBot="1" x14ac:dyDescent="0.35">
      <c r="B27" s="10"/>
      <c r="C27" s="11"/>
      <c r="D27" s="11"/>
      <c r="E27" s="43" t="s">
        <v>52</v>
      </c>
      <c r="F27" s="11"/>
      <c r="G27" s="11"/>
      <c r="H27" s="11"/>
      <c r="I27" s="11"/>
      <c r="J27" s="31">
        <f>ROUND(SUM(J22:J26),0)</f>
        <v>0</v>
      </c>
      <c r="K27" s="17"/>
    </row>
    <row r="28" spans="2:14" x14ac:dyDescent="0.3">
      <c r="B28" s="10"/>
      <c r="C28" s="11"/>
      <c r="D28" s="11"/>
      <c r="E28" s="11"/>
      <c r="F28" s="11"/>
      <c r="G28" s="11"/>
      <c r="H28" s="11"/>
      <c r="I28" s="11"/>
      <c r="J28" s="11"/>
      <c r="K28" s="14"/>
    </row>
    <row r="29" spans="2:14" x14ac:dyDescent="0.3">
      <c r="B29" s="10"/>
      <c r="C29" s="18" t="s">
        <v>4</v>
      </c>
      <c r="D29" s="11"/>
      <c r="E29" s="11"/>
      <c r="F29" s="11"/>
      <c r="G29" s="11"/>
      <c r="H29" s="11"/>
      <c r="I29" s="11"/>
      <c r="J29" s="11"/>
      <c r="K29" s="14"/>
    </row>
    <row r="30" spans="2:14" x14ac:dyDescent="0.3">
      <c r="B30" s="10"/>
      <c r="C30" s="18" t="s">
        <v>5</v>
      </c>
      <c r="D30" s="11"/>
      <c r="E30" s="11"/>
      <c r="F30" s="11"/>
      <c r="G30" s="45" t="s">
        <v>45</v>
      </c>
      <c r="H30" s="46"/>
      <c r="I30" s="45"/>
      <c r="J30" s="4">
        <f>ROUND(SUM((F22*I22)+(F23*I23)+(F24*I24)+(F25*I25)+(F26*I26)),0)</f>
        <v>122</v>
      </c>
      <c r="K30" s="14"/>
    </row>
    <row r="31" spans="2:14" ht="15" thickBot="1" x14ac:dyDescent="0.35">
      <c r="B31" s="10"/>
      <c r="C31" s="18"/>
      <c r="D31" s="11"/>
      <c r="E31" s="11"/>
      <c r="F31" s="11"/>
      <c r="G31" s="32" t="s">
        <v>46</v>
      </c>
      <c r="H31" s="33"/>
      <c r="I31" s="32"/>
      <c r="J31" s="34">
        <f>ROUND(SUM((G22*I22)+(G23*I23)+(G24*I24)+(G25*I25)+(G26*I26)),0)</f>
        <v>271</v>
      </c>
      <c r="K31" s="14"/>
    </row>
    <row r="32" spans="2:14" ht="15" thickBot="1" x14ac:dyDescent="0.35">
      <c r="B32" s="10"/>
      <c r="C32" s="18" t="s">
        <v>42</v>
      </c>
      <c r="D32" s="11"/>
      <c r="E32" s="11"/>
      <c r="F32" s="11"/>
      <c r="G32" s="51" t="s">
        <v>37</v>
      </c>
      <c r="H32" s="52"/>
      <c r="I32" s="53"/>
      <c r="J32" s="31" t="str">
        <f>IF(J27&gt;(J30-1)*OR(J27&lt;(J31+1)),(100-((J27-J30)/(J31-J30))*100),"")</f>
        <v/>
      </c>
      <c r="K32" s="14"/>
    </row>
    <row r="33" spans="2:11" x14ac:dyDescent="0.3">
      <c r="B33" s="10"/>
      <c r="C33" s="18" t="s">
        <v>7</v>
      </c>
      <c r="D33" s="11"/>
      <c r="E33" s="11"/>
      <c r="F33" s="11"/>
      <c r="G33" s="11"/>
      <c r="K33" s="14"/>
    </row>
    <row r="34" spans="2:11" x14ac:dyDescent="0.3">
      <c r="B34" s="10"/>
      <c r="C34" s="18" t="s">
        <v>8</v>
      </c>
      <c r="D34" s="11"/>
      <c r="E34" s="11"/>
      <c r="F34" s="11"/>
      <c r="G34" s="11"/>
      <c r="H34" s="11"/>
      <c r="I34" s="11"/>
      <c r="J34" s="11"/>
      <c r="K34" s="14"/>
    </row>
    <row r="35" spans="2:11" x14ac:dyDescent="0.3">
      <c r="B35" s="10"/>
      <c r="C35" s="18" t="s">
        <v>9</v>
      </c>
      <c r="D35" s="11"/>
      <c r="E35" s="11"/>
      <c r="F35" s="11"/>
      <c r="G35" s="11"/>
      <c r="H35" s="11"/>
      <c r="I35" s="11"/>
      <c r="J35" s="11"/>
      <c r="K35" s="14"/>
    </row>
    <row r="36" spans="2:11" ht="15" thickBot="1" x14ac:dyDescent="0.35">
      <c r="B36" s="19"/>
      <c r="C36" s="5"/>
      <c r="D36" s="5"/>
      <c r="E36" s="5"/>
      <c r="F36" s="5"/>
      <c r="G36" s="5"/>
      <c r="H36" s="5"/>
      <c r="I36" s="5"/>
      <c r="J36" s="5"/>
      <c r="K36" s="20"/>
    </row>
    <row r="37" spans="2:11" x14ac:dyDescent="0.3"/>
    <row r="38" spans="2:11" x14ac:dyDescent="0.3"/>
    <row r="39" spans="2:11" x14ac:dyDescent="0.3"/>
    <row r="40" spans="2:11" ht="15.6" x14ac:dyDescent="0.3">
      <c r="C40" s="21" t="s">
        <v>20</v>
      </c>
      <c r="D40" s="22"/>
      <c r="E40" s="22"/>
      <c r="F40" s="22"/>
    </row>
    <row r="41" spans="2:11" ht="15" thickBot="1" x14ac:dyDescent="0.35">
      <c r="C41" s="2"/>
    </row>
    <row r="42" spans="2:11" x14ac:dyDescent="0.3">
      <c r="B42" s="6"/>
      <c r="C42" s="7"/>
      <c r="D42" s="8"/>
      <c r="E42" s="8"/>
      <c r="F42" s="8"/>
      <c r="G42" s="8"/>
      <c r="H42" s="8"/>
      <c r="I42" s="8"/>
      <c r="J42" s="8"/>
      <c r="K42" s="9"/>
    </row>
    <row r="43" spans="2:11" ht="14.4" customHeight="1" x14ac:dyDescent="0.3">
      <c r="B43" s="10"/>
      <c r="C43" s="54" t="s">
        <v>51</v>
      </c>
      <c r="D43" s="54"/>
      <c r="E43" s="54"/>
      <c r="F43" s="54"/>
      <c r="G43" s="11"/>
      <c r="K43" s="12"/>
    </row>
    <row r="44" spans="2:11" ht="14.4" customHeight="1" x14ac:dyDescent="0.3">
      <c r="B44" s="10"/>
      <c r="C44" s="54"/>
      <c r="D44" s="54"/>
      <c r="E44" s="54"/>
      <c r="F44" s="54"/>
      <c r="G44" s="11"/>
      <c r="K44" s="12"/>
    </row>
    <row r="45" spans="2:11" x14ac:dyDescent="0.3">
      <c r="B45" s="10"/>
      <c r="C45" s="54"/>
      <c r="D45" s="54"/>
      <c r="E45" s="54"/>
      <c r="F45" s="54"/>
      <c r="G45" s="11"/>
      <c r="K45" s="13"/>
    </row>
    <row r="46" spans="2:11" x14ac:dyDescent="0.3">
      <c r="B46" s="10"/>
      <c r="C46" s="11"/>
      <c r="D46" s="11"/>
      <c r="E46" s="11"/>
      <c r="F46" s="11"/>
      <c r="G46" s="11"/>
      <c r="H46" s="11"/>
      <c r="I46" s="11"/>
      <c r="J46" s="11"/>
      <c r="K46" s="14"/>
    </row>
    <row r="47" spans="2:11" x14ac:dyDescent="0.3">
      <c r="B47" s="10"/>
      <c r="C47" s="11"/>
      <c r="D47" s="11"/>
      <c r="E47" s="11"/>
      <c r="F47" s="11"/>
      <c r="G47" s="11"/>
      <c r="H47" s="11"/>
      <c r="I47" s="11"/>
      <c r="J47" s="11"/>
      <c r="K47" s="14"/>
    </row>
    <row r="48" spans="2:11" x14ac:dyDescent="0.3">
      <c r="B48" s="10"/>
      <c r="C48" s="11"/>
      <c r="D48" s="11"/>
      <c r="E48" s="11"/>
      <c r="F48" s="11"/>
      <c r="G48" s="11"/>
      <c r="H48" s="11"/>
      <c r="I48" s="11"/>
      <c r="J48" s="11"/>
      <c r="K48" s="14"/>
    </row>
    <row r="49" spans="2:14" ht="28.8" x14ac:dyDescent="0.3">
      <c r="B49" s="10"/>
      <c r="C49" s="55" t="s">
        <v>21</v>
      </c>
      <c r="D49" s="55"/>
      <c r="E49" s="24" t="s">
        <v>22</v>
      </c>
      <c r="F49" s="24" t="s">
        <v>28</v>
      </c>
      <c r="G49" s="24" t="s">
        <v>29</v>
      </c>
      <c r="H49" s="24" t="s">
        <v>27</v>
      </c>
      <c r="I49" s="24" t="s">
        <v>3</v>
      </c>
      <c r="J49" s="25" t="s">
        <v>10</v>
      </c>
      <c r="K49" s="15"/>
      <c r="M49" s="1"/>
      <c r="N49" s="1"/>
    </row>
    <row r="50" spans="2:14" ht="214.8" customHeight="1" x14ac:dyDescent="0.3">
      <c r="B50" s="10"/>
      <c r="C50" s="58" t="s">
        <v>25</v>
      </c>
      <c r="D50" s="59"/>
      <c r="E50" s="48" t="s">
        <v>56</v>
      </c>
      <c r="F50" s="47" t="s">
        <v>54</v>
      </c>
      <c r="G50" s="47" t="s">
        <v>55</v>
      </c>
      <c r="H50" s="29"/>
      <c r="I50" s="39">
        <v>0.15</v>
      </c>
      <c r="J50" s="30">
        <f>I50*H50</f>
        <v>0</v>
      </c>
      <c r="K50" s="16"/>
    </row>
    <row r="51" spans="2:14" ht="212.4" customHeight="1" x14ac:dyDescent="0.3">
      <c r="B51" s="10"/>
      <c r="C51" s="58" t="s">
        <v>26</v>
      </c>
      <c r="D51" s="59"/>
      <c r="E51" s="48" t="s">
        <v>57</v>
      </c>
      <c r="F51" s="47">
        <v>43500</v>
      </c>
      <c r="G51" s="47">
        <v>49000</v>
      </c>
      <c r="H51" s="29"/>
      <c r="I51" s="39">
        <v>0.15</v>
      </c>
      <c r="J51" s="30">
        <f t="shared" ref="J51:J53" si="1">I51*H51</f>
        <v>0</v>
      </c>
      <c r="K51" s="16"/>
    </row>
    <row r="52" spans="2:14" ht="103.2" customHeight="1" x14ac:dyDescent="0.3">
      <c r="B52" s="10"/>
      <c r="C52" s="58" t="s">
        <v>23</v>
      </c>
      <c r="D52" s="59"/>
      <c r="E52" s="48" t="s">
        <v>58</v>
      </c>
      <c r="F52" s="47">
        <v>4350</v>
      </c>
      <c r="G52" s="47">
        <v>6000</v>
      </c>
      <c r="H52" s="29"/>
      <c r="I52" s="39">
        <v>0.1</v>
      </c>
      <c r="J52" s="30">
        <f t="shared" si="1"/>
        <v>0</v>
      </c>
      <c r="K52" s="16"/>
    </row>
    <row r="53" spans="2:14" ht="90" customHeight="1" thickBot="1" x14ac:dyDescent="0.35">
      <c r="B53" s="10"/>
      <c r="C53" s="58" t="s">
        <v>24</v>
      </c>
      <c r="D53" s="59"/>
      <c r="E53" s="48" t="s">
        <v>59</v>
      </c>
      <c r="F53" s="47">
        <v>2200</v>
      </c>
      <c r="G53" s="47">
        <v>3200</v>
      </c>
      <c r="H53" s="29"/>
      <c r="I53" s="39">
        <v>0.6</v>
      </c>
      <c r="J53" s="38">
        <f t="shared" si="1"/>
        <v>0</v>
      </c>
      <c r="K53" s="16"/>
    </row>
    <row r="54" spans="2:14" ht="15" thickBot="1" x14ac:dyDescent="0.35">
      <c r="B54" s="10"/>
      <c r="C54" s="11"/>
      <c r="D54" s="11"/>
      <c r="E54" s="11"/>
      <c r="F54" s="11"/>
      <c r="G54" s="11"/>
      <c r="H54" s="11"/>
      <c r="I54" s="11"/>
      <c r="J54" s="31">
        <f>ROUND(SUM(J50:J53),0)</f>
        <v>0</v>
      </c>
      <c r="K54" s="17"/>
    </row>
    <row r="55" spans="2:14" x14ac:dyDescent="0.3">
      <c r="B55" s="10"/>
      <c r="C55" s="11"/>
      <c r="D55" s="11"/>
      <c r="E55" s="11"/>
      <c r="F55" s="11"/>
      <c r="G55" s="11"/>
      <c r="H55" s="11"/>
      <c r="I55" s="11"/>
      <c r="J55" s="11"/>
      <c r="K55" s="14"/>
    </row>
    <row r="56" spans="2:14" x14ac:dyDescent="0.3">
      <c r="B56" s="10"/>
      <c r="C56" s="18" t="s">
        <v>4</v>
      </c>
      <c r="D56" s="11"/>
      <c r="E56" s="11"/>
      <c r="F56" s="11"/>
      <c r="G56" s="11"/>
      <c r="H56" s="11"/>
      <c r="I56" s="11"/>
      <c r="J56" s="11"/>
      <c r="K56" s="14"/>
    </row>
    <row r="57" spans="2:14" x14ac:dyDescent="0.3">
      <c r="B57" s="10"/>
      <c r="C57" s="18" t="s">
        <v>5</v>
      </c>
      <c r="D57" s="11"/>
      <c r="E57" s="11"/>
      <c r="F57" s="11"/>
      <c r="G57" s="45" t="s">
        <v>45</v>
      </c>
      <c r="H57" s="46"/>
      <c r="I57" s="45"/>
      <c r="J57" s="4" t="e">
        <f>ROUND(SUM((F50*I50)+(F51*I51)+(#REF!*#REF!)+(F52*I52)+(F53*I53)),0)</f>
        <v>#VALUE!</v>
      </c>
      <c r="K57" s="14"/>
    </row>
    <row r="58" spans="2:14" ht="15" thickBot="1" x14ac:dyDescent="0.35">
      <c r="B58" s="10"/>
      <c r="C58" s="18"/>
      <c r="D58" s="11"/>
      <c r="E58" s="11"/>
      <c r="F58" s="11"/>
      <c r="G58" s="32" t="s">
        <v>46</v>
      </c>
      <c r="H58" s="33"/>
      <c r="I58" s="32"/>
      <c r="J58" s="34" t="e">
        <f>ROUND(SUM((G50*I50)+(G51*I51)+(#REF!*#REF!)+(G52*I52)+(G53*I53)),0)</f>
        <v>#VALUE!</v>
      </c>
      <c r="K58" s="14"/>
    </row>
    <row r="59" spans="2:14" ht="15" thickBot="1" x14ac:dyDescent="0.35">
      <c r="B59" s="10"/>
      <c r="C59" s="18" t="s">
        <v>41</v>
      </c>
      <c r="D59" s="11"/>
      <c r="E59" s="11"/>
      <c r="F59" s="11"/>
      <c r="G59" s="51" t="s">
        <v>38</v>
      </c>
      <c r="H59" s="52"/>
      <c r="I59" s="53"/>
      <c r="J59" s="31" t="e">
        <f>IF(J54&gt;(J57-1)*OR(J54&lt;(J58+1)),100-((J54-J57)/(J58-J57))*100,"")</f>
        <v>#VALUE!</v>
      </c>
      <c r="K59" s="14"/>
    </row>
    <row r="60" spans="2:14" x14ac:dyDescent="0.3">
      <c r="B60" s="10"/>
      <c r="C60" s="18" t="s">
        <v>7</v>
      </c>
      <c r="D60" s="11"/>
      <c r="E60" s="11"/>
      <c r="F60" s="11"/>
      <c r="G60" s="11"/>
      <c r="K60" s="14"/>
    </row>
    <row r="61" spans="2:14" x14ac:dyDescent="0.3">
      <c r="B61" s="10"/>
      <c r="C61" s="18" t="s">
        <v>8</v>
      </c>
      <c r="D61" s="11"/>
      <c r="E61" s="11"/>
      <c r="F61" s="11"/>
      <c r="G61" s="11"/>
      <c r="H61" s="11"/>
      <c r="I61" s="11"/>
      <c r="J61" s="11"/>
      <c r="K61" s="14"/>
    </row>
    <row r="62" spans="2:14" x14ac:dyDescent="0.3">
      <c r="B62" s="10"/>
      <c r="C62" s="18" t="s">
        <v>9</v>
      </c>
      <c r="D62" s="11"/>
      <c r="E62" s="11"/>
      <c r="F62" s="11"/>
      <c r="G62" s="11"/>
      <c r="H62" s="11"/>
      <c r="I62" s="11"/>
      <c r="J62" s="11"/>
      <c r="K62" s="14"/>
    </row>
    <row r="63" spans="2:14" ht="15" thickBot="1" x14ac:dyDescent="0.35">
      <c r="B63" s="19"/>
      <c r="C63" s="5"/>
      <c r="D63" s="5"/>
      <c r="E63" s="5"/>
      <c r="F63" s="5"/>
      <c r="G63" s="5"/>
      <c r="H63" s="5"/>
      <c r="I63" s="5"/>
      <c r="J63" s="5"/>
      <c r="K63" s="20"/>
    </row>
    <row r="64" spans="2:14" x14ac:dyDescent="0.3"/>
    <row r="65" spans="2:11" x14ac:dyDescent="0.3"/>
    <row r="66" spans="2:11" x14ac:dyDescent="0.3"/>
    <row r="67" spans="2:11" ht="15.6" x14ac:dyDescent="0.3">
      <c r="C67" s="21" t="s">
        <v>31</v>
      </c>
      <c r="D67" s="22"/>
      <c r="E67" s="22"/>
      <c r="F67" s="22"/>
    </row>
    <row r="68" spans="2:11" ht="15" thickBot="1" x14ac:dyDescent="0.35">
      <c r="C68" s="2"/>
    </row>
    <row r="69" spans="2:11" ht="15" thickBot="1" x14ac:dyDescent="0.35">
      <c r="B69" s="6"/>
      <c r="C69" s="7"/>
      <c r="D69" s="8"/>
      <c r="E69" s="8"/>
      <c r="F69" s="8"/>
      <c r="G69" s="8"/>
      <c r="H69" s="8"/>
      <c r="I69" s="8"/>
      <c r="J69" s="8"/>
      <c r="K69" s="9"/>
    </row>
    <row r="70" spans="2:11" x14ac:dyDescent="0.3">
      <c r="B70" s="10"/>
      <c r="C70" s="55" t="s">
        <v>32</v>
      </c>
      <c r="D70" s="55"/>
      <c r="E70" s="55"/>
      <c r="F70" s="24" t="s">
        <v>1</v>
      </c>
      <c r="G70" s="24" t="s">
        <v>2</v>
      </c>
      <c r="H70" s="24" t="s">
        <v>3</v>
      </c>
      <c r="I70" s="62" t="s">
        <v>40</v>
      </c>
      <c r="J70" s="63"/>
      <c r="K70" s="14"/>
    </row>
    <row r="71" spans="2:11" x14ac:dyDescent="0.3">
      <c r="B71" s="10"/>
      <c r="C71" s="35" t="s">
        <v>33</v>
      </c>
      <c r="D71" s="36"/>
      <c r="E71" s="3"/>
      <c r="F71" s="4">
        <v>0</v>
      </c>
      <c r="G71" s="4">
        <v>100</v>
      </c>
      <c r="H71" s="37">
        <v>0.7</v>
      </c>
      <c r="I71" s="64" t="str">
        <f>J32</f>
        <v/>
      </c>
      <c r="J71" s="65"/>
      <c r="K71" s="14"/>
    </row>
    <row r="72" spans="2:11" ht="15" thickBot="1" x14ac:dyDescent="0.35">
      <c r="B72" s="10"/>
      <c r="C72" s="35" t="s">
        <v>34</v>
      </c>
      <c r="D72" s="36"/>
      <c r="E72" s="3"/>
      <c r="F72" s="4">
        <v>0</v>
      </c>
      <c r="G72" s="4">
        <v>100</v>
      </c>
      <c r="H72" s="37">
        <v>0.3</v>
      </c>
      <c r="I72" s="66" t="e">
        <f>J59</f>
        <v>#VALUE!</v>
      </c>
      <c r="J72" s="67"/>
      <c r="K72" s="14"/>
    </row>
    <row r="73" spans="2:11" ht="15" thickBot="1" x14ac:dyDescent="0.35">
      <c r="B73" s="10"/>
      <c r="C73" s="11"/>
      <c r="D73" s="11"/>
      <c r="E73" s="11"/>
      <c r="F73" s="11"/>
      <c r="G73" s="11"/>
      <c r="H73" s="11"/>
      <c r="I73" s="51" t="e">
        <f>ROUND(SUM(I71*H71+(I72*H72)),0)</f>
        <v>#VALUE!</v>
      </c>
      <c r="J73" s="53"/>
      <c r="K73" s="14"/>
    </row>
    <row r="74" spans="2:11" ht="15" thickBot="1" x14ac:dyDescent="0.35">
      <c r="B74" s="10"/>
      <c r="C74" s="11"/>
      <c r="D74" s="11"/>
      <c r="E74" s="11"/>
      <c r="F74" s="11"/>
      <c r="G74" s="11"/>
      <c r="H74" s="11"/>
      <c r="I74" s="11"/>
      <c r="J74" s="11"/>
      <c r="K74" s="14"/>
    </row>
    <row r="75" spans="2:11" x14ac:dyDescent="0.3">
      <c r="B75" s="10"/>
      <c r="C75" s="23" t="s">
        <v>35</v>
      </c>
      <c r="D75" s="68" t="e">
        <f>(20*(I73/100))</f>
        <v>#VALUE!</v>
      </c>
      <c r="E75" s="11"/>
      <c r="F75" s="11"/>
      <c r="G75" s="11"/>
      <c r="H75" s="11"/>
      <c r="I75" s="11"/>
      <c r="J75" s="11"/>
      <c r="K75" s="14"/>
    </row>
    <row r="76" spans="2:11" x14ac:dyDescent="0.3">
      <c r="B76" s="10"/>
      <c r="C76" s="44" t="s">
        <v>53</v>
      </c>
      <c r="D76" s="69"/>
      <c r="E76" s="11"/>
      <c r="F76" s="11"/>
      <c r="G76" s="11"/>
      <c r="H76" s="11"/>
      <c r="I76" s="11"/>
      <c r="J76" s="11"/>
      <c r="K76" s="14"/>
    </row>
    <row r="77" spans="2:11" x14ac:dyDescent="0.3">
      <c r="B77" s="10"/>
      <c r="C77" s="11"/>
      <c r="D77" s="69"/>
      <c r="E77" s="11"/>
      <c r="F77" s="11"/>
      <c r="G77" s="11"/>
      <c r="H77" s="11"/>
      <c r="I77" s="11"/>
      <c r="J77" s="11"/>
      <c r="K77" s="14"/>
    </row>
    <row r="78" spans="2:11" ht="15" thickBot="1" x14ac:dyDescent="0.35">
      <c r="B78" s="10"/>
      <c r="C78" s="11"/>
      <c r="D78" s="70"/>
      <c r="E78" s="11"/>
      <c r="F78" s="11"/>
      <c r="G78" s="11"/>
      <c r="H78" s="11"/>
      <c r="I78" s="11"/>
      <c r="J78" s="11"/>
      <c r="K78" s="14"/>
    </row>
    <row r="79" spans="2:11" x14ac:dyDescent="0.3">
      <c r="B79" s="10"/>
      <c r="C79" s="11"/>
      <c r="D79" s="11"/>
      <c r="E79" s="11"/>
      <c r="F79" s="11"/>
      <c r="G79" s="11"/>
      <c r="H79" s="11"/>
      <c r="I79" s="11"/>
      <c r="J79" s="11"/>
      <c r="K79" s="14"/>
    </row>
    <row r="80" spans="2:11" x14ac:dyDescent="0.3">
      <c r="B80" s="10"/>
      <c r="C80" s="54" t="s">
        <v>36</v>
      </c>
      <c r="D80" s="54"/>
      <c r="E80" s="54"/>
      <c r="F80" s="54"/>
      <c r="G80" s="11"/>
      <c r="H80" s="11"/>
      <c r="I80" s="11"/>
      <c r="J80" s="11"/>
      <c r="K80" s="14"/>
    </row>
    <row r="81" spans="2:11" x14ac:dyDescent="0.3">
      <c r="B81" s="10"/>
      <c r="C81" s="54"/>
      <c r="D81" s="54"/>
      <c r="E81" s="54"/>
      <c r="F81" s="54"/>
      <c r="G81" s="11"/>
      <c r="H81" s="11"/>
      <c r="I81" s="11"/>
      <c r="J81" s="11"/>
      <c r="K81" s="14"/>
    </row>
    <row r="82" spans="2:11" x14ac:dyDescent="0.3">
      <c r="B82" s="10"/>
      <c r="C82" s="54"/>
      <c r="D82" s="54"/>
      <c r="E82" s="54"/>
      <c r="F82" s="54"/>
      <c r="G82" s="11"/>
      <c r="H82" s="11"/>
      <c r="I82" s="11"/>
      <c r="J82" s="11"/>
      <c r="K82" s="14"/>
    </row>
    <row r="83" spans="2:11" x14ac:dyDescent="0.3">
      <c r="B83" s="10"/>
      <c r="C83" s="11"/>
      <c r="D83" s="11"/>
      <c r="E83" s="11"/>
      <c r="F83" s="11"/>
      <c r="G83" s="11"/>
      <c r="H83" s="11"/>
      <c r="I83" s="11"/>
      <c r="J83" s="11"/>
      <c r="K83" s="14"/>
    </row>
    <row r="84" spans="2:11" x14ac:dyDescent="0.3">
      <c r="B84" s="10"/>
      <c r="C84" s="18" t="s">
        <v>4</v>
      </c>
      <c r="D84" s="11"/>
      <c r="E84" s="11"/>
      <c r="F84" s="11"/>
      <c r="G84" s="11"/>
      <c r="H84" s="11"/>
      <c r="I84" s="11"/>
      <c r="J84" s="11"/>
      <c r="K84" s="14"/>
    </row>
    <row r="85" spans="2:11" x14ac:dyDescent="0.3">
      <c r="B85" s="10"/>
      <c r="C85" s="18" t="s">
        <v>43</v>
      </c>
      <c r="D85" s="11"/>
      <c r="E85" s="11"/>
      <c r="F85" s="11"/>
      <c r="G85" s="11"/>
      <c r="H85" s="11"/>
      <c r="I85" s="11"/>
      <c r="J85" s="11"/>
      <c r="K85" s="14"/>
    </row>
    <row r="86" spans="2:11" x14ac:dyDescent="0.3">
      <c r="B86" s="10"/>
      <c r="D86" s="11"/>
      <c r="E86" s="11"/>
      <c r="F86" s="11"/>
      <c r="G86" s="11"/>
      <c r="H86" s="11"/>
      <c r="I86" s="11"/>
      <c r="J86" s="11"/>
      <c r="K86" s="14"/>
    </row>
    <row r="87" spans="2:11" x14ac:dyDescent="0.3">
      <c r="B87" s="10"/>
      <c r="C87" s="18" t="s">
        <v>6</v>
      </c>
      <c r="D87" s="11"/>
      <c r="E87" s="11"/>
      <c r="F87" s="11"/>
      <c r="G87" s="11"/>
      <c r="H87" s="11"/>
      <c r="I87" s="11"/>
      <c r="J87" s="11"/>
      <c r="K87" s="14"/>
    </row>
    <row r="88" spans="2:11" ht="15" thickBot="1" x14ac:dyDescent="0.35">
      <c r="B88" s="19"/>
      <c r="C88" s="5"/>
      <c r="D88" s="5"/>
      <c r="E88" s="5"/>
      <c r="F88" s="5"/>
      <c r="G88" s="5"/>
      <c r="H88" s="5"/>
      <c r="I88" s="5"/>
      <c r="J88" s="5"/>
      <c r="K88" s="20"/>
    </row>
    <row r="89" spans="2:11" x14ac:dyDescent="0.3"/>
    <row r="90" spans="2:11" x14ac:dyDescent="0.3"/>
    <row r="91" spans="2:11" x14ac:dyDescent="0.3"/>
    <row r="92" spans="2:11" x14ac:dyDescent="0.3"/>
    <row r="93" spans="2:11" x14ac:dyDescent="0.3"/>
    <row r="94" spans="2:11" x14ac:dyDescent="0.3"/>
    <row r="95" spans="2:11" x14ac:dyDescent="0.3"/>
    <row r="96" spans="2:11" x14ac:dyDescent="0.3"/>
    <row r="97" x14ac:dyDescent="0.3"/>
    <row r="98" x14ac:dyDescent="0.3"/>
    <row r="99" x14ac:dyDescent="0.3"/>
    <row r="100" x14ac:dyDescent="0.3"/>
    <row r="101" x14ac:dyDescent="0.3"/>
    <row r="102" x14ac:dyDescent="0.3"/>
    <row r="103" x14ac:dyDescent="0.3"/>
    <row r="104" x14ac:dyDescent="0.3"/>
    <row r="105" x14ac:dyDescent="0.3"/>
    <row r="106" x14ac:dyDescent="0.3"/>
    <row r="107" x14ac:dyDescent="0.3"/>
    <row r="108" x14ac:dyDescent="0.3"/>
    <row r="109" x14ac:dyDescent="0.3"/>
    <row r="110" x14ac:dyDescent="0.3"/>
    <row r="111" x14ac:dyDescent="0.3"/>
    <row r="112" x14ac:dyDescent="0.3"/>
    <row r="113" x14ac:dyDescent="0.3"/>
    <row r="114" x14ac:dyDescent="0.3"/>
  </sheetData>
  <sheetProtection selectLockedCells="1"/>
  <mergeCells count="22">
    <mergeCell ref="I72:J72"/>
    <mergeCell ref="I73:J73"/>
    <mergeCell ref="D75:D78"/>
    <mergeCell ref="C80:F82"/>
    <mergeCell ref="C52:D52"/>
    <mergeCell ref="C53:D53"/>
    <mergeCell ref="G59:I59"/>
    <mergeCell ref="C70:E70"/>
    <mergeCell ref="I70:J70"/>
    <mergeCell ref="I71:J71"/>
    <mergeCell ref="C26:D26"/>
    <mergeCell ref="G32:I32"/>
    <mergeCell ref="C43:F45"/>
    <mergeCell ref="C49:D49"/>
    <mergeCell ref="C50:D50"/>
    <mergeCell ref="C51:D51"/>
    <mergeCell ref="C15:F17"/>
    <mergeCell ref="C21:D21"/>
    <mergeCell ref="C22:D22"/>
    <mergeCell ref="C23:D23"/>
    <mergeCell ref="C24:D24"/>
    <mergeCell ref="C25:D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Blad1 (2)</vt:lpstr>
    </vt:vector>
  </TitlesOfParts>
  <Company>Ministerie van Financien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Frederieke F. Pino Post</dc:creator>
  <cp:lastModifiedBy>Frederieke F. Pino Post</cp:lastModifiedBy>
  <dcterms:created xsi:type="dcterms:W3CDTF">2021-10-25T11:38:40Z</dcterms:created>
  <dcterms:modified xsi:type="dcterms:W3CDTF">2022-10-10T12:51:27Z</dcterms:modified>
</cp:coreProperties>
</file>