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vbnl.sharepoint.com/sites/ORG-H-PLT-O-Herontwerpcorrespondentieketen-200908/Shared Documents/Aanbestedingsstukken/Aanbestedingsdocumenten TenderNed/"/>
    </mc:Choice>
  </mc:AlternateContent>
  <xr:revisionPtr revIDLastSave="8" documentId="8_{97B08EEA-905D-4FE4-973D-7210A9B6B0A4}" xr6:coauthVersionLast="47" xr6:coauthVersionMax="47" xr10:uidLastSave="{B41CF7A2-DDDB-45D1-A562-0D8DDF5D1D1E}"/>
  <bookViews>
    <workbookView xWindow="-108" yWindow="-108" windowWidth="23256" windowHeight="12576" tabRatio="1000" activeTab="7" xr2:uid="{EB12345C-B2B3-4E61-BE6E-D1EE641C71C0}"/>
  </bookViews>
  <sheets>
    <sheet name="Prijzenblad Totaal" sheetId="3" r:id="rId1"/>
    <sheet name="1. Technische implementatie" sheetId="1" r:id="rId2"/>
    <sheet name="2. Inrichting product" sheetId="5" r:id="rId3"/>
    <sheet name="3. Interfaces" sheetId="6" r:id="rId4"/>
    <sheet name="4. Training en opleiding" sheetId="7" r:id="rId5"/>
    <sheet name="5. Transitie en consultancy" sheetId="8" r:id="rId6"/>
    <sheet name="6.1 Jaarlijkse exploitatie Usr" sheetId="9" r:id="rId7"/>
    <sheet name="6.2 Jaarlijkse exploitatie Msg" sheetId="10" r:id="rId8"/>
    <sheet name="7. Inschatting aantallen" sheetId="11" r:id="rId9"/>
  </sheets>
  <externalReferences>
    <externalReference r:id="rId10"/>
  </externalReferences>
  <definedNames>
    <definedName name="Directies">'[1]15-Parameters'!$B$149:$B$167</definedName>
    <definedName name="Invoer_Directie_Afd">#REF!</definedName>
    <definedName name="Invoer_KostenBedrag_Jaar1">#REF!</definedName>
    <definedName name="Invoer_KostenBedrag_Jaar2">#REF!</definedName>
    <definedName name="Invoer_KostenBedrag_Jaar3">#REF!</definedName>
    <definedName name="Invoer_KostenBedrag_Jaar4">#REF!</definedName>
    <definedName name="Invoer_KostenBedrag_Jaar5">#REF!</definedName>
    <definedName name="Invoer_KostenSoort">#REF!</definedName>
    <definedName name="Invoer_KostenStage">#REF!</definedName>
    <definedName name="Invoer_Mdw_Type">#REF!</definedName>
    <definedName name="Invoer_Rol">#REF!</definedName>
    <definedName name="Invoer_Rpt_Groep">#REF!</definedName>
    <definedName name="Invoer_Uren_Jaar1">#REF!</definedName>
    <definedName name="Invoer_Uren_Jaar2">#REF!</definedName>
    <definedName name="Invoer_Uren_Jaar3">#REF!</definedName>
    <definedName name="Invoer_Uren_Jaar4">#REF!</definedName>
    <definedName name="Invoer_Uren_Jaar5">#REF!</definedName>
    <definedName name="Invoer_UrenBedrag_Jaar1">#REF!</definedName>
    <definedName name="Invoer_UrenBedrag_Jaar2">#REF!</definedName>
    <definedName name="Invoer_UrenBedrag_Jaar3">#REF!</definedName>
    <definedName name="Invoer_UrenBedrag_jaar4">#REF!</definedName>
    <definedName name="Invoer_UrenBedrag_jaar5">#REF!</definedName>
    <definedName name="Invoer_UrenStage">#REF!</definedName>
    <definedName name="Jaar">'[1]15-Parameters'!$B$177:$B$184</definedName>
    <definedName name="parameter">#REF!</definedName>
    <definedName name="Parameter_Directie_Rollen">'[1]15-Parameters'!$B$149:$C$167</definedName>
    <definedName name="Parameter_Jaar_Sleutel">'[1]15-Parameters'!$B$3:$M$3</definedName>
    <definedName name="Parameter_Overhead">'[1]15-Parameters'!$B$145:$M$145</definedName>
    <definedName name="Parameter_Tarief_Index">'[1]15-Parameters'!$F$1</definedName>
    <definedName name="Parameter_Tarief_Zoeksleutel">'[1]15-Parameters'!$E$6:$E$136</definedName>
    <definedName name="Parameter_Tarieven_Matrix">'[1]15-Parameters'!$B$6:$M$136</definedName>
    <definedName name="Parameter_Uren_Matrix">'[1]15-Parameters'!$B$139:$M$144</definedName>
    <definedName name="Parameter_Uren_Zoeksleutel">'[1]15-Parameters'!$B$139:$B$144</definedName>
    <definedName name="Startjaar">'[1]15-Parameters'!$G$3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3" i="3" l="1"/>
  <c r="F20" i="10"/>
  <c r="C16" i="3"/>
  <c r="J16" i="11"/>
  <c r="I16" i="11"/>
  <c r="H16" i="11"/>
  <c r="G16" i="11"/>
  <c r="F16" i="11"/>
  <c r="E16" i="11"/>
  <c r="D16" i="11"/>
  <c r="C16" i="11"/>
  <c r="F32" i="10"/>
  <c r="F31" i="10"/>
  <c r="F30" i="10"/>
  <c r="F23" i="10"/>
  <c r="F18" i="10"/>
  <c r="F17" i="10"/>
  <c r="F16" i="10"/>
  <c r="F15" i="10"/>
  <c r="F13" i="10"/>
  <c r="F12" i="10"/>
  <c r="F26" i="10" s="1"/>
  <c r="C19" i="3" s="1"/>
  <c r="F25" i="9"/>
  <c r="F17" i="9"/>
  <c r="F12" i="9"/>
  <c r="F11" i="9"/>
  <c r="F14" i="9" s="1"/>
  <c r="F20" i="9" s="1"/>
  <c r="F23" i="8"/>
  <c r="F22" i="8"/>
  <c r="F21" i="8"/>
  <c r="E17" i="8"/>
  <c r="F15" i="8"/>
  <c r="G15" i="8" s="1"/>
  <c r="F14" i="8"/>
  <c r="G14" i="8" s="1"/>
  <c r="F13" i="8"/>
  <c r="G13" i="8" s="1"/>
  <c r="G17" i="8" s="1"/>
  <c r="E9" i="8"/>
  <c r="G7" i="8"/>
  <c r="G6" i="8"/>
  <c r="G5" i="8"/>
  <c r="G9" i="8" s="1"/>
  <c r="C12" i="3" s="1"/>
  <c r="C11" i="3"/>
  <c r="F10" i="7"/>
  <c r="F8" i="7"/>
  <c r="F7" i="7"/>
  <c r="F6" i="7"/>
  <c r="C7" i="3"/>
  <c r="F21" i="6"/>
  <c r="F20" i="6"/>
  <c r="F19" i="6"/>
  <c r="F18" i="6"/>
  <c r="F17" i="6"/>
  <c r="F12" i="6"/>
  <c r="F11" i="6"/>
  <c r="F10" i="6"/>
  <c r="F9" i="6"/>
  <c r="F14" i="6" s="1"/>
  <c r="F8" i="6"/>
  <c r="F7" i="6"/>
  <c r="F19" i="5"/>
  <c r="F23" i="5" s="1"/>
  <c r="C6" i="3" s="1"/>
  <c r="C13" i="3"/>
  <c r="F7" i="1"/>
  <c r="F6" i="1"/>
  <c r="F9" i="1" s="1"/>
  <c r="C5" i="3" s="1"/>
  <c r="C8" i="3" l="1"/>
  <c r="C24" i="3"/>
</calcChain>
</file>

<file path=xl/sharedStrings.xml><?xml version="1.0" encoding="utf-8"?>
<sst xmlns="http://schemas.openxmlformats.org/spreadsheetml/2006/main" count="261" uniqueCount="141">
  <si>
    <t>Totalen prijzenblad</t>
  </si>
  <si>
    <t>Versie</t>
  </si>
  <si>
    <t>2.0</t>
  </si>
  <si>
    <t>Aanbesteding EA 2020075 Customer Communications Management SVB</t>
  </si>
  <si>
    <t>A. Implementatie</t>
  </si>
  <si>
    <t>Inschrijver</t>
  </si>
  <si>
    <t>Technische implementatie</t>
  </si>
  <si>
    <t>Inrichting product</t>
  </si>
  <si>
    <t>Interfaces</t>
  </si>
  <si>
    <t>Totaalvergoeding Implementatie</t>
  </si>
  <si>
    <t>B. Transitie</t>
  </si>
  <si>
    <t>Training en opleiding</t>
  </si>
  <si>
    <t>Transitie en consultancy</t>
  </si>
  <si>
    <t>Totaalvergoeding Transitie</t>
  </si>
  <si>
    <t>C1. Reguliere dienstverlening per gebruiker</t>
  </si>
  <si>
    <t>6.1</t>
  </si>
  <si>
    <t>Jaarlijkse exploitatie Usr</t>
  </si>
  <si>
    <t>C2. Reguliere dienstverlening per Bericht</t>
  </si>
  <si>
    <t>6.2</t>
  </si>
  <si>
    <t>Jaarlijkse exploitatie Msg</t>
  </si>
  <si>
    <t>D. Inchrijfprijs (som van A,B en 8 maal C1 of som van A,B en 8 maal C2)</t>
  </si>
  <si>
    <t>Inschrijfprijs excl. 21% btw</t>
  </si>
  <si>
    <t>incl. btw</t>
  </si>
  <si>
    <t>Opmerkingen</t>
  </si>
  <si>
    <t>aantal</t>
  </si>
  <si>
    <t>prijs</t>
  </si>
  <si>
    <t>aantal x prijs</t>
  </si>
  <si>
    <t>1.1</t>
  </si>
  <si>
    <t>Technische inrichting van de Oplossing voor de SVB (TAEP) </t>
  </si>
  <si>
    <t>Een prijs van € 0 is voor dit onderdeel toegestaan.</t>
  </si>
  <si>
    <t>1.2</t>
  </si>
  <si>
    <t>Inrichting continuiteitsoplossing</t>
  </si>
  <si>
    <t>Totaal</t>
  </si>
  <si>
    <t>2.1</t>
  </si>
  <si>
    <t>Basisinrichting van de oplossing</t>
  </si>
  <si>
    <r>
      <t xml:space="preserve">Een prijs van € 0 is voor dit onderdeel </t>
    </r>
    <r>
      <rPr>
        <b/>
        <i/>
        <sz val="11"/>
        <color theme="1"/>
        <rFont val="Calibri"/>
        <family val="2"/>
        <scheme val="minor"/>
      </rPr>
      <t>NIET</t>
    </r>
    <r>
      <rPr>
        <i/>
        <sz val="11"/>
        <color theme="1"/>
        <rFont val="Calibri"/>
        <family val="2"/>
        <scheme val="minor"/>
      </rPr>
      <t xml:space="preserve"> toegestaan.</t>
    </r>
  </si>
  <si>
    <t>3.1</t>
  </si>
  <si>
    <t>Integratie in SVB Architectuur en infrastructuur</t>
  </si>
  <si>
    <t>3.2</t>
  </si>
  <si>
    <t>Interfacing van en naar Bronsysteem</t>
  </si>
  <si>
    <t>3.3</t>
  </si>
  <si>
    <t>Interfacing van en naar DMS</t>
  </si>
  <si>
    <t>3.4</t>
  </si>
  <si>
    <t>interfacing van en naar Berichtenbox</t>
  </si>
  <si>
    <t>3.5</t>
  </si>
  <si>
    <t>interfacing naar Printinfrastructuur</t>
  </si>
  <si>
    <t>3.6</t>
  </si>
  <si>
    <t>interfacing naar rapportagetools</t>
  </si>
  <si>
    <t>Optioneel</t>
  </si>
  <si>
    <t>Prijzen van deze opties zijn GEEN onderdeel van de Inschrijfprijs.</t>
  </si>
  <si>
    <t>3.7</t>
  </si>
  <si>
    <t>Nieuw / vervangend Bronsysteem</t>
  </si>
  <si>
    <t>3.8</t>
  </si>
  <si>
    <t>Nieuw / vervangend DMS</t>
  </si>
  <si>
    <t>3.9</t>
  </si>
  <si>
    <t>Nieuw / vervangend Kanaal</t>
  </si>
  <si>
    <t>3.10</t>
  </si>
  <si>
    <t>Nieuw / vervangend Rapportagetool</t>
  </si>
  <si>
    <t>3.11</t>
  </si>
  <si>
    <t>Nieuwe Bronsysteem o.b.v. 'Pull'</t>
  </si>
  <si>
    <t>Training en Opleiding</t>
  </si>
  <si>
    <t>prijs per Eindgebruiker</t>
  </si>
  <si>
    <t>4.1</t>
  </si>
  <si>
    <t>Eindgebruikers *)</t>
  </si>
  <si>
    <t>4.2</t>
  </si>
  <si>
    <t>Beheerders</t>
  </si>
  <si>
    <t>4.3</t>
  </si>
  <si>
    <t>Trainingen continuïteitsoplossing</t>
  </si>
  <si>
    <t>*)</t>
  </si>
  <si>
    <t>De 113 opgeleide Eindgebruikers trainen de overige Eindgebruikers via 'train de trainer' principe 1:20</t>
  </si>
  <si>
    <t>Transitie en Consultancy</t>
  </si>
  <si>
    <t>niveau consultant</t>
  </si>
  <si>
    <t># dagen inzet</t>
  </si>
  <si>
    <t>prijs per dag</t>
  </si>
  <si>
    <t>dagen x prijs</t>
  </si>
  <si>
    <t>5.1</t>
  </si>
  <si>
    <t>Gecommitteerde inzet 100 dagen (2,5 fte x 40 dagen)</t>
  </si>
  <si>
    <t>junior  (60% van de inzet)</t>
  </si>
  <si>
    <t>Een prijs van € 0 is voor dit onderdeel NIET toegestaan.</t>
  </si>
  <si>
    <t> </t>
  </si>
  <si>
    <t>t.b.v. transitie Brievenset</t>
  </si>
  <si>
    <t>medior (30% van de inzet)</t>
  </si>
  <si>
    <t>senior (10% van de inzet)</t>
  </si>
  <si>
    <t>Gecommitteerde inzet 100 dagen</t>
  </si>
  <si>
    <t>De gecomitteerde inzet is onderdeel van de Inschrijfprijs</t>
  </si>
  <si>
    <t>5.2</t>
  </si>
  <si>
    <t>Optionele inzet 300 dagen (2,5 fte x 120 dagen)</t>
  </si>
  <si>
    <t>De optionele inzet is GEEN onderdeel van de Inschrijfprijs</t>
  </si>
  <si>
    <t>Optionele inzet 300 dagen</t>
  </si>
  <si>
    <t>5.3</t>
  </si>
  <si>
    <t>Additionele Consultancy inzet</t>
  </si>
  <si>
    <t>De additionele inzet is GEEN onderdeel van de Inschrijfprijs</t>
  </si>
  <si>
    <t xml:space="preserve"> (Optioneel en op afroep af te nemen)</t>
  </si>
  <si>
    <t>junior</t>
  </si>
  <si>
    <t>medior</t>
  </si>
  <si>
    <t>senior</t>
  </si>
  <si>
    <t>Let op: de optionele inzet onder 5.2 wordt per maand afgenomen met het recht van de SVB om de inzet te stoppen met een maand opzegtermijn.</t>
  </si>
  <si>
    <t>Exploitatie</t>
  </si>
  <si>
    <t>per jaar</t>
  </si>
  <si>
    <t>Gebruikskosten</t>
  </si>
  <si>
    <t>6.1.1</t>
  </si>
  <si>
    <t>Vaste kosten per jaar</t>
  </si>
  <si>
    <t>6.1.2</t>
  </si>
  <si>
    <t>Kosten per gebruiker per jaar</t>
  </si>
  <si>
    <t>Subtotaal gebruikskosten per jaar</t>
  </si>
  <si>
    <t>Kosten Continuiteitsopslossing</t>
  </si>
  <si>
    <t>6.1.3</t>
  </si>
  <si>
    <t>Continuïteitsoplossing per jaar</t>
  </si>
  <si>
    <t>Totaal jaarlijkse exploitatie</t>
  </si>
  <si>
    <t>Een prijs van € 0 is hier NIET toegestaan.</t>
  </si>
  <si>
    <t>Kosten Opties</t>
  </si>
  <si>
    <t>6.1.4</t>
  </si>
  <si>
    <t>Toevoegen van printmanagement functionaliteit</t>
  </si>
  <si>
    <t>De prijs van deze optie is GEEN onderdeel van de Inschrijfprijs.</t>
  </si>
  <si>
    <t xml:space="preserve"> t.b.v. printoplossing als dienst</t>
  </si>
  <si>
    <t>Kosten productie per jaar</t>
  </si>
  <si>
    <t>6.2.1</t>
  </si>
  <si>
    <t>6.2.2</t>
  </si>
  <si>
    <t>Samenstellen Bericht</t>
  </si>
  <si>
    <t>Een prijs van € 0,00 is voor dit onderdeel toegestaan.</t>
  </si>
  <si>
    <t>6.2.3</t>
  </si>
  <si>
    <t xml:space="preserve">Opslaan Bericht in DMS voor klantdossier </t>
  </si>
  <si>
    <t>6.2.4</t>
  </si>
  <si>
    <t>Bericht aanbieden aan Kanaal printer</t>
  </si>
  <si>
    <t>6.2.5</t>
  </si>
  <si>
    <t>Bericht aanbieden aan Kanaal Berichtenbox</t>
  </si>
  <si>
    <t>6.2.6</t>
  </si>
  <si>
    <t>Bericht aanbieden tbv email</t>
  </si>
  <si>
    <t>Subtotaal kosten productie per jaar</t>
  </si>
  <si>
    <t>6.2.7</t>
  </si>
  <si>
    <t>De prijzen van deze opties zijn GEEN onderdeel van de Inschrijfprijs.</t>
  </si>
  <si>
    <t>6.9</t>
  </si>
  <si>
    <t>Bericht aanbieden aan toekomstig Kanaal MijnSVB (webformulier)</t>
  </si>
  <si>
    <t>6.10</t>
  </si>
  <si>
    <t>Digitaal ondertekenen van een Bericht</t>
  </si>
  <si>
    <t>6.11</t>
  </si>
  <si>
    <t>Toevoegen van printmanagement functionaliteit t.b.v. printoplossing als dienst</t>
  </si>
  <si>
    <t>Vrijblijvende inschatting aantallen</t>
  </si>
  <si>
    <t>Aantallen gebruikers named account</t>
  </si>
  <si>
    <t>Bericht aanbieden aan toekomstig Kanaal (webformulier)</t>
  </si>
  <si>
    <t>of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</si>
</sst>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 &quot;€&quot;\ * #,##0_ ;_ &quot;€&quot;\ * \-#,##0_ ;_ &quot;€&quot;\ * &quot;-&quot;_ ;_ @_ "/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&quot;€&quot;\ * #,##0_ ;_ &quot;€&quot;\ * \-#,##0_ ;_ &quot;€&quot;\ * &quot;-&quot;??_ ;_ @_ "/>
    <numFmt numFmtId="165" formatCode="_ * #,##0_ ;_ * \-#,##0_ ;_ * &quot;-&quot;??_ ;_ @_ "/>
    <numFmt numFmtId="166" formatCode="_ &quot;€&quot;\ * #,##0.000_ ;_ &quot;€&quot;\ * \-#,##0.000_ ;_ &quot;€&quot;\ * &quot;-&quot;??_ ;_ @_ "/>
    <numFmt numFmtId="167" formatCode="_(* #,##0_);_(* \(#,##0\);_(* &quot;-&quot;??_);_(@_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u val="singleAccounting"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i/>
      <sz val="11"/>
      <color rgb="FF000000"/>
      <name val="Calibri"/>
      <family val="2"/>
    </font>
    <font>
      <i/>
      <sz val="9"/>
      <color theme="1"/>
      <name val="Calibri"/>
      <family val="2"/>
      <scheme val="minor"/>
    </font>
    <font>
      <sz val="11"/>
      <name val="Calibri"/>
      <family val="2"/>
      <charset val="1"/>
    </font>
  </fonts>
  <fills count="9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</fills>
  <borders count="3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08">
    <xf numFmtId="0" fontId="0" fillId="0" borderId="0" xfId="0"/>
    <xf numFmtId="0" fontId="3" fillId="2" borderId="0" xfId="0" applyFont="1" applyFill="1"/>
    <xf numFmtId="44" fontId="3" fillId="2" borderId="0" xfId="2" applyFont="1" applyFill="1"/>
    <xf numFmtId="0" fontId="0" fillId="4" borderId="0" xfId="0" applyFill="1"/>
    <xf numFmtId="42" fontId="1" fillId="6" borderId="0" xfId="2" applyNumberFormat="1" applyFont="1" applyFill="1" applyBorder="1" applyAlignment="1" applyProtection="1">
      <alignment horizontal="center"/>
      <protection locked="0"/>
    </xf>
    <xf numFmtId="42" fontId="0" fillId="6" borderId="0" xfId="2" applyNumberFormat="1" applyFont="1" applyFill="1" applyBorder="1" applyProtection="1">
      <protection locked="0"/>
    </xf>
    <xf numFmtId="42" fontId="0" fillId="6" borderId="5" xfId="2" applyNumberFormat="1" applyFont="1" applyFill="1" applyBorder="1" applyProtection="1">
      <protection locked="0"/>
    </xf>
    <xf numFmtId="42" fontId="0" fillId="6" borderId="0" xfId="2" applyNumberFormat="1" applyFont="1" applyFill="1" applyBorder="1" applyAlignment="1" applyProtection="1">
      <alignment horizontal="center"/>
      <protection locked="0"/>
    </xf>
    <xf numFmtId="44" fontId="0" fillId="6" borderId="0" xfId="2" applyFont="1" applyFill="1" applyBorder="1" applyAlignment="1" applyProtection="1">
      <alignment horizontal="center"/>
      <protection locked="0"/>
    </xf>
    <xf numFmtId="167" fontId="4" fillId="2" borderId="0" xfId="0" applyNumberFormat="1" applyFont="1" applyFill="1"/>
    <xf numFmtId="0" fontId="0" fillId="2" borderId="0" xfId="0" applyFill="1"/>
    <xf numFmtId="0" fontId="2" fillId="4" borderId="1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165" fontId="0" fillId="4" borderId="26" xfId="0" applyNumberFormat="1" applyFill="1" applyBorder="1"/>
    <xf numFmtId="165" fontId="0" fillId="4" borderId="27" xfId="0" applyNumberFormat="1" applyFill="1" applyBorder="1"/>
    <xf numFmtId="165" fontId="0" fillId="4" borderId="14" xfId="0" applyNumberFormat="1" applyFill="1" applyBorder="1"/>
    <xf numFmtId="9" fontId="0" fillId="4" borderId="0" xfId="0" applyNumberFormat="1" applyFill="1"/>
    <xf numFmtId="165" fontId="0" fillId="4" borderId="0" xfId="0" applyNumberFormat="1" applyFill="1"/>
    <xf numFmtId="165" fontId="0" fillId="4" borderId="28" xfId="0" applyNumberFormat="1" applyFill="1" applyBorder="1"/>
    <xf numFmtId="165" fontId="0" fillId="4" borderId="25" xfId="0" applyNumberFormat="1" applyFill="1" applyBorder="1"/>
    <xf numFmtId="165" fontId="0" fillId="4" borderId="29" xfId="0" applyNumberFormat="1" applyFill="1" applyBorder="1"/>
    <xf numFmtId="165" fontId="0" fillId="4" borderId="24" xfId="0" applyNumberFormat="1" applyFill="1" applyBorder="1"/>
    <xf numFmtId="165" fontId="0" fillId="4" borderId="15" xfId="0" applyNumberFormat="1" applyFill="1" applyBorder="1"/>
    <xf numFmtId="165" fontId="0" fillId="4" borderId="8" xfId="0" applyNumberFormat="1" applyFill="1" applyBorder="1"/>
    <xf numFmtId="165" fontId="0" fillId="4" borderId="7" xfId="0" applyNumberFormat="1" applyFill="1" applyBorder="1"/>
    <xf numFmtId="165" fontId="0" fillId="4" borderId="20" xfId="0" applyNumberFormat="1" applyFill="1" applyBorder="1"/>
    <xf numFmtId="165" fontId="0" fillId="4" borderId="16" xfId="0" applyNumberFormat="1" applyFill="1" applyBorder="1"/>
    <xf numFmtId="165" fontId="0" fillId="4" borderId="10" xfId="0" applyNumberFormat="1" applyFill="1" applyBorder="1"/>
    <xf numFmtId="165" fontId="0" fillId="4" borderId="23" xfId="0" applyNumberFormat="1" applyFill="1" applyBorder="1"/>
    <xf numFmtId="165" fontId="2" fillId="4" borderId="30" xfId="0" applyNumberFormat="1" applyFont="1" applyFill="1" applyBorder="1"/>
    <xf numFmtId="165" fontId="2" fillId="4" borderId="31" xfId="0" applyNumberFormat="1" applyFont="1" applyFill="1" applyBorder="1"/>
    <xf numFmtId="165" fontId="2" fillId="4" borderId="32" xfId="0" applyNumberFormat="1" applyFont="1" applyFill="1" applyBorder="1"/>
    <xf numFmtId="165" fontId="2" fillId="4" borderId="33" xfId="0" applyNumberFormat="1" applyFont="1" applyFill="1" applyBorder="1"/>
    <xf numFmtId="0" fontId="8" fillId="2" borderId="15" xfId="0" applyFont="1" applyFill="1" applyBorder="1" applyProtection="1"/>
    <xf numFmtId="0" fontId="0" fillId="2" borderId="8" xfId="0" applyFill="1" applyBorder="1" applyProtection="1"/>
    <xf numFmtId="164" fontId="0" fillId="2" borderId="8" xfId="2" applyNumberFormat="1" applyFont="1" applyFill="1" applyBorder="1" applyProtection="1"/>
    <xf numFmtId="0" fontId="2" fillId="2" borderId="0" xfId="0" applyFont="1" applyFill="1" applyProtection="1"/>
    <xf numFmtId="164" fontId="0" fillId="2" borderId="0" xfId="2" applyNumberFormat="1" applyFont="1" applyFill="1" applyBorder="1" applyProtection="1"/>
    <xf numFmtId="0" fontId="0" fillId="0" borderId="0" xfId="0" applyProtection="1"/>
    <xf numFmtId="0" fontId="0" fillId="3" borderId="16" xfId="0" applyFill="1" applyBorder="1" applyProtection="1"/>
    <xf numFmtId="0" fontId="0" fillId="3" borderId="0" xfId="0" applyFill="1" applyProtection="1"/>
    <xf numFmtId="164" fontId="0" fillId="3" borderId="0" xfId="2" applyNumberFormat="1" applyFont="1" applyFill="1" applyBorder="1" applyProtection="1"/>
    <xf numFmtId="0" fontId="0" fillId="5" borderId="16" xfId="0" applyFill="1" applyBorder="1" applyProtection="1"/>
    <xf numFmtId="0" fontId="0" fillId="5" borderId="0" xfId="0" applyFill="1" applyProtection="1"/>
    <xf numFmtId="164" fontId="2" fillId="5" borderId="0" xfId="2" applyNumberFormat="1" applyFont="1" applyFill="1" applyBorder="1" applyAlignment="1" applyProtection="1">
      <alignment horizontal="center"/>
    </xf>
    <xf numFmtId="164" fontId="2" fillId="3" borderId="0" xfId="2" applyNumberFormat="1" applyFont="1" applyFill="1" applyBorder="1" applyAlignment="1" applyProtection="1">
      <alignment horizontal="center"/>
    </xf>
    <xf numFmtId="0" fontId="6" fillId="4" borderId="16" xfId="0" applyFont="1" applyFill="1" applyBorder="1" applyProtection="1"/>
    <xf numFmtId="0" fontId="0" fillId="4" borderId="0" xfId="0" applyFill="1" applyProtection="1"/>
    <xf numFmtId="164" fontId="0" fillId="4" borderId="0" xfId="2" applyNumberFormat="1" applyFont="1" applyFill="1" applyBorder="1" applyProtection="1"/>
    <xf numFmtId="164" fontId="2" fillId="3" borderId="0" xfId="2" applyNumberFormat="1" applyFont="1" applyFill="1" applyAlignment="1" applyProtection="1">
      <alignment horizontal="left"/>
    </xf>
    <xf numFmtId="0" fontId="0" fillId="4" borderId="16" xfId="0" applyFill="1" applyBorder="1" applyProtection="1"/>
    <xf numFmtId="0" fontId="2" fillId="3" borderId="0" xfId="0" applyFont="1" applyFill="1" applyProtection="1"/>
    <xf numFmtId="164" fontId="9" fillId="4" borderId="0" xfId="2" applyNumberFormat="1" applyFont="1" applyFill="1" applyBorder="1" applyProtection="1"/>
    <xf numFmtId="0" fontId="6" fillId="4" borderId="0" xfId="0" applyFont="1" applyFill="1" applyProtection="1"/>
    <xf numFmtId="164" fontId="6" fillId="4" borderId="0" xfId="2" applyNumberFormat="1" applyFont="1" applyFill="1" applyBorder="1" applyProtection="1"/>
    <xf numFmtId="0" fontId="6" fillId="3" borderId="0" xfId="0" applyFont="1" applyFill="1" applyAlignment="1" applyProtection="1">
      <alignment horizontal="center"/>
    </xf>
    <xf numFmtId="164" fontId="9" fillId="3" borderId="0" xfId="2" applyNumberFormat="1" applyFont="1" applyFill="1" applyBorder="1" applyProtection="1"/>
    <xf numFmtId="164" fontId="6" fillId="3" borderId="0" xfId="2" applyNumberFormat="1" applyFont="1" applyFill="1" applyBorder="1" applyProtection="1"/>
    <xf numFmtId="0" fontId="2" fillId="4" borderId="0" xfId="0" applyFont="1" applyFill="1" applyProtection="1"/>
    <xf numFmtId="164" fontId="1" fillId="4" borderId="0" xfId="2" applyNumberFormat="1" applyFont="1" applyFill="1" applyBorder="1" applyProtection="1"/>
    <xf numFmtId="164" fontId="2" fillId="4" borderId="0" xfId="2" applyNumberFormat="1" applyFont="1" applyFill="1" applyBorder="1" applyProtection="1"/>
    <xf numFmtId="0" fontId="2" fillId="4" borderId="18" xfId="0" applyFont="1" applyFill="1" applyBorder="1" applyProtection="1"/>
    <xf numFmtId="164" fontId="2" fillId="4" borderId="19" xfId="2" applyNumberFormat="1" applyFont="1" applyFill="1" applyBorder="1" applyProtection="1"/>
    <xf numFmtId="164" fontId="2" fillId="3" borderId="0" xfId="2" applyNumberFormat="1" applyFont="1" applyFill="1" applyBorder="1" applyProtection="1"/>
    <xf numFmtId="0" fontId="0" fillId="0" borderId="16" xfId="0" applyBorder="1" applyProtection="1"/>
    <xf numFmtId="0" fontId="2" fillId="0" borderId="0" xfId="0" applyFont="1" applyProtection="1"/>
    <xf numFmtId="164" fontId="2" fillId="0" borderId="0" xfId="2" applyNumberFormat="1" applyFont="1" applyFill="1" applyBorder="1" applyProtection="1"/>
    <xf numFmtId="0" fontId="3" fillId="2" borderId="0" xfId="0" applyFont="1" applyFill="1" applyProtection="1"/>
    <xf numFmtId="0" fontId="4" fillId="2" borderId="0" xfId="0" applyFont="1" applyFill="1" applyProtection="1"/>
    <xf numFmtId="44" fontId="3" fillId="2" borderId="0" xfId="2" applyFont="1" applyFill="1" applyProtection="1"/>
    <xf numFmtId="0" fontId="5" fillId="2" borderId="0" xfId="0" applyFont="1" applyFill="1" applyProtection="1"/>
    <xf numFmtId="44" fontId="0" fillId="3" borderId="0" xfId="2" applyFont="1" applyFill="1" applyProtection="1"/>
    <xf numFmtId="0" fontId="2" fillId="5" borderId="1" xfId="0" applyFont="1" applyFill="1" applyBorder="1" applyAlignment="1" applyProtection="1">
      <alignment horizontal="center"/>
    </xf>
    <xf numFmtId="0" fontId="2" fillId="5" borderId="2" xfId="0" applyFont="1" applyFill="1" applyBorder="1" applyAlignment="1" applyProtection="1">
      <alignment horizontal="center"/>
    </xf>
    <xf numFmtId="44" fontId="0" fillId="5" borderId="3" xfId="2" applyFont="1" applyFill="1" applyBorder="1" applyProtection="1"/>
    <xf numFmtId="0" fontId="2" fillId="5" borderId="0" xfId="0" applyFont="1" applyFill="1" applyProtection="1"/>
    <xf numFmtId="0" fontId="6" fillId="3" borderId="0" xfId="0" applyFont="1" applyFill="1" applyProtection="1"/>
    <xf numFmtId="0" fontId="6" fillId="3" borderId="4" xfId="0" applyFont="1" applyFill="1" applyBorder="1" applyAlignment="1" applyProtection="1">
      <alignment horizontal="center"/>
    </xf>
    <xf numFmtId="44" fontId="6" fillId="3" borderId="5" xfId="2" applyFont="1" applyFill="1" applyBorder="1" applyAlignment="1" applyProtection="1">
      <alignment horizontal="center"/>
    </xf>
    <xf numFmtId="44" fontId="6" fillId="3" borderId="6" xfId="2" applyFont="1" applyFill="1" applyBorder="1" applyAlignment="1" applyProtection="1">
      <alignment horizontal="center"/>
    </xf>
    <xf numFmtId="0" fontId="6" fillId="3" borderId="7" xfId="0" applyFont="1" applyFill="1" applyBorder="1" applyAlignment="1" applyProtection="1">
      <alignment horizontal="center"/>
    </xf>
    <xf numFmtId="164" fontId="6" fillId="3" borderId="8" xfId="2" applyNumberFormat="1" applyFont="1" applyFill="1" applyBorder="1" applyAlignment="1" applyProtection="1">
      <alignment horizontal="center"/>
    </xf>
    <xf numFmtId="44" fontId="6" fillId="3" borderId="9" xfId="2" applyFont="1" applyFill="1" applyBorder="1" applyAlignment="1" applyProtection="1">
      <alignment horizontal="center"/>
    </xf>
    <xf numFmtId="0" fontId="0" fillId="4" borderId="0" xfId="0" applyFill="1" applyAlignment="1" applyProtection="1">
      <alignment vertical="top"/>
    </xf>
    <xf numFmtId="0" fontId="7" fillId="4" borderId="0" xfId="0" applyFont="1" applyFill="1" applyAlignment="1" applyProtection="1">
      <alignment vertical="top"/>
    </xf>
    <xf numFmtId="165" fontId="0" fillId="3" borderId="10" xfId="1" applyNumberFormat="1" applyFont="1" applyFill="1" applyBorder="1" applyAlignment="1" applyProtection="1">
      <alignment horizontal="center"/>
    </xf>
    <xf numFmtId="164" fontId="1" fillId="3" borderId="11" xfId="2" applyNumberFormat="1" applyFont="1" applyFill="1" applyBorder="1" applyProtection="1"/>
    <xf numFmtId="3" fontId="0" fillId="3" borderId="10" xfId="0" applyNumberFormat="1" applyFill="1" applyBorder="1" applyProtection="1"/>
    <xf numFmtId="164" fontId="0" fillId="3" borderId="11" xfId="2" applyNumberFormat="1" applyFont="1" applyFill="1" applyBorder="1" applyProtection="1"/>
    <xf numFmtId="3" fontId="2" fillId="3" borderId="12" xfId="0" applyNumberFormat="1" applyFont="1" applyFill="1" applyBorder="1" applyProtection="1"/>
    <xf numFmtId="164" fontId="2" fillId="3" borderId="13" xfId="2" applyNumberFormat="1" applyFont="1" applyFill="1" applyBorder="1" applyProtection="1"/>
    <xf numFmtId="164" fontId="2" fillId="3" borderId="14" xfId="2" applyNumberFormat="1" applyFont="1" applyFill="1" applyBorder="1" applyProtection="1"/>
    <xf numFmtId="44" fontId="0" fillId="0" borderId="0" xfId="2" applyFont="1" applyProtection="1"/>
    <xf numFmtId="0" fontId="2" fillId="5" borderId="15" xfId="0" applyFont="1" applyFill="1" applyBorder="1" applyAlignment="1" applyProtection="1">
      <alignment horizontal="center"/>
    </xf>
    <xf numFmtId="0" fontId="2" fillId="5" borderId="8" xfId="0" applyFont="1" applyFill="1" applyBorder="1" applyAlignment="1" applyProtection="1">
      <alignment horizontal="center"/>
    </xf>
    <xf numFmtId="44" fontId="0" fillId="5" borderId="20" xfId="2" applyFont="1" applyFill="1" applyBorder="1" applyProtection="1"/>
    <xf numFmtId="0" fontId="6" fillId="3" borderId="21" xfId="0" applyFont="1" applyFill="1" applyBorder="1" applyAlignment="1" applyProtection="1">
      <alignment horizontal="center"/>
    </xf>
    <xf numFmtId="44" fontId="6" fillId="3" borderId="22" xfId="2" applyFont="1" applyFill="1" applyBorder="1" applyAlignment="1" applyProtection="1">
      <alignment horizontal="center"/>
    </xf>
    <xf numFmtId="0" fontId="6" fillId="3" borderId="16" xfId="0" applyFont="1" applyFill="1" applyBorder="1" applyAlignment="1" applyProtection="1">
      <alignment horizontal="center"/>
    </xf>
    <xf numFmtId="164" fontId="6" fillId="3" borderId="0" xfId="2" applyNumberFormat="1" applyFont="1" applyFill="1" applyBorder="1" applyAlignment="1" applyProtection="1">
      <alignment horizontal="center"/>
    </xf>
    <xf numFmtId="44" fontId="6" fillId="3" borderId="23" xfId="2" applyFont="1" applyFill="1" applyBorder="1" applyAlignment="1" applyProtection="1">
      <alignment horizontal="center"/>
    </xf>
    <xf numFmtId="165" fontId="0" fillId="3" borderId="16" xfId="1" applyNumberFormat="1" applyFont="1" applyFill="1" applyBorder="1" applyAlignment="1" applyProtection="1">
      <alignment horizontal="center"/>
    </xf>
    <xf numFmtId="164" fontId="1" fillId="3" borderId="23" xfId="2" applyNumberFormat="1" applyFont="1" applyFill="1" applyBorder="1" applyProtection="1"/>
    <xf numFmtId="164" fontId="1" fillId="3" borderId="0" xfId="2" applyNumberFormat="1" applyFont="1" applyFill="1" applyBorder="1" applyAlignment="1" applyProtection="1">
      <alignment horizontal="center"/>
    </xf>
    <xf numFmtId="3" fontId="0" fillId="3" borderId="16" xfId="0" applyNumberFormat="1" applyFill="1" applyBorder="1" applyProtection="1"/>
    <xf numFmtId="164" fontId="0" fillId="3" borderId="23" xfId="2" applyNumberFormat="1" applyFont="1" applyFill="1" applyBorder="1" applyProtection="1"/>
    <xf numFmtId="3" fontId="2" fillId="3" borderId="21" xfId="0" applyNumberFormat="1" applyFont="1" applyFill="1" applyBorder="1" applyProtection="1"/>
    <xf numFmtId="164" fontId="2" fillId="3" borderId="5" xfId="0" applyNumberFormat="1" applyFont="1" applyFill="1" applyBorder="1" applyProtection="1"/>
    <xf numFmtId="164" fontId="2" fillId="3" borderId="24" xfId="2" applyNumberFormat="1" applyFont="1" applyFill="1" applyBorder="1" applyProtection="1"/>
    <xf numFmtId="0" fontId="6" fillId="3" borderId="15" xfId="0" applyFont="1" applyFill="1" applyBorder="1" applyAlignment="1" applyProtection="1">
      <alignment horizontal="center"/>
    </xf>
    <xf numFmtId="44" fontId="6" fillId="3" borderId="20" xfId="2" applyFont="1" applyFill="1" applyBorder="1" applyAlignment="1" applyProtection="1">
      <alignment horizontal="center"/>
    </xf>
    <xf numFmtId="3" fontId="0" fillId="3" borderId="16" xfId="0" applyNumberFormat="1" applyFill="1" applyBorder="1" applyAlignment="1" applyProtection="1">
      <alignment horizontal="center"/>
    </xf>
    <xf numFmtId="3" fontId="2" fillId="3" borderId="16" xfId="0" applyNumberFormat="1" applyFont="1" applyFill="1" applyBorder="1" applyProtection="1"/>
    <xf numFmtId="3" fontId="2" fillId="3" borderId="0" xfId="0" applyNumberFormat="1" applyFont="1" applyFill="1" applyProtection="1"/>
    <xf numFmtId="164" fontId="2" fillId="3" borderId="20" xfId="2" applyNumberFormat="1" applyFont="1" applyFill="1" applyBorder="1" applyProtection="1"/>
    <xf numFmtId="3" fontId="2" fillId="3" borderId="25" xfId="0" applyNumberFormat="1" applyFont="1" applyFill="1" applyBorder="1" applyProtection="1"/>
    <xf numFmtId="164" fontId="2" fillId="3" borderId="25" xfId="2" applyNumberFormat="1" applyFont="1" applyFill="1" applyBorder="1" applyProtection="1"/>
    <xf numFmtId="3" fontId="2" fillId="3" borderId="16" xfId="0" applyNumberFormat="1" applyFont="1" applyFill="1" applyBorder="1" applyAlignment="1" applyProtection="1">
      <alignment horizontal="center"/>
    </xf>
    <xf numFmtId="164" fontId="2" fillId="3" borderId="23" xfId="2" applyNumberFormat="1" applyFont="1" applyFill="1" applyBorder="1" applyProtection="1"/>
    <xf numFmtId="0" fontId="11" fillId="3" borderId="0" xfId="0" applyFont="1" applyFill="1" applyProtection="1"/>
    <xf numFmtId="3" fontId="0" fillId="3" borderId="21" xfId="0" applyNumberFormat="1" applyFill="1" applyBorder="1" applyAlignment="1" applyProtection="1">
      <alignment horizontal="center"/>
    </xf>
    <xf numFmtId="164" fontId="0" fillId="3" borderId="22" xfId="2" applyNumberFormat="1" applyFont="1" applyFill="1" applyBorder="1" applyProtection="1"/>
    <xf numFmtId="44" fontId="6" fillId="3" borderId="0" xfId="2" applyFont="1" applyFill="1" applyBorder="1" applyAlignment="1" applyProtection="1">
      <alignment horizontal="center"/>
    </xf>
    <xf numFmtId="0" fontId="6" fillId="3" borderId="1" xfId="0" applyFont="1" applyFill="1" applyBorder="1" applyAlignment="1" applyProtection="1">
      <alignment horizontal="center"/>
    </xf>
    <xf numFmtId="44" fontId="6" fillId="3" borderId="2" xfId="2" applyFont="1" applyFill="1" applyBorder="1" applyAlignment="1" applyProtection="1">
      <alignment horizontal="center"/>
    </xf>
    <xf numFmtId="44" fontId="6" fillId="3" borderId="3" xfId="2" applyFont="1" applyFill="1" applyBorder="1" applyAlignment="1" applyProtection="1">
      <alignment horizontal="center"/>
    </xf>
    <xf numFmtId="164" fontId="1" fillId="4" borderId="0" xfId="2" applyNumberFormat="1" applyFont="1" applyFill="1" applyBorder="1" applyAlignment="1" applyProtection="1">
      <alignment horizontal="center"/>
    </xf>
    <xf numFmtId="164" fontId="1" fillId="4" borderId="11" xfId="2" applyNumberFormat="1" applyFont="1" applyFill="1" applyBorder="1" applyAlignment="1" applyProtection="1">
      <alignment horizontal="center"/>
    </xf>
    <xf numFmtId="3" fontId="2" fillId="3" borderId="12" xfId="0" applyNumberFormat="1" applyFont="1" applyFill="1" applyBorder="1" applyAlignment="1" applyProtection="1">
      <alignment horizontal="center"/>
    </xf>
    <xf numFmtId="166" fontId="2" fillId="3" borderId="13" xfId="2" applyNumberFormat="1" applyFont="1" applyFill="1" applyBorder="1" applyProtection="1"/>
    <xf numFmtId="0" fontId="12" fillId="3" borderId="0" xfId="0" applyFont="1" applyFill="1" applyAlignment="1" applyProtection="1">
      <alignment wrapText="1"/>
    </xf>
    <xf numFmtId="0" fontId="12" fillId="3" borderId="0" xfId="0" applyFont="1" applyFill="1" applyProtection="1"/>
    <xf numFmtId="0" fontId="0" fillId="5" borderId="15" xfId="0" applyFill="1" applyBorder="1" applyProtection="1"/>
    <xf numFmtId="44" fontId="0" fillId="5" borderId="8" xfId="2" applyFont="1" applyFill="1" applyBorder="1" applyProtection="1"/>
    <xf numFmtId="0" fontId="13" fillId="7" borderId="21" xfId="0" applyFont="1" applyFill="1" applyBorder="1" applyAlignment="1" applyProtection="1">
      <alignment wrapText="1"/>
    </xf>
    <xf numFmtId="0" fontId="13" fillId="7" borderId="5" xfId="0" applyFont="1" applyFill="1" applyBorder="1" applyAlignment="1" applyProtection="1">
      <alignment wrapText="1"/>
    </xf>
    <xf numFmtId="0" fontId="13" fillId="8" borderId="5" xfId="0" applyFont="1" applyFill="1" applyBorder="1" applyAlignment="1" applyProtection="1">
      <alignment wrapText="1"/>
    </xf>
    <xf numFmtId="0" fontId="13" fillId="7" borderId="22" xfId="0" applyFont="1" applyFill="1" applyBorder="1" applyAlignment="1" applyProtection="1">
      <alignment wrapText="1"/>
    </xf>
    <xf numFmtId="0" fontId="12" fillId="3" borderId="0" xfId="0" applyFont="1" applyFill="1" applyAlignment="1" applyProtection="1">
      <alignment vertical="top" wrapText="1"/>
    </xf>
    <xf numFmtId="0" fontId="12" fillId="3" borderId="0" xfId="0" applyFont="1" applyFill="1" applyAlignment="1" applyProtection="1">
      <alignment vertical="top"/>
    </xf>
    <xf numFmtId="0" fontId="12" fillId="7" borderId="16" xfId="0" applyFont="1" applyFill="1" applyBorder="1" applyAlignment="1" applyProtection="1">
      <alignment wrapText="1"/>
    </xf>
    <xf numFmtId="42" fontId="2" fillId="3" borderId="11" xfId="2" applyNumberFormat="1" applyFont="1" applyFill="1" applyBorder="1" applyProtection="1"/>
    <xf numFmtId="0" fontId="12" fillId="7" borderId="0" xfId="0" applyFont="1" applyFill="1" applyAlignment="1" applyProtection="1">
      <alignment wrapText="1"/>
    </xf>
    <xf numFmtId="0" fontId="14" fillId="7" borderId="23" xfId="0" applyFont="1" applyFill="1" applyBorder="1" applyAlignment="1" applyProtection="1">
      <alignment wrapText="1"/>
    </xf>
    <xf numFmtId="0" fontId="14" fillId="7" borderId="21" xfId="0" applyFont="1" applyFill="1" applyBorder="1" applyProtection="1"/>
    <xf numFmtId="0" fontId="14" fillId="7" borderId="25" xfId="0" applyFont="1" applyFill="1" applyBorder="1" applyAlignment="1" applyProtection="1">
      <alignment wrapText="1"/>
    </xf>
    <xf numFmtId="0" fontId="12" fillId="7" borderId="5" xfId="0" applyFont="1" applyFill="1" applyBorder="1" applyAlignment="1" applyProtection="1">
      <alignment wrapText="1"/>
    </xf>
    <xf numFmtId="42" fontId="2" fillId="3" borderId="14" xfId="2" applyNumberFormat="1" applyFont="1" applyFill="1" applyBorder="1" applyProtection="1"/>
    <xf numFmtId="0" fontId="15" fillId="3" borderId="0" xfId="0" applyFont="1" applyFill="1" applyAlignment="1" applyProtection="1">
      <alignment wrapText="1"/>
    </xf>
    <xf numFmtId="0" fontId="12" fillId="7" borderId="0" xfId="0" applyFont="1" applyFill="1" applyProtection="1"/>
    <xf numFmtId="0" fontId="14" fillId="7" borderId="0" xfId="0" applyFont="1" applyFill="1" applyAlignment="1" applyProtection="1">
      <alignment wrapText="1"/>
    </xf>
    <xf numFmtId="42" fontId="1" fillId="3" borderId="0" xfId="2" applyNumberFormat="1" applyFont="1" applyFill="1" applyBorder="1" applyAlignment="1" applyProtection="1">
      <alignment horizontal="center"/>
    </xf>
    <xf numFmtId="42" fontId="1" fillId="3" borderId="11" xfId="2" applyNumberFormat="1" applyFont="1" applyFill="1" applyBorder="1" applyProtection="1"/>
    <xf numFmtId="0" fontId="14" fillId="3" borderId="0" xfId="0" applyFont="1" applyFill="1" applyAlignment="1" applyProtection="1">
      <alignment wrapText="1"/>
    </xf>
    <xf numFmtId="0" fontId="0" fillId="3" borderId="15" xfId="0" applyFill="1" applyBorder="1" applyProtection="1"/>
    <xf numFmtId="44" fontId="0" fillId="3" borderId="8" xfId="2" applyFont="1" applyFill="1" applyBorder="1" applyProtection="1"/>
    <xf numFmtId="42" fontId="0" fillId="3" borderId="8" xfId="2" applyNumberFormat="1" applyFont="1" applyFill="1" applyBorder="1" applyProtection="1"/>
    <xf numFmtId="44" fontId="0" fillId="3" borderId="20" xfId="2" applyFont="1" applyFill="1" applyBorder="1" applyProtection="1"/>
    <xf numFmtId="44" fontId="0" fillId="3" borderId="0" xfId="2" applyFont="1" applyFill="1" applyBorder="1" applyProtection="1"/>
    <xf numFmtId="42" fontId="0" fillId="3" borderId="0" xfId="2" applyNumberFormat="1" applyFont="1" applyFill="1" applyBorder="1" applyProtection="1"/>
    <xf numFmtId="44" fontId="0" fillId="3" borderId="23" xfId="2" applyFont="1" applyFill="1" applyBorder="1" applyProtection="1"/>
    <xf numFmtId="0" fontId="0" fillId="3" borderId="21" xfId="0" applyFill="1" applyBorder="1" applyProtection="1"/>
    <xf numFmtId="44" fontId="0" fillId="3" borderId="5" xfId="2" applyFont="1" applyFill="1" applyBorder="1" applyProtection="1"/>
    <xf numFmtId="42" fontId="0" fillId="3" borderId="5" xfId="2" applyNumberFormat="1" applyFont="1" applyFill="1" applyBorder="1" applyProtection="1"/>
    <xf numFmtId="44" fontId="0" fillId="3" borderId="22" xfId="2" applyFont="1" applyFill="1" applyBorder="1" applyProtection="1"/>
    <xf numFmtId="167" fontId="0" fillId="3" borderId="0" xfId="0" applyNumberFormat="1" applyFill="1" applyProtection="1"/>
    <xf numFmtId="164" fontId="0" fillId="3" borderId="0" xfId="2" applyNumberFormat="1" applyFont="1" applyFill="1" applyProtection="1"/>
    <xf numFmtId="167" fontId="2" fillId="5" borderId="15" xfId="0" applyNumberFormat="1" applyFont="1" applyFill="1" applyBorder="1" applyAlignment="1" applyProtection="1">
      <alignment horizontal="center"/>
    </xf>
    <xf numFmtId="164" fontId="2" fillId="5" borderId="8" xfId="2" applyNumberFormat="1" applyFont="1" applyFill="1" applyBorder="1" applyAlignment="1" applyProtection="1">
      <alignment horizontal="center"/>
    </xf>
    <xf numFmtId="167" fontId="6" fillId="4" borderId="21" xfId="0" applyNumberFormat="1" applyFont="1" applyFill="1" applyBorder="1" applyAlignment="1" applyProtection="1">
      <alignment horizontal="center"/>
    </xf>
    <xf numFmtId="164" fontId="6" fillId="4" borderId="5" xfId="2" applyNumberFormat="1" applyFont="1" applyFill="1" applyBorder="1" applyAlignment="1" applyProtection="1">
      <alignment horizontal="center"/>
    </xf>
    <xf numFmtId="167" fontId="0" fillId="4" borderId="15" xfId="0" applyNumberFormat="1" applyFill="1" applyBorder="1" applyAlignment="1" applyProtection="1">
      <alignment horizontal="center"/>
    </xf>
    <xf numFmtId="164" fontId="0" fillId="4" borderId="8" xfId="2" applyNumberFormat="1" applyFont="1" applyFill="1" applyBorder="1" applyAlignment="1" applyProtection="1">
      <alignment horizontal="center"/>
    </xf>
    <xf numFmtId="44" fontId="0" fillId="3" borderId="20" xfId="2" applyFont="1" applyFill="1" applyBorder="1" applyAlignment="1" applyProtection="1">
      <alignment horizontal="center"/>
    </xf>
    <xf numFmtId="167" fontId="0" fillId="4" borderId="16" xfId="0" applyNumberFormat="1" applyFill="1" applyBorder="1" applyAlignment="1" applyProtection="1">
      <alignment horizontal="center"/>
    </xf>
    <xf numFmtId="164" fontId="0" fillId="4" borderId="0" xfId="2" applyNumberFormat="1" applyFont="1" applyFill="1" applyBorder="1" applyAlignment="1" applyProtection="1">
      <alignment horizontal="center"/>
    </xf>
    <xf numFmtId="167" fontId="2" fillId="4" borderId="16" xfId="0" applyNumberFormat="1" applyFont="1" applyFill="1" applyBorder="1" applyAlignment="1" applyProtection="1">
      <alignment horizontal="center"/>
    </xf>
    <xf numFmtId="164" fontId="2" fillId="4" borderId="0" xfId="2" applyNumberFormat="1" applyFont="1" applyFill="1" applyBorder="1" applyAlignment="1" applyProtection="1">
      <alignment horizontal="center"/>
    </xf>
    <xf numFmtId="9" fontId="16" fillId="4" borderId="0" xfId="0" applyNumberFormat="1" applyFont="1" applyFill="1" applyProtection="1"/>
    <xf numFmtId="167" fontId="0" fillId="4" borderId="16" xfId="0" applyNumberFormat="1" applyFill="1" applyBorder="1" applyProtection="1"/>
    <xf numFmtId="166" fontId="0" fillId="4" borderId="0" xfId="2" applyNumberFormat="1" applyFont="1" applyFill="1" applyBorder="1" applyProtection="1"/>
    <xf numFmtId="167" fontId="2" fillId="4" borderId="16" xfId="0" applyNumberFormat="1" applyFont="1" applyFill="1" applyBorder="1" applyProtection="1"/>
    <xf numFmtId="167" fontId="2" fillId="4" borderId="21" xfId="0" applyNumberFormat="1" applyFont="1" applyFill="1" applyBorder="1" applyProtection="1"/>
    <xf numFmtId="164" fontId="2" fillId="4" borderId="5" xfId="2" applyNumberFormat="1" applyFont="1" applyFill="1" applyBorder="1" applyProtection="1"/>
    <xf numFmtId="0" fontId="17" fillId="3" borderId="0" xfId="0" applyFont="1" applyFill="1" applyProtection="1"/>
    <xf numFmtId="9" fontId="16" fillId="3" borderId="0" xfId="0" applyNumberFormat="1" applyFont="1" applyFill="1" applyProtection="1"/>
    <xf numFmtId="167" fontId="0" fillId="3" borderId="21" xfId="0" applyNumberFormat="1" applyFill="1" applyBorder="1" applyProtection="1"/>
    <xf numFmtId="164" fontId="0" fillId="3" borderId="5" xfId="2" applyNumberFormat="1" applyFont="1" applyFill="1" applyBorder="1" applyProtection="1"/>
    <xf numFmtId="164" fontId="9" fillId="3" borderId="22" xfId="2" applyNumberFormat="1" applyFont="1" applyFill="1" applyBorder="1" applyProtection="1"/>
    <xf numFmtId="0" fontId="10" fillId="0" borderId="0" xfId="0" applyFont="1" applyProtection="1"/>
    <xf numFmtId="167" fontId="0" fillId="0" borderId="0" xfId="0" applyNumberFormat="1" applyProtection="1"/>
    <xf numFmtId="164" fontId="0" fillId="0" borderId="0" xfId="2" applyNumberFormat="1" applyFont="1" applyFill="1" applyProtection="1"/>
    <xf numFmtId="44" fontId="0" fillId="0" borderId="0" xfId="2" applyFont="1" applyFill="1" applyProtection="1"/>
    <xf numFmtId="167" fontId="6" fillId="3" borderId="21" xfId="0" applyNumberFormat="1" applyFont="1" applyFill="1" applyBorder="1" applyAlignment="1" applyProtection="1">
      <alignment horizontal="center"/>
    </xf>
    <xf numFmtId="44" fontId="6" fillId="4" borderId="22" xfId="2" applyFont="1" applyFill="1" applyBorder="1" applyAlignment="1" applyProtection="1">
      <alignment horizontal="center"/>
    </xf>
    <xf numFmtId="167" fontId="2" fillId="3" borderId="16" xfId="0" applyNumberFormat="1" applyFont="1" applyFill="1" applyBorder="1" applyAlignment="1" applyProtection="1">
      <alignment horizontal="center"/>
    </xf>
    <xf numFmtId="164" fontId="2" fillId="4" borderId="23" xfId="2" applyNumberFormat="1" applyFont="1" applyFill="1" applyBorder="1" applyProtection="1"/>
    <xf numFmtId="167" fontId="0" fillId="3" borderId="16" xfId="0" applyNumberFormat="1" applyFill="1" applyBorder="1" applyAlignment="1" applyProtection="1">
      <alignment horizontal="center"/>
    </xf>
    <xf numFmtId="164" fontId="0" fillId="4" borderId="23" xfId="2" applyNumberFormat="1" applyFont="1" applyFill="1" applyBorder="1" applyProtection="1"/>
    <xf numFmtId="167" fontId="0" fillId="3" borderId="16" xfId="0" applyNumberFormat="1" applyFill="1" applyBorder="1" applyProtection="1"/>
    <xf numFmtId="164" fontId="2" fillId="4" borderId="20" xfId="2" applyNumberFormat="1" applyFont="1" applyFill="1" applyBorder="1" applyProtection="1"/>
    <xf numFmtId="167" fontId="2" fillId="3" borderId="16" xfId="0" applyNumberFormat="1" applyFont="1" applyFill="1" applyBorder="1" applyProtection="1"/>
    <xf numFmtId="167" fontId="2" fillId="3" borderId="21" xfId="0" applyNumberFormat="1" applyFont="1" applyFill="1" applyBorder="1" applyProtection="1"/>
    <xf numFmtId="164" fontId="2" fillId="3" borderId="5" xfId="2" applyNumberFormat="1" applyFont="1" applyFill="1" applyBorder="1" applyProtection="1"/>
    <xf numFmtId="164" fontId="0" fillId="4" borderId="22" xfId="2" applyNumberFormat="1" applyFont="1" applyFill="1" applyBorder="1" applyProtection="1"/>
    <xf numFmtId="164" fontId="2" fillId="6" borderId="17" xfId="2" applyNumberFormat="1" applyFont="1" applyFill="1" applyBorder="1" applyAlignment="1" applyProtection="1">
      <alignment horizontal="left"/>
      <protection locked="0"/>
    </xf>
    <xf numFmtId="0" fontId="2" fillId="4" borderId="0" xfId="0" applyFont="1" applyFill="1" applyAlignment="1" applyProtection="1">
      <alignment horizontal="center"/>
    </xf>
  </cellXfs>
  <cellStyles count="3">
    <cellStyle name="Komma" xfId="1" builtinId="3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85725</xdr:colOff>
      <xdr:row>1</xdr:row>
      <xdr:rowOff>114300</xdr:rowOff>
    </xdr:from>
    <xdr:to>
      <xdr:col>1</xdr:col>
      <xdr:colOff>3435350</xdr:colOff>
      <xdr:row>4</xdr:row>
      <xdr:rowOff>78921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7AD04183-7C54-4F0E-B538-C5D8FCCF47D0}"/>
            </a:ext>
          </a:extLst>
        </xdr:cNvPr>
        <xdr:cNvSpPr txBox="1"/>
      </xdr:nvSpPr>
      <xdr:spPr>
        <a:xfrm>
          <a:off x="375285" y="381000"/>
          <a:ext cx="3303905" cy="51326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 i="1"/>
            <a:t>Voor verdere toelichting zie het Beschrijvend Document.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59860</xdr:colOff>
      <xdr:row>1</xdr:row>
      <xdr:rowOff>23126</xdr:rowOff>
    </xdr:from>
    <xdr:to>
      <xdr:col>5</xdr:col>
      <xdr:colOff>136069</xdr:colOff>
      <xdr:row>14</xdr:row>
      <xdr:rowOff>114300</xdr:rowOff>
    </xdr:to>
    <xdr:sp macro="" textlink="">
      <xdr:nvSpPr>
        <xdr:cNvPr id="3" name="Tekstvak 2">
          <a:extLst>
            <a:ext uri="{FF2B5EF4-FFF2-40B4-BE49-F238E27FC236}">
              <a16:creationId xmlns:a16="http://schemas.microsoft.com/office/drawing/2014/main" id="{A3BE34B0-8DA6-4989-BB87-B77AB9B4B333}"/>
            </a:ext>
          </a:extLst>
        </xdr:cNvPr>
        <xdr:cNvSpPr txBox="1"/>
      </xdr:nvSpPr>
      <xdr:spPr>
        <a:xfrm>
          <a:off x="59860" y="289826"/>
          <a:ext cx="5181609" cy="246861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10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 b</a:t>
          </a:r>
          <a:r>
            <a:rPr lang="nl-NL" sz="1100" i="1"/>
            <a:t>asisinrichting bevat ten minste:</a:t>
          </a:r>
        </a:p>
        <a:p>
          <a:r>
            <a:rPr lang="nl-NL" sz="1100" i="1"/>
            <a:t>- Datadictionary</a:t>
          </a:r>
        </a:p>
        <a:p>
          <a:r>
            <a:rPr lang="nl-NL" sz="1100" i="1"/>
            <a:t>- SVB Huisstijl</a:t>
          </a:r>
        </a:p>
        <a:p>
          <a:r>
            <a:rPr lang="nl-NL" sz="1100" i="1"/>
            <a:t>- Hoofdontwerp</a:t>
          </a:r>
        </a:p>
        <a:p>
          <a:r>
            <a:rPr lang="nl-NL" sz="1100" i="1"/>
            <a:t>- Standaard workflow (o.a. goedkeuring,</a:t>
          </a:r>
          <a:r>
            <a:rPr lang="nl-NL" sz="1100" i="1" baseline="0"/>
            <a:t> vertaling)</a:t>
          </a:r>
        </a:p>
        <a:p>
          <a:r>
            <a:rPr lang="nl-NL" sz="1100" i="1" baseline="0"/>
            <a:t>- Logistieke sturing over de keten</a:t>
          </a:r>
        </a:p>
        <a:p>
          <a:r>
            <a:rPr lang="nl-NL" sz="1100" i="1" baseline="0"/>
            <a:t>- Metadata voor archivering</a:t>
          </a:r>
        </a:p>
        <a:p>
          <a:r>
            <a:rPr lang="nl-NL" sz="1100" i="1" baseline="0"/>
            <a:t>- De door de SVB te gebruiken gebruikersinterface</a:t>
          </a:r>
        </a:p>
        <a:p>
          <a:r>
            <a:rPr lang="nl-NL" sz="1100" i="1" baseline="0"/>
            <a:t>- Gebruikersprofielen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100" i="1" baseline="0"/>
            <a:t>- </a:t>
          </a:r>
          <a:r>
            <a:rPr lang="nl-NL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Autorisatieproces voor controle en finale goedkeuring van wijzigingen in de basisinrichting, voorafgaand aan het in productie nemen.</a:t>
          </a:r>
        </a:p>
        <a:p>
          <a:endParaRPr lang="nl-NL" sz="1100" i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nl-NL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Voor verdere toelichting zie het beschrijvend document.</a:t>
          </a:r>
          <a:r>
            <a:rPr lang="nl-NL" sz="110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endParaRPr lang="nl-NL" sz="1100" i="1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1</xdr:row>
      <xdr:rowOff>50801</xdr:rowOff>
    </xdr:from>
    <xdr:to>
      <xdr:col>1</xdr:col>
      <xdr:colOff>3594100</xdr:colOff>
      <xdr:row>4</xdr:row>
      <xdr:rowOff>22226</xdr:rowOff>
    </xdr:to>
    <xdr:sp macro="" textlink="">
      <xdr:nvSpPr>
        <xdr:cNvPr id="3" name="Tekstvak 2">
          <a:extLst>
            <a:ext uri="{FF2B5EF4-FFF2-40B4-BE49-F238E27FC236}">
              <a16:creationId xmlns:a16="http://schemas.microsoft.com/office/drawing/2014/main" id="{9AB7CFA0-011B-4DFF-8AB9-CCA06BD5E24E}"/>
            </a:ext>
          </a:extLst>
        </xdr:cNvPr>
        <xdr:cNvSpPr txBox="1"/>
      </xdr:nvSpPr>
      <xdr:spPr>
        <a:xfrm>
          <a:off x="209550" y="317501"/>
          <a:ext cx="2843530" cy="52006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 i="1"/>
            <a:t>Voor verdere toelichting zie het Beschrijvend Document.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20406</xdr:colOff>
      <xdr:row>1</xdr:row>
      <xdr:rowOff>39459</xdr:rowOff>
    </xdr:from>
    <xdr:to>
      <xdr:col>2</xdr:col>
      <xdr:colOff>102053</xdr:colOff>
      <xdr:row>3</xdr:row>
      <xdr:rowOff>157841</xdr:rowOff>
    </xdr:to>
    <xdr:sp macro="" textlink="">
      <xdr:nvSpPr>
        <xdr:cNvPr id="3" name="Tekstvak 2">
          <a:extLst>
            <a:ext uri="{FF2B5EF4-FFF2-40B4-BE49-F238E27FC236}">
              <a16:creationId xmlns:a16="http://schemas.microsoft.com/office/drawing/2014/main" id="{C62CB588-A05F-4111-9F18-CC6FCBD626A7}"/>
            </a:ext>
          </a:extLst>
        </xdr:cNvPr>
        <xdr:cNvSpPr txBox="1"/>
      </xdr:nvSpPr>
      <xdr:spPr>
        <a:xfrm>
          <a:off x="309966" y="306159"/>
          <a:ext cx="2085707" cy="48414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100" i="1"/>
            <a:t>Voor verdere toelichting zie het Beschrijvend Document. 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298449</xdr:colOff>
      <xdr:row>1</xdr:row>
      <xdr:rowOff>1</xdr:rowOff>
    </xdr:from>
    <xdr:to>
      <xdr:col>7</xdr:col>
      <xdr:colOff>281940</xdr:colOff>
      <xdr:row>6</xdr:row>
      <xdr:rowOff>120650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45828B23-B52A-4511-BA03-8946582D6883}"/>
            </a:ext>
          </a:extLst>
        </xdr:cNvPr>
        <xdr:cNvSpPr txBox="1"/>
      </xdr:nvSpPr>
      <xdr:spPr>
        <a:xfrm>
          <a:off x="298449" y="266701"/>
          <a:ext cx="6925311" cy="103504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De aantallen in dit overzicht zijn gebaseerd op de verwachte aantallen voor 2022 </a:t>
          </a:r>
          <a:r>
            <a:rPr lang="nl-NL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(zie</a:t>
          </a:r>
          <a:r>
            <a:rPr lang="nl-NL" sz="110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tabblad 8).  </a:t>
          </a:r>
        </a:p>
        <a:p>
          <a:r>
            <a:rPr lang="nl-NL" sz="110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Afrekening vindt plaats op basis van werkelijke aantallen.</a:t>
          </a:r>
        </a:p>
        <a:p>
          <a:endParaRPr lang="nl-NL" sz="1100" i="1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nl-NL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LET OP: Deelnemer dient op straffe van ongeldigheid van de Inschrijving  </a:t>
          </a:r>
        </a:p>
        <a:p>
          <a:r>
            <a:rPr lang="nl-NL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één en slechts één van de tabbladen "6.1 Jaarlijkse exploitatie Usr" en "6.2 Jaarlijkse exploitatie Msg" in te vullen.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304799</xdr:colOff>
      <xdr:row>1</xdr:row>
      <xdr:rowOff>1</xdr:rowOff>
    </xdr:from>
    <xdr:to>
      <xdr:col>7</xdr:col>
      <xdr:colOff>929640</xdr:colOff>
      <xdr:row>7</xdr:row>
      <xdr:rowOff>57150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0C4C82D3-8F92-491F-9B3A-7A45BBF692DC}"/>
            </a:ext>
          </a:extLst>
        </xdr:cNvPr>
        <xdr:cNvSpPr txBox="1"/>
      </xdr:nvSpPr>
      <xdr:spPr>
        <a:xfrm>
          <a:off x="304799" y="266701"/>
          <a:ext cx="8717281" cy="115442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De aantallen in dit overzicht zijn gebaseerd op de verwachte aantallen voor 2022 </a:t>
          </a:r>
          <a:r>
            <a:rPr lang="nl-NL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(zie</a:t>
          </a:r>
          <a:r>
            <a:rPr lang="nl-NL" sz="110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tabblad 8).  </a:t>
          </a:r>
        </a:p>
        <a:p>
          <a:r>
            <a:rPr lang="nl-NL" sz="110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Afrekening vindt plaats op basis van werkelijke aantallen.</a:t>
          </a:r>
        </a:p>
        <a:p>
          <a:endParaRPr lang="nl-NL" sz="1100" b="1" i="1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nl-NL" sz="1100" b="1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LET OP: Deelnemer dient op straffe van ongeldigheid van de Inschrijving  één en slechts één van de tabbladen "6.1 Jaarlijkse exploitatie Usr" en "6.2 Jaarlijkse exploitatie Msg" in te vullen.</a:t>
          </a:r>
          <a:endParaRPr lang="nl-NL">
            <a:effectLst/>
          </a:endParaRPr>
        </a:p>
        <a:p>
          <a:endParaRPr lang="nl-NL" sz="1100" i="1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VGLEUSI\AppData\Local\Microsoft\Windows\INetCache\Content.Outlook\138M3QBM\Project%20HerInCo%200200908%20-%20begroting%20template%202020%2008%2007%20%20PB%202.0%20%20v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-Index"/>
      <sheetName val="1-Kerninformatie"/>
      <sheetName val="2-Begrotingen"/>
      <sheetName val="3-Invoer projectkosten"/>
      <sheetName val="4-Invoer realisatie"/>
      <sheetName val="5-Uitputtingsoverzichten"/>
      <sheetName val="6-Uitgangspunten BC"/>
      <sheetName val="7-Invoer structurele kosten"/>
      <sheetName val="8-Invoer structurele baten"/>
      <sheetName val="9-Benefit Logic met batengebied"/>
      <sheetName val="10-Urencalculatie en mijlpalen"/>
      <sheetName val="11-DT Urencalculatie"/>
      <sheetName val="12-DT Mijlpalen"/>
      <sheetName val="13-Eigen calculaties begroting"/>
      <sheetName val="14-Eigen calculaties BC"/>
      <sheetName val="15-Parameters"/>
      <sheetName val="16-Werkdagen"/>
      <sheetName val="17-Toelichting nieuwe begroting"/>
      <sheetName val="18-FMS begroting"/>
      <sheetName val="19-FMS hulptab reknr"/>
      <sheetName val="20-FMS Fonds realisatie"/>
      <sheetName val="21-FMS Hulptab fonds"/>
    </sheetNames>
    <sheetDataSet>
      <sheetData sheetId="0" refreshError="1"/>
      <sheetData sheetId="1"/>
      <sheetData sheetId="2" refreshError="1"/>
      <sheetData sheetId="3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805B0-AE4D-49AB-98A1-BD19BBB6909C}">
  <sheetPr>
    <tabColor rgb="FFFF0000"/>
  </sheetPr>
  <dimension ref="A1:G26"/>
  <sheetViews>
    <sheetView workbookViewId="0">
      <selection activeCell="G4" sqref="G4"/>
    </sheetView>
  </sheetViews>
  <sheetFormatPr defaultRowHeight="14.4" x14ac:dyDescent="0.3"/>
  <cols>
    <col min="1" max="1" width="8.88671875" style="39"/>
    <col min="2" max="2" width="36.6640625" style="39" customWidth="1"/>
    <col min="3" max="3" width="11.88671875" style="39" customWidth="1"/>
    <col min="4" max="4" width="4" style="39" customWidth="1"/>
    <col min="5" max="6" width="8.88671875" style="39"/>
    <col min="7" max="7" width="44" style="39" customWidth="1"/>
    <col min="8" max="16384" width="8.88671875" style="39"/>
  </cols>
  <sheetData>
    <row r="1" spans="1:7" ht="18" x14ac:dyDescent="0.35">
      <c r="A1" s="34" t="s">
        <v>0</v>
      </c>
      <c r="B1" s="35"/>
      <c r="C1" s="36"/>
      <c r="D1" s="36"/>
      <c r="E1" s="37" t="s">
        <v>1</v>
      </c>
      <c r="F1" s="38"/>
      <c r="G1" s="37" t="s">
        <v>2</v>
      </c>
    </row>
    <row r="2" spans="1:7" x14ac:dyDescent="0.3">
      <c r="A2" s="40"/>
      <c r="B2" s="41"/>
      <c r="C2" s="42"/>
      <c r="D2" s="42"/>
      <c r="E2" s="42" t="s">
        <v>3</v>
      </c>
      <c r="F2" s="42"/>
      <c r="G2" s="42"/>
    </row>
    <row r="3" spans="1:7" x14ac:dyDescent="0.3">
      <c r="A3" s="43"/>
      <c r="B3" s="44"/>
      <c r="C3" s="45"/>
      <c r="D3" s="46"/>
      <c r="E3" s="42"/>
      <c r="F3" s="42"/>
      <c r="G3" s="42"/>
    </row>
    <row r="4" spans="1:7" x14ac:dyDescent="0.3">
      <c r="A4" s="47" t="s">
        <v>4</v>
      </c>
      <c r="B4" s="48"/>
      <c r="C4" s="49"/>
      <c r="D4" s="42"/>
      <c r="E4" s="50" t="s">
        <v>5</v>
      </c>
      <c r="F4" s="42"/>
      <c r="G4" s="206"/>
    </row>
    <row r="5" spans="1:7" x14ac:dyDescent="0.3">
      <c r="A5" s="51">
        <v>1</v>
      </c>
      <c r="B5" s="48" t="s">
        <v>6</v>
      </c>
      <c r="C5" s="49">
        <f>'1. Technische implementatie'!F9</f>
        <v>0</v>
      </c>
      <c r="D5" s="42"/>
      <c r="E5" s="41"/>
      <c r="F5" s="42"/>
      <c r="G5" s="41"/>
    </row>
    <row r="6" spans="1:7" x14ac:dyDescent="0.3">
      <c r="A6" s="51">
        <v>2</v>
      </c>
      <c r="B6" s="48" t="s">
        <v>7</v>
      </c>
      <c r="C6" s="49">
        <f>'2. Inrichting product'!F23</f>
        <v>0</v>
      </c>
      <c r="D6" s="42"/>
      <c r="E6" s="52"/>
      <c r="F6" s="42"/>
      <c r="G6" s="41"/>
    </row>
    <row r="7" spans="1:7" ht="16.2" x14ac:dyDescent="0.45">
      <c r="A7" s="51">
        <v>3</v>
      </c>
      <c r="B7" s="48" t="s">
        <v>8</v>
      </c>
      <c r="C7" s="53">
        <f>'3. Interfaces'!F14</f>
        <v>0</v>
      </c>
      <c r="D7" s="42"/>
      <c r="E7" s="41"/>
      <c r="F7" s="42"/>
      <c r="G7" s="41"/>
    </row>
    <row r="8" spans="1:7" x14ac:dyDescent="0.3">
      <c r="A8" s="51"/>
      <c r="B8" s="54" t="s">
        <v>9</v>
      </c>
      <c r="C8" s="55">
        <f>SUM(C5:C7)</f>
        <v>0</v>
      </c>
      <c r="D8" s="42"/>
      <c r="E8" s="41"/>
      <c r="F8" s="42"/>
      <c r="G8" s="41"/>
    </row>
    <row r="9" spans="1:7" x14ac:dyDescent="0.3">
      <c r="A9" s="51"/>
      <c r="B9" s="48"/>
      <c r="C9" s="49"/>
      <c r="D9" s="42"/>
      <c r="E9" s="41"/>
      <c r="F9" s="42"/>
      <c r="G9" s="41"/>
    </row>
    <row r="10" spans="1:7" x14ac:dyDescent="0.3">
      <c r="A10" s="47" t="s">
        <v>10</v>
      </c>
      <c r="B10" s="48"/>
      <c r="C10" s="42"/>
      <c r="D10" s="42"/>
      <c r="E10" s="56"/>
      <c r="F10" s="42"/>
      <c r="G10" s="41"/>
    </row>
    <row r="11" spans="1:7" x14ac:dyDescent="0.3">
      <c r="A11" s="51">
        <v>4</v>
      </c>
      <c r="B11" s="48" t="s">
        <v>11</v>
      </c>
      <c r="C11" s="42">
        <f>'4. Training en opleiding'!F10</f>
        <v>0</v>
      </c>
      <c r="D11" s="42"/>
      <c r="E11" s="41"/>
      <c r="F11" s="42"/>
      <c r="G11" s="41"/>
    </row>
    <row r="12" spans="1:7" ht="16.2" x14ac:dyDescent="0.45">
      <c r="A12" s="51">
        <v>5</v>
      </c>
      <c r="B12" s="48" t="s">
        <v>12</v>
      </c>
      <c r="C12" s="57">
        <f>'5. Transitie en consultancy'!G9</f>
        <v>0</v>
      </c>
      <c r="D12" s="42"/>
      <c r="E12" s="41"/>
      <c r="F12" s="42"/>
      <c r="G12" s="41"/>
    </row>
    <row r="13" spans="1:7" x14ac:dyDescent="0.3">
      <c r="A13" s="51"/>
      <c r="B13" s="54" t="s">
        <v>13</v>
      </c>
      <c r="C13" s="58">
        <f>SUM(C11:C12)</f>
        <v>0</v>
      </c>
      <c r="D13" s="42"/>
      <c r="E13" s="41"/>
      <c r="F13" s="42"/>
      <c r="G13" s="41"/>
    </row>
    <row r="14" spans="1:7" x14ac:dyDescent="0.3">
      <c r="A14" s="51"/>
      <c r="B14" s="59"/>
      <c r="C14" s="42"/>
      <c r="D14" s="42"/>
      <c r="E14" s="41"/>
      <c r="F14" s="42"/>
      <c r="G14" s="41"/>
    </row>
    <row r="15" spans="1:7" x14ac:dyDescent="0.3">
      <c r="A15" s="47" t="s">
        <v>14</v>
      </c>
      <c r="B15" s="48"/>
      <c r="C15" s="49"/>
      <c r="D15" s="42"/>
      <c r="E15" s="41"/>
      <c r="F15" s="42"/>
      <c r="G15" s="41"/>
    </row>
    <row r="16" spans="1:7" x14ac:dyDescent="0.3">
      <c r="A16" s="51" t="s">
        <v>15</v>
      </c>
      <c r="B16" s="54" t="s">
        <v>16</v>
      </c>
      <c r="C16" s="55">
        <f>'6.1 Jaarlijkse exploitatie Usr'!F20</f>
        <v>0</v>
      </c>
      <c r="D16" s="42"/>
      <c r="E16" s="52"/>
      <c r="F16" s="42"/>
      <c r="G16" s="41"/>
    </row>
    <row r="17" spans="1:7" x14ac:dyDescent="0.3">
      <c r="A17" s="51"/>
      <c r="B17" s="207" t="s">
        <v>140</v>
      </c>
      <c r="C17" s="49"/>
      <c r="D17" s="42"/>
      <c r="E17" s="41"/>
      <c r="F17" s="42"/>
      <c r="G17" s="41"/>
    </row>
    <row r="18" spans="1:7" x14ac:dyDescent="0.3">
      <c r="A18" s="47" t="s">
        <v>17</v>
      </c>
      <c r="B18" s="48"/>
      <c r="C18" s="49"/>
      <c r="D18" s="42"/>
      <c r="E18" s="41"/>
      <c r="F18" s="42"/>
      <c r="G18" s="41"/>
    </row>
    <row r="19" spans="1:7" x14ac:dyDescent="0.3">
      <c r="A19" s="51" t="s">
        <v>18</v>
      </c>
      <c r="B19" s="48" t="s">
        <v>19</v>
      </c>
      <c r="C19" s="60">
        <f>'6.2 Jaarlijkse exploitatie Msg'!F26</f>
        <v>0</v>
      </c>
      <c r="D19" s="42"/>
      <c r="E19" s="52"/>
      <c r="F19" s="42"/>
      <c r="G19" s="41"/>
    </row>
    <row r="20" spans="1:7" x14ac:dyDescent="0.3">
      <c r="A20" s="51"/>
      <c r="B20" s="59"/>
      <c r="C20" s="61"/>
      <c r="D20" s="42"/>
      <c r="E20" s="41"/>
      <c r="F20" s="42"/>
      <c r="G20" s="41"/>
    </row>
    <row r="21" spans="1:7" x14ac:dyDescent="0.3">
      <c r="A21" s="47" t="s">
        <v>20</v>
      </c>
      <c r="B21" s="59"/>
      <c r="C21" s="61"/>
      <c r="D21" s="42"/>
      <c r="E21" s="41"/>
      <c r="F21" s="42"/>
      <c r="G21" s="41"/>
    </row>
    <row r="22" spans="1:7" ht="15" thickBot="1" x14ac:dyDescent="0.35">
      <c r="A22" s="47"/>
      <c r="B22" s="59"/>
      <c r="C22" s="61"/>
      <c r="D22" s="42"/>
      <c r="E22" s="41"/>
      <c r="F22" s="42"/>
      <c r="G22" s="41"/>
    </row>
    <row r="23" spans="1:7" ht="15" thickBot="1" x14ac:dyDescent="0.35">
      <c r="A23" s="51"/>
      <c r="B23" s="62" t="s">
        <v>21</v>
      </c>
      <c r="C23" s="63">
        <f>C8+C13+8*C16+8*C19</f>
        <v>0</v>
      </c>
      <c r="D23" s="42"/>
      <c r="E23" s="41"/>
      <c r="F23" s="42"/>
      <c r="G23" s="41"/>
    </row>
    <row r="24" spans="1:7" x14ac:dyDescent="0.3">
      <c r="A24" s="51"/>
      <c r="B24" s="48" t="s">
        <v>22</v>
      </c>
      <c r="C24" s="60">
        <f>C23*1.21</f>
        <v>0</v>
      </c>
      <c r="D24" s="42"/>
      <c r="E24" s="41"/>
      <c r="F24" s="42"/>
      <c r="G24" s="41"/>
    </row>
    <row r="25" spans="1:7" x14ac:dyDescent="0.3">
      <c r="A25" s="41"/>
      <c r="B25" s="52"/>
      <c r="C25" s="64"/>
    </row>
    <row r="26" spans="1:7" x14ac:dyDescent="0.3">
      <c r="A26" s="65"/>
      <c r="B26" s="66"/>
      <c r="C26" s="67"/>
    </row>
  </sheetData>
  <sheetProtection algorithmName="SHA-512" hashValue="G8HLEg/nqSwHimQ6Q8fpm3Bzf/IWWxplnO7JH4cB/gsTE2s53YFQSd9UydxFCMlKx/B7Xuo5TKGweB6s8qlmmw==" saltValue="yVDG4uSXiZjFLIRn05BAXQ==" spinCount="100000" sheet="1" objects="1" scenario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5C5E87-6C94-42A9-9E3C-DD3203B1DDC2}">
  <sheetPr>
    <tabColor rgb="FFFF0000"/>
  </sheetPr>
  <dimension ref="A1:H10"/>
  <sheetViews>
    <sheetView workbookViewId="0">
      <selection activeCell="B9" sqref="B9"/>
    </sheetView>
  </sheetViews>
  <sheetFormatPr defaultRowHeight="14.4" x14ac:dyDescent="0.3"/>
  <cols>
    <col min="1" max="1" width="8.88671875" style="39"/>
    <col min="2" max="2" width="40.109375" style="39" customWidth="1"/>
    <col min="3" max="7" width="8.88671875" style="39"/>
    <col min="8" max="8" width="42.33203125" style="39" customWidth="1"/>
    <col min="9" max="16384" width="8.88671875" style="39"/>
  </cols>
  <sheetData>
    <row r="1" spans="1:8" ht="21" x14ac:dyDescent="0.4">
      <c r="A1" s="68">
        <v>1</v>
      </c>
      <c r="B1" s="68" t="s">
        <v>6</v>
      </c>
      <c r="C1" s="68"/>
      <c r="D1" s="69"/>
      <c r="E1" s="70"/>
      <c r="F1" s="70"/>
      <c r="G1" s="71"/>
      <c r="H1" s="71"/>
    </row>
    <row r="2" spans="1:8" x14ac:dyDescent="0.3">
      <c r="A2" s="41"/>
      <c r="B2" s="41"/>
      <c r="C2" s="41"/>
      <c r="D2" s="41"/>
      <c r="E2" s="72"/>
      <c r="F2" s="72"/>
      <c r="G2" s="41"/>
      <c r="H2" s="41"/>
    </row>
    <row r="3" spans="1:8" x14ac:dyDescent="0.3">
      <c r="A3" s="48"/>
      <c r="B3" s="48"/>
      <c r="C3" s="41"/>
      <c r="D3" s="73"/>
      <c r="E3" s="74"/>
      <c r="F3" s="75"/>
      <c r="G3" s="41"/>
      <c r="H3" s="76" t="s">
        <v>23</v>
      </c>
    </row>
    <row r="4" spans="1:8" x14ac:dyDescent="0.3">
      <c r="A4" s="48"/>
      <c r="B4" s="54"/>
      <c r="C4" s="77"/>
      <c r="D4" s="78" t="s">
        <v>24</v>
      </c>
      <c r="E4" s="79" t="s">
        <v>25</v>
      </c>
      <c r="F4" s="80" t="s">
        <v>26</v>
      </c>
      <c r="G4" s="41"/>
      <c r="H4" s="41"/>
    </row>
    <row r="5" spans="1:8" x14ac:dyDescent="0.3">
      <c r="A5" s="48"/>
      <c r="B5" s="54"/>
      <c r="C5" s="77"/>
      <c r="D5" s="81"/>
      <c r="E5" s="82"/>
      <c r="F5" s="83"/>
      <c r="G5" s="41"/>
      <c r="H5" s="41"/>
    </row>
    <row r="6" spans="1:8" x14ac:dyDescent="0.3">
      <c r="A6" s="84" t="s">
        <v>27</v>
      </c>
      <c r="B6" s="85" t="s">
        <v>28</v>
      </c>
      <c r="C6" s="41"/>
      <c r="D6" s="86">
        <v>1</v>
      </c>
      <c r="E6" s="4">
        <v>0</v>
      </c>
      <c r="F6" s="87">
        <f>E6*D6</f>
        <v>0</v>
      </c>
      <c r="G6" s="41"/>
      <c r="H6" s="77" t="s">
        <v>29</v>
      </c>
    </row>
    <row r="7" spans="1:8" x14ac:dyDescent="0.3">
      <c r="A7" s="84" t="s">
        <v>30</v>
      </c>
      <c r="B7" s="85" t="s">
        <v>31</v>
      </c>
      <c r="C7" s="41"/>
      <c r="D7" s="86">
        <v>1</v>
      </c>
      <c r="E7" s="4">
        <v>0</v>
      </c>
      <c r="F7" s="87">
        <f>E7*D7</f>
        <v>0</v>
      </c>
      <c r="G7" s="41"/>
      <c r="H7" s="77" t="s">
        <v>29</v>
      </c>
    </row>
    <row r="8" spans="1:8" x14ac:dyDescent="0.3">
      <c r="A8" s="48"/>
      <c r="B8" s="48"/>
      <c r="C8" s="41"/>
      <c r="D8" s="88"/>
      <c r="E8" s="42"/>
      <c r="F8" s="89"/>
      <c r="G8" s="41"/>
      <c r="H8" s="41"/>
    </row>
    <row r="9" spans="1:8" x14ac:dyDescent="0.3">
      <c r="A9" s="59"/>
      <c r="B9" s="59" t="s">
        <v>32</v>
      </c>
      <c r="C9" s="52"/>
      <c r="D9" s="90"/>
      <c r="E9" s="91"/>
      <c r="F9" s="92">
        <f>SUM(F6:F8)</f>
        <v>0</v>
      </c>
      <c r="G9" s="52"/>
      <c r="H9" s="52"/>
    </row>
    <row r="10" spans="1:8" x14ac:dyDescent="0.3">
      <c r="E10" s="93"/>
      <c r="F10" s="93"/>
    </row>
  </sheetData>
  <sheetProtection algorithmName="SHA-512" hashValue="eDJDsFxZfdncFhJ2IvpLhqHcVqKAAxUf9Dl51/KQOzcuucnmwx68kXNkch89Nuu5Qail16PElLJ8OCJM4BDBUA==" saltValue="DKOyuigDbjtggABxgCzQNA==" spinCount="100000" sheet="1" objects="1" scenarios="1"/>
  <dataValidations count="1">
    <dataValidation type="whole" operator="greaterThanOrEqual" allowBlank="1" showInputMessage="1" showErrorMessage="1" sqref="E6:E7" xr:uid="{07F5F2D2-9D17-4091-A898-1AD54254007C}">
      <formula1>0</formula1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621953-3413-47BF-B81C-46F7C063D069}">
  <sheetPr>
    <tabColor rgb="FFFF0000"/>
  </sheetPr>
  <dimension ref="A1:H24"/>
  <sheetViews>
    <sheetView workbookViewId="0">
      <selection activeCell="B16" sqref="B16"/>
    </sheetView>
  </sheetViews>
  <sheetFormatPr defaultRowHeight="14.4" x14ac:dyDescent="0.3"/>
  <cols>
    <col min="1" max="1" width="8.88671875" style="39"/>
    <col min="2" max="2" width="32.109375" style="39" customWidth="1"/>
    <col min="3" max="3" width="20.6640625" style="39" customWidth="1"/>
    <col min="4" max="4" width="8.88671875" style="39"/>
    <col min="5" max="5" width="9.6640625" style="39" customWidth="1"/>
    <col min="6" max="6" width="16.109375" style="39" customWidth="1"/>
    <col min="7" max="7" width="8.88671875" style="39"/>
    <col min="8" max="8" width="46.6640625" style="39" customWidth="1"/>
    <col min="9" max="16384" width="8.88671875" style="39"/>
  </cols>
  <sheetData>
    <row r="1" spans="1:8" ht="21" x14ac:dyDescent="0.4">
      <c r="A1" s="68">
        <v>2</v>
      </c>
      <c r="B1" s="68" t="s">
        <v>7</v>
      </c>
      <c r="C1" s="68"/>
      <c r="D1" s="69"/>
      <c r="E1" s="70"/>
      <c r="F1" s="70"/>
      <c r="G1" s="71"/>
      <c r="H1" s="71"/>
    </row>
    <row r="2" spans="1:8" x14ac:dyDescent="0.3">
      <c r="A2" s="41"/>
      <c r="B2" s="41"/>
      <c r="C2" s="41"/>
      <c r="D2" s="41"/>
      <c r="E2" s="72"/>
      <c r="F2" s="72"/>
      <c r="G2" s="41"/>
      <c r="H2" s="41"/>
    </row>
    <row r="3" spans="1:8" x14ac:dyDescent="0.3">
      <c r="A3" s="41"/>
      <c r="B3" s="41"/>
      <c r="C3" s="41"/>
      <c r="D3" s="41"/>
      <c r="E3" s="72"/>
      <c r="F3" s="72"/>
      <c r="G3" s="41"/>
      <c r="H3" s="41"/>
    </row>
    <row r="4" spans="1:8" x14ac:dyDescent="0.3">
      <c r="A4" s="41"/>
      <c r="B4" s="41"/>
      <c r="C4" s="41"/>
      <c r="D4" s="41"/>
      <c r="E4" s="72"/>
      <c r="F4" s="72"/>
      <c r="G4" s="41"/>
      <c r="H4" s="41"/>
    </row>
    <row r="5" spans="1:8" x14ac:dyDescent="0.3">
      <c r="A5" s="41"/>
      <c r="B5" s="41"/>
      <c r="C5" s="41"/>
      <c r="D5" s="41"/>
      <c r="E5" s="72"/>
      <c r="F5" s="72"/>
      <c r="G5" s="41"/>
      <c r="H5" s="41"/>
    </row>
    <row r="6" spans="1:8" x14ac:dyDescent="0.3">
      <c r="A6" s="41"/>
      <c r="B6" s="41"/>
      <c r="C6" s="41"/>
      <c r="D6" s="41"/>
      <c r="E6" s="72"/>
      <c r="F6" s="72"/>
      <c r="G6" s="41"/>
      <c r="H6" s="41"/>
    </row>
    <row r="7" spans="1:8" x14ac:dyDescent="0.3">
      <c r="A7" s="41"/>
      <c r="B7" s="41"/>
      <c r="C7" s="41"/>
      <c r="D7" s="41"/>
      <c r="E7" s="72"/>
      <c r="F7" s="72"/>
      <c r="G7" s="41"/>
      <c r="H7" s="41"/>
    </row>
    <row r="8" spans="1:8" x14ac:dyDescent="0.3">
      <c r="A8" s="41"/>
      <c r="B8" s="41"/>
      <c r="C8" s="41"/>
      <c r="D8" s="41"/>
      <c r="E8" s="72"/>
      <c r="F8" s="72"/>
      <c r="G8" s="41"/>
      <c r="H8" s="41"/>
    </row>
    <row r="9" spans="1:8" x14ac:dyDescent="0.3">
      <c r="A9" s="41"/>
      <c r="B9" s="41"/>
      <c r="C9" s="41"/>
      <c r="D9" s="41"/>
      <c r="E9" s="72"/>
      <c r="F9" s="72"/>
      <c r="G9" s="41"/>
      <c r="H9" s="41"/>
    </row>
    <row r="10" spans="1:8" x14ac:dyDescent="0.3">
      <c r="A10" s="41"/>
      <c r="B10" s="41"/>
      <c r="C10" s="41"/>
      <c r="D10" s="41"/>
      <c r="E10" s="72"/>
      <c r="F10" s="72"/>
      <c r="G10" s="41"/>
      <c r="H10" s="41"/>
    </row>
    <row r="11" spans="1:8" x14ac:dyDescent="0.3">
      <c r="A11" s="41"/>
      <c r="B11" s="41"/>
      <c r="C11" s="41"/>
      <c r="D11" s="41"/>
      <c r="E11" s="72"/>
      <c r="F11" s="72"/>
      <c r="G11" s="41"/>
      <c r="H11" s="41"/>
    </row>
    <row r="12" spans="1:8" x14ac:dyDescent="0.3">
      <c r="A12" s="41"/>
      <c r="B12" s="41"/>
      <c r="C12" s="41"/>
      <c r="D12" s="41"/>
      <c r="E12" s="72"/>
      <c r="F12" s="72"/>
      <c r="G12" s="41"/>
      <c r="H12" s="41"/>
    </row>
    <row r="13" spans="1:8" x14ac:dyDescent="0.3">
      <c r="A13" s="41"/>
      <c r="B13" s="41"/>
      <c r="C13" s="41"/>
      <c r="D13" s="41"/>
      <c r="E13" s="72"/>
      <c r="F13" s="72"/>
      <c r="G13" s="41"/>
      <c r="H13" s="41"/>
    </row>
    <row r="14" spans="1:8" x14ac:dyDescent="0.3">
      <c r="A14" s="41"/>
      <c r="B14" s="41"/>
      <c r="C14" s="41"/>
      <c r="D14" s="41"/>
      <c r="E14" s="72"/>
      <c r="F14" s="72"/>
      <c r="G14" s="41"/>
      <c r="H14" s="41"/>
    </row>
    <row r="15" spans="1:8" x14ac:dyDescent="0.3">
      <c r="A15" s="41"/>
      <c r="B15" s="41"/>
      <c r="C15" s="41"/>
      <c r="D15" s="41"/>
      <c r="E15" s="72"/>
      <c r="F15" s="72"/>
      <c r="G15" s="41"/>
      <c r="H15" s="41"/>
    </row>
    <row r="16" spans="1:8" x14ac:dyDescent="0.3">
      <c r="A16" s="41"/>
      <c r="B16" s="41"/>
      <c r="C16" s="41"/>
      <c r="D16" s="94"/>
      <c r="E16" s="95"/>
      <c r="F16" s="96"/>
      <c r="G16" s="41"/>
      <c r="H16" s="76" t="s">
        <v>23</v>
      </c>
    </row>
    <row r="17" spans="1:8" x14ac:dyDescent="0.3">
      <c r="A17" s="41"/>
      <c r="B17" s="77"/>
      <c r="C17" s="77"/>
      <c r="D17" s="97" t="s">
        <v>24</v>
      </c>
      <c r="E17" s="79" t="s">
        <v>25</v>
      </c>
      <c r="F17" s="98" t="s">
        <v>26</v>
      </c>
      <c r="G17" s="41"/>
      <c r="H17" s="41"/>
    </row>
    <row r="18" spans="1:8" x14ac:dyDescent="0.3">
      <c r="A18" s="41"/>
      <c r="B18" s="41"/>
      <c r="C18" s="77"/>
      <c r="D18" s="99"/>
      <c r="E18" s="100"/>
      <c r="F18" s="101"/>
      <c r="G18" s="41"/>
      <c r="H18" s="41"/>
    </row>
    <row r="19" spans="1:8" x14ac:dyDescent="0.3">
      <c r="A19" s="41" t="s">
        <v>33</v>
      </c>
      <c r="B19" s="41" t="s">
        <v>34</v>
      </c>
      <c r="C19" s="41"/>
      <c r="D19" s="102">
        <v>1</v>
      </c>
      <c r="E19" s="5">
        <v>0</v>
      </c>
      <c r="F19" s="103">
        <f>E19*D19</f>
        <v>0</v>
      </c>
      <c r="G19" s="41"/>
      <c r="H19" s="77" t="s">
        <v>35</v>
      </c>
    </row>
    <row r="20" spans="1:8" x14ac:dyDescent="0.3">
      <c r="A20" s="41"/>
      <c r="B20" s="41"/>
      <c r="C20" s="41"/>
      <c r="D20" s="102"/>
      <c r="E20" s="104"/>
      <c r="F20" s="103"/>
      <c r="G20" s="41"/>
      <c r="H20" s="41"/>
    </row>
    <row r="21" spans="1:8" x14ac:dyDescent="0.3">
      <c r="A21" s="41"/>
      <c r="B21" s="41"/>
      <c r="C21" s="41"/>
      <c r="D21" s="105"/>
      <c r="E21" s="42"/>
      <c r="F21" s="106"/>
      <c r="G21" s="41"/>
      <c r="H21" s="41"/>
    </row>
    <row r="22" spans="1:8" x14ac:dyDescent="0.3">
      <c r="A22" s="41"/>
      <c r="B22" s="41"/>
      <c r="C22" s="41"/>
      <c r="D22" s="105"/>
      <c r="E22" s="42"/>
      <c r="F22" s="106"/>
      <c r="G22" s="41"/>
      <c r="H22" s="41"/>
    </row>
    <row r="23" spans="1:8" x14ac:dyDescent="0.3">
      <c r="A23" s="52"/>
      <c r="B23" s="52" t="s">
        <v>32</v>
      </c>
      <c r="C23" s="52"/>
      <c r="D23" s="107"/>
      <c r="E23" s="108"/>
      <c r="F23" s="109">
        <f>F19</f>
        <v>0</v>
      </c>
      <c r="G23" s="41"/>
      <c r="H23" s="41"/>
    </row>
    <row r="24" spans="1:8" x14ac:dyDescent="0.3">
      <c r="A24" s="41"/>
      <c r="B24" s="41"/>
      <c r="C24" s="41"/>
      <c r="D24" s="41"/>
      <c r="E24" s="72"/>
      <c r="F24" s="72"/>
      <c r="G24" s="41"/>
      <c r="H24" s="41"/>
    </row>
  </sheetData>
  <sheetProtection algorithmName="SHA-512" hashValue="PfJlxkoZEqfaPzVncgLJFwmy6f4OD3yL7eIACgSc6hnJiQRXJlV78MSkSnxn5M7bXGwBCvd4Bwe5iWdGMxDrMA==" saltValue="gNDWMxERp9W7AB8ogg33BA==" spinCount="100000" sheet="1" objects="1" scenarios="1"/>
  <dataValidations count="1">
    <dataValidation type="whole" operator="greaterThan" allowBlank="1" showInputMessage="1" showErrorMessage="1" errorTitle="Alleen waarden &gt; € 0" sqref="E19" xr:uid="{025AE34A-B3BB-472A-B2CA-6BBA94EC1257}">
      <formula1>0</formula1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73B5DB-68AD-4E92-9496-0D3560F953A2}">
  <sheetPr>
    <tabColor rgb="FFFF0000"/>
  </sheetPr>
  <dimension ref="A1:H22"/>
  <sheetViews>
    <sheetView workbookViewId="0">
      <selection activeCell="E17" sqref="E17"/>
    </sheetView>
  </sheetViews>
  <sheetFormatPr defaultRowHeight="14.4" x14ac:dyDescent="0.3"/>
  <cols>
    <col min="1" max="1" width="8.88671875" style="39"/>
    <col min="2" max="2" width="37.33203125" style="39" customWidth="1"/>
    <col min="3" max="4" width="8.88671875" style="39"/>
    <col min="5" max="5" width="10.6640625" style="39" customWidth="1"/>
    <col min="6" max="6" width="12.33203125" style="39" customWidth="1"/>
    <col min="7" max="7" width="8.88671875" style="39"/>
    <col min="8" max="8" width="54.33203125" style="39" customWidth="1"/>
    <col min="9" max="16384" width="8.88671875" style="39"/>
  </cols>
  <sheetData>
    <row r="1" spans="1:8" ht="21" x14ac:dyDescent="0.4">
      <c r="A1" s="68">
        <v>3</v>
      </c>
      <c r="B1" s="68" t="s">
        <v>8</v>
      </c>
      <c r="C1" s="68"/>
      <c r="D1" s="69"/>
      <c r="E1" s="70"/>
      <c r="F1" s="70"/>
      <c r="G1" s="68"/>
      <c r="H1" s="71"/>
    </row>
    <row r="2" spans="1:8" x14ac:dyDescent="0.3">
      <c r="A2" s="41"/>
      <c r="B2" s="41"/>
      <c r="C2" s="41"/>
      <c r="D2" s="41"/>
      <c r="E2" s="72"/>
      <c r="F2" s="72"/>
      <c r="G2" s="41"/>
      <c r="H2" s="41"/>
    </row>
    <row r="3" spans="1:8" x14ac:dyDescent="0.3">
      <c r="A3" s="41"/>
      <c r="B3" s="41"/>
      <c r="C3" s="41"/>
      <c r="D3" s="94"/>
      <c r="E3" s="95"/>
      <c r="F3" s="96"/>
      <c r="G3" s="41"/>
      <c r="H3" s="76" t="s">
        <v>23</v>
      </c>
    </row>
    <row r="4" spans="1:8" x14ac:dyDescent="0.3">
      <c r="A4" s="41"/>
      <c r="B4" s="77"/>
      <c r="C4" s="77"/>
      <c r="D4" s="97" t="s">
        <v>24</v>
      </c>
      <c r="E4" s="79" t="s">
        <v>25</v>
      </c>
      <c r="F4" s="98" t="s">
        <v>26</v>
      </c>
      <c r="G4" s="77"/>
      <c r="H4" s="41"/>
    </row>
    <row r="5" spans="1:8" x14ac:dyDescent="0.3">
      <c r="A5" s="41"/>
      <c r="B5" s="77"/>
      <c r="C5" s="77"/>
      <c r="D5" s="110"/>
      <c r="E5" s="82"/>
      <c r="F5" s="111"/>
      <c r="G5" s="77"/>
      <c r="H5" s="41"/>
    </row>
    <row r="6" spans="1:8" x14ac:dyDescent="0.3">
      <c r="A6" s="41"/>
      <c r="B6" s="41"/>
      <c r="C6" s="41"/>
      <c r="D6" s="105"/>
      <c r="E6" s="42"/>
      <c r="F6" s="106"/>
      <c r="G6" s="41"/>
      <c r="H6" s="41"/>
    </row>
    <row r="7" spans="1:8" x14ac:dyDescent="0.3">
      <c r="A7" s="41" t="s">
        <v>36</v>
      </c>
      <c r="B7" s="48" t="s">
        <v>37</v>
      </c>
      <c r="C7" s="41"/>
      <c r="D7" s="112">
        <v>1</v>
      </c>
      <c r="E7" s="5">
        <v>0</v>
      </c>
      <c r="F7" s="106">
        <f t="shared" ref="F7:F12" si="0">E7*D7</f>
        <v>0</v>
      </c>
      <c r="G7" s="41"/>
      <c r="H7" s="77" t="s">
        <v>29</v>
      </c>
    </row>
    <row r="8" spans="1:8" x14ac:dyDescent="0.3">
      <c r="A8" s="41" t="s">
        <v>38</v>
      </c>
      <c r="B8" s="48" t="s">
        <v>39</v>
      </c>
      <c r="C8" s="41"/>
      <c r="D8" s="112">
        <v>1</v>
      </c>
      <c r="E8" s="5">
        <v>0</v>
      </c>
      <c r="F8" s="106">
        <f t="shared" si="0"/>
        <v>0</v>
      </c>
      <c r="G8" s="41"/>
      <c r="H8" s="77" t="s">
        <v>29</v>
      </c>
    </row>
    <row r="9" spans="1:8" x14ac:dyDescent="0.3">
      <c r="A9" s="41" t="s">
        <v>40</v>
      </c>
      <c r="B9" s="48" t="s">
        <v>41</v>
      </c>
      <c r="C9" s="41"/>
      <c r="D9" s="112">
        <v>1</v>
      </c>
      <c r="E9" s="5">
        <v>0</v>
      </c>
      <c r="F9" s="106">
        <f t="shared" si="0"/>
        <v>0</v>
      </c>
      <c r="G9" s="41"/>
      <c r="H9" s="77" t="s">
        <v>29</v>
      </c>
    </row>
    <row r="10" spans="1:8" x14ac:dyDescent="0.3">
      <c r="A10" s="41" t="s">
        <v>42</v>
      </c>
      <c r="B10" s="48" t="s">
        <v>43</v>
      </c>
      <c r="C10" s="41"/>
      <c r="D10" s="112">
        <v>1</v>
      </c>
      <c r="E10" s="5">
        <v>0</v>
      </c>
      <c r="F10" s="106">
        <f t="shared" si="0"/>
        <v>0</v>
      </c>
      <c r="G10" s="41"/>
      <c r="H10" s="77" t="s">
        <v>29</v>
      </c>
    </row>
    <row r="11" spans="1:8" x14ac:dyDescent="0.3">
      <c r="A11" s="41" t="s">
        <v>44</v>
      </c>
      <c r="B11" s="48" t="s">
        <v>45</v>
      </c>
      <c r="C11" s="41"/>
      <c r="D11" s="112">
        <v>2</v>
      </c>
      <c r="E11" s="5">
        <v>0</v>
      </c>
      <c r="F11" s="106">
        <f t="shared" si="0"/>
        <v>0</v>
      </c>
      <c r="G11" s="41"/>
      <c r="H11" s="77" t="s">
        <v>29</v>
      </c>
    </row>
    <row r="12" spans="1:8" x14ac:dyDescent="0.3">
      <c r="A12" s="41" t="s">
        <v>46</v>
      </c>
      <c r="B12" s="48" t="s">
        <v>47</v>
      </c>
      <c r="C12" s="41"/>
      <c r="D12" s="112">
        <v>1</v>
      </c>
      <c r="E12" s="5">
        <v>0</v>
      </c>
      <c r="F12" s="106">
        <f t="shared" si="0"/>
        <v>0</v>
      </c>
      <c r="G12" s="41"/>
      <c r="H12" s="77" t="s">
        <v>29</v>
      </c>
    </row>
    <row r="13" spans="1:8" x14ac:dyDescent="0.3">
      <c r="A13" s="41"/>
      <c r="B13" s="41"/>
      <c r="C13" s="41"/>
      <c r="D13" s="112"/>
      <c r="E13" s="42"/>
      <c r="F13" s="106"/>
      <c r="G13" s="41"/>
      <c r="H13" s="41"/>
    </row>
    <row r="14" spans="1:8" x14ac:dyDescent="0.3">
      <c r="A14" s="52"/>
      <c r="B14" s="52" t="s">
        <v>32</v>
      </c>
      <c r="C14" s="52"/>
      <c r="D14" s="113"/>
      <c r="E14" s="114"/>
      <c r="F14" s="115">
        <f>SUM(F7:F12)</f>
        <v>0</v>
      </c>
      <c r="G14" s="52"/>
      <c r="H14" s="52"/>
    </row>
    <row r="15" spans="1:8" x14ac:dyDescent="0.3">
      <c r="A15" s="52"/>
      <c r="B15" s="52"/>
      <c r="C15" s="52"/>
      <c r="D15" s="116"/>
      <c r="E15" s="116"/>
      <c r="F15" s="117"/>
      <c r="G15" s="52"/>
      <c r="H15" s="52"/>
    </row>
    <row r="16" spans="1:8" x14ac:dyDescent="0.3">
      <c r="A16" s="52"/>
      <c r="B16" s="52" t="s">
        <v>48</v>
      </c>
      <c r="C16" s="52"/>
      <c r="D16" s="118"/>
      <c r="E16" s="64"/>
      <c r="F16" s="119"/>
      <c r="G16" s="52"/>
      <c r="H16" s="120" t="s">
        <v>49</v>
      </c>
    </row>
    <row r="17" spans="1:8" x14ac:dyDescent="0.3">
      <c r="A17" s="41" t="s">
        <v>50</v>
      </c>
      <c r="B17" s="41" t="s">
        <v>51</v>
      </c>
      <c r="C17" s="41"/>
      <c r="D17" s="112">
        <v>1</v>
      </c>
      <c r="E17" s="5">
        <v>0</v>
      </c>
      <c r="F17" s="106">
        <f t="shared" ref="F17:F21" si="1">E17*D17</f>
        <v>0</v>
      </c>
      <c r="G17" s="41"/>
      <c r="H17" s="77" t="s">
        <v>29</v>
      </c>
    </row>
    <row r="18" spans="1:8" x14ac:dyDescent="0.3">
      <c r="A18" s="41" t="s">
        <v>52</v>
      </c>
      <c r="B18" s="41" t="s">
        <v>53</v>
      </c>
      <c r="C18" s="41"/>
      <c r="D18" s="112">
        <v>1</v>
      </c>
      <c r="E18" s="5">
        <v>0</v>
      </c>
      <c r="F18" s="106">
        <f t="shared" si="1"/>
        <v>0</v>
      </c>
      <c r="G18" s="41"/>
      <c r="H18" s="77" t="s">
        <v>29</v>
      </c>
    </row>
    <row r="19" spans="1:8" x14ac:dyDescent="0.3">
      <c r="A19" s="41" t="s">
        <v>54</v>
      </c>
      <c r="B19" s="41" t="s">
        <v>55</v>
      </c>
      <c r="C19" s="41"/>
      <c r="D19" s="112">
        <v>1</v>
      </c>
      <c r="E19" s="5">
        <v>0</v>
      </c>
      <c r="F19" s="106">
        <f t="shared" si="1"/>
        <v>0</v>
      </c>
      <c r="G19" s="41"/>
      <c r="H19" s="77" t="s">
        <v>29</v>
      </c>
    </row>
    <row r="20" spans="1:8" x14ac:dyDescent="0.3">
      <c r="A20" s="41" t="s">
        <v>56</v>
      </c>
      <c r="B20" s="41" t="s">
        <v>57</v>
      </c>
      <c r="C20" s="41"/>
      <c r="D20" s="112">
        <v>1</v>
      </c>
      <c r="E20" s="5">
        <v>0</v>
      </c>
      <c r="F20" s="106">
        <f t="shared" si="1"/>
        <v>0</v>
      </c>
      <c r="G20" s="41"/>
      <c r="H20" s="77" t="s">
        <v>29</v>
      </c>
    </row>
    <row r="21" spans="1:8" x14ac:dyDescent="0.3">
      <c r="A21" s="41" t="s">
        <v>58</v>
      </c>
      <c r="B21" s="41" t="s">
        <v>59</v>
      </c>
      <c r="C21" s="41"/>
      <c r="D21" s="121">
        <v>1</v>
      </c>
      <c r="E21" s="6">
        <v>0</v>
      </c>
      <c r="F21" s="122">
        <f t="shared" si="1"/>
        <v>0</v>
      </c>
      <c r="G21" s="41"/>
      <c r="H21" s="77" t="s">
        <v>29</v>
      </c>
    </row>
    <row r="22" spans="1:8" x14ac:dyDescent="0.3">
      <c r="A22" s="41"/>
      <c r="B22" s="41"/>
      <c r="C22" s="41"/>
      <c r="D22" s="41"/>
      <c r="E22" s="72"/>
      <c r="F22" s="72"/>
      <c r="G22" s="41"/>
      <c r="H22" s="41"/>
    </row>
  </sheetData>
  <sheetProtection algorithmName="SHA-512" hashValue="3NmAT0srA26wedod7WYpj5tT60aQyzp25UW4RrpBqpo/96gsScYhzOw5/HI/fKpbRne0GKOYjoIWa1AV4yQdCg==" saltValue="ko3Fan/qYVyVxWWvp95fWA==" spinCount="100000" sheet="1" objects="1" scenarios="1"/>
  <dataValidations count="1">
    <dataValidation type="whole" operator="greaterThanOrEqual" allowBlank="1" showInputMessage="1" showErrorMessage="1" errorTitle="Alleen waarden &gt;= € 0" sqref="E7:E12 E17:E21" xr:uid="{A8D433A3-0810-4773-BA3A-302FA756C61C}">
      <formula1>0</formula1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CA495-AC9A-40E1-AD8A-1C9CAB5007AE}">
  <sheetPr>
    <tabColor rgb="FFFF0000"/>
  </sheetPr>
  <dimension ref="A1:H13"/>
  <sheetViews>
    <sheetView topLeftCell="A2" workbookViewId="0">
      <selection activeCell="A2" sqref="A1:XFD1048576"/>
    </sheetView>
  </sheetViews>
  <sheetFormatPr defaultRowHeight="14.4" x14ac:dyDescent="0.3"/>
  <cols>
    <col min="1" max="1" width="8.88671875" style="39"/>
    <col min="2" max="2" width="23.5546875" style="39" customWidth="1"/>
    <col min="3" max="3" width="8.88671875" style="39"/>
    <col min="4" max="4" width="9.44140625" style="39" customWidth="1"/>
    <col min="5" max="5" width="19.33203125" style="39" customWidth="1"/>
    <col min="6" max="6" width="18.109375" style="39" customWidth="1"/>
    <col min="7" max="7" width="8.88671875" style="39"/>
    <col min="8" max="8" width="41.33203125" style="39" customWidth="1"/>
    <col min="9" max="16384" width="8.88671875" style="39"/>
  </cols>
  <sheetData>
    <row r="1" spans="1:8" ht="21" x14ac:dyDescent="0.4">
      <c r="A1" s="68">
        <v>4</v>
      </c>
      <c r="B1" s="68" t="s">
        <v>60</v>
      </c>
      <c r="C1" s="68"/>
      <c r="D1" s="69"/>
      <c r="E1" s="70"/>
      <c r="F1" s="70"/>
      <c r="G1" s="68"/>
      <c r="H1" s="68"/>
    </row>
    <row r="2" spans="1:8" x14ac:dyDescent="0.3">
      <c r="A2" s="41"/>
      <c r="B2" s="41"/>
      <c r="C2" s="41"/>
      <c r="D2" s="41"/>
      <c r="E2" s="72"/>
      <c r="F2" s="72"/>
      <c r="G2" s="41"/>
      <c r="H2" s="41"/>
    </row>
    <row r="3" spans="1:8" x14ac:dyDescent="0.3">
      <c r="A3" s="41"/>
      <c r="B3" s="41"/>
      <c r="C3" s="41"/>
      <c r="D3" s="94"/>
      <c r="E3" s="95"/>
      <c r="F3" s="96"/>
      <c r="G3" s="41"/>
      <c r="H3" s="76" t="s">
        <v>23</v>
      </c>
    </row>
    <row r="4" spans="1:8" x14ac:dyDescent="0.3">
      <c r="A4" s="41"/>
      <c r="B4" s="77"/>
      <c r="C4" s="77"/>
      <c r="D4" s="99" t="s">
        <v>24</v>
      </c>
      <c r="E4" s="123" t="s">
        <v>61</v>
      </c>
      <c r="F4" s="101" t="s">
        <v>26</v>
      </c>
      <c r="G4" s="77"/>
      <c r="H4" s="41"/>
    </row>
    <row r="5" spans="1:8" x14ac:dyDescent="0.3">
      <c r="A5" s="41"/>
      <c r="B5" s="77"/>
      <c r="C5" s="77"/>
      <c r="D5" s="124"/>
      <c r="E5" s="125"/>
      <c r="F5" s="126"/>
      <c r="G5" s="77"/>
      <c r="H5" s="41"/>
    </row>
    <row r="6" spans="1:8" x14ac:dyDescent="0.3">
      <c r="A6" s="41" t="s">
        <v>62</v>
      </c>
      <c r="B6" s="41" t="s">
        <v>63</v>
      </c>
      <c r="C6" s="41"/>
      <c r="D6" s="86">
        <v>113</v>
      </c>
      <c r="E6" s="4">
        <v>0</v>
      </c>
      <c r="F6" s="87">
        <f>E6*D6</f>
        <v>0</v>
      </c>
      <c r="G6" s="41"/>
      <c r="H6" s="77" t="s">
        <v>29</v>
      </c>
    </row>
    <row r="7" spans="1:8" x14ac:dyDescent="0.3">
      <c r="A7" s="41" t="s">
        <v>64</v>
      </c>
      <c r="B7" s="41" t="s">
        <v>65</v>
      </c>
      <c r="C7" s="41"/>
      <c r="D7" s="86">
        <v>15</v>
      </c>
      <c r="E7" s="4">
        <v>0</v>
      </c>
      <c r="F7" s="87">
        <f t="shared" ref="F7:F8" si="0">E7*D7</f>
        <v>0</v>
      </c>
      <c r="G7" s="41"/>
      <c r="H7" s="77" t="s">
        <v>29</v>
      </c>
    </row>
    <row r="8" spans="1:8" x14ac:dyDescent="0.3">
      <c r="A8" s="41" t="s">
        <v>66</v>
      </c>
      <c r="B8" s="41" t="s">
        <v>67</v>
      </c>
      <c r="C8" s="41"/>
      <c r="D8" s="86">
        <v>5</v>
      </c>
      <c r="E8" s="4">
        <v>0</v>
      </c>
      <c r="F8" s="87">
        <f t="shared" si="0"/>
        <v>0</v>
      </c>
      <c r="G8" s="41"/>
      <c r="H8" s="77" t="s">
        <v>29</v>
      </c>
    </row>
    <row r="9" spans="1:8" x14ac:dyDescent="0.3">
      <c r="A9" s="41"/>
      <c r="B9" s="41"/>
      <c r="C9" s="41"/>
      <c r="D9" s="86"/>
      <c r="E9" s="127"/>
      <c r="F9" s="128"/>
      <c r="G9" s="41"/>
      <c r="H9" s="41"/>
    </row>
    <row r="10" spans="1:8" x14ac:dyDescent="0.3">
      <c r="A10" s="52"/>
      <c r="B10" s="52" t="s">
        <v>32</v>
      </c>
      <c r="C10" s="52"/>
      <c r="D10" s="129"/>
      <c r="E10" s="130"/>
      <c r="F10" s="92">
        <f>SUM(F6:F8)</f>
        <v>0</v>
      </c>
      <c r="G10" s="52"/>
      <c r="H10" s="52"/>
    </row>
    <row r="11" spans="1:8" x14ac:dyDescent="0.3">
      <c r="A11" s="41"/>
      <c r="B11" s="41"/>
      <c r="C11" s="41"/>
      <c r="D11" s="41"/>
      <c r="E11" s="72"/>
      <c r="F11" s="72"/>
      <c r="G11" s="41"/>
      <c r="H11" s="41"/>
    </row>
    <row r="12" spans="1:8" x14ac:dyDescent="0.3">
      <c r="A12" s="41"/>
      <c r="B12" s="41"/>
      <c r="C12" s="41"/>
      <c r="D12" s="41"/>
      <c r="E12" s="41"/>
      <c r="F12" s="41"/>
      <c r="G12" s="41"/>
      <c r="H12" s="41"/>
    </row>
    <row r="13" spans="1:8" x14ac:dyDescent="0.3">
      <c r="A13" s="41" t="s">
        <v>68</v>
      </c>
      <c r="B13" s="77" t="s">
        <v>69</v>
      </c>
      <c r="C13" s="41"/>
      <c r="D13" s="41"/>
      <c r="E13" s="41"/>
      <c r="F13" s="41"/>
      <c r="G13" s="41"/>
      <c r="H13" s="41"/>
    </row>
  </sheetData>
  <sheetProtection algorithmName="SHA-512" hashValue="H9X9YXkA1AtYE5BBHr9N4XRaGoFrp0826+1x1MQPGKdi4a7hWtfQK4VtcFKfVhqjZjwHZv/FV1G68iFwVhprJg==" saltValue="2Heo0J5ZnbWUZmsMfot9WA==" spinCount="100000" sheet="1" objects="1" scenarios="1"/>
  <dataValidations count="1">
    <dataValidation type="whole" operator="greaterThanOrEqual" allowBlank="1" showInputMessage="1" showErrorMessage="1" errorTitle="Alleen waarden &gt;= € 0" sqref="E6:E8" xr:uid="{D480517A-6A59-4E2E-91F0-DC165134FAFA}">
      <formula1>0</formula1>
    </dataValidation>
  </dataValidation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65556-BD9D-430D-A092-BEC4583A5C4D}">
  <sheetPr>
    <tabColor rgb="FFFF0000"/>
  </sheetPr>
  <dimension ref="A1:I25"/>
  <sheetViews>
    <sheetView workbookViewId="0">
      <selection sqref="A1:XFD1048576"/>
    </sheetView>
  </sheetViews>
  <sheetFormatPr defaultRowHeight="14.4" x14ac:dyDescent="0.3"/>
  <cols>
    <col min="1" max="2" width="8.88671875" style="39"/>
    <col min="3" max="3" width="35.5546875" style="39" customWidth="1"/>
    <col min="4" max="4" width="29.33203125" style="39" customWidth="1"/>
    <col min="5" max="5" width="12.44140625" style="39" customWidth="1"/>
    <col min="6" max="7" width="11.33203125" style="39" customWidth="1"/>
    <col min="8" max="8" width="8.88671875" style="39"/>
    <col min="9" max="9" width="53.109375" style="39" customWidth="1"/>
    <col min="10" max="16384" width="8.88671875" style="39"/>
  </cols>
  <sheetData>
    <row r="1" spans="1:9" ht="21" x14ac:dyDescent="0.4">
      <c r="A1" s="68">
        <v>5</v>
      </c>
      <c r="B1" s="68" t="s">
        <v>70</v>
      </c>
      <c r="C1" s="68"/>
      <c r="D1" s="68"/>
      <c r="E1" s="69"/>
      <c r="F1" s="70"/>
      <c r="G1" s="70"/>
      <c r="H1" s="68"/>
      <c r="I1" s="68"/>
    </row>
    <row r="2" spans="1:9" x14ac:dyDescent="0.3">
      <c r="A2" s="41"/>
      <c r="B2" s="41"/>
      <c r="C2" s="41"/>
      <c r="D2" s="41"/>
      <c r="E2" s="72"/>
      <c r="F2" s="72"/>
      <c r="G2" s="72"/>
      <c r="H2" s="41"/>
      <c r="I2" s="41"/>
    </row>
    <row r="3" spans="1:9" x14ac:dyDescent="0.3">
      <c r="A3" s="131"/>
      <c r="B3" s="132"/>
      <c r="C3" s="41"/>
      <c r="D3" s="133"/>
      <c r="E3" s="134"/>
      <c r="F3" s="134"/>
      <c r="G3" s="96"/>
      <c r="H3" s="41"/>
      <c r="I3" s="76" t="s">
        <v>23</v>
      </c>
    </row>
    <row r="4" spans="1:9" ht="14.4" customHeight="1" x14ac:dyDescent="0.3">
      <c r="A4" s="41"/>
      <c r="B4" s="41"/>
      <c r="C4" s="77"/>
      <c r="D4" s="135" t="s">
        <v>71</v>
      </c>
      <c r="E4" s="136" t="s">
        <v>72</v>
      </c>
      <c r="F4" s="137" t="s">
        <v>73</v>
      </c>
      <c r="G4" s="138" t="s">
        <v>74</v>
      </c>
      <c r="H4" s="77"/>
      <c r="I4" s="52"/>
    </row>
    <row r="5" spans="1:9" ht="14.4" customHeight="1" x14ac:dyDescent="0.3">
      <c r="A5" s="139" t="s">
        <v>75</v>
      </c>
      <c r="B5" s="140" t="s">
        <v>76</v>
      </c>
      <c r="C5" s="77"/>
      <c r="D5" s="141" t="s">
        <v>77</v>
      </c>
      <c r="E5" s="131">
        <v>60</v>
      </c>
      <c r="F5" s="5">
        <v>0</v>
      </c>
      <c r="G5" s="142">
        <f t="shared" ref="G5:G7" si="0">E5*F5</f>
        <v>0</v>
      </c>
      <c r="H5" s="77"/>
      <c r="I5" s="77" t="s">
        <v>78</v>
      </c>
    </row>
    <row r="6" spans="1:9" ht="14.4" customHeight="1" x14ac:dyDescent="0.3">
      <c r="A6" s="131" t="s">
        <v>79</v>
      </c>
      <c r="B6" s="41" t="s">
        <v>80</v>
      </c>
      <c r="C6" s="41"/>
      <c r="D6" s="141" t="s">
        <v>81</v>
      </c>
      <c r="E6" s="131">
        <v>30</v>
      </c>
      <c r="F6" s="5">
        <v>0</v>
      </c>
      <c r="G6" s="142">
        <f t="shared" si="0"/>
        <v>0</v>
      </c>
      <c r="H6" s="41"/>
      <c r="I6" s="77" t="s">
        <v>78</v>
      </c>
    </row>
    <row r="7" spans="1:9" ht="14.4" customHeight="1" x14ac:dyDescent="0.3">
      <c r="A7" s="131" t="s">
        <v>79</v>
      </c>
      <c r="B7" s="132" t="s">
        <v>79</v>
      </c>
      <c r="C7" s="41"/>
      <c r="D7" s="141" t="s">
        <v>82</v>
      </c>
      <c r="E7" s="131">
        <v>10</v>
      </c>
      <c r="F7" s="5">
        <v>0</v>
      </c>
      <c r="G7" s="142">
        <f t="shared" si="0"/>
        <v>0</v>
      </c>
      <c r="H7" s="41"/>
      <c r="I7" s="77" t="s">
        <v>78</v>
      </c>
    </row>
    <row r="8" spans="1:9" ht="14.4" customHeight="1" x14ac:dyDescent="0.3">
      <c r="A8" s="131" t="s">
        <v>79</v>
      </c>
      <c r="B8" s="132" t="s">
        <v>79</v>
      </c>
      <c r="C8" s="41"/>
      <c r="D8" s="141" t="s">
        <v>79</v>
      </c>
      <c r="E8" s="143" t="s">
        <v>79</v>
      </c>
      <c r="F8" s="143" t="s">
        <v>79</v>
      </c>
      <c r="G8" s="144" t="s">
        <v>79</v>
      </c>
      <c r="H8" s="41"/>
      <c r="I8" s="77"/>
    </row>
    <row r="9" spans="1:9" ht="14.4" customHeight="1" x14ac:dyDescent="0.3">
      <c r="A9" s="131" t="s">
        <v>79</v>
      </c>
      <c r="B9" s="41"/>
      <c r="C9" s="41"/>
      <c r="D9" s="145" t="s">
        <v>83</v>
      </c>
      <c r="E9" s="146">
        <f>SUM(E5:E8)</f>
        <v>100</v>
      </c>
      <c r="F9" s="147" t="s">
        <v>79</v>
      </c>
      <c r="G9" s="148">
        <f>SUM(G5:G7)</f>
        <v>0</v>
      </c>
      <c r="H9" s="41"/>
      <c r="I9" s="149" t="s">
        <v>84</v>
      </c>
    </row>
    <row r="10" spans="1:9" x14ac:dyDescent="0.3">
      <c r="A10" s="131"/>
      <c r="B10" s="132"/>
      <c r="C10" s="52"/>
      <c r="D10" s="150"/>
      <c r="E10" s="151"/>
      <c r="F10" s="143"/>
      <c r="G10" s="64"/>
      <c r="H10" s="52"/>
      <c r="I10" s="77"/>
    </row>
    <row r="11" spans="1:9" x14ac:dyDescent="0.3">
      <c r="A11" s="131" t="s">
        <v>79</v>
      </c>
      <c r="B11" s="132" t="s">
        <v>79</v>
      </c>
      <c r="C11" s="41"/>
      <c r="D11" s="133"/>
      <c r="E11" s="134"/>
      <c r="F11" s="134"/>
      <c r="G11" s="96"/>
      <c r="H11" s="41"/>
      <c r="I11" s="77"/>
    </row>
    <row r="12" spans="1:9" ht="14.4" customHeight="1" x14ac:dyDescent="0.3">
      <c r="A12" s="139" t="s">
        <v>85</v>
      </c>
      <c r="B12" s="140" t="s">
        <v>86</v>
      </c>
      <c r="C12" s="41"/>
      <c r="D12" s="135" t="s">
        <v>71</v>
      </c>
      <c r="E12" s="136" t="s">
        <v>72</v>
      </c>
      <c r="F12" s="137" t="s">
        <v>73</v>
      </c>
      <c r="G12" s="138" t="s">
        <v>74</v>
      </c>
      <c r="H12" s="41"/>
      <c r="I12" s="149" t="s">
        <v>87</v>
      </c>
    </row>
    <row r="13" spans="1:9" ht="14.4" customHeight="1" x14ac:dyDescent="0.3">
      <c r="A13" s="131" t="s">
        <v>79</v>
      </c>
      <c r="B13" s="41" t="s">
        <v>80</v>
      </c>
      <c r="C13" s="41"/>
      <c r="D13" s="141" t="s">
        <v>77</v>
      </c>
      <c r="E13" s="131">
        <v>180</v>
      </c>
      <c r="F13" s="152">
        <f>F5</f>
        <v>0</v>
      </c>
      <c r="G13" s="153">
        <f t="shared" ref="G13:G15" si="1">E13*F13</f>
        <v>0</v>
      </c>
      <c r="H13" s="41"/>
      <c r="I13" s="77"/>
    </row>
    <row r="14" spans="1:9" ht="14.4" customHeight="1" x14ac:dyDescent="0.3">
      <c r="A14" s="131" t="s">
        <v>79</v>
      </c>
      <c r="B14" s="132"/>
      <c r="C14" s="41"/>
      <c r="D14" s="141" t="s">
        <v>81</v>
      </c>
      <c r="E14" s="131">
        <v>90</v>
      </c>
      <c r="F14" s="152">
        <f>F6</f>
        <v>0</v>
      </c>
      <c r="G14" s="153">
        <f t="shared" si="1"/>
        <v>0</v>
      </c>
      <c r="H14" s="41"/>
      <c r="I14" s="77"/>
    </row>
    <row r="15" spans="1:9" ht="14.4" customHeight="1" x14ac:dyDescent="0.3">
      <c r="A15" s="131" t="s">
        <v>79</v>
      </c>
      <c r="B15" s="132"/>
      <c r="C15" s="41"/>
      <c r="D15" s="141" t="s">
        <v>82</v>
      </c>
      <c r="E15" s="131">
        <v>30</v>
      </c>
      <c r="F15" s="152">
        <f>F7</f>
        <v>0</v>
      </c>
      <c r="G15" s="153">
        <f t="shared" si="1"/>
        <v>0</v>
      </c>
      <c r="H15" s="41"/>
      <c r="I15" s="77"/>
    </row>
    <row r="16" spans="1:9" x14ac:dyDescent="0.3">
      <c r="A16" s="131" t="s">
        <v>79</v>
      </c>
      <c r="B16" s="132" t="s">
        <v>79</v>
      </c>
      <c r="C16" s="41"/>
      <c r="D16" s="141" t="s">
        <v>79</v>
      </c>
      <c r="E16" s="143" t="s">
        <v>79</v>
      </c>
      <c r="F16" s="143" t="s">
        <v>79</v>
      </c>
      <c r="G16" s="144" t="s">
        <v>79</v>
      </c>
      <c r="H16" s="41"/>
      <c r="I16" s="77"/>
    </row>
    <row r="17" spans="1:9" x14ac:dyDescent="0.3">
      <c r="A17" s="131" t="s">
        <v>79</v>
      </c>
      <c r="B17" s="41"/>
      <c r="C17" s="41"/>
      <c r="D17" s="145" t="s">
        <v>88</v>
      </c>
      <c r="E17" s="146">
        <f>SUM(E13:E16)</f>
        <v>300</v>
      </c>
      <c r="F17" s="147" t="s">
        <v>79</v>
      </c>
      <c r="G17" s="148">
        <f>SUM(G13:G15)</f>
        <v>0</v>
      </c>
      <c r="H17" s="41"/>
      <c r="I17" s="149"/>
    </row>
    <row r="18" spans="1:9" x14ac:dyDescent="0.3">
      <c r="A18" s="41"/>
      <c r="B18" s="41"/>
      <c r="C18" s="41"/>
      <c r="D18" s="41"/>
      <c r="E18" s="131" t="s">
        <v>79</v>
      </c>
      <c r="F18" s="131" t="s">
        <v>79</v>
      </c>
      <c r="G18" s="154" t="s">
        <v>79</v>
      </c>
      <c r="H18" s="41"/>
      <c r="I18" s="120"/>
    </row>
    <row r="19" spans="1:9" x14ac:dyDescent="0.3">
      <c r="A19" s="41"/>
      <c r="B19" s="41"/>
      <c r="C19" s="41"/>
      <c r="D19" s="133"/>
      <c r="E19" s="134"/>
      <c r="F19" s="134"/>
      <c r="G19" s="96"/>
      <c r="H19" s="41"/>
      <c r="I19" s="120"/>
    </row>
    <row r="20" spans="1:9" ht="14.4" customHeight="1" x14ac:dyDescent="0.3">
      <c r="A20" s="139" t="s">
        <v>89</v>
      </c>
      <c r="B20" s="140" t="s">
        <v>90</v>
      </c>
      <c r="C20" s="41"/>
      <c r="D20" s="135" t="s">
        <v>71</v>
      </c>
      <c r="E20" s="136"/>
      <c r="F20" s="137" t="s">
        <v>73</v>
      </c>
      <c r="G20" s="138"/>
      <c r="H20" s="41"/>
      <c r="I20" s="149" t="s">
        <v>91</v>
      </c>
    </row>
    <row r="21" spans="1:9" x14ac:dyDescent="0.3">
      <c r="A21" s="131" t="s">
        <v>79</v>
      </c>
      <c r="B21" s="132" t="s">
        <v>92</v>
      </c>
      <c r="C21" s="41"/>
      <c r="D21" s="155" t="s">
        <v>93</v>
      </c>
      <c r="E21" s="156"/>
      <c r="F21" s="157">
        <f>F5</f>
        <v>0</v>
      </c>
      <c r="G21" s="158"/>
      <c r="H21" s="41"/>
      <c r="I21" s="149"/>
    </row>
    <row r="22" spans="1:9" x14ac:dyDescent="0.3">
      <c r="A22" s="131" t="s">
        <v>79</v>
      </c>
      <c r="B22" s="132" t="s">
        <v>79</v>
      </c>
      <c r="C22" s="41"/>
      <c r="D22" s="40" t="s">
        <v>94</v>
      </c>
      <c r="E22" s="159"/>
      <c r="F22" s="160">
        <f>F6</f>
        <v>0</v>
      </c>
      <c r="G22" s="161"/>
      <c r="H22" s="41"/>
      <c r="I22" s="41"/>
    </row>
    <row r="23" spans="1:9" x14ac:dyDescent="0.3">
      <c r="A23" s="131" t="s">
        <v>79</v>
      </c>
      <c r="B23" s="132" t="s">
        <v>79</v>
      </c>
      <c r="C23" s="41"/>
      <c r="D23" s="162" t="s">
        <v>95</v>
      </c>
      <c r="E23" s="163"/>
      <c r="F23" s="164">
        <f>F7</f>
        <v>0</v>
      </c>
      <c r="G23" s="165"/>
      <c r="H23" s="41"/>
      <c r="I23" s="41"/>
    </row>
    <row r="24" spans="1:9" x14ac:dyDescent="0.3">
      <c r="A24" s="131" t="s">
        <v>79</v>
      </c>
      <c r="B24" s="132" t="s">
        <v>79</v>
      </c>
      <c r="C24" s="41"/>
      <c r="D24" s="131"/>
      <c r="E24" s="72"/>
      <c r="F24" s="72"/>
      <c r="G24" s="72"/>
      <c r="H24" s="41"/>
      <c r="I24" s="41"/>
    </row>
    <row r="25" spans="1:9" x14ac:dyDescent="0.3">
      <c r="A25" s="41"/>
      <c r="B25" s="52" t="s">
        <v>96</v>
      </c>
      <c r="C25" s="41"/>
      <c r="D25" s="41"/>
      <c r="E25" s="72"/>
      <c r="F25" s="72"/>
      <c r="G25" s="72"/>
      <c r="H25" s="41"/>
      <c r="I25" s="41"/>
    </row>
  </sheetData>
  <sheetProtection algorithmName="SHA-512" hashValue="xjP0nKnlHUOfL+WHTHWYE7sB4rpQYi7RvPtNGvG0wig6J+EWk/HsTQoSTdsNNBRoyMsD0vfimPcZ6j8YNn1MeQ==" saltValue="2te/zBMfk0wattIbZA+Uhg==" spinCount="100000" sheet="1" objects="1" scenarios="1"/>
  <dataValidations count="1">
    <dataValidation type="whole" operator="greaterThan" allowBlank="1" showInputMessage="1" showErrorMessage="1" sqref="F5:F7" xr:uid="{4EE6B7E2-90D8-4D76-829E-9D9316AE3BE6}">
      <formula1>0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7FCA16-B0AD-4FDD-81A9-33A25101CA93}">
  <sheetPr>
    <tabColor rgb="FFFF0000"/>
  </sheetPr>
  <dimension ref="A1:H28"/>
  <sheetViews>
    <sheetView workbookViewId="0">
      <selection activeCell="H11" sqref="H11"/>
    </sheetView>
  </sheetViews>
  <sheetFormatPr defaultRowHeight="14.4" x14ac:dyDescent="0.3"/>
  <cols>
    <col min="1" max="1" width="8.88671875" style="39"/>
    <col min="2" max="2" width="63.21875" style="39" customWidth="1"/>
    <col min="3" max="5" width="8.88671875" style="39"/>
    <col min="6" max="6" width="11" style="39" customWidth="1"/>
    <col min="7" max="7" width="8.88671875" style="39"/>
    <col min="8" max="8" width="51.6640625" style="39" customWidth="1"/>
    <col min="9" max="16384" width="8.88671875" style="39"/>
  </cols>
  <sheetData>
    <row r="1" spans="1:8" ht="21" x14ac:dyDescent="0.4">
      <c r="A1" s="68">
        <v>6</v>
      </c>
      <c r="B1" s="68" t="s">
        <v>97</v>
      </c>
      <c r="C1" s="68"/>
      <c r="D1" s="68"/>
      <c r="E1" s="69"/>
      <c r="F1" s="70"/>
      <c r="G1" s="70"/>
      <c r="H1" s="68"/>
    </row>
    <row r="2" spans="1:8" x14ac:dyDescent="0.3">
      <c r="A2" s="48"/>
      <c r="B2" s="48"/>
      <c r="C2" s="48"/>
      <c r="D2" s="166"/>
      <c r="E2" s="167"/>
      <c r="F2" s="72"/>
      <c r="G2" s="41"/>
      <c r="H2" s="41"/>
    </row>
    <row r="3" spans="1:8" x14ac:dyDescent="0.3">
      <c r="A3" s="48"/>
      <c r="B3" s="48"/>
      <c r="C3" s="48"/>
      <c r="D3" s="166"/>
      <c r="E3" s="167"/>
      <c r="F3" s="72"/>
      <c r="G3" s="41"/>
      <c r="H3" s="41"/>
    </row>
    <row r="4" spans="1:8" x14ac:dyDescent="0.3">
      <c r="A4" s="48"/>
      <c r="B4" s="48"/>
      <c r="C4" s="48"/>
      <c r="D4" s="166"/>
      <c r="E4" s="167"/>
      <c r="F4" s="72"/>
      <c r="G4" s="41"/>
      <c r="H4" s="41"/>
    </row>
    <row r="5" spans="1:8" x14ac:dyDescent="0.3">
      <c r="A5" s="48"/>
      <c r="B5" s="48"/>
      <c r="C5" s="48"/>
      <c r="D5" s="166"/>
      <c r="E5" s="167"/>
      <c r="F5" s="72"/>
      <c r="G5" s="41"/>
      <c r="H5" s="41"/>
    </row>
    <row r="6" spans="1:8" x14ac:dyDescent="0.3">
      <c r="A6" s="48"/>
      <c r="B6" s="48"/>
      <c r="C6" s="48"/>
      <c r="D6" s="166"/>
      <c r="E6" s="167"/>
      <c r="F6" s="72"/>
      <c r="G6" s="41"/>
      <c r="H6" s="41"/>
    </row>
    <row r="7" spans="1:8" x14ac:dyDescent="0.3">
      <c r="A7" s="48"/>
      <c r="B7" s="48"/>
      <c r="C7" s="48"/>
      <c r="D7" s="166"/>
      <c r="E7" s="167"/>
      <c r="F7" s="72"/>
      <c r="G7" s="41"/>
      <c r="H7" s="41"/>
    </row>
    <row r="8" spans="1:8" x14ac:dyDescent="0.3">
      <c r="A8" s="48"/>
      <c r="B8" s="48"/>
      <c r="C8" s="48"/>
      <c r="D8" s="168"/>
      <c r="E8" s="169" t="s">
        <v>98</v>
      </c>
      <c r="F8" s="96"/>
      <c r="H8" s="76" t="s">
        <v>23</v>
      </c>
    </row>
    <row r="9" spans="1:8" x14ac:dyDescent="0.3">
      <c r="A9" s="48"/>
      <c r="B9" s="54"/>
      <c r="C9" s="54"/>
      <c r="D9" s="170" t="s">
        <v>24</v>
      </c>
      <c r="E9" s="171" t="s">
        <v>25</v>
      </c>
      <c r="F9" s="98" t="s">
        <v>26</v>
      </c>
      <c r="G9" s="41"/>
      <c r="H9" s="77"/>
    </row>
    <row r="10" spans="1:8" x14ac:dyDescent="0.3">
      <c r="A10" s="59" t="s">
        <v>99</v>
      </c>
      <c r="B10" s="54"/>
      <c r="C10" s="54"/>
      <c r="D10" s="172"/>
      <c r="E10" s="173"/>
      <c r="F10" s="174"/>
      <c r="G10" s="41"/>
      <c r="H10" s="77"/>
    </row>
    <row r="11" spans="1:8" x14ac:dyDescent="0.3">
      <c r="A11" s="48" t="s">
        <v>100</v>
      </c>
      <c r="B11" s="41" t="s">
        <v>101</v>
      </c>
      <c r="C11" s="54"/>
      <c r="D11" s="175">
        <v>1</v>
      </c>
      <c r="E11" s="5">
        <v>0</v>
      </c>
      <c r="F11" s="106">
        <f>E11*D11</f>
        <v>0</v>
      </c>
      <c r="G11" s="41"/>
      <c r="H11" s="77" t="s">
        <v>29</v>
      </c>
    </row>
    <row r="12" spans="1:8" x14ac:dyDescent="0.3">
      <c r="A12" s="48" t="s">
        <v>102</v>
      </c>
      <c r="B12" s="41" t="s">
        <v>103</v>
      </c>
      <c r="C12" s="48"/>
      <c r="D12" s="175">
        <v>2250</v>
      </c>
      <c r="E12" s="5">
        <v>0</v>
      </c>
      <c r="F12" s="106">
        <f>E12*D12</f>
        <v>0</v>
      </c>
      <c r="G12" s="41"/>
      <c r="H12" s="77" t="s">
        <v>29</v>
      </c>
    </row>
    <row r="13" spans="1:8" x14ac:dyDescent="0.3">
      <c r="A13" s="48"/>
      <c r="B13" s="41"/>
      <c r="C13" s="48"/>
      <c r="D13" s="175"/>
      <c r="E13" s="176"/>
      <c r="F13" s="106"/>
      <c r="G13" s="41"/>
      <c r="H13" s="77"/>
    </row>
    <row r="14" spans="1:8" x14ac:dyDescent="0.3">
      <c r="A14" s="59"/>
      <c r="B14" s="52" t="s">
        <v>104</v>
      </c>
      <c r="C14" s="59"/>
      <c r="D14" s="177"/>
      <c r="E14" s="178"/>
      <c r="F14" s="115">
        <f>SUM(F11:F12)</f>
        <v>0</v>
      </c>
      <c r="G14" s="52"/>
      <c r="H14" s="77"/>
    </row>
    <row r="15" spans="1:8" x14ac:dyDescent="0.3">
      <c r="A15" s="48"/>
      <c r="B15" s="52"/>
      <c r="C15" s="179"/>
      <c r="D15" s="180"/>
      <c r="E15" s="181"/>
      <c r="F15" s="119"/>
      <c r="G15" s="41"/>
      <c r="H15" s="77"/>
    </row>
    <row r="16" spans="1:8" x14ac:dyDescent="0.3">
      <c r="A16" s="59" t="s">
        <v>105</v>
      </c>
      <c r="B16" s="59"/>
      <c r="C16" s="59"/>
      <c r="D16" s="182"/>
      <c r="E16" s="61"/>
      <c r="F16" s="119"/>
      <c r="G16" s="52"/>
      <c r="H16" s="77"/>
    </row>
    <row r="17" spans="1:8" x14ac:dyDescent="0.3">
      <c r="A17" s="48" t="s">
        <v>106</v>
      </c>
      <c r="B17" s="48" t="s">
        <v>107</v>
      </c>
      <c r="C17" s="59"/>
      <c r="D17" s="180">
        <v>1</v>
      </c>
      <c r="E17" s="5">
        <v>0</v>
      </c>
      <c r="F17" s="106">
        <f t="shared" ref="F17" si="0">E17*D17</f>
        <v>0</v>
      </c>
      <c r="G17" s="52"/>
      <c r="H17" s="77" t="s">
        <v>29</v>
      </c>
    </row>
    <row r="18" spans="1:8" x14ac:dyDescent="0.3">
      <c r="A18" s="48"/>
      <c r="B18" s="59"/>
      <c r="C18" s="59"/>
      <c r="D18" s="180"/>
      <c r="E18" s="61"/>
      <c r="F18" s="106"/>
      <c r="G18" s="52"/>
      <c r="H18" s="77"/>
    </row>
    <row r="19" spans="1:8" x14ac:dyDescent="0.3">
      <c r="A19" s="48"/>
      <c r="B19" s="48"/>
      <c r="C19" s="48"/>
      <c r="D19" s="180"/>
      <c r="E19" s="49"/>
      <c r="F19" s="106"/>
      <c r="G19" s="41"/>
      <c r="H19" s="77"/>
    </row>
    <row r="20" spans="1:8" x14ac:dyDescent="0.3">
      <c r="A20" s="59"/>
      <c r="B20" s="59" t="s">
        <v>108</v>
      </c>
      <c r="C20" s="59"/>
      <c r="D20" s="183"/>
      <c r="E20" s="184"/>
      <c r="F20" s="109">
        <f>F14+F17</f>
        <v>0</v>
      </c>
      <c r="G20" s="52"/>
      <c r="H20" s="77" t="s">
        <v>109</v>
      </c>
    </row>
    <row r="21" spans="1:8" x14ac:dyDescent="0.3">
      <c r="A21" s="41"/>
      <c r="B21" s="41"/>
      <c r="C21" s="41"/>
      <c r="D21" s="166"/>
      <c r="E21" s="167"/>
      <c r="F21" s="72"/>
      <c r="G21" s="41"/>
      <c r="H21" s="77"/>
    </row>
    <row r="22" spans="1:8" x14ac:dyDescent="0.3">
      <c r="A22" s="41"/>
      <c r="B22" s="41"/>
      <c r="C22" s="41"/>
      <c r="D22" s="166"/>
      <c r="E22" s="167"/>
      <c r="F22" s="72"/>
      <c r="G22" s="41"/>
      <c r="H22" s="77"/>
    </row>
    <row r="23" spans="1:8" x14ac:dyDescent="0.3">
      <c r="A23" s="52" t="s">
        <v>110</v>
      </c>
      <c r="B23" s="41"/>
      <c r="C23" s="41"/>
      <c r="D23" s="168"/>
      <c r="E23" s="169" t="s">
        <v>98</v>
      </c>
      <c r="F23" s="96"/>
      <c r="G23" s="41"/>
      <c r="H23" s="77"/>
    </row>
    <row r="24" spans="1:8" x14ac:dyDescent="0.3">
      <c r="A24" s="41" t="s">
        <v>111</v>
      </c>
      <c r="B24" s="185" t="s">
        <v>112</v>
      </c>
      <c r="C24" s="186"/>
      <c r="D24" s="170" t="s">
        <v>24</v>
      </c>
      <c r="E24" s="171" t="s">
        <v>25</v>
      </c>
      <c r="F24" s="98" t="s">
        <v>26</v>
      </c>
      <c r="G24" s="41"/>
      <c r="H24" s="120" t="s">
        <v>113</v>
      </c>
    </row>
    <row r="25" spans="1:8" x14ac:dyDescent="0.3">
      <c r="A25" s="41"/>
      <c r="B25" s="41" t="s">
        <v>114</v>
      </c>
      <c r="C25" s="186"/>
      <c r="D25" s="180">
        <v>1</v>
      </c>
      <c r="E25" s="5">
        <v>0</v>
      </c>
      <c r="F25" s="106">
        <f t="shared" ref="F25" si="1">E25*D25</f>
        <v>0</v>
      </c>
      <c r="G25" s="41"/>
      <c r="H25" s="77" t="s">
        <v>29</v>
      </c>
    </row>
    <row r="26" spans="1:8" ht="16.2" x14ac:dyDescent="0.45">
      <c r="A26" s="41"/>
      <c r="B26" s="41"/>
      <c r="C26" s="41"/>
      <c r="D26" s="187"/>
      <c r="E26" s="188"/>
      <c r="F26" s="189"/>
      <c r="G26" s="41"/>
      <c r="H26" s="77"/>
    </row>
    <row r="27" spans="1:8" x14ac:dyDescent="0.3">
      <c r="A27" s="41"/>
      <c r="B27" s="41"/>
      <c r="C27" s="41"/>
      <c r="D27" s="166"/>
      <c r="E27" s="167"/>
      <c r="F27" s="72"/>
      <c r="G27" s="41"/>
      <c r="H27" s="41"/>
    </row>
    <row r="28" spans="1:8" x14ac:dyDescent="0.3">
      <c r="B28" s="190"/>
      <c r="D28" s="191"/>
      <c r="E28" s="192"/>
      <c r="F28" s="193"/>
    </row>
  </sheetData>
  <sheetProtection algorithmName="SHA-512" hashValue="MGVW4Zzr+DMztVjuVXbzGD0ecDa7WrxHxfR8JxU4fJZEN1/fYZZxbz2Rk+o+/H+5gixtZZH/af5Q0Y3pWiDfww==" saltValue="n4HsL/t9XhTEKzo6aqrPfg==" spinCount="100000" sheet="1" objects="1" scenarios="1"/>
  <dataValidations count="2">
    <dataValidation type="whole" operator="greaterThan" allowBlank="1" showInputMessage="1" showErrorMessage="1" sqref="F20" xr:uid="{CC35FCAF-EDF8-485B-88DF-DA1FD21E65A2}">
      <formula1>0</formula1>
    </dataValidation>
    <dataValidation type="whole" operator="greaterThanOrEqual" allowBlank="1" showInputMessage="1" showErrorMessage="1" errorTitle="Alleen waarden &gt;= € 0" sqref="E25 E17 E11:E12" xr:uid="{30497433-642D-4DF4-901B-2091A30B6F5F}">
      <formula1>0</formula1>
    </dataValidation>
  </dataValidation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7D9BF-E9B6-443E-8AA1-84371F3404F9}">
  <sheetPr>
    <tabColor rgb="FFFF0000"/>
  </sheetPr>
  <dimension ref="A1:H33"/>
  <sheetViews>
    <sheetView tabSelected="1" workbookViewId="0">
      <selection activeCell="E12" sqref="E12"/>
    </sheetView>
  </sheetViews>
  <sheetFormatPr defaultRowHeight="14.4" x14ac:dyDescent="0.3"/>
  <cols>
    <col min="1" max="1" width="8.88671875" style="39"/>
    <col min="2" max="2" width="63.6640625" style="39" customWidth="1"/>
    <col min="3" max="3" width="4" style="39" customWidth="1"/>
    <col min="4" max="4" width="11" style="39" customWidth="1"/>
    <col min="5" max="5" width="8.88671875" style="39"/>
    <col min="6" max="6" width="12.6640625" style="39" customWidth="1"/>
    <col min="7" max="7" width="8.88671875" style="39"/>
    <col min="8" max="8" width="46.33203125" style="39" customWidth="1"/>
    <col min="9" max="16384" width="8.88671875" style="39"/>
  </cols>
  <sheetData>
    <row r="1" spans="1:8" ht="21" x14ac:dyDescent="0.4">
      <c r="A1" s="68">
        <v>6</v>
      </c>
      <c r="B1" s="68" t="s">
        <v>97</v>
      </c>
      <c r="C1" s="68"/>
      <c r="D1" s="68"/>
      <c r="E1" s="69"/>
      <c r="F1" s="70"/>
      <c r="G1" s="70"/>
      <c r="H1" s="68"/>
    </row>
    <row r="2" spans="1:8" x14ac:dyDescent="0.3">
      <c r="A2" s="48"/>
      <c r="B2" s="48"/>
      <c r="C2" s="48"/>
      <c r="D2" s="166"/>
      <c r="E2" s="167"/>
      <c r="F2" s="72"/>
      <c r="G2" s="41"/>
      <c r="H2" s="41"/>
    </row>
    <row r="3" spans="1:8" x14ac:dyDescent="0.3">
      <c r="A3" s="48"/>
      <c r="B3" s="48"/>
      <c r="C3" s="48"/>
      <c r="D3" s="166"/>
      <c r="E3" s="167"/>
      <c r="F3" s="72"/>
      <c r="G3" s="41"/>
      <c r="H3" s="41"/>
    </row>
    <row r="4" spans="1:8" x14ac:dyDescent="0.3">
      <c r="A4" s="48"/>
      <c r="B4" s="48"/>
      <c r="C4" s="48"/>
      <c r="D4" s="166"/>
      <c r="E4" s="167"/>
      <c r="F4" s="72"/>
      <c r="G4" s="41"/>
      <c r="H4" s="41"/>
    </row>
    <row r="5" spans="1:8" x14ac:dyDescent="0.3">
      <c r="A5" s="48"/>
      <c r="B5" s="48"/>
      <c r="C5" s="48"/>
      <c r="D5" s="166"/>
      <c r="E5" s="167"/>
      <c r="F5" s="72"/>
      <c r="G5" s="41"/>
      <c r="H5" s="41"/>
    </row>
    <row r="6" spans="1:8" x14ac:dyDescent="0.3">
      <c r="A6" s="48"/>
      <c r="B6" s="48"/>
      <c r="C6" s="48"/>
      <c r="D6" s="166"/>
      <c r="E6" s="167"/>
      <c r="F6" s="72"/>
      <c r="G6" s="41"/>
      <c r="H6" s="41"/>
    </row>
    <row r="7" spans="1:8" x14ac:dyDescent="0.3">
      <c r="A7" s="48"/>
      <c r="B7" s="48"/>
      <c r="C7" s="48"/>
      <c r="D7" s="166"/>
      <c r="E7" s="167"/>
      <c r="F7" s="72"/>
      <c r="G7" s="41"/>
      <c r="H7" s="41"/>
    </row>
    <row r="8" spans="1:8" x14ac:dyDescent="0.3">
      <c r="A8" s="48"/>
      <c r="B8" s="48"/>
      <c r="C8" s="48"/>
      <c r="D8" s="166"/>
      <c r="E8" s="167"/>
      <c r="F8" s="72"/>
      <c r="G8" s="41"/>
      <c r="H8" s="41"/>
    </row>
    <row r="9" spans="1:8" x14ac:dyDescent="0.3">
      <c r="A9" s="48"/>
      <c r="B9" s="48"/>
      <c r="C9" s="48"/>
      <c r="D9" s="168"/>
      <c r="E9" s="169" t="s">
        <v>98</v>
      </c>
      <c r="F9" s="96"/>
      <c r="G9" s="41"/>
      <c r="H9" s="76" t="s">
        <v>23</v>
      </c>
    </row>
    <row r="10" spans="1:8" x14ac:dyDescent="0.3">
      <c r="A10" s="41"/>
      <c r="B10" s="77"/>
      <c r="C10" s="77"/>
      <c r="D10" s="194" t="s">
        <v>24</v>
      </c>
      <c r="E10" s="171" t="s">
        <v>25</v>
      </c>
      <c r="F10" s="195" t="s">
        <v>26</v>
      </c>
      <c r="G10" s="41"/>
      <c r="H10" s="77"/>
    </row>
    <row r="11" spans="1:8" x14ac:dyDescent="0.3">
      <c r="A11" s="52" t="s">
        <v>115</v>
      </c>
      <c r="B11" s="52"/>
      <c r="C11" s="52"/>
      <c r="D11" s="196"/>
      <c r="E11" s="178"/>
      <c r="F11" s="197"/>
      <c r="G11" s="52"/>
      <c r="H11" s="77"/>
    </row>
    <row r="12" spans="1:8" x14ac:dyDescent="0.3">
      <c r="A12" s="41" t="s">
        <v>116</v>
      </c>
      <c r="B12" s="41" t="s">
        <v>101</v>
      </c>
      <c r="C12" s="77"/>
      <c r="D12" s="198">
        <v>1</v>
      </c>
      <c r="E12" s="7">
        <v>0</v>
      </c>
      <c r="F12" s="199">
        <f>E12*D12</f>
        <v>0</v>
      </c>
      <c r="G12" s="41"/>
      <c r="H12" s="77" t="s">
        <v>29</v>
      </c>
    </row>
    <row r="13" spans="1:8" x14ac:dyDescent="0.3">
      <c r="A13" s="41" t="s">
        <v>117</v>
      </c>
      <c r="B13" s="41" t="s">
        <v>118</v>
      </c>
      <c r="C13" s="41"/>
      <c r="D13" s="200">
        <v>3900000</v>
      </c>
      <c r="E13" s="8">
        <v>0</v>
      </c>
      <c r="F13" s="199">
        <f>E13*D13</f>
        <v>0</v>
      </c>
      <c r="G13" s="41"/>
      <c r="H13" s="77" t="s">
        <v>119</v>
      </c>
    </row>
    <row r="14" spans="1:8" x14ac:dyDescent="0.3">
      <c r="A14" s="41"/>
      <c r="B14" s="41"/>
      <c r="C14" s="41"/>
      <c r="D14" s="200"/>
      <c r="E14" s="181"/>
      <c r="F14" s="199"/>
      <c r="G14" s="41"/>
      <c r="H14" s="77"/>
    </row>
    <row r="15" spans="1:8" x14ac:dyDescent="0.3">
      <c r="A15" s="41" t="s">
        <v>120</v>
      </c>
      <c r="B15" s="41" t="s">
        <v>121</v>
      </c>
      <c r="C15" s="186"/>
      <c r="D15" s="200">
        <v>3900000</v>
      </c>
      <c r="E15" s="8">
        <v>0</v>
      </c>
      <c r="F15" s="199">
        <f t="shared" ref="F15:F18" si="0">E15*D15</f>
        <v>0</v>
      </c>
      <c r="G15" s="41"/>
      <c r="H15" s="77" t="s">
        <v>119</v>
      </c>
    </row>
    <row r="16" spans="1:8" x14ac:dyDescent="0.3">
      <c r="A16" s="41" t="s">
        <v>122</v>
      </c>
      <c r="B16" s="41" t="s">
        <v>123</v>
      </c>
      <c r="C16" s="186"/>
      <c r="D16" s="200">
        <v>3300000</v>
      </c>
      <c r="E16" s="8">
        <v>0</v>
      </c>
      <c r="F16" s="199">
        <f t="shared" si="0"/>
        <v>0</v>
      </c>
      <c r="G16" s="41"/>
      <c r="H16" s="77" t="s">
        <v>119</v>
      </c>
    </row>
    <row r="17" spans="1:8" x14ac:dyDescent="0.3">
      <c r="A17" s="41" t="s">
        <v>124</v>
      </c>
      <c r="B17" s="41" t="s">
        <v>125</v>
      </c>
      <c r="C17" s="186"/>
      <c r="D17" s="200">
        <v>700000</v>
      </c>
      <c r="E17" s="8">
        <v>0</v>
      </c>
      <c r="F17" s="199">
        <f t="shared" si="0"/>
        <v>0</v>
      </c>
      <c r="G17" s="41"/>
      <c r="H17" s="77" t="s">
        <v>119</v>
      </c>
    </row>
    <row r="18" spans="1:8" x14ac:dyDescent="0.3">
      <c r="A18" s="41" t="s">
        <v>126</v>
      </c>
      <c r="B18" s="41" t="s">
        <v>127</v>
      </c>
      <c r="C18" s="186"/>
      <c r="D18" s="200">
        <v>1000</v>
      </c>
      <c r="E18" s="8">
        <v>0</v>
      </c>
      <c r="F18" s="199">
        <f t="shared" si="0"/>
        <v>0</v>
      </c>
      <c r="G18" s="41"/>
      <c r="H18" s="77" t="s">
        <v>119</v>
      </c>
    </row>
    <row r="19" spans="1:8" x14ac:dyDescent="0.3">
      <c r="A19" s="41"/>
      <c r="B19" s="41"/>
      <c r="C19" s="186"/>
      <c r="D19" s="200"/>
      <c r="E19" s="181"/>
      <c r="F19" s="199"/>
      <c r="G19" s="41"/>
      <c r="H19" s="77"/>
    </row>
    <row r="20" spans="1:8" x14ac:dyDescent="0.3">
      <c r="A20" s="41"/>
      <c r="B20" s="52" t="s">
        <v>128</v>
      </c>
      <c r="C20" s="186"/>
      <c r="D20" s="200"/>
      <c r="E20" s="181"/>
      <c r="F20" s="201">
        <f>SUM(F12:F18)</f>
        <v>0</v>
      </c>
      <c r="G20" s="41"/>
      <c r="H20" s="77"/>
    </row>
    <row r="21" spans="1:8" x14ac:dyDescent="0.3">
      <c r="A21" s="41"/>
      <c r="B21" s="52"/>
      <c r="C21" s="186"/>
      <c r="D21" s="200"/>
      <c r="E21" s="181"/>
      <c r="F21" s="197"/>
      <c r="G21" s="41"/>
      <c r="H21" s="77"/>
    </row>
    <row r="22" spans="1:8" x14ac:dyDescent="0.3">
      <c r="A22" s="52" t="s">
        <v>105</v>
      </c>
      <c r="B22" s="52"/>
      <c r="C22" s="52"/>
      <c r="D22" s="202"/>
      <c r="E22" s="61"/>
      <c r="F22" s="197"/>
      <c r="G22" s="52"/>
      <c r="H22" s="77"/>
    </row>
    <row r="23" spans="1:8" x14ac:dyDescent="0.3">
      <c r="A23" s="41" t="s">
        <v>129</v>
      </c>
      <c r="B23" s="41" t="s">
        <v>107</v>
      </c>
      <c r="C23" s="52"/>
      <c r="D23" s="200">
        <v>1</v>
      </c>
      <c r="E23" s="5">
        <v>0</v>
      </c>
      <c r="F23" s="199">
        <f t="shared" ref="F23" si="1">E23*D23</f>
        <v>0</v>
      </c>
      <c r="G23" s="52"/>
      <c r="H23" s="77" t="s">
        <v>29</v>
      </c>
    </row>
    <row r="24" spans="1:8" x14ac:dyDescent="0.3">
      <c r="A24" s="41"/>
      <c r="B24" s="52"/>
      <c r="C24" s="52"/>
      <c r="D24" s="200"/>
      <c r="E24" s="61"/>
      <c r="F24" s="199"/>
      <c r="G24" s="52"/>
      <c r="H24" s="77"/>
    </row>
    <row r="25" spans="1:8" x14ac:dyDescent="0.3">
      <c r="A25" s="41"/>
      <c r="B25" s="41"/>
      <c r="C25" s="41"/>
      <c r="D25" s="200"/>
      <c r="E25" s="49"/>
      <c r="F25" s="199"/>
      <c r="G25" s="41"/>
      <c r="H25" s="77"/>
    </row>
    <row r="26" spans="1:8" x14ac:dyDescent="0.3">
      <c r="A26" s="52"/>
      <c r="B26" s="52" t="s">
        <v>108</v>
      </c>
      <c r="C26" s="52"/>
      <c r="D26" s="203"/>
      <c r="E26" s="204"/>
      <c r="F26" s="109">
        <f>F20+F23</f>
        <v>0</v>
      </c>
      <c r="G26" s="52"/>
      <c r="H26" s="77" t="s">
        <v>109</v>
      </c>
    </row>
    <row r="27" spans="1:8" x14ac:dyDescent="0.3">
      <c r="A27" s="41"/>
      <c r="B27" s="41"/>
      <c r="C27" s="41"/>
      <c r="D27" s="166"/>
      <c r="E27" s="167"/>
      <c r="F27" s="72"/>
      <c r="G27" s="41"/>
      <c r="H27" s="77"/>
    </row>
    <row r="28" spans="1:8" x14ac:dyDescent="0.3">
      <c r="A28" s="41"/>
      <c r="B28" s="41"/>
      <c r="C28" s="41"/>
      <c r="D28" s="168"/>
      <c r="E28" s="169" t="s">
        <v>98</v>
      </c>
      <c r="F28" s="96"/>
      <c r="G28" s="41"/>
      <c r="H28" s="77"/>
    </row>
    <row r="29" spans="1:8" x14ac:dyDescent="0.3">
      <c r="A29" s="52" t="s">
        <v>110</v>
      </c>
      <c r="B29" s="41"/>
      <c r="C29" s="186"/>
      <c r="D29" s="194" t="s">
        <v>24</v>
      </c>
      <c r="E29" s="171" t="s">
        <v>25</v>
      </c>
      <c r="F29" s="195" t="s">
        <v>26</v>
      </c>
      <c r="G29" s="41"/>
      <c r="H29" s="120" t="s">
        <v>130</v>
      </c>
    </row>
    <row r="30" spans="1:8" x14ac:dyDescent="0.3">
      <c r="A30" s="41" t="s">
        <v>131</v>
      </c>
      <c r="B30" s="185" t="s">
        <v>132</v>
      </c>
      <c r="C30" s="186"/>
      <c r="D30" s="200">
        <v>800000</v>
      </c>
      <c r="E30" s="8">
        <v>0</v>
      </c>
      <c r="F30" s="199">
        <f>E30*D30</f>
        <v>0</v>
      </c>
      <c r="G30" s="41"/>
      <c r="H30" s="77" t="s">
        <v>119</v>
      </c>
    </row>
    <row r="31" spans="1:8" x14ac:dyDescent="0.3">
      <c r="A31" s="41" t="s">
        <v>133</v>
      </c>
      <c r="B31" s="185" t="s">
        <v>134</v>
      </c>
      <c r="C31" s="186"/>
      <c r="D31" s="200">
        <v>5000</v>
      </c>
      <c r="E31" s="8">
        <v>0</v>
      </c>
      <c r="F31" s="199">
        <f t="shared" ref="F31:F32" si="2">E31*D31</f>
        <v>0</v>
      </c>
      <c r="G31" s="41"/>
      <c r="H31" s="77" t="s">
        <v>119</v>
      </c>
    </row>
    <row r="32" spans="1:8" x14ac:dyDescent="0.3">
      <c r="A32" s="41" t="s">
        <v>135</v>
      </c>
      <c r="B32" s="185" t="s">
        <v>136</v>
      </c>
      <c r="C32" s="186"/>
      <c r="D32" s="187">
        <v>1</v>
      </c>
      <c r="E32" s="6">
        <v>0</v>
      </c>
      <c r="F32" s="205">
        <f t="shared" si="2"/>
        <v>0</v>
      </c>
      <c r="G32" s="41"/>
      <c r="H32" s="77" t="s">
        <v>29</v>
      </c>
    </row>
    <row r="33" spans="1:8" ht="16.2" x14ac:dyDescent="0.45">
      <c r="A33" s="41"/>
      <c r="B33" s="41"/>
      <c r="C33" s="41"/>
      <c r="D33" s="166"/>
      <c r="E33" s="42"/>
      <c r="F33" s="57"/>
      <c r="G33" s="41"/>
      <c r="H33" s="41"/>
    </row>
  </sheetData>
  <sheetProtection algorithmName="SHA-512" hashValue="Di7hJ/VdAzPwXdzrBGE5TyyXgcHO5tBFkYp+U2p/ekn5mwnvLfklsqEUQ8o7iX3sm8IZzODP5cXgoB6NJSd7qA==" saltValue="hotbTMMDcqB5WVYupuB7Nw==" spinCount="100000" sheet="1" objects="1" scenarios="1"/>
  <dataValidations count="2">
    <dataValidation type="decimal" operator="greaterThanOrEqual" allowBlank="1" showInputMessage="1" showErrorMessage="1" errorTitle="Alleen waarden &gt;= € 0" sqref="E30:E31 E15:E18 E13" xr:uid="{F6CFF631-1790-4A8C-8AF3-D8935C9CD1D9}">
      <formula1>0</formula1>
    </dataValidation>
    <dataValidation type="whole" operator="greaterThanOrEqual" allowBlank="1" showInputMessage="1" showErrorMessage="1" errorTitle="Alleen waarden &gt;= € 0" sqref="E12 E23 E32" xr:uid="{82AA19F0-4A1A-4A9A-A706-CDE6C0E72D6D}">
      <formula1>0</formula1>
    </dataValidation>
  </dataValidation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DE0856-A65F-4FE4-8A65-7046B5F7E6EF}">
  <sheetPr>
    <tabColor rgb="FFFF0000"/>
  </sheetPr>
  <dimension ref="A1:J16"/>
  <sheetViews>
    <sheetView workbookViewId="0">
      <selection sqref="A1:XFD1048576"/>
    </sheetView>
  </sheetViews>
  <sheetFormatPr defaultRowHeight="14.4" x14ac:dyDescent="0.3"/>
  <cols>
    <col min="2" max="2" width="47.33203125" customWidth="1"/>
    <col min="3" max="10" width="13.109375" customWidth="1"/>
  </cols>
  <sheetData>
    <row r="1" spans="1:10" ht="21" x14ac:dyDescent="0.4">
      <c r="A1" s="1">
        <v>9</v>
      </c>
      <c r="B1" s="1" t="s">
        <v>137</v>
      </c>
      <c r="C1" s="1"/>
      <c r="D1" s="9"/>
      <c r="E1" s="2"/>
      <c r="F1" s="2"/>
      <c r="G1" s="10"/>
      <c r="H1" s="10"/>
      <c r="I1" s="10"/>
      <c r="J1" s="10"/>
    </row>
    <row r="2" spans="1:10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x14ac:dyDescent="0.3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 x14ac:dyDescent="0.3">
      <c r="A4" s="3"/>
      <c r="B4" s="3"/>
      <c r="C4" s="11">
        <v>2022</v>
      </c>
      <c r="D4" s="12">
        <v>2023</v>
      </c>
      <c r="E4" s="12">
        <v>2024</v>
      </c>
      <c r="F4" s="12">
        <v>2025</v>
      </c>
      <c r="G4" s="11">
        <v>2026</v>
      </c>
      <c r="H4" s="12">
        <v>2027</v>
      </c>
      <c r="I4" s="12">
        <v>2028</v>
      </c>
      <c r="J4" s="13">
        <v>2029</v>
      </c>
    </row>
    <row r="5" spans="1:10" x14ac:dyDescent="0.3">
      <c r="A5" s="3"/>
      <c r="B5" s="3" t="s">
        <v>138</v>
      </c>
      <c r="C5" s="14">
        <v>2200</v>
      </c>
      <c r="D5" s="15">
        <v>2200</v>
      </c>
      <c r="E5" s="15">
        <v>2200</v>
      </c>
      <c r="F5" s="15">
        <v>2200</v>
      </c>
      <c r="G5" s="14">
        <v>1800</v>
      </c>
      <c r="H5" s="15">
        <v>1800</v>
      </c>
      <c r="I5" s="15">
        <v>1800</v>
      </c>
      <c r="J5" s="16">
        <v>1800</v>
      </c>
    </row>
    <row r="6" spans="1:10" x14ac:dyDescent="0.3">
      <c r="A6" s="17"/>
      <c r="B6" s="3"/>
      <c r="C6" s="18"/>
      <c r="D6" s="3"/>
      <c r="E6" s="3"/>
      <c r="F6" s="3"/>
      <c r="G6" s="3"/>
      <c r="H6" s="3"/>
      <c r="I6" s="3"/>
      <c r="J6" s="3"/>
    </row>
    <row r="7" spans="1:10" x14ac:dyDescent="0.3">
      <c r="A7" s="3"/>
      <c r="B7" s="3"/>
      <c r="C7" s="3"/>
      <c r="D7" s="3"/>
      <c r="E7" s="3"/>
      <c r="F7" s="3"/>
      <c r="G7" s="3"/>
      <c r="H7" s="3"/>
      <c r="I7" s="3"/>
      <c r="J7" s="3"/>
    </row>
    <row r="8" spans="1:10" x14ac:dyDescent="0.3">
      <c r="A8" s="3"/>
      <c r="B8" s="3" t="s">
        <v>118</v>
      </c>
      <c r="C8" s="19">
        <v>3900000</v>
      </c>
      <c r="D8" s="20">
        <v>3900000</v>
      </c>
      <c r="E8" s="20">
        <v>3900000</v>
      </c>
      <c r="F8" s="20">
        <v>3600000</v>
      </c>
      <c r="G8" s="21">
        <v>3200000</v>
      </c>
      <c r="H8" s="20">
        <v>3300000</v>
      </c>
      <c r="I8" s="20">
        <v>3300000</v>
      </c>
      <c r="J8" s="22">
        <v>3400000</v>
      </c>
    </row>
    <row r="9" spans="1:10" x14ac:dyDescent="0.3">
      <c r="A9" s="3"/>
      <c r="B9" s="3"/>
      <c r="C9" s="3"/>
      <c r="D9" s="3"/>
      <c r="E9" s="3"/>
      <c r="F9" s="3"/>
      <c r="G9" s="3"/>
      <c r="H9" s="3"/>
      <c r="I9" s="3"/>
      <c r="J9" s="3"/>
    </row>
    <row r="10" spans="1:10" x14ac:dyDescent="0.3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x14ac:dyDescent="0.3">
      <c r="A11" s="3"/>
      <c r="B11" s="3" t="s">
        <v>121</v>
      </c>
      <c r="C11" s="23">
        <v>3900000</v>
      </c>
      <c r="D11" s="24">
        <v>3900000</v>
      </c>
      <c r="E11" s="24">
        <v>3900000</v>
      </c>
      <c r="F11" s="24">
        <v>3600000</v>
      </c>
      <c r="G11" s="25">
        <v>3200000</v>
      </c>
      <c r="H11" s="24">
        <v>3300000</v>
      </c>
      <c r="I11" s="24">
        <v>3300000</v>
      </c>
      <c r="J11" s="26">
        <v>3400000</v>
      </c>
    </row>
    <row r="12" spans="1:10" x14ac:dyDescent="0.3">
      <c r="A12" s="3"/>
      <c r="B12" s="3" t="s">
        <v>123</v>
      </c>
      <c r="C12" s="27">
        <v>3300000</v>
      </c>
      <c r="D12" s="18">
        <v>3200000</v>
      </c>
      <c r="E12" s="18">
        <v>3200000</v>
      </c>
      <c r="F12" s="18">
        <v>2800000</v>
      </c>
      <c r="G12" s="28">
        <v>2400000</v>
      </c>
      <c r="H12" s="18">
        <v>2500000</v>
      </c>
      <c r="I12" s="18">
        <v>2400000</v>
      </c>
      <c r="J12" s="29">
        <v>2500000</v>
      </c>
    </row>
    <row r="13" spans="1:10" x14ac:dyDescent="0.3">
      <c r="A13" s="3"/>
      <c r="B13" s="3" t="s">
        <v>125</v>
      </c>
      <c r="C13" s="27">
        <v>700000</v>
      </c>
      <c r="D13" s="18">
        <v>700000</v>
      </c>
      <c r="E13" s="18">
        <v>800000</v>
      </c>
      <c r="F13" s="18">
        <v>800000</v>
      </c>
      <c r="G13" s="28">
        <v>900000</v>
      </c>
      <c r="H13" s="18">
        <v>900000</v>
      </c>
      <c r="I13" s="18">
        <v>900000</v>
      </c>
      <c r="J13" s="29">
        <v>1000000</v>
      </c>
    </row>
    <row r="14" spans="1:10" x14ac:dyDescent="0.3">
      <c r="A14" s="3"/>
      <c r="B14" s="3" t="s">
        <v>127</v>
      </c>
      <c r="C14" s="27">
        <v>1000</v>
      </c>
      <c r="D14" s="18">
        <v>1000</v>
      </c>
      <c r="E14" s="18">
        <v>1000</v>
      </c>
      <c r="F14" s="18">
        <v>1000</v>
      </c>
      <c r="G14" s="28">
        <v>1000</v>
      </c>
      <c r="H14" s="18">
        <v>1000</v>
      </c>
      <c r="I14" s="18">
        <v>1000</v>
      </c>
      <c r="J14" s="29">
        <v>1000</v>
      </c>
    </row>
    <row r="15" spans="1:10" x14ac:dyDescent="0.3">
      <c r="A15" s="3"/>
      <c r="B15" s="3" t="s">
        <v>139</v>
      </c>
      <c r="C15" s="27">
        <v>0</v>
      </c>
      <c r="D15" s="18">
        <v>0</v>
      </c>
      <c r="E15" s="18">
        <v>800000</v>
      </c>
      <c r="F15" s="18">
        <v>800000</v>
      </c>
      <c r="G15" s="28">
        <v>900000</v>
      </c>
      <c r="H15" s="18">
        <v>900000</v>
      </c>
      <c r="I15" s="18">
        <v>900000</v>
      </c>
      <c r="J15" s="29">
        <v>1000000</v>
      </c>
    </row>
    <row r="16" spans="1:10" x14ac:dyDescent="0.3">
      <c r="A16" s="3"/>
      <c r="B16" s="3"/>
      <c r="C16" s="30">
        <f>SUM(C11:C15)</f>
        <v>7901000</v>
      </c>
      <c r="D16" s="31">
        <f t="shared" ref="D16:J16" si="0">SUM(D11:D15)</f>
        <v>7801000</v>
      </c>
      <c r="E16" s="31">
        <f t="shared" si="0"/>
        <v>8701000</v>
      </c>
      <c r="F16" s="31">
        <f t="shared" si="0"/>
        <v>8001000</v>
      </c>
      <c r="G16" s="32">
        <f t="shared" si="0"/>
        <v>7401000</v>
      </c>
      <c r="H16" s="31">
        <f t="shared" si="0"/>
        <v>7601000</v>
      </c>
      <c r="I16" s="31">
        <f t="shared" si="0"/>
        <v>7501000</v>
      </c>
      <c r="J16" s="33">
        <f t="shared" si="0"/>
        <v>7901000</v>
      </c>
    </row>
  </sheetData>
  <sheetProtection algorithmName="SHA-512" hashValue="7HhaCnmPlsIr3q0Q7fwOa64At9dAimn2unXHSBZfAZtXiZcy0N1dzCariNt1A2TjSq2UnyTDAaV1wHhmK4B25w==" saltValue="2TPFZNgV7VoQIUXMzErabw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6F21E1F3A3AEE4490CBBD1F8F9D1088" ma:contentTypeVersion="7" ma:contentTypeDescription="Create a new document." ma:contentTypeScope="" ma:versionID="d2f6a4af17865506d7697a82b83d9f34">
  <xsd:schema xmlns:xsd="http://www.w3.org/2001/XMLSchema" xmlns:xs="http://www.w3.org/2001/XMLSchema" xmlns:p="http://schemas.microsoft.com/office/2006/metadata/properties" xmlns:ns2="3fa4713a-3b8c-4225-8f2e-f37394d5e226" xmlns:ns3="415007dd-cb8e-4f9f-8bf0-1ddbaf06eab5" targetNamespace="http://schemas.microsoft.com/office/2006/metadata/properties" ma:root="true" ma:fieldsID="43cb46a05d2b0a947cb14b00ed7930e6" ns2:_="" ns3:_="">
    <xsd:import namespace="3fa4713a-3b8c-4225-8f2e-f37394d5e226"/>
    <xsd:import namespace="415007dd-cb8e-4f9f-8bf0-1ddbaf06eab5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3:MediaServiceMetadata" minOccurs="0"/>
                <xsd:element ref="ns3:MediaServiceFastMetadata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a4713a-3b8c-4225-8f2e-f37394d5e226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2c617df2-eba4-4ec4-9e6e-20cca4ec1b6b}" ma:internalName="TaxCatchAll" ma:showField="CatchAllData" ma:web="3fa4713a-3b8c-4225-8f2e-f37394d5e22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5007dd-cb8e-4f9f-8bf0-1ddbaf06eab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3fa4713a-3b8c-4225-8f2e-f37394d5e226">
      <UserInfo>
        <DisplayName>Dickerscheid, Hans (AV)</DisplayName>
        <AccountId>45</AccountId>
        <AccountType/>
      </UserInfo>
      <UserInfo>
        <DisplayName>Scholten, Bart (AV)</DisplayName>
        <AccountId>48</AccountId>
        <AccountType/>
      </UserInfo>
      <UserInfo>
        <DisplayName>Wittering, Theo (AV)</DisplayName>
        <AccountId>40</AccountId>
        <AccountType/>
      </UserInfo>
      <UserInfo>
        <DisplayName>Leusink, Gert Jan (AV)</DisplayName>
        <AccountId>81</AccountId>
        <AccountType/>
      </UserInfo>
    </SharedWithUsers>
    <TaxCatchAll xmlns="3fa4713a-3b8c-4225-8f2e-f37394d5e226" xsi:nil="true"/>
  </documentManagement>
</p:properties>
</file>

<file path=customXml/itemProps1.xml><?xml version="1.0" encoding="utf-8"?>
<ds:datastoreItem xmlns:ds="http://schemas.openxmlformats.org/officeDocument/2006/customXml" ds:itemID="{6524A8FC-17E4-451C-9F2B-AC2CEA1195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fa4713a-3b8c-4225-8f2e-f37394d5e226"/>
    <ds:schemaRef ds:uri="415007dd-cb8e-4f9f-8bf0-1ddbaf06eab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78BA297-909B-4EAF-9649-77676E4F395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83B1663-035D-4A22-AA8C-7964D7762F8B}">
  <ds:schemaRefs>
    <ds:schemaRef ds:uri="http://schemas.microsoft.com/office/2006/metadata/properties"/>
    <ds:schemaRef ds:uri="http://schemas.microsoft.com/office/infopath/2007/PartnerControls"/>
    <ds:schemaRef ds:uri="3fa4713a-3b8c-4225-8f2e-f37394d5e226"/>
  </ds:schemaRefs>
</ds:datastoreItem>
</file>

<file path=docMetadata/LabelInfo.xml><?xml version="1.0" encoding="utf-8"?>
<clbl:labelList xmlns:clbl="http://schemas.microsoft.com/office/2020/mipLabelMetadata">
  <clbl:label id="{7e2842e1-665b-484c-aece-8136836bf73a}" enabled="1" method="Privileged" siteId="{f6eb77fb-3a22-43b2-99fd-eb5d61fccc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9</vt:i4>
      </vt:variant>
    </vt:vector>
  </HeadingPairs>
  <TitlesOfParts>
    <vt:vector size="9" baseType="lpstr">
      <vt:lpstr>Prijzenblad Totaal</vt:lpstr>
      <vt:lpstr>1. Technische implementatie</vt:lpstr>
      <vt:lpstr>2. Inrichting product</vt:lpstr>
      <vt:lpstr>3. Interfaces</vt:lpstr>
      <vt:lpstr>4. Training en opleiding</vt:lpstr>
      <vt:lpstr>5. Transitie en consultancy</vt:lpstr>
      <vt:lpstr>6.1 Jaarlijkse exploitatie Usr</vt:lpstr>
      <vt:lpstr>6.2 Jaarlijkse exploitatie Msg</vt:lpstr>
      <vt:lpstr>7. Inschatting aantallen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Vroom, Ronald (AV)</dc:creator>
  <cp:keywords/>
  <dc:description/>
  <cp:lastModifiedBy>Vroom, Ronald (AV)</cp:lastModifiedBy>
  <cp:revision/>
  <dcterms:created xsi:type="dcterms:W3CDTF">2021-12-06T19:32:54Z</dcterms:created>
  <dcterms:modified xsi:type="dcterms:W3CDTF">2021-12-08T13:44:08Z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e2842e1-665b-484c-aece-8136836bf73a_Method">
    <vt:lpwstr>Privileged</vt:lpwstr>
  </property>
  <property fmtid="{D5CDD505-2E9C-101B-9397-08002B2CF9AE}" pid="3" name="MSIP_Label_7e2842e1-665b-484c-aece-8136836bf73a_Name">
    <vt:lpwstr>Openbaar</vt:lpwstr>
  </property>
  <property fmtid="{D5CDD505-2E9C-101B-9397-08002B2CF9AE}" pid="4" name="MSIP_Label_7e2842e1-665b-484c-aece-8136836bf73a_Enabled">
    <vt:lpwstr>true</vt:lpwstr>
  </property>
  <property fmtid="{D5CDD505-2E9C-101B-9397-08002B2CF9AE}" pid="5" name="MSIP_Label_7e2842e1-665b-484c-aece-8136836bf73a_ActionId">
    <vt:lpwstr>d9ce1d1a-c34a-458a-a418-4db6dd911a42</vt:lpwstr>
  </property>
  <property fmtid="{D5CDD505-2E9C-101B-9397-08002B2CF9AE}" pid="6" name="ContentTypeId">
    <vt:lpwstr>0x01010076F21E1F3A3AEE4490CBBD1F8F9D1088</vt:lpwstr>
  </property>
  <property fmtid="{D5CDD505-2E9C-101B-9397-08002B2CF9AE}" pid="7" name="MSIP_Label_7e2842e1-665b-484c-aece-8136836bf73a_ContentBits">
    <vt:lpwstr>0</vt:lpwstr>
  </property>
  <property fmtid="{D5CDD505-2E9C-101B-9397-08002B2CF9AE}" pid="8" name="MSIP_Label_7e2842e1-665b-484c-aece-8136836bf73a_SetDate">
    <vt:lpwstr>2021-07-09T12:47:31Z</vt:lpwstr>
  </property>
  <property fmtid="{D5CDD505-2E9C-101B-9397-08002B2CF9AE}" pid="9" name="MSIP_Label_7e2842e1-665b-484c-aece-8136836bf73a_SiteId">
    <vt:lpwstr>f6eb77fb-3a22-43b2-99fd-eb5d61fccc02</vt:lpwstr>
  </property>
</Properties>
</file>