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SSO-CFD\UG_HKT_Inkoop-UNIT\83-INKOOPDOSSIER- INKOOP\IUC22\IUC22-610 klein tech materiaal\04 - BESCHR DOCUMENTEN\Bijlagen\"/>
    </mc:Choice>
  </mc:AlternateContent>
  <workbookProtection workbookAlgorithmName="SHA-512" workbookHashValue="8u2sM+EqE6I3WTdX2vqF2e+gNSLoe4Ovw9Ou40mgdzXsn38R58Jd78ga5LZFQZDmKEDmHB0HLmLyNiPq1C8aEA==" workbookSaltValue="fEHU5A/0NsPcqRbu25cZVg==" workbookSpinCount="100000" lockStructure="1"/>
  <bookViews>
    <workbookView xWindow="120" yWindow="90" windowWidth="17400" windowHeight="7650"/>
  </bookViews>
  <sheets>
    <sheet name="Prijzenblad " sheetId="1" r:id="rId1"/>
  </sheets>
  <definedNames>
    <definedName name="_xlnm.Print_Area" localSheetId="0">'Prijzenblad '!$A$1:$M$71</definedName>
  </definedNames>
  <calcPr calcId="152511"/>
</workbook>
</file>

<file path=xl/calcChain.xml><?xml version="1.0" encoding="utf-8"?>
<calcChain xmlns="http://schemas.openxmlformats.org/spreadsheetml/2006/main">
  <c r="J35" i="1" l="1"/>
  <c r="J33" i="1"/>
  <c r="J29" i="1"/>
  <c r="J24" i="1"/>
  <c r="J22" i="1"/>
  <c r="J21" i="1"/>
  <c r="J20" i="1"/>
  <c r="J19" i="1"/>
  <c r="J63" i="1" l="1"/>
  <c r="K63" i="1" s="1"/>
  <c r="J67" i="1"/>
  <c r="K67" i="1" s="1"/>
  <c r="J66" i="1"/>
  <c r="K66" i="1" s="1"/>
  <c r="J65" i="1"/>
  <c r="K65" i="1" s="1"/>
  <c r="J64" i="1"/>
  <c r="K64" i="1" s="1"/>
  <c r="J61" i="1"/>
  <c r="K61" i="1" s="1"/>
  <c r="J60" i="1"/>
  <c r="K60" i="1" s="1"/>
  <c r="J59" i="1"/>
  <c r="K59" i="1" s="1"/>
  <c r="J57" i="1"/>
  <c r="K57" i="1" s="1"/>
  <c r="J56" i="1"/>
  <c r="K56" i="1" s="1"/>
  <c r="J54" i="1"/>
  <c r="K54" i="1" s="1"/>
  <c r="J52" i="1"/>
  <c r="K52" i="1" s="1"/>
  <c r="J51" i="1"/>
  <c r="K51" i="1" s="1"/>
  <c r="J49" i="1"/>
  <c r="K49" i="1" s="1"/>
  <c r="J48" i="1"/>
  <c r="K48" i="1" s="1"/>
  <c r="J46" i="1"/>
  <c r="K46" i="1" s="1"/>
  <c r="J45" i="1"/>
  <c r="K45" i="1" s="1"/>
  <c r="J43" i="1"/>
  <c r="K43" i="1" s="1"/>
  <c r="J42" i="1"/>
  <c r="K42" i="1" s="1"/>
  <c r="J40" i="1"/>
  <c r="K40" i="1" s="1"/>
  <c r="J39" i="1"/>
  <c r="K39" i="1" s="1"/>
  <c r="J37" i="1"/>
  <c r="K37" i="1" s="1"/>
  <c r="J36" i="1"/>
  <c r="K36" i="1" s="1"/>
  <c r="K35" i="1"/>
  <c r="J34" i="1"/>
  <c r="K34" i="1" s="1"/>
  <c r="K33" i="1"/>
  <c r="J32" i="1"/>
  <c r="K32" i="1" s="1"/>
  <c r="J31" i="1"/>
  <c r="K31" i="1" s="1"/>
  <c r="J30" i="1"/>
  <c r="K30" i="1" s="1"/>
  <c r="K29" i="1"/>
  <c r="J27" i="1"/>
  <c r="K27" i="1" s="1"/>
  <c r="J26" i="1"/>
  <c r="K26" i="1" s="1"/>
  <c r="J25" i="1"/>
  <c r="K25" i="1" s="1"/>
  <c r="K24" i="1"/>
  <c r="K22" i="1"/>
  <c r="K21" i="1"/>
  <c r="K20" i="1"/>
  <c r="K19" i="1"/>
  <c r="K69" i="1" l="1"/>
  <c r="Q67" i="1"/>
  <c r="R67" i="1" s="1"/>
  <c r="Q66" i="1"/>
  <c r="R66" i="1" s="1"/>
  <c r="Q63" i="1"/>
  <c r="R63" i="1" s="1"/>
  <c r="Q60" i="1"/>
  <c r="R60" i="1" s="1"/>
  <c r="Q59" i="1"/>
  <c r="R59" i="1" s="1"/>
  <c r="Q57" i="1"/>
  <c r="R57" i="1" s="1"/>
  <c r="Q54" i="1"/>
  <c r="R54" i="1" s="1"/>
  <c r="Q49" i="1"/>
  <c r="Q48" i="1"/>
  <c r="R48" i="1" s="1"/>
  <c r="S45" i="1"/>
  <c r="Q45" i="1"/>
  <c r="R45" i="1" s="1"/>
  <c r="Q43" i="1"/>
  <c r="Q42" i="1"/>
  <c r="R27" i="1"/>
  <c r="Q27" i="1"/>
  <c r="Q26" i="1"/>
  <c r="R25" i="1"/>
  <c r="Q25" i="1"/>
  <c r="R24" i="1"/>
  <c r="Q24" i="1"/>
</calcChain>
</file>

<file path=xl/sharedStrings.xml><?xml version="1.0" encoding="utf-8"?>
<sst xmlns="http://schemas.openxmlformats.org/spreadsheetml/2006/main" count="199" uniqueCount="173">
  <si>
    <t>De producten dienen minimaal aan de volgende kenmerken te voldoen</t>
  </si>
  <si>
    <t>1.</t>
  </si>
  <si>
    <t>2.</t>
  </si>
  <si>
    <t>Kabelhaspel</t>
  </si>
  <si>
    <t>Accu schroefboormachine</t>
  </si>
  <si>
    <t>3.</t>
  </si>
  <si>
    <t>4.</t>
  </si>
  <si>
    <t>5.</t>
  </si>
  <si>
    <t>6.</t>
  </si>
  <si>
    <t>7.</t>
  </si>
  <si>
    <t>8.</t>
  </si>
  <si>
    <t>9.</t>
  </si>
  <si>
    <t>10.</t>
  </si>
  <si>
    <t>13.</t>
  </si>
  <si>
    <t>14.</t>
  </si>
  <si>
    <t>15.</t>
  </si>
  <si>
    <t>16.</t>
  </si>
  <si>
    <t>17.</t>
  </si>
  <si>
    <t>18.</t>
  </si>
  <si>
    <t>19.</t>
  </si>
  <si>
    <t>20.</t>
  </si>
  <si>
    <t>21.</t>
  </si>
  <si>
    <t>22.</t>
  </si>
  <si>
    <t>23.</t>
  </si>
  <si>
    <t>24.</t>
  </si>
  <si>
    <t>25.</t>
  </si>
  <si>
    <t>Verlichting</t>
  </si>
  <si>
    <t>Sanitair</t>
  </si>
  <si>
    <t>Productgroep</t>
  </si>
  <si>
    <t>18W 830 4P</t>
  </si>
  <si>
    <t>LED</t>
  </si>
  <si>
    <t>26.</t>
  </si>
  <si>
    <t xml:space="preserve">Onderdeel </t>
  </si>
  <si>
    <t>Nr</t>
  </si>
  <si>
    <t>Gereedschap</t>
  </si>
  <si>
    <t>Fictief aantal</t>
  </si>
  <si>
    <t>Bestel eenheid</t>
  </si>
  <si>
    <t>Bruto prijs excl. BTW, inclusief alle kosten</t>
  </si>
  <si>
    <t>Hangslot 65/25</t>
  </si>
  <si>
    <t>11.</t>
  </si>
  <si>
    <t>12.</t>
  </si>
  <si>
    <t>TL</t>
  </si>
  <si>
    <t>TLD</t>
  </si>
  <si>
    <t>PLC</t>
  </si>
  <si>
    <t>PLT</t>
  </si>
  <si>
    <t>Gasontbrandingslamp</t>
  </si>
  <si>
    <t>Closetzitting</t>
  </si>
  <si>
    <t>Wastafelmengkraan</t>
  </si>
  <si>
    <t>Wateronthardingszout</t>
  </si>
  <si>
    <t>Dekkleed</t>
  </si>
  <si>
    <t>Testgas</t>
  </si>
  <si>
    <t>Elektrisch Gereedschap (boormachines, schroefmachine, etc) (inclusief benodigdheden zoals bijvoorbeeld Boor en bitsets, accu’s en acculaders, stofzakken etc.)</t>
  </si>
  <si>
    <t>Niet elektrisch (hand-) Gereedschap  (schroevendraaier hamer etc.)</t>
  </si>
  <si>
    <t>Meetgereedschap (waterpas, meetlint, rolmaat etc.)</t>
  </si>
  <si>
    <t>ijzerwaren (schroeven, bouten, spijkers, pluggen etc.)</t>
  </si>
  <si>
    <t>Bouw materialen (hout, plaatmateriaal, gipsplaten etc.)</t>
  </si>
  <si>
    <t>Bouw grondstoffen (zand, grind, mortel, cement etc.)</t>
  </si>
  <si>
    <t xml:space="preserve">Hang- en sluitwerk </t>
  </si>
  <si>
    <t>Overige kleine onderhoudsbenodigdheden</t>
  </si>
  <si>
    <t>Strooimiddelen (strooizout en strooigereedschap), Wateronthardingszout</t>
  </si>
  <si>
    <t>Strooimiddelen</t>
  </si>
  <si>
    <t>Meetgereedschap</t>
  </si>
  <si>
    <t>Overig</t>
  </si>
  <si>
    <t>E. Gereedschap</t>
  </si>
  <si>
    <t>Hang/sluit</t>
  </si>
  <si>
    <t>ijzerwaren</t>
  </si>
  <si>
    <t>Verf</t>
  </si>
  <si>
    <t>Bouw mat</t>
  </si>
  <si>
    <t>Bouw grond</t>
  </si>
  <si>
    <t>Strooizout</t>
  </si>
  <si>
    <t>Min. 25kg geschikt voor strooiwagen, wegen/voetpaden</t>
  </si>
  <si>
    <t>Vuren geschaafd</t>
  </si>
  <si>
    <t>Markeringsverf</t>
  </si>
  <si>
    <t>Vermogen min. 800w,SDS-plus,slagkracht min. 2.3j</t>
  </si>
  <si>
    <t>5 sleufschroevendraaiers, 2 kruisschroevendraaiers PH, geisoleerd 1000v</t>
  </si>
  <si>
    <t>Schroevendraaierset (7dlg)</t>
  </si>
  <si>
    <t>Hollewandplug</t>
  </si>
  <si>
    <t>Doos min. 50st, boorgat 8mm, lengte 40mm, schroefdikte 4mm, klembereik 10-16mm, nylon)</t>
  </si>
  <si>
    <t>27.</t>
  </si>
  <si>
    <t>28.</t>
  </si>
  <si>
    <t>29.</t>
  </si>
  <si>
    <t>30.</t>
  </si>
  <si>
    <t>31.</t>
  </si>
  <si>
    <t>32.</t>
  </si>
  <si>
    <t>33.</t>
  </si>
  <si>
    <t>34.</t>
  </si>
  <si>
    <t>35.</t>
  </si>
  <si>
    <t>36.</t>
  </si>
  <si>
    <t>37.</t>
  </si>
  <si>
    <t>38.</t>
  </si>
  <si>
    <t>Kunststofband op rol 8 cm breed, lengte 500 meter</t>
  </si>
  <si>
    <t>250ml testgas brandmeldinstallatie, geschikt voor testen optis./ionis. Rookmelders</t>
  </si>
  <si>
    <t>Uitvoering 65/25 slotkast van massief messing, diam. Beugel 4mm</t>
  </si>
  <si>
    <t>Min. 25kg geschikt voor vaatwasser, korrel 6-15mm</t>
  </si>
  <si>
    <t>Aantal: minimaal 9 van 1.5 tm 10mm</t>
  </si>
  <si>
    <t>Inbussleutelset</t>
  </si>
  <si>
    <t>Netto prijs excl. BTW, inclusief alle kosten inclusief korting</t>
  </si>
  <si>
    <t>Aangeboden Kortings-percentage</t>
  </si>
  <si>
    <t>Verf en verfbenodigdheden</t>
  </si>
  <si>
    <t>Refertentie/ Artikelnummer</t>
  </si>
  <si>
    <t xml:space="preserve">Directe link naar internetpagina met de standaard catalogusprijs </t>
  </si>
  <si>
    <t>Invulinstructie</t>
  </si>
  <si>
    <t>Inschrijver dient alle blauwe cellen op het tabblad Prijsinvulblad in te vullen.</t>
  </si>
  <si>
    <t xml:space="preserve">Indien inschrijver een specifiek type of merk niet in zijn assortiment heeft, kan inschrijver een gelijkwaardig alternatief aanbieden. </t>
  </si>
  <si>
    <t>Inschrijver geeft de besteleenheid per product aan in kolom G</t>
  </si>
  <si>
    <t>Kolom G</t>
  </si>
  <si>
    <t>Kolom L</t>
  </si>
  <si>
    <t>Kolom H</t>
  </si>
  <si>
    <t>Kolom I</t>
  </si>
  <si>
    <t>Inschrijver geeft de stukprijs aan in kolom H. De prijs dient u in te vullen zoals de producten worden aangeboden in uw webshop, inclusief alle kosten, exclusief omzetbelasting (BTW).</t>
  </si>
  <si>
    <t>De ingevulde bedragen bepalen de score op het gunningscriterium Prijs. Het is niet toegestaan om de opmaak van de spreadsheet te wijzigen. Als het exacte product niet kan worden geleverd dient u een qua kwaliteit naastgelegen duurder product aan te bieden, welke minimaal aan de gestelde kenmerken voldoet.</t>
  </si>
  <si>
    <t>Let op!</t>
  </si>
  <si>
    <t>Aan het fictieve aantal kunnen geen rechten ontleend voor eventueel toekomstige afname.</t>
  </si>
  <si>
    <t>Haakse slijpmachine (accu) min 1 accu 18v 5Ah</t>
  </si>
  <si>
    <t>Accu slijpmachine</t>
  </si>
  <si>
    <t>Met klopboorfunctie,koffer,lader en 1 accu min.18v 3Ah</t>
  </si>
  <si>
    <t>Dopsleutelset</t>
  </si>
  <si>
    <t>Dopsleutelset 10 t/m 32 mm</t>
  </si>
  <si>
    <t>CDM-T 35W 842</t>
  </si>
  <si>
    <t>Hamer</t>
  </si>
  <si>
    <t>Hamer moker 1000gr</t>
  </si>
  <si>
    <t>Vloergoot</t>
  </si>
  <si>
    <t>Vloergoot 17x75mm lengte 2m bolvormig</t>
  </si>
  <si>
    <t>Trap</t>
  </si>
  <si>
    <t>Aluminium,5 stappen/niveaus,stahoogte120cm NEN2484&amp;EN 131</t>
  </si>
  <si>
    <t>6 x 4 meter</t>
  </si>
  <si>
    <t>Tweegreeps wastafelmengkraan hartafstand 147mm</t>
  </si>
  <si>
    <t>Afzetlint</t>
  </si>
  <si>
    <t>Cilinderbouwsleutel</t>
  </si>
  <si>
    <t>Universeel, conisch vierkant 7-10mm</t>
  </si>
  <si>
    <t>Insteek deurslot binnendeur</t>
  </si>
  <si>
    <t>Links- rechtsdraaiend, hartmaat 55mm, doornmaat 50mm, lengte voorplaat 174mm, met nachtschoot, type cilinder Profiel</t>
  </si>
  <si>
    <t>Snelcement</t>
  </si>
  <si>
    <t>Snelcement emmer 6KG, toepassing buiten</t>
  </si>
  <si>
    <t>Zitting en deksel voor universele toiletpot</t>
  </si>
  <si>
    <t>Multiplex 18mm</t>
  </si>
  <si>
    <t>2500x1220x18mm WBP</t>
  </si>
  <si>
    <t>44x69mm 300cm FSC keurmerk</t>
  </si>
  <si>
    <t>500ml wit spuitbus</t>
  </si>
  <si>
    <t>Muurverf 10L</t>
  </si>
  <si>
    <t>RAL9010 Dekkend 10liter binnen</t>
  </si>
  <si>
    <t>Houtschroef RVS</t>
  </si>
  <si>
    <t>Doos 100st, 6x80mm, Torx, platte kop, kwaliteitsklasse RVS 304</t>
  </si>
  <si>
    <t>Landmeter</t>
  </si>
  <si>
    <t>Lengte 30 meter, nauwkeurigheid: Klasse II</t>
  </si>
  <si>
    <t>Meetwiel</t>
  </si>
  <si>
    <t>Meetbereik teller min. 9999.9m aanduiding in meters en decimeters</t>
  </si>
  <si>
    <t>TL 5C</t>
  </si>
  <si>
    <t>32W 830 4P</t>
  </si>
  <si>
    <t>40W 830</t>
  </si>
  <si>
    <t>8W 840</t>
  </si>
  <si>
    <t>58W 840</t>
  </si>
  <si>
    <t>PLC LED</t>
  </si>
  <si>
    <t>9W 840 4P</t>
  </si>
  <si>
    <t>4.6W Led spot GU10</t>
  </si>
  <si>
    <t>LED Tube</t>
  </si>
  <si>
    <t>1500mm 20W 840T5</t>
  </si>
  <si>
    <t>Elektrische Boorhamer</t>
  </si>
  <si>
    <t>Tenminste 3 insteek contacten, min. 25M, min. IP44</t>
  </si>
  <si>
    <t>Bijlage 12: Prijzenblad Europese Aanbesteding Klein Technisch Materiaal IUC22-610</t>
  </si>
  <si>
    <t xml:space="preserve">Gegevens inschrijver </t>
  </si>
  <si>
    <t>Naam onderneming</t>
  </si>
  <si>
    <t>Kolom E14</t>
  </si>
  <si>
    <t xml:space="preserve">Lampen (exclusief armatuur) </t>
  </si>
  <si>
    <t>Sanitair (kranen, afsluiters, toiletbrillen etc.)</t>
  </si>
  <si>
    <t>Netto prijs excl. BTW inclusief alle kosten, inclusief korting x fictief aantal</t>
  </si>
  <si>
    <t>Inschrijver geeft de refertentie/ artikelnummer aan in kolom L</t>
  </si>
  <si>
    <t>Kolom M</t>
  </si>
  <si>
    <t>Inschrijver geeft een directe link naar internetpagina met de standaard catalogusprijs aan in kolom M</t>
  </si>
  <si>
    <t>Aangeboden Totaalprijs (AP)</t>
  </si>
  <si>
    <t>Invullen van het prijzenblad dient te gebeuren volgens de voorwaarden zoals gesteld in het beschrijvend document en Bijlage A specificatie van de opdracht.</t>
  </si>
  <si>
    <t xml:space="preserve">Inschrijver geeft de aangeboden kortingspercentage op de prijzen in de catalogus aan in kolom I. Dit opgegeven kortingspercentage kan verschillen per categorie. Het betreffende kortingspercentage (maximaal 1 cijfer achter de komma) is van toepassing op de gehele productgroep, dus niet uitsluitend voor de geoffreerde artikelen in de productprijsopgave. De opgegeven kortingspercentages worden opgenomen in de overeenkomst en dienen toegepast te worden op alle artikelen die onder de Raamovereenkomst gekocht worden door opdrachtgever. De geoffreerde kortingspercentages staan vast voor de gehele duur van de overeenkomst. </t>
  </si>
  <si>
    <t>Inschrijver geeft naam van onderneming aan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</si>
</sst>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43" formatCode="_ * #,##0.00_ ;_ * \-#,##0.00_ ;_ * &quot;-&quot;??_ ;_ @_ "/>
    <numFmt numFmtId="164" formatCode="_ [$€-413]\ * #,##0.00_ ;_ [$€-413]\ * \-#,##0.00_ ;_ [$€-413]\ * &quot;-&quot;??_ ;_ @_ "/>
  </numFmts>
  <fonts count="13" x14ac:knownFonts="1">
    <font>
      <sz val="11"/>
      <color theme="1"/>
      <name val="Calibri"/>
      <family val="2"/>
      <scheme val="minor"/>
    </font>
    <font>
      <b/>
      <sz val="10"/>
      <color rgb="FFFFFFFF"/>
      <name val="Arial"/>
      <family val="2"/>
    </font>
    <font>
      <sz val="10"/>
      <color theme="1"/>
      <name val="Arial"/>
      <family val="2"/>
    </font>
    <font>
      <sz val="11"/>
      <color theme="1"/>
      <name val="Arial"/>
      <family val="2"/>
    </font>
    <font>
      <sz val="20"/>
      <color theme="1"/>
      <name val="Arial"/>
      <family val="2"/>
    </font>
    <font>
      <b/>
      <sz val="11"/>
      <color theme="1"/>
      <name val="Arial"/>
      <family val="2"/>
    </font>
    <font>
      <b/>
      <sz val="14"/>
      <color rgb="FF000000"/>
      <name val="Arial"/>
      <family val="2"/>
    </font>
    <font>
      <sz val="11"/>
      <color theme="1"/>
      <name val="Calibri"/>
      <family val="2"/>
      <scheme val="minor"/>
    </font>
    <font>
      <b/>
      <sz val="11"/>
      <color rgb="FF000000"/>
      <name val="Arial"/>
      <family val="2"/>
    </font>
    <font>
      <b/>
      <sz val="10"/>
      <color theme="0"/>
      <name val="Arial"/>
      <family val="2"/>
    </font>
    <font>
      <b/>
      <sz val="10"/>
      <color rgb="FF000000"/>
      <name val="Arial"/>
      <family val="2"/>
    </font>
    <font>
      <b/>
      <sz val="10"/>
      <color theme="1"/>
      <name val="Arial"/>
      <family val="2"/>
    </font>
    <font>
      <b/>
      <sz val="11"/>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133">
    <xf numFmtId="0" fontId="0" fillId="0" borderId="0" xfId="0"/>
    <xf numFmtId="9" fontId="10" fillId="4" borderId="3" xfId="0" applyNumberFormat="1" applyFont="1" applyFill="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wrapText="1"/>
      <protection locked="0"/>
    </xf>
    <xf numFmtId="9" fontId="10" fillId="4" borderId="3" xfId="0" applyNumberFormat="1" applyFont="1" applyFill="1" applyBorder="1" applyAlignment="1" applyProtection="1">
      <alignment horizontal="center" vertical="center" wrapText="1"/>
      <protection locked="0"/>
    </xf>
    <xf numFmtId="9" fontId="10" fillId="4" borderId="4" xfId="0" applyNumberFormat="1" applyFont="1" applyFill="1" applyBorder="1" applyAlignment="1" applyProtection="1">
      <alignment horizontal="center" vertical="center" wrapText="1"/>
      <protection locked="0"/>
    </xf>
    <xf numFmtId="9" fontId="10" fillId="4" borderId="21" xfId="0" applyNumberFormat="1" applyFont="1" applyFill="1" applyBorder="1" applyAlignment="1" applyProtection="1">
      <alignment horizontal="center" vertical="center" wrapText="1"/>
      <protection locked="0"/>
    </xf>
    <xf numFmtId="0" fontId="3" fillId="0" borderId="0" xfId="0" applyFont="1" applyProtection="1"/>
    <xf numFmtId="0" fontId="3" fillId="0" borderId="0" xfId="0" applyFont="1" applyAlignment="1" applyProtection="1">
      <alignment horizontal="left"/>
    </xf>
    <xf numFmtId="1" fontId="3" fillId="0" borderId="0" xfId="0" applyNumberFormat="1" applyFont="1" applyAlignment="1" applyProtection="1">
      <alignment horizontal="center"/>
    </xf>
    <xf numFmtId="1" fontId="3" fillId="0" borderId="0" xfId="0" applyNumberFormat="1" applyFont="1" applyProtection="1"/>
    <xf numFmtId="9" fontId="3" fillId="0" borderId="0" xfId="0" applyNumberFormat="1" applyFont="1" applyProtection="1"/>
    <xf numFmtId="0" fontId="3" fillId="0" borderId="0" xfId="0" applyFont="1" applyFill="1" applyProtection="1"/>
    <xf numFmtId="1" fontId="3" fillId="0" borderId="0" xfId="0" applyNumberFormat="1" applyFont="1" applyFill="1" applyProtection="1"/>
    <xf numFmtId="0" fontId="4" fillId="0" borderId="0" xfId="0" applyFont="1" applyAlignment="1" applyProtection="1"/>
    <xf numFmtId="0" fontId="4" fillId="0" borderId="0" xfId="0" applyFont="1" applyFill="1" applyAlignment="1" applyProtection="1"/>
    <xf numFmtId="0" fontId="2" fillId="0" borderId="0" xfId="0" applyFont="1" applyAlignment="1" applyProtection="1">
      <alignment horizontal="left" wrapText="1"/>
    </xf>
    <xf numFmtId="1" fontId="2" fillId="0" borderId="0" xfId="0" applyNumberFormat="1" applyFont="1" applyAlignment="1" applyProtection="1">
      <alignment horizontal="center" wrapText="1"/>
    </xf>
    <xf numFmtId="1" fontId="2" fillId="0" borderId="0" xfId="0" applyNumberFormat="1" applyFont="1" applyAlignment="1" applyProtection="1">
      <alignment horizontal="left" wrapText="1"/>
    </xf>
    <xf numFmtId="9" fontId="2" fillId="0" borderId="0" xfId="0" applyNumberFormat="1" applyFont="1" applyAlignment="1" applyProtection="1">
      <alignment horizontal="left" wrapText="1"/>
    </xf>
    <xf numFmtId="0" fontId="2" fillId="0" borderId="0" xfId="0" applyFont="1" applyFill="1" applyAlignment="1" applyProtection="1">
      <alignment horizontal="left" wrapText="1"/>
    </xf>
    <xf numFmtId="1" fontId="2" fillId="0" borderId="0" xfId="0" applyNumberFormat="1" applyFont="1" applyFill="1" applyAlignment="1" applyProtection="1">
      <alignment horizontal="left" wrapText="1"/>
    </xf>
    <xf numFmtId="0" fontId="3" fillId="4" borderId="32" xfId="0" applyFont="1" applyFill="1" applyBorder="1" applyAlignment="1" applyProtection="1">
      <alignment horizontal="center" wrapText="1"/>
    </xf>
    <xf numFmtId="0" fontId="3" fillId="4" borderId="33" xfId="0" applyFont="1" applyFill="1" applyBorder="1" applyAlignment="1" applyProtection="1">
      <alignment horizontal="center" wrapText="1"/>
    </xf>
    <xf numFmtId="0" fontId="3" fillId="4" borderId="34" xfId="0" applyFont="1" applyFill="1" applyBorder="1" applyAlignment="1" applyProtection="1">
      <alignment horizontal="center" wrapText="1"/>
    </xf>
    <xf numFmtId="0" fontId="3" fillId="4" borderId="38" xfId="0" applyFont="1" applyFill="1" applyBorder="1" applyAlignment="1" applyProtection="1">
      <alignment horizontal="center" wrapText="1"/>
    </xf>
    <xf numFmtId="0" fontId="3" fillId="4" borderId="28" xfId="0" applyFont="1" applyFill="1" applyBorder="1" applyAlignment="1" applyProtection="1">
      <alignment horizontal="center" wrapText="1"/>
    </xf>
    <xf numFmtId="0" fontId="3" fillId="4" borderId="29"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4" borderId="35" xfId="0" applyFont="1" applyFill="1" applyBorder="1" applyAlignment="1" applyProtection="1">
      <alignment horizontal="center" wrapText="1"/>
    </xf>
    <xf numFmtId="0" fontId="3" fillId="4" borderId="36" xfId="0" applyFont="1" applyFill="1" applyBorder="1" applyAlignment="1" applyProtection="1">
      <alignment horizontal="center" wrapText="1"/>
    </xf>
    <xf numFmtId="0" fontId="3" fillId="4" borderId="37" xfId="0" applyFont="1" applyFill="1" applyBorder="1" applyAlignment="1" applyProtection="1">
      <alignment horizontal="center" wrapText="1"/>
    </xf>
    <xf numFmtId="0" fontId="3" fillId="0" borderId="13" xfId="0" applyFont="1" applyBorder="1" applyAlignment="1" applyProtection="1">
      <alignment horizontal="center"/>
    </xf>
    <xf numFmtId="0" fontId="3"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0" xfId="0" applyFont="1" applyFill="1" applyBorder="1" applyAlignment="1" applyProtection="1">
      <alignment horizontal="center"/>
    </xf>
    <xf numFmtId="0" fontId="0" fillId="4" borderId="12" xfId="0" applyFill="1" applyBorder="1" applyAlignment="1" applyProtection="1">
      <alignment horizontal="center" vertical="center"/>
    </xf>
    <xf numFmtId="0" fontId="3" fillId="5" borderId="6" xfId="0" applyFont="1" applyFill="1" applyBorder="1" applyAlignment="1" applyProtection="1">
      <alignment horizontal="left" wrapText="1"/>
    </xf>
    <xf numFmtId="0" fontId="3" fillId="5" borderId="11" xfId="0" applyFont="1" applyFill="1" applyBorder="1" applyAlignment="1" applyProtection="1">
      <alignment horizontal="left" wrapText="1"/>
    </xf>
    <xf numFmtId="0" fontId="3" fillId="0" borderId="5"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0" fillId="4" borderId="13" xfId="0" applyFill="1" applyBorder="1" applyAlignment="1" applyProtection="1">
      <alignment horizontal="center" vertical="center"/>
    </xf>
    <xf numFmtId="0" fontId="3" fillId="0" borderId="24" xfId="0" applyFont="1" applyBorder="1" applyAlignment="1" applyProtection="1">
      <alignment horizontal="left" vertical="top" wrapText="1"/>
    </xf>
    <xf numFmtId="0" fontId="3" fillId="0" borderId="31"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3" fillId="0" borderId="2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0" fillId="4" borderId="19" xfId="0" applyFill="1" applyBorder="1" applyAlignment="1" applyProtection="1">
      <alignment horizontal="center" vertical="center"/>
    </xf>
    <xf numFmtId="0" fontId="3" fillId="0" borderId="25" xfId="0" applyFont="1" applyBorder="1" applyAlignment="1" applyProtection="1">
      <alignment horizontal="left" vertical="top" wrapText="1"/>
    </xf>
    <xf numFmtId="0" fontId="3" fillId="0" borderId="30" xfId="0" applyFont="1" applyBorder="1" applyAlignment="1" applyProtection="1">
      <alignment horizontal="left" vertical="top" wrapText="1"/>
    </xf>
    <xf numFmtId="0" fontId="6" fillId="0" borderId="0"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top" wrapText="1"/>
    </xf>
    <xf numFmtId="0" fontId="3" fillId="0" borderId="1" xfId="0" applyFont="1" applyBorder="1" applyAlignment="1" applyProtection="1">
      <alignment horizontal="center" vertical="top" wrapText="1"/>
    </xf>
    <xf numFmtId="0" fontId="3" fillId="0" borderId="0" xfId="0" applyFont="1" applyBorder="1" applyAlignment="1" applyProtection="1">
      <alignment horizontal="center"/>
    </xf>
    <xf numFmtId="1" fontId="3" fillId="0" borderId="0" xfId="0" applyNumberFormat="1" applyFont="1" applyBorder="1" applyAlignment="1" applyProtection="1">
      <alignment horizontal="center"/>
    </xf>
    <xf numFmtId="9" fontId="3" fillId="0" borderId="0" xfId="0" applyNumberFormat="1" applyFont="1" applyBorder="1" applyAlignment="1" applyProtection="1">
      <alignment horizontal="center"/>
    </xf>
    <xf numFmtId="0" fontId="1" fillId="3" borderId="8"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1" fontId="1" fillId="3" borderId="9" xfId="0" applyNumberFormat="1" applyFont="1" applyFill="1" applyBorder="1" applyAlignment="1" applyProtection="1">
      <alignment horizontal="center" vertical="center" wrapText="1"/>
    </xf>
    <xf numFmtId="9" fontId="1" fillId="3" borderId="9" xfId="0" applyNumberFormat="1"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1" fontId="1" fillId="3" borderId="28" xfId="0" applyNumberFormat="1" applyFont="1" applyFill="1" applyBorder="1" applyAlignment="1" applyProtection="1">
      <alignment horizontal="center" vertical="center" wrapText="1"/>
    </xf>
    <xf numFmtId="1" fontId="1" fillId="3" borderId="29" xfId="0" applyNumberFormat="1" applyFont="1" applyFill="1" applyBorder="1" applyAlignment="1" applyProtection="1">
      <alignment horizontal="center" vertical="center" wrapText="1"/>
    </xf>
    <xf numFmtId="0" fontId="5" fillId="0" borderId="0" xfId="0" applyFont="1" applyProtection="1"/>
    <xf numFmtId="4" fontId="9" fillId="3" borderId="10" xfId="0" applyNumberFormat="1" applyFont="1" applyFill="1" applyBorder="1" applyAlignment="1" applyProtection="1">
      <alignment horizontal="left"/>
    </xf>
    <xf numFmtId="4" fontId="9" fillId="3" borderId="6" xfId="0" applyNumberFormat="1" applyFont="1" applyFill="1" applyBorder="1" applyAlignment="1" applyProtection="1">
      <alignment horizontal="left"/>
    </xf>
    <xf numFmtId="4" fontId="9" fillId="3" borderId="11" xfId="0" applyNumberFormat="1" applyFont="1" applyFill="1" applyBorder="1" applyAlignment="1" applyProtection="1">
      <alignment horizontal="left"/>
    </xf>
    <xf numFmtId="0" fontId="0" fillId="0" borderId="0" xfId="0" applyAlignment="1" applyProtection="1">
      <alignment horizontal="center" vertical="center"/>
    </xf>
    <xf numFmtId="1" fontId="0" fillId="0" borderId="0" xfId="0" applyNumberFormat="1" applyAlignment="1" applyProtection="1">
      <alignment horizontal="center" vertical="center"/>
    </xf>
    <xf numFmtId="4" fontId="2" fillId="0" borderId="12" xfId="0" applyNumberFormat="1" applyFont="1" applyBorder="1" applyProtection="1"/>
    <xf numFmtId="4" fontId="2" fillId="0" borderId="4" xfId="0" applyNumberFormat="1" applyFont="1" applyBorder="1" applyProtection="1"/>
    <xf numFmtId="1" fontId="2" fillId="5" borderId="4" xfId="0" applyNumberFormat="1" applyFont="1" applyFill="1" applyBorder="1" applyAlignment="1" applyProtection="1">
      <alignment horizontal="center"/>
    </xf>
    <xf numFmtId="164" fontId="10" fillId="2" borderId="24" xfId="0" applyNumberFormat="1" applyFont="1" applyFill="1" applyBorder="1" applyAlignment="1" applyProtection="1">
      <alignment horizontal="center" vertical="center" wrapText="1"/>
    </xf>
    <xf numFmtId="164" fontId="10" fillId="0" borderId="5" xfId="0" applyNumberFormat="1" applyFont="1" applyFill="1" applyBorder="1" applyAlignment="1" applyProtection="1">
      <alignment horizontal="center" vertical="center" wrapText="1"/>
    </xf>
    <xf numFmtId="0" fontId="0" fillId="0" borderId="0" xfId="0" applyProtection="1"/>
    <xf numFmtId="1" fontId="0" fillId="0" borderId="0" xfId="0" applyNumberFormat="1" applyProtection="1"/>
    <xf numFmtId="4" fontId="2" fillId="0" borderId="13" xfId="0" applyNumberFormat="1" applyFont="1" applyBorder="1" applyProtection="1"/>
    <xf numFmtId="4" fontId="2" fillId="0" borderId="1" xfId="0" applyNumberFormat="1" applyFont="1" applyBorder="1" applyProtection="1"/>
    <xf numFmtId="1" fontId="2" fillId="5" borderId="1" xfId="0" applyNumberFormat="1" applyFont="1" applyFill="1" applyBorder="1" applyAlignment="1" applyProtection="1">
      <alignment horizontal="center"/>
    </xf>
    <xf numFmtId="4" fontId="2" fillId="0" borderId="15" xfId="0" applyNumberFormat="1" applyFont="1" applyBorder="1" applyProtection="1"/>
    <xf numFmtId="4" fontId="2" fillId="0" borderId="2" xfId="0" applyNumberFormat="1" applyFont="1" applyBorder="1" applyProtection="1"/>
    <xf numFmtId="1" fontId="2" fillId="5" borderId="2" xfId="0" applyNumberFormat="1" applyFont="1" applyFill="1" applyBorder="1" applyAlignment="1" applyProtection="1">
      <alignment horizontal="center"/>
    </xf>
    <xf numFmtId="164" fontId="10" fillId="2" borderId="5" xfId="0" applyNumberFormat="1" applyFont="1" applyFill="1" applyBorder="1" applyAlignment="1" applyProtection="1">
      <alignment horizontal="center" vertical="center" wrapText="1"/>
    </xf>
    <xf numFmtId="4" fontId="9" fillId="3" borderId="16" xfId="0" applyNumberFormat="1" applyFont="1" applyFill="1" applyBorder="1" applyAlignment="1" applyProtection="1">
      <alignment horizontal="left"/>
    </xf>
    <xf numFmtId="4" fontId="9" fillId="3" borderId="0" xfId="0" applyNumberFormat="1" applyFont="1" applyFill="1" applyBorder="1" applyAlignment="1" applyProtection="1">
      <alignment horizontal="left"/>
    </xf>
    <xf numFmtId="4" fontId="9" fillId="3" borderId="17" xfId="0" applyNumberFormat="1" applyFont="1" applyFill="1" applyBorder="1" applyAlignment="1" applyProtection="1">
      <alignment horizontal="left"/>
    </xf>
    <xf numFmtId="44" fontId="10" fillId="2" borderId="5" xfId="2" applyFont="1" applyFill="1" applyBorder="1" applyAlignment="1" applyProtection="1">
      <alignment horizontal="center" vertical="center" wrapText="1"/>
    </xf>
    <xf numFmtId="44" fontId="10" fillId="0" borderId="5" xfId="2" applyFont="1" applyFill="1" applyBorder="1" applyAlignment="1" applyProtection="1">
      <alignment horizontal="center" vertical="center" wrapText="1"/>
    </xf>
    <xf numFmtId="3" fontId="2" fillId="0" borderId="13" xfId="0" applyNumberFormat="1" applyFont="1" applyBorder="1" applyProtection="1"/>
    <xf numFmtId="44" fontId="10" fillId="2" borderId="24" xfId="2" applyFont="1" applyFill="1" applyBorder="1" applyAlignment="1" applyProtection="1">
      <alignment horizontal="center" vertical="center" wrapText="1"/>
    </xf>
    <xf numFmtId="44" fontId="10" fillId="2" borderId="26" xfId="2" applyFont="1" applyFill="1" applyBorder="1" applyAlignment="1" applyProtection="1">
      <alignment horizontal="center" vertical="center" wrapText="1"/>
    </xf>
    <xf numFmtId="4" fontId="2" fillId="0" borderId="18" xfId="0" applyNumberFormat="1" applyFont="1" applyBorder="1" applyProtection="1"/>
    <xf numFmtId="4" fontId="2" fillId="0" borderId="3" xfId="0" applyNumberFormat="1" applyFont="1" applyBorder="1" applyProtection="1"/>
    <xf numFmtId="1" fontId="2" fillId="5" borderId="3" xfId="0" applyNumberFormat="1" applyFont="1" applyFill="1" applyBorder="1" applyAlignment="1" applyProtection="1">
      <alignment horizontal="center"/>
    </xf>
    <xf numFmtId="44" fontId="10" fillId="2" borderId="7" xfId="2" applyFont="1" applyFill="1" applyBorder="1" applyAlignment="1" applyProtection="1">
      <alignment horizontal="center" vertical="center" wrapText="1"/>
    </xf>
    <xf numFmtId="43" fontId="9" fillId="3" borderId="10" xfId="1" applyFont="1" applyFill="1" applyBorder="1" applyAlignment="1" applyProtection="1">
      <alignment horizontal="left"/>
    </xf>
    <xf numFmtId="43" fontId="9" fillId="3" borderId="6" xfId="1" applyFont="1" applyFill="1" applyBorder="1" applyAlignment="1" applyProtection="1">
      <alignment horizontal="left"/>
    </xf>
    <xf numFmtId="43" fontId="9" fillId="3" borderId="11" xfId="1" applyFont="1" applyFill="1" applyBorder="1" applyAlignment="1" applyProtection="1">
      <alignment horizontal="left"/>
    </xf>
    <xf numFmtId="4" fontId="2" fillId="0" borderId="19" xfId="0" applyNumberFormat="1" applyFont="1" applyBorder="1" applyProtection="1"/>
    <xf numFmtId="4" fontId="2" fillId="0" borderId="20" xfId="0" applyNumberFormat="1" applyFont="1" applyBorder="1" applyProtection="1"/>
    <xf numFmtId="1" fontId="2" fillId="5" borderId="20" xfId="0" applyNumberFormat="1" applyFont="1" applyFill="1" applyBorder="1" applyAlignment="1" applyProtection="1">
      <alignment horizontal="center"/>
    </xf>
    <xf numFmtId="44" fontId="10" fillId="2" borderId="27" xfId="2" applyFont="1" applyFill="1" applyBorder="1" applyAlignment="1" applyProtection="1">
      <alignment horizontal="center" vertical="center" wrapText="1"/>
    </xf>
    <xf numFmtId="44" fontId="10" fillId="0" borderId="27" xfId="2" applyFont="1" applyFill="1" applyBorder="1" applyAlignment="1" applyProtection="1">
      <alignment horizontal="center" vertical="center" wrapText="1"/>
    </xf>
    <xf numFmtId="0" fontId="0" fillId="5" borderId="0" xfId="0" applyFill="1" applyBorder="1" applyProtection="1"/>
    <xf numFmtId="4" fontId="0" fillId="5" borderId="0" xfId="0" applyNumberFormat="1" applyFill="1" applyBorder="1" applyProtection="1"/>
    <xf numFmtId="1" fontId="0" fillId="5" borderId="0" xfId="0" applyNumberFormat="1" applyFill="1" applyBorder="1" applyAlignment="1" applyProtection="1">
      <alignment horizontal="center"/>
    </xf>
    <xf numFmtId="1" fontId="8" fillId="5" borderId="0" xfId="0" applyNumberFormat="1" applyFont="1" applyFill="1" applyBorder="1" applyAlignment="1" applyProtection="1">
      <alignment horizontal="center" vertical="center" wrapText="1"/>
    </xf>
    <xf numFmtId="4" fontId="8" fillId="5" borderId="0" xfId="0" applyNumberFormat="1" applyFont="1" applyFill="1" applyBorder="1" applyAlignment="1" applyProtection="1">
      <alignment horizontal="center" vertical="center" wrapText="1"/>
    </xf>
    <xf numFmtId="9" fontId="8" fillId="5" borderId="0"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right"/>
    </xf>
    <xf numFmtId="44" fontId="11" fillId="0" borderId="1" xfId="2" applyFont="1" applyFill="1" applyBorder="1" applyProtection="1"/>
    <xf numFmtId="44" fontId="3" fillId="0" borderId="0" xfId="2" applyFont="1" applyProtection="1"/>
    <xf numFmtId="44" fontId="3" fillId="0" borderId="0" xfId="0" applyNumberFormat="1" applyFont="1" applyProtection="1"/>
    <xf numFmtId="0" fontId="3" fillId="4" borderId="1" xfId="0" applyFont="1" applyFill="1" applyBorder="1" applyAlignment="1" applyProtection="1">
      <alignment horizontal="left" vertical="top" wrapText="1"/>
      <protection locked="0"/>
    </xf>
    <xf numFmtId="1" fontId="10" fillId="4" borderId="4" xfId="0" applyNumberFormat="1" applyFont="1" applyFill="1" applyBorder="1" applyAlignment="1" applyProtection="1">
      <alignment horizontal="center" vertical="center" wrapText="1"/>
      <protection locked="0"/>
    </xf>
    <xf numFmtId="44" fontId="10" fillId="4" borderId="4" xfId="2" applyFont="1" applyFill="1" applyBorder="1" applyAlignment="1" applyProtection="1">
      <alignment horizontal="center" vertical="center" wrapText="1"/>
      <protection locked="0"/>
    </xf>
    <xf numFmtId="1" fontId="10" fillId="4" borderId="1" xfId="0" applyNumberFormat="1" applyFont="1" applyFill="1" applyBorder="1" applyAlignment="1" applyProtection="1">
      <alignment horizontal="center" vertical="center" wrapText="1"/>
      <protection locked="0"/>
    </xf>
    <xf numFmtId="44" fontId="10" fillId="4" borderId="1" xfId="2" applyFont="1" applyFill="1" applyBorder="1" applyAlignment="1" applyProtection="1">
      <alignment horizontal="center" vertical="center" wrapText="1"/>
      <protection locked="0"/>
    </xf>
    <xf numFmtId="1" fontId="10" fillId="4" borderId="2" xfId="0" applyNumberFormat="1" applyFont="1" applyFill="1" applyBorder="1" applyAlignment="1" applyProtection="1">
      <alignment horizontal="center" vertical="center" wrapText="1"/>
      <protection locked="0"/>
    </xf>
    <xf numFmtId="44" fontId="10" fillId="4" borderId="2" xfId="2" applyFont="1" applyFill="1" applyBorder="1" applyAlignment="1" applyProtection="1">
      <alignment horizontal="center" vertical="center" wrapText="1"/>
      <protection locked="0"/>
    </xf>
    <xf numFmtId="1" fontId="10" fillId="4" borderId="5" xfId="0" applyNumberFormat="1" applyFont="1" applyFill="1" applyBorder="1" applyAlignment="1" applyProtection="1">
      <alignment horizontal="center" vertical="center" wrapText="1"/>
      <protection locked="0"/>
    </xf>
    <xf numFmtId="1" fontId="10" fillId="4" borderId="14" xfId="0" applyNumberFormat="1" applyFont="1" applyFill="1" applyBorder="1" applyAlignment="1" applyProtection="1">
      <alignment horizontal="center" vertical="center" wrapText="1"/>
      <protection locked="0"/>
    </xf>
    <xf numFmtId="1" fontId="10" fillId="4" borderId="3" xfId="0" applyNumberFormat="1" applyFont="1" applyFill="1" applyBorder="1" applyAlignment="1" applyProtection="1">
      <alignment horizontal="center" vertical="center" wrapText="1"/>
      <protection locked="0"/>
    </xf>
    <xf numFmtId="44" fontId="10" fillId="4" borderId="3" xfId="2" applyFont="1" applyFill="1" applyBorder="1" applyAlignment="1" applyProtection="1">
      <alignment horizontal="center" vertical="center" wrapText="1"/>
      <protection locked="0"/>
    </xf>
    <xf numFmtId="1" fontId="10" fillId="4" borderId="20" xfId="0" applyNumberFormat="1" applyFont="1" applyFill="1" applyBorder="1" applyAlignment="1" applyProtection="1">
      <alignment horizontal="center" vertical="center" wrapText="1"/>
      <protection locked="0"/>
    </xf>
    <xf numFmtId="44" fontId="10" fillId="4" borderId="20" xfId="2" applyFont="1" applyFill="1" applyBorder="1" applyAlignment="1" applyProtection="1">
      <alignment horizontal="center" vertical="center" wrapText="1"/>
      <protection locked="0"/>
    </xf>
    <xf numFmtId="1" fontId="10" fillId="4" borderId="27" xfId="0" applyNumberFormat="1" applyFont="1" applyFill="1" applyBorder="1" applyAlignment="1" applyProtection="1">
      <alignment horizontal="center" vertical="center" wrapText="1"/>
      <protection locked="0"/>
    </xf>
    <xf numFmtId="1" fontId="10" fillId="4" borderId="22" xfId="0" applyNumberFormat="1" applyFont="1" applyFill="1" applyBorder="1" applyAlignment="1" applyProtection="1">
      <alignment horizontal="center" vertical="center" wrapText="1"/>
      <protection locked="0"/>
    </xf>
  </cellXfs>
  <cellStyles count="3">
    <cellStyle name="Komma" xfId="1" builtinId="3"/>
    <cellStyle name="Standaard" xfId="0" builtinId="0"/>
    <cellStyle name="Valuta" xfId="2" builtinId="4"/>
  </cellStyles>
  <dxfs count="3">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8"/>
  <sheetViews>
    <sheetView showGridLines="0" tabSelected="1" zoomScale="70" zoomScaleNormal="70" zoomScaleSheetLayoutView="80" workbookViewId="0">
      <selection activeCell="H56" sqref="H56"/>
    </sheetView>
  </sheetViews>
  <sheetFormatPr defaultColWidth="0" defaultRowHeight="14.25" zeroHeight="1" x14ac:dyDescent="0.2"/>
  <cols>
    <col min="1" max="1" width="3.5703125" style="6" customWidth="1"/>
    <col min="2" max="2" width="5.5703125" style="6" bestFit="1" customWidth="1"/>
    <col min="3" max="3" width="14.5703125" style="7" customWidth="1"/>
    <col min="4" max="4" width="24.42578125" style="6" customWidth="1"/>
    <col min="5" max="5" width="104.140625" style="6" customWidth="1"/>
    <col min="6" max="6" width="6.7109375" style="8" bestFit="1" customWidth="1"/>
    <col min="7" max="7" width="10.5703125" style="9" customWidth="1"/>
    <col min="8" max="8" width="13.28515625" style="6" customWidth="1"/>
    <col min="9" max="9" width="14.42578125" style="10" customWidth="1"/>
    <col min="10" max="11" width="23.7109375" style="6" customWidth="1"/>
    <col min="12" max="12" width="16" style="6" customWidth="1"/>
    <col min="13" max="13" width="28.5703125" style="9" customWidth="1"/>
    <col min="14" max="14" width="0" style="6" hidden="1" customWidth="1"/>
    <col min="15" max="16384" width="0" style="6" hidden="1"/>
  </cols>
  <sheetData>
    <row r="1" spans="1:13" s="11" customFormat="1" x14ac:dyDescent="0.2">
      <c r="A1" s="6"/>
      <c r="B1" s="6"/>
      <c r="C1" s="7"/>
      <c r="D1" s="6"/>
      <c r="E1" s="6"/>
      <c r="F1" s="8"/>
      <c r="G1" s="9"/>
      <c r="H1" s="6"/>
      <c r="I1" s="10"/>
      <c r="J1" s="6"/>
      <c r="M1" s="12"/>
    </row>
    <row r="2" spans="1:13" s="11" customFormat="1" ht="25.5" x14ac:dyDescent="0.35">
      <c r="A2" s="6"/>
      <c r="B2" s="13" t="s">
        <v>159</v>
      </c>
      <c r="C2" s="13"/>
      <c r="D2" s="13"/>
      <c r="E2" s="13"/>
      <c r="F2" s="13"/>
      <c r="G2" s="13"/>
      <c r="H2" s="13"/>
      <c r="I2" s="13"/>
      <c r="J2" s="13"/>
      <c r="K2" s="14"/>
      <c r="L2" s="14"/>
      <c r="M2" s="14"/>
    </row>
    <row r="3" spans="1:13" s="11" customFormat="1" ht="17.25" customHeight="1" thickBot="1" x14ac:dyDescent="0.25">
      <c r="A3" s="6"/>
      <c r="B3" s="15"/>
      <c r="C3" s="15"/>
      <c r="D3" s="15"/>
      <c r="E3" s="15"/>
      <c r="F3" s="16"/>
      <c r="G3" s="17"/>
      <c r="H3" s="15"/>
      <c r="I3" s="18"/>
      <c r="J3" s="15"/>
      <c r="K3" s="19"/>
      <c r="L3" s="19"/>
      <c r="M3" s="20"/>
    </row>
    <row r="4" spans="1:13" s="11" customFormat="1" ht="15" customHeight="1" thickBot="1" x14ac:dyDescent="0.25">
      <c r="A4" s="6"/>
      <c r="B4" s="6"/>
      <c r="C4" s="21" t="s">
        <v>101</v>
      </c>
      <c r="D4" s="22"/>
      <c r="E4" s="23"/>
      <c r="F4" s="8"/>
      <c r="G4" s="9"/>
      <c r="H4" s="24" t="s">
        <v>111</v>
      </c>
      <c r="I4" s="25"/>
      <c r="J4" s="25"/>
      <c r="K4" s="26"/>
      <c r="L4" s="27"/>
      <c r="M4" s="12"/>
    </row>
    <row r="5" spans="1:13" s="11" customFormat="1" ht="14.25" customHeight="1" x14ac:dyDescent="0.2">
      <c r="A5" s="6"/>
      <c r="B5" s="6"/>
      <c r="C5" s="28" t="s">
        <v>102</v>
      </c>
      <c r="D5" s="29"/>
      <c r="E5" s="30"/>
      <c r="F5" s="8"/>
      <c r="G5" s="9"/>
      <c r="H5" s="31"/>
      <c r="I5" s="32"/>
      <c r="J5" s="32"/>
      <c r="K5" s="33"/>
      <c r="L5" s="34"/>
      <c r="M5" s="12"/>
    </row>
    <row r="6" spans="1:13" s="11" customFormat="1" ht="14.25" customHeight="1" x14ac:dyDescent="0.2">
      <c r="A6" s="6"/>
      <c r="B6" s="6"/>
      <c r="C6" s="35" t="s">
        <v>162</v>
      </c>
      <c r="D6" s="36" t="s">
        <v>172</v>
      </c>
      <c r="E6" s="37"/>
      <c r="F6" s="8"/>
      <c r="G6" s="9"/>
      <c r="H6" s="31"/>
      <c r="I6" s="32"/>
      <c r="J6" s="32"/>
      <c r="K6" s="33"/>
      <c r="L6" s="34"/>
      <c r="M6" s="12"/>
    </row>
    <row r="7" spans="1:13" s="11" customFormat="1" ht="44.25" customHeight="1" x14ac:dyDescent="0.2">
      <c r="A7" s="6"/>
      <c r="B7" s="6"/>
      <c r="C7" s="35" t="s">
        <v>105</v>
      </c>
      <c r="D7" s="38" t="s">
        <v>104</v>
      </c>
      <c r="E7" s="39"/>
      <c r="F7" s="8"/>
      <c r="G7" s="9"/>
      <c r="H7" s="40" t="s">
        <v>170</v>
      </c>
      <c r="I7" s="41"/>
      <c r="J7" s="41"/>
      <c r="K7" s="42"/>
      <c r="L7" s="43"/>
      <c r="M7" s="12"/>
    </row>
    <row r="8" spans="1:13" s="11" customFormat="1" ht="31.5" customHeight="1" x14ac:dyDescent="0.2">
      <c r="A8" s="6"/>
      <c r="B8" s="6"/>
      <c r="C8" s="44" t="s">
        <v>107</v>
      </c>
      <c r="D8" s="45" t="s">
        <v>109</v>
      </c>
      <c r="E8" s="46"/>
      <c r="F8" s="8"/>
      <c r="G8" s="9"/>
      <c r="H8" s="40" t="s">
        <v>103</v>
      </c>
      <c r="I8" s="41"/>
      <c r="J8" s="41"/>
      <c r="K8" s="42"/>
      <c r="L8" s="43"/>
      <c r="M8" s="12"/>
    </row>
    <row r="9" spans="1:13" s="11" customFormat="1" ht="90" customHeight="1" x14ac:dyDescent="0.2">
      <c r="A9" s="6"/>
      <c r="B9" s="6"/>
      <c r="C9" s="44" t="s">
        <v>108</v>
      </c>
      <c r="D9" s="45" t="s">
        <v>171</v>
      </c>
      <c r="E9" s="46"/>
      <c r="F9" s="8"/>
      <c r="G9" s="9"/>
      <c r="H9" s="40" t="s">
        <v>110</v>
      </c>
      <c r="I9" s="41"/>
      <c r="J9" s="41"/>
      <c r="K9" s="42"/>
      <c r="L9" s="43"/>
      <c r="M9" s="12"/>
    </row>
    <row r="10" spans="1:13" ht="30.75" customHeight="1" thickBot="1" x14ac:dyDescent="0.25">
      <c r="C10" s="44" t="s">
        <v>106</v>
      </c>
      <c r="D10" s="38" t="s">
        <v>166</v>
      </c>
      <c r="E10" s="39"/>
      <c r="H10" s="47" t="s">
        <v>112</v>
      </c>
      <c r="I10" s="48"/>
      <c r="J10" s="48"/>
      <c r="K10" s="49"/>
      <c r="L10" s="50"/>
    </row>
    <row r="11" spans="1:13" ht="39.75" customHeight="1" thickBot="1" x14ac:dyDescent="0.25">
      <c r="C11" s="51" t="s">
        <v>167</v>
      </c>
      <c r="D11" s="52" t="s">
        <v>168</v>
      </c>
      <c r="E11" s="53"/>
    </row>
    <row r="12" spans="1:13" ht="18" x14ac:dyDescent="0.2">
      <c r="C12" s="54"/>
      <c r="D12" s="50"/>
      <c r="E12" s="50"/>
    </row>
    <row r="13" spans="1:13" ht="20.25" customHeight="1" x14ac:dyDescent="0.2">
      <c r="C13" s="55" t="s">
        <v>160</v>
      </c>
      <c r="D13" s="55"/>
      <c r="E13" s="56"/>
    </row>
    <row r="14" spans="1:13" ht="15" customHeight="1" x14ac:dyDescent="0.2">
      <c r="C14" s="57" t="s">
        <v>161</v>
      </c>
      <c r="D14" s="57"/>
      <c r="E14" s="118"/>
    </row>
    <row r="15" spans="1:13" ht="18" x14ac:dyDescent="0.2">
      <c r="B15" s="54"/>
      <c r="C15" s="54"/>
      <c r="D15" s="54"/>
      <c r="E15" s="54"/>
      <c r="F15" s="15"/>
      <c r="G15" s="15"/>
      <c r="H15" s="15"/>
      <c r="I15" s="15"/>
      <c r="J15" s="15"/>
      <c r="K15" s="15"/>
      <c r="L15" s="15"/>
      <c r="M15" s="15"/>
    </row>
    <row r="16" spans="1:13" ht="15" thickBot="1" x14ac:dyDescent="0.25">
      <c r="B16" s="58"/>
      <c r="C16" s="58"/>
      <c r="D16" s="58"/>
      <c r="E16" s="58"/>
      <c r="F16" s="59"/>
      <c r="G16" s="59"/>
      <c r="H16" s="58"/>
      <c r="I16" s="60"/>
      <c r="J16" s="58"/>
      <c r="K16" s="58"/>
      <c r="L16" s="58"/>
      <c r="M16" s="59"/>
    </row>
    <row r="17" spans="2:18" s="68" customFormat="1" ht="63.75" customHeight="1" x14ac:dyDescent="0.25">
      <c r="B17" s="61" t="s">
        <v>33</v>
      </c>
      <c r="C17" s="62" t="s">
        <v>28</v>
      </c>
      <c r="D17" s="62" t="s">
        <v>32</v>
      </c>
      <c r="E17" s="62" t="s">
        <v>0</v>
      </c>
      <c r="F17" s="63" t="s">
        <v>35</v>
      </c>
      <c r="G17" s="63" t="s">
        <v>36</v>
      </c>
      <c r="H17" s="62" t="s">
        <v>37</v>
      </c>
      <c r="I17" s="64" t="s">
        <v>97</v>
      </c>
      <c r="J17" s="65" t="s">
        <v>96</v>
      </c>
      <c r="K17" s="66" t="s">
        <v>165</v>
      </c>
      <c r="L17" s="66" t="s">
        <v>99</v>
      </c>
      <c r="M17" s="67" t="s">
        <v>100</v>
      </c>
    </row>
    <row r="18" spans="2:18" s="72" customFormat="1" ht="15" x14ac:dyDescent="0.2">
      <c r="B18" s="69" t="s">
        <v>52</v>
      </c>
      <c r="C18" s="70"/>
      <c r="D18" s="70"/>
      <c r="E18" s="70"/>
      <c r="F18" s="70"/>
      <c r="G18" s="70"/>
      <c r="H18" s="70"/>
      <c r="I18" s="70"/>
      <c r="J18" s="70"/>
      <c r="K18" s="70"/>
      <c r="L18" s="70"/>
      <c r="M18" s="71"/>
      <c r="R18" s="73"/>
    </row>
    <row r="19" spans="2:18" s="79" customFormat="1" ht="15" x14ac:dyDescent="0.25">
      <c r="B19" s="74" t="s">
        <v>1</v>
      </c>
      <c r="C19" s="75" t="s">
        <v>34</v>
      </c>
      <c r="D19" s="75" t="s">
        <v>119</v>
      </c>
      <c r="E19" s="75" t="s">
        <v>120</v>
      </c>
      <c r="F19" s="76">
        <v>20</v>
      </c>
      <c r="G19" s="119"/>
      <c r="H19" s="120"/>
      <c r="I19" s="2"/>
      <c r="J19" s="77">
        <f>H19-(H19*I19)</f>
        <v>0</v>
      </c>
      <c r="K19" s="78">
        <f>J19*F19</f>
        <v>0</v>
      </c>
      <c r="L19" s="125"/>
      <c r="M19" s="126"/>
      <c r="O19" s="79">
        <v>30</v>
      </c>
      <c r="R19" s="80"/>
    </row>
    <row r="20" spans="2:18" s="79" customFormat="1" ht="15" x14ac:dyDescent="0.25">
      <c r="B20" s="81" t="s">
        <v>2</v>
      </c>
      <c r="C20" s="82" t="s">
        <v>34</v>
      </c>
      <c r="D20" s="82" t="s">
        <v>116</v>
      </c>
      <c r="E20" s="82" t="s">
        <v>117</v>
      </c>
      <c r="F20" s="83">
        <v>25</v>
      </c>
      <c r="G20" s="121"/>
      <c r="H20" s="122"/>
      <c r="I20" s="3"/>
      <c r="J20" s="77">
        <f>H20-(H20*I19)</f>
        <v>0</v>
      </c>
      <c r="K20" s="78">
        <f>J20*F20</f>
        <v>0</v>
      </c>
      <c r="L20" s="125"/>
      <c r="M20" s="126"/>
      <c r="O20" s="79">
        <v>30</v>
      </c>
      <c r="R20" s="80"/>
    </row>
    <row r="21" spans="2:18" s="79" customFormat="1" ht="15" x14ac:dyDescent="0.25">
      <c r="B21" s="81" t="s">
        <v>5</v>
      </c>
      <c r="C21" s="82" t="s">
        <v>34</v>
      </c>
      <c r="D21" s="82" t="s">
        <v>75</v>
      </c>
      <c r="E21" s="82" t="s">
        <v>74</v>
      </c>
      <c r="F21" s="83">
        <v>10</v>
      </c>
      <c r="G21" s="121"/>
      <c r="H21" s="122"/>
      <c r="I21" s="3"/>
      <c r="J21" s="77">
        <f>H21-(H21*I19)</f>
        <v>0</v>
      </c>
      <c r="K21" s="78">
        <f>J21*F21</f>
        <v>0</v>
      </c>
      <c r="L21" s="125"/>
      <c r="M21" s="126"/>
      <c r="O21" s="79">
        <v>30</v>
      </c>
      <c r="R21" s="80"/>
    </row>
    <row r="22" spans="2:18" s="79" customFormat="1" ht="15" x14ac:dyDescent="0.25">
      <c r="B22" s="84" t="s">
        <v>6</v>
      </c>
      <c r="C22" s="85" t="s">
        <v>34</v>
      </c>
      <c r="D22" s="85" t="s">
        <v>95</v>
      </c>
      <c r="E22" s="85" t="s">
        <v>94</v>
      </c>
      <c r="F22" s="86">
        <v>30</v>
      </c>
      <c r="G22" s="123"/>
      <c r="H22" s="124"/>
      <c r="I22" s="4"/>
      <c r="J22" s="77">
        <f>H22-(H22*I19)</f>
        <v>0</v>
      </c>
      <c r="K22" s="78">
        <f>J22*F22</f>
        <v>0</v>
      </c>
      <c r="L22" s="125"/>
      <c r="M22" s="126"/>
      <c r="O22" s="79">
        <v>30</v>
      </c>
      <c r="R22" s="80"/>
    </row>
    <row r="23" spans="2:18" s="79" customFormat="1" ht="15" x14ac:dyDescent="0.25">
      <c r="B23" s="69" t="s">
        <v>51</v>
      </c>
      <c r="C23" s="70"/>
      <c r="D23" s="70"/>
      <c r="E23" s="70"/>
      <c r="F23" s="70"/>
      <c r="G23" s="70"/>
      <c r="H23" s="70"/>
      <c r="I23" s="70"/>
      <c r="J23" s="70"/>
      <c r="K23" s="70"/>
      <c r="L23" s="70"/>
      <c r="M23" s="71"/>
      <c r="R23" s="80"/>
    </row>
    <row r="24" spans="2:18" s="79" customFormat="1" ht="15" x14ac:dyDescent="0.25">
      <c r="B24" s="74" t="s">
        <v>7</v>
      </c>
      <c r="C24" s="75" t="s">
        <v>63</v>
      </c>
      <c r="D24" s="75" t="s">
        <v>4</v>
      </c>
      <c r="E24" s="75" t="s">
        <v>115</v>
      </c>
      <c r="F24" s="76">
        <v>10</v>
      </c>
      <c r="G24" s="119"/>
      <c r="H24" s="120"/>
      <c r="I24" s="2"/>
      <c r="J24" s="87">
        <f>H24-(H24*I24)</f>
        <v>0</v>
      </c>
      <c r="K24" s="78">
        <f>J24*F24</f>
        <v>0</v>
      </c>
      <c r="L24" s="125"/>
      <c r="M24" s="126"/>
      <c r="N24" s="79">
        <v>251</v>
      </c>
      <c r="O24" s="79">
        <v>20</v>
      </c>
      <c r="Q24" s="79" t="e">
        <f>N24/H24*100</f>
        <v>#DIV/0!</v>
      </c>
      <c r="R24" s="80">
        <f>H24*0.8</f>
        <v>0</v>
      </c>
    </row>
    <row r="25" spans="2:18" s="79" customFormat="1" ht="15" x14ac:dyDescent="0.25">
      <c r="B25" s="81" t="s">
        <v>8</v>
      </c>
      <c r="C25" s="82" t="s">
        <v>63</v>
      </c>
      <c r="D25" s="82" t="s">
        <v>3</v>
      </c>
      <c r="E25" s="82" t="s">
        <v>158</v>
      </c>
      <c r="F25" s="83">
        <v>10</v>
      </c>
      <c r="G25" s="121"/>
      <c r="H25" s="122"/>
      <c r="I25" s="3"/>
      <c r="J25" s="87">
        <f>H25-(H25*I24)</f>
        <v>0</v>
      </c>
      <c r="K25" s="78">
        <f>J25*F25</f>
        <v>0</v>
      </c>
      <c r="L25" s="125"/>
      <c r="M25" s="126"/>
      <c r="N25" s="79">
        <v>34.630000000000003</v>
      </c>
      <c r="O25" s="79">
        <v>10</v>
      </c>
      <c r="Q25" s="79" t="e">
        <f>N25/H25*100</f>
        <v>#DIV/0!</v>
      </c>
      <c r="R25" s="80">
        <f>H25*0.8</f>
        <v>0</v>
      </c>
    </row>
    <row r="26" spans="2:18" s="79" customFormat="1" ht="15" x14ac:dyDescent="0.25">
      <c r="B26" s="81" t="s">
        <v>9</v>
      </c>
      <c r="C26" s="82" t="s">
        <v>63</v>
      </c>
      <c r="D26" s="82" t="s">
        <v>114</v>
      </c>
      <c r="E26" s="82" t="s">
        <v>113</v>
      </c>
      <c r="F26" s="83">
        <v>10</v>
      </c>
      <c r="G26" s="121"/>
      <c r="H26" s="122"/>
      <c r="I26" s="3"/>
      <c r="J26" s="87">
        <f>H26-(H26*I24)</f>
        <v>0</v>
      </c>
      <c r="K26" s="78">
        <f>J26*F26</f>
        <v>0</v>
      </c>
      <c r="L26" s="125"/>
      <c r="M26" s="126"/>
      <c r="O26" s="79">
        <v>37</v>
      </c>
      <c r="Q26" s="79" t="e">
        <f>N26/H26*100</f>
        <v>#DIV/0!</v>
      </c>
      <c r="R26" s="80"/>
    </row>
    <row r="27" spans="2:18" s="79" customFormat="1" ht="15" x14ac:dyDescent="0.25">
      <c r="B27" s="81" t="s">
        <v>10</v>
      </c>
      <c r="C27" s="82" t="s">
        <v>63</v>
      </c>
      <c r="D27" s="82" t="s">
        <v>157</v>
      </c>
      <c r="E27" s="82" t="s">
        <v>73</v>
      </c>
      <c r="F27" s="83">
        <v>3</v>
      </c>
      <c r="G27" s="121"/>
      <c r="H27" s="122"/>
      <c r="I27" s="3"/>
      <c r="J27" s="87">
        <f>H27-(H27*I24)</f>
        <v>0</v>
      </c>
      <c r="K27" s="78">
        <f>J27*F27</f>
        <v>0</v>
      </c>
      <c r="L27" s="125"/>
      <c r="M27" s="126"/>
      <c r="N27" s="79">
        <v>134</v>
      </c>
      <c r="O27" s="79">
        <v>20</v>
      </c>
      <c r="Q27" s="79" t="e">
        <f>N27/H27*100</f>
        <v>#DIV/0!</v>
      </c>
      <c r="R27" s="80">
        <f>H27*0.8</f>
        <v>0</v>
      </c>
    </row>
    <row r="28" spans="2:18" s="79" customFormat="1" ht="15" x14ac:dyDescent="0.25">
      <c r="B28" s="88" t="s">
        <v>163</v>
      </c>
      <c r="C28" s="89"/>
      <c r="D28" s="89"/>
      <c r="E28" s="89"/>
      <c r="F28" s="89"/>
      <c r="G28" s="89"/>
      <c r="H28" s="89"/>
      <c r="I28" s="89"/>
      <c r="J28" s="89"/>
      <c r="K28" s="89"/>
      <c r="L28" s="89"/>
      <c r="M28" s="90"/>
      <c r="R28" s="80"/>
    </row>
    <row r="29" spans="2:18" s="79" customFormat="1" ht="15" x14ac:dyDescent="0.25">
      <c r="B29" s="81" t="s">
        <v>11</v>
      </c>
      <c r="C29" s="82" t="s">
        <v>26</v>
      </c>
      <c r="D29" s="82" t="s">
        <v>155</v>
      </c>
      <c r="E29" s="82" t="s">
        <v>156</v>
      </c>
      <c r="F29" s="83">
        <v>100</v>
      </c>
      <c r="G29" s="121"/>
      <c r="H29" s="122"/>
      <c r="I29" s="3"/>
      <c r="J29" s="91">
        <f>H29-(H29*I29)</f>
        <v>0</v>
      </c>
      <c r="K29" s="92">
        <f t="shared" ref="K29:K37" si="0">J29*F29</f>
        <v>0</v>
      </c>
      <c r="L29" s="125"/>
      <c r="M29" s="126"/>
      <c r="O29" s="79">
        <v>52</v>
      </c>
      <c r="R29" s="80"/>
    </row>
    <row r="30" spans="2:18" s="79" customFormat="1" ht="15" x14ac:dyDescent="0.25">
      <c r="B30" s="81" t="s">
        <v>12</v>
      </c>
      <c r="C30" s="82" t="s">
        <v>26</v>
      </c>
      <c r="D30" s="82" t="s">
        <v>41</v>
      </c>
      <c r="E30" s="82" t="s">
        <v>150</v>
      </c>
      <c r="F30" s="83">
        <v>500</v>
      </c>
      <c r="G30" s="121"/>
      <c r="H30" s="122"/>
      <c r="I30" s="3"/>
      <c r="J30" s="91">
        <f>H30-(H30*I29)</f>
        <v>0</v>
      </c>
      <c r="K30" s="92">
        <f t="shared" si="0"/>
        <v>0</v>
      </c>
      <c r="L30" s="125"/>
      <c r="M30" s="126"/>
      <c r="O30" s="79">
        <v>52</v>
      </c>
      <c r="R30" s="80"/>
    </row>
    <row r="31" spans="2:18" s="79" customFormat="1" ht="15" x14ac:dyDescent="0.25">
      <c r="B31" s="81" t="s">
        <v>39</v>
      </c>
      <c r="C31" s="82" t="s">
        <v>26</v>
      </c>
      <c r="D31" s="82" t="s">
        <v>147</v>
      </c>
      <c r="E31" s="82" t="s">
        <v>149</v>
      </c>
      <c r="F31" s="83">
        <v>500</v>
      </c>
      <c r="G31" s="121"/>
      <c r="H31" s="122"/>
      <c r="I31" s="3"/>
      <c r="J31" s="91">
        <f>H31-(H31*I29)</f>
        <v>0</v>
      </c>
      <c r="K31" s="92">
        <f t="shared" si="0"/>
        <v>0</v>
      </c>
      <c r="L31" s="125"/>
      <c r="M31" s="126"/>
      <c r="O31" s="79">
        <v>52</v>
      </c>
      <c r="R31" s="80"/>
    </row>
    <row r="32" spans="2:18" s="79" customFormat="1" ht="15" x14ac:dyDescent="0.25">
      <c r="B32" s="81" t="s">
        <v>40</v>
      </c>
      <c r="C32" s="82" t="s">
        <v>26</v>
      </c>
      <c r="D32" s="82" t="s">
        <v>42</v>
      </c>
      <c r="E32" s="82" t="s">
        <v>151</v>
      </c>
      <c r="F32" s="83">
        <v>500</v>
      </c>
      <c r="G32" s="121"/>
      <c r="H32" s="122"/>
      <c r="I32" s="3"/>
      <c r="J32" s="91">
        <f>H32-(H32*I29)</f>
        <v>0</v>
      </c>
      <c r="K32" s="92">
        <f t="shared" si="0"/>
        <v>0</v>
      </c>
      <c r="L32" s="125"/>
      <c r="M32" s="126"/>
      <c r="O32" s="79">
        <v>52</v>
      </c>
      <c r="R32" s="80"/>
    </row>
    <row r="33" spans="2:21" s="79" customFormat="1" ht="15" x14ac:dyDescent="0.25">
      <c r="B33" s="93" t="s">
        <v>13</v>
      </c>
      <c r="C33" s="82" t="s">
        <v>26</v>
      </c>
      <c r="D33" s="82" t="s">
        <v>152</v>
      </c>
      <c r="E33" s="82" t="s">
        <v>153</v>
      </c>
      <c r="F33" s="83">
        <v>100</v>
      </c>
      <c r="G33" s="121"/>
      <c r="H33" s="122"/>
      <c r="I33" s="3"/>
      <c r="J33" s="91">
        <f>H33-(H33*I29)</f>
        <v>0</v>
      </c>
      <c r="K33" s="92">
        <f t="shared" si="0"/>
        <v>0</v>
      </c>
      <c r="L33" s="125"/>
      <c r="M33" s="126"/>
      <c r="R33" s="80"/>
    </row>
    <row r="34" spans="2:21" s="79" customFormat="1" ht="15" x14ac:dyDescent="0.25">
      <c r="B34" s="81" t="s">
        <v>14</v>
      </c>
      <c r="C34" s="82" t="s">
        <v>26</v>
      </c>
      <c r="D34" s="82" t="s">
        <v>43</v>
      </c>
      <c r="E34" s="82" t="s">
        <v>29</v>
      </c>
      <c r="F34" s="83">
        <v>1000</v>
      </c>
      <c r="G34" s="121"/>
      <c r="H34" s="122"/>
      <c r="I34" s="3"/>
      <c r="J34" s="91">
        <f>H34-(H34*I29)</f>
        <v>0</v>
      </c>
      <c r="K34" s="92">
        <f t="shared" si="0"/>
        <v>0</v>
      </c>
      <c r="L34" s="125"/>
      <c r="M34" s="126"/>
      <c r="O34" s="79">
        <v>52</v>
      </c>
      <c r="R34" s="80"/>
    </row>
    <row r="35" spans="2:21" s="79" customFormat="1" ht="15" x14ac:dyDescent="0.25">
      <c r="B35" s="81" t="s">
        <v>15</v>
      </c>
      <c r="C35" s="82" t="s">
        <v>26</v>
      </c>
      <c r="D35" s="82" t="s">
        <v>44</v>
      </c>
      <c r="E35" s="82" t="s">
        <v>148</v>
      </c>
      <c r="F35" s="83">
        <v>200</v>
      </c>
      <c r="G35" s="121"/>
      <c r="H35" s="122"/>
      <c r="I35" s="3"/>
      <c r="J35" s="91">
        <f>H35-(H35*I29)</f>
        <v>0</v>
      </c>
      <c r="K35" s="92">
        <f t="shared" si="0"/>
        <v>0</v>
      </c>
      <c r="L35" s="125"/>
      <c r="M35" s="126"/>
      <c r="O35" s="79">
        <v>52</v>
      </c>
      <c r="R35" s="80"/>
    </row>
    <row r="36" spans="2:21" s="79" customFormat="1" ht="15" x14ac:dyDescent="0.25">
      <c r="B36" s="81" t="s">
        <v>16</v>
      </c>
      <c r="C36" s="82" t="s">
        <v>26</v>
      </c>
      <c r="D36" s="82" t="s">
        <v>45</v>
      </c>
      <c r="E36" s="82" t="s">
        <v>118</v>
      </c>
      <c r="F36" s="83">
        <v>50</v>
      </c>
      <c r="G36" s="121"/>
      <c r="H36" s="122"/>
      <c r="I36" s="3"/>
      <c r="J36" s="91">
        <f>H36-(H36*I29)</f>
        <v>0</v>
      </c>
      <c r="K36" s="92">
        <f t="shared" si="0"/>
        <v>0</v>
      </c>
      <c r="L36" s="125"/>
      <c r="M36" s="126"/>
      <c r="O36" s="79">
        <v>52</v>
      </c>
      <c r="R36" s="80"/>
    </row>
    <row r="37" spans="2:21" s="79" customFormat="1" ht="15" x14ac:dyDescent="0.25">
      <c r="B37" s="84" t="s">
        <v>17</v>
      </c>
      <c r="C37" s="85" t="s">
        <v>26</v>
      </c>
      <c r="D37" s="85" t="s">
        <v>30</v>
      </c>
      <c r="E37" s="85" t="s">
        <v>154</v>
      </c>
      <c r="F37" s="86">
        <v>20</v>
      </c>
      <c r="G37" s="123"/>
      <c r="H37" s="124"/>
      <c r="I37" s="4"/>
      <c r="J37" s="91">
        <f>H37-(H37*I29)</f>
        <v>0</v>
      </c>
      <c r="K37" s="92">
        <f t="shared" si="0"/>
        <v>0</v>
      </c>
      <c r="L37" s="125"/>
      <c r="M37" s="126"/>
      <c r="O37" s="79">
        <v>52</v>
      </c>
      <c r="R37" s="80"/>
    </row>
    <row r="38" spans="2:21" s="79" customFormat="1" ht="15" x14ac:dyDescent="0.25">
      <c r="B38" s="69" t="s">
        <v>164</v>
      </c>
      <c r="C38" s="70"/>
      <c r="D38" s="70"/>
      <c r="E38" s="70"/>
      <c r="F38" s="70"/>
      <c r="G38" s="70"/>
      <c r="H38" s="70"/>
      <c r="I38" s="70"/>
      <c r="J38" s="70"/>
      <c r="K38" s="70"/>
      <c r="L38" s="70"/>
      <c r="M38" s="71"/>
      <c r="N38" s="70"/>
      <c r="O38" s="70"/>
      <c r="P38" s="70"/>
      <c r="Q38" s="70"/>
      <c r="R38" s="70"/>
      <c r="S38" s="70"/>
      <c r="T38" s="70"/>
      <c r="U38" s="71"/>
    </row>
    <row r="39" spans="2:21" s="79" customFormat="1" ht="15" x14ac:dyDescent="0.25">
      <c r="B39" s="74" t="s">
        <v>18</v>
      </c>
      <c r="C39" s="75" t="s">
        <v>27</v>
      </c>
      <c r="D39" s="75" t="s">
        <v>46</v>
      </c>
      <c r="E39" s="75" t="s">
        <v>134</v>
      </c>
      <c r="F39" s="76">
        <v>35</v>
      </c>
      <c r="G39" s="119"/>
      <c r="H39" s="120"/>
      <c r="I39" s="2"/>
      <c r="J39" s="94">
        <f>H39-(H39*I39)</f>
        <v>0</v>
      </c>
      <c r="K39" s="92">
        <f>J39*F39</f>
        <v>0</v>
      </c>
      <c r="L39" s="125"/>
      <c r="M39" s="126"/>
      <c r="O39" s="79">
        <v>38</v>
      </c>
      <c r="R39" s="80"/>
    </row>
    <row r="40" spans="2:21" s="79" customFormat="1" ht="15" x14ac:dyDescent="0.25">
      <c r="B40" s="81" t="s">
        <v>19</v>
      </c>
      <c r="C40" s="85" t="s">
        <v>27</v>
      </c>
      <c r="D40" s="85" t="s">
        <v>47</v>
      </c>
      <c r="E40" s="85" t="s">
        <v>126</v>
      </c>
      <c r="F40" s="86">
        <v>5</v>
      </c>
      <c r="G40" s="123"/>
      <c r="H40" s="124"/>
      <c r="I40" s="4"/>
      <c r="J40" s="95">
        <f>H40-(H40*I39)</f>
        <v>0</v>
      </c>
      <c r="K40" s="92">
        <f>J40*F40</f>
        <v>0</v>
      </c>
      <c r="L40" s="125"/>
      <c r="M40" s="126"/>
      <c r="O40" s="79">
        <v>38</v>
      </c>
      <c r="R40" s="80"/>
    </row>
    <row r="41" spans="2:21" s="79" customFormat="1" ht="15" x14ac:dyDescent="0.25">
      <c r="B41" s="69" t="s">
        <v>53</v>
      </c>
      <c r="C41" s="70"/>
      <c r="D41" s="70"/>
      <c r="E41" s="70"/>
      <c r="F41" s="70"/>
      <c r="G41" s="70"/>
      <c r="H41" s="70"/>
      <c r="I41" s="70"/>
      <c r="J41" s="70"/>
      <c r="K41" s="70"/>
      <c r="L41" s="70"/>
      <c r="M41" s="71"/>
      <c r="R41" s="80"/>
    </row>
    <row r="42" spans="2:21" s="79" customFormat="1" ht="15" x14ac:dyDescent="0.25">
      <c r="B42" s="81" t="s">
        <v>20</v>
      </c>
      <c r="C42" s="75" t="s">
        <v>61</v>
      </c>
      <c r="D42" s="75" t="s">
        <v>143</v>
      </c>
      <c r="E42" s="75" t="s">
        <v>144</v>
      </c>
      <c r="F42" s="76">
        <v>10</v>
      </c>
      <c r="G42" s="119"/>
      <c r="H42" s="120"/>
      <c r="I42" s="2"/>
      <c r="J42" s="94">
        <f>H42-(H42*I42)</f>
        <v>0</v>
      </c>
      <c r="K42" s="92">
        <f>J42*F42</f>
        <v>0</v>
      </c>
      <c r="L42" s="125"/>
      <c r="M42" s="126"/>
      <c r="O42" s="79">
        <v>50</v>
      </c>
      <c r="P42" s="79">
        <v>4.38</v>
      </c>
      <c r="Q42" s="79" t="e">
        <f>P42/H42*100</f>
        <v>#DIV/0!</v>
      </c>
      <c r="R42" s="80"/>
    </row>
    <row r="43" spans="2:21" s="79" customFormat="1" ht="15" x14ac:dyDescent="0.25">
      <c r="B43" s="84" t="s">
        <v>21</v>
      </c>
      <c r="C43" s="85" t="s">
        <v>61</v>
      </c>
      <c r="D43" s="85" t="s">
        <v>145</v>
      </c>
      <c r="E43" s="85" t="s">
        <v>146</v>
      </c>
      <c r="F43" s="86">
        <v>10</v>
      </c>
      <c r="G43" s="123"/>
      <c r="H43" s="124"/>
      <c r="I43" s="4"/>
      <c r="J43" s="95">
        <f>H43-(H43*I42)</f>
        <v>0</v>
      </c>
      <c r="K43" s="92">
        <f>J43*F43</f>
        <v>0</v>
      </c>
      <c r="L43" s="125"/>
      <c r="M43" s="126"/>
      <c r="O43" s="79">
        <v>50</v>
      </c>
      <c r="P43" s="79">
        <v>12.42</v>
      </c>
      <c r="Q43" s="79" t="e">
        <f>P43/H43*100</f>
        <v>#DIV/0!</v>
      </c>
      <c r="R43" s="80"/>
    </row>
    <row r="44" spans="2:21" s="79" customFormat="1" ht="15" x14ac:dyDescent="0.25">
      <c r="B44" s="69" t="s">
        <v>54</v>
      </c>
      <c r="C44" s="70"/>
      <c r="D44" s="70"/>
      <c r="E44" s="70"/>
      <c r="F44" s="70"/>
      <c r="G44" s="70"/>
      <c r="H44" s="70"/>
      <c r="I44" s="70"/>
      <c r="J44" s="70"/>
      <c r="K44" s="70"/>
      <c r="L44" s="70"/>
      <c r="M44" s="71"/>
      <c r="R44" s="80"/>
    </row>
    <row r="45" spans="2:21" s="79" customFormat="1" ht="15" x14ac:dyDescent="0.25">
      <c r="B45" s="74" t="s">
        <v>22</v>
      </c>
      <c r="C45" s="75" t="s">
        <v>65</v>
      </c>
      <c r="D45" s="75" t="s">
        <v>141</v>
      </c>
      <c r="E45" s="75" t="s">
        <v>142</v>
      </c>
      <c r="F45" s="76">
        <v>10</v>
      </c>
      <c r="G45" s="119"/>
      <c r="H45" s="120"/>
      <c r="I45" s="2"/>
      <c r="J45" s="94">
        <f>H45-(H45*I45)</f>
        <v>0</v>
      </c>
      <c r="K45" s="92">
        <f>J45*F45</f>
        <v>0</v>
      </c>
      <c r="L45" s="125"/>
      <c r="M45" s="126"/>
      <c r="O45" s="79">
        <v>20</v>
      </c>
      <c r="P45" s="79">
        <v>6.6</v>
      </c>
      <c r="Q45" s="79" t="e">
        <f>P45/H45*100</f>
        <v>#DIV/0!</v>
      </c>
      <c r="R45" s="80" t="e">
        <f>Q45-100</f>
        <v>#DIV/0!</v>
      </c>
      <c r="S45" s="79">
        <f>H45*0.8</f>
        <v>0</v>
      </c>
    </row>
    <row r="46" spans="2:21" s="79" customFormat="1" ht="15" x14ac:dyDescent="0.25">
      <c r="B46" s="84" t="s">
        <v>23</v>
      </c>
      <c r="C46" s="85" t="s">
        <v>65</v>
      </c>
      <c r="D46" s="85" t="s">
        <v>76</v>
      </c>
      <c r="E46" s="85" t="s">
        <v>77</v>
      </c>
      <c r="F46" s="86">
        <v>25</v>
      </c>
      <c r="G46" s="123"/>
      <c r="H46" s="124"/>
      <c r="I46" s="3"/>
      <c r="J46" s="95">
        <f>H46-(H46*I45)</f>
        <v>0</v>
      </c>
      <c r="K46" s="92">
        <f>J46*F46</f>
        <v>0</v>
      </c>
      <c r="L46" s="125"/>
      <c r="M46" s="126"/>
      <c r="O46" s="79">
        <v>50</v>
      </c>
      <c r="R46" s="80"/>
    </row>
    <row r="47" spans="2:21" s="79" customFormat="1" ht="15" x14ac:dyDescent="0.25">
      <c r="B47" s="69" t="s">
        <v>98</v>
      </c>
      <c r="C47" s="70"/>
      <c r="D47" s="70"/>
      <c r="E47" s="70"/>
      <c r="F47" s="70"/>
      <c r="G47" s="70"/>
      <c r="H47" s="70"/>
      <c r="I47" s="70"/>
      <c r="J47" s="70"/>
      <c r="K47" s="70"/>
      <c r="L47" s="70"/>
      <c r="M47" s="71"/>
      <c r="R47" s="80"/>
    </row>
    <row r="48" spans="2:21" s="79" customFormat="1" ht="15" x14ac:dyDescent="0.25">
      <c r="B48" s="74" t="s">
        <v>24</v>
      </c>
      <c r="C48" s="75" t="s">
        <v>66</v>
      </c>
      <c r="D48" s="75" t="s">
        <v>139</v>
      </c>
      <c r="E48" s="75" t="s">
        <v>140</v>
      </c>
      <c r="F48" s="76">
        <v>5</v>
      </c>
      <c r="G48" s="119"/>
      <c r="H48" s="120"/>
      <c r="I48" s="2"/>
      <c r="J48" s="94">
        <f>H48-(H48*I48)</f>
        <v>0</v>
      </c>
      <c r="K48" s="92">
        <f>J48*F48</f>
        <v>0</v>
      </c>
      <c r="L48" s="125"/>
      <c r="M48" s="126"/>
      <c r="O48" s="79">
        <v>20</v>
      </c>
      <c r="P48" s="79">
        <v>2.27</v>
      </c>
      <c r="Q48" s="79" t="e">
        <f>P48/H48*100</f>
        <v>#DIV/0!</v>
      </c>
      <c r="R48" s="80" t="e">
        <f>Q48-100</f>
        <v>#DIV/0!</v>
      </c>
    </row>
    <row r="49" spans="2:18" s="79" customFormat="1" ht="15" x14ac:dyDescent="0.25">
      <c r="B49" s="84" t="s">
        <v>25</v>
      </c>
      <c r="C49" s="85" t="s">
        <v>66</v>
      </c>
      <c r="D49" s="85" t="s">
        <v>72</v>
      </c>
      <c r="E49" s="85" t="s">
        <v>138</v>
      </c>
      <c r="F49" s="86">
        <v>10</v>
      </c>
      <c r="G49" s="123"/>
      <c r="H49" s="124"/>
      <c r="I49" s="4"/>
      <c r="J49" s="95">
        <f>H49-(H49*I48)</f>
        <v>0</v>
      </c>
      <c r="K49" s="92">
        <f>J49*F49</f>
        <v>0</v>
      </c>
      <c r="L49" s="125"/>
      <c r="M49" s="126"/>
      <c r="O49" s="79">
        <v>20</v>
      </c>
      <c r="P49" s="79">
        <v>5.25</v>
      </c>
      <c r="Q49" s="79" t="e">
        <f>P49/H49*100</f>
        <v>#DIV/0!</v>
      </c>
      <c r="R49" s="80"/>
    </row>
    <row r="50" spans="2:18" s="79" customFormat="1" ht="15" x14ac:dyDescent="0.25">
      <c r="B50" s="69" t="s">
        <v>55</v>
      </c>
      <c r="C50" s="70"/>
      <c r="D50" s="70"/>
      <c r="E50" s="70"/>
      <c r="F50" s="70"/>
      <c r="G50" s="70"/>
      <c r="H50" s="70"/>
      <c r="I50" s="70"/>
      <c r="J50" s="70"/>
      <c r="K50" s="70"/>
      <c r="L50" s="70"/>
      <c r="M50" s="71"/>
      <c r="R50" s="80"/>
    </row>
    <row r="51" spans="2:18" s="79" customFormat="1" ht="15" x14ac:dyDescent="0.25">
      <c r="B51" s="74" t="s">
        <v>31</v>
      </c>
      <c r="C51" s="75" t="s">
        <v>67</v>
      </c>
      <c r="D51" s="75" t="s">
        <v>135</v>
      </c>
      <c r="E51" s="75" t="s">
        <v>136</v>
      </c>
      <c r="F51" s="76">
        <v>10</v>
      </c>
      <c r="G51" s="119"/>
      <c r="H51" s="120"/>
      <c r="I51" s="2"/>
      <c r="J51" s="94">
        <f>H51-(H51*I51)</f>
        <v>0</v>
      </c>
      <c r="K51" s="92">
        <f>J51*F51</f>
        <v>0</v>
      </c>
      <c r="L51" s="125"/>
      <c r="M51" s="126"/>
      <c r="R51" s="80"/>
    </row>
    <row r="52" spans="2:18" s="79" customFormat="1" ht="15" x14ac:dyDescent="0.25">
      <c r="B52" s="84" t="s">
        <v>78</v>
      </c>
      <c r="C52" s="85" t="s">
        <v>67</v>
      </c>
      <c r="D52" s="85" t="s">
        <v>71</v>
      </c>
      <c r="E52" s="85" t="s">
        <v>137</v>
      </c>
      <c r="F52" s="86">
        <v>30</v>
      </c>
      <c r="G52" s="123"/>
      <c r="H52" s="124"/>
      <c r="I52" s="4"/>
      <c r="J52" s="95">
        <f>H52-(H52*I51)</f>
        <v>0</v>
      </c>
      <c r="K52" s="92">
        <f>J52*F52</f>
        <v>0</v>
      </c>
      <c r="L52" s="125"/>
      <c r="M52" s="126"/>
      <c r="R52" s="80"/>
    </row>
    <row r="53" spans="2:18" s="79" customFormat="1" ht="15" x14ac:dyDescent="0.25">
      <c r="B53" s="69" t="s">
        <v>56</v>
      </c>
      <c r="C53" s="70"/>
      <c r="D53" s="70"/>
      <c r="E53" s="70"/>
      <c r="F53" s="70"/>
      <c r="G53" s="70"/>
      <c r="H53" s="70"/>
      <c r="I53" s="70"/>
      <c r="J53" s="70"/>
      <c r="K53" s="70"/>
      <c r="L53" s="70"/>
      <c r="M53" s="71"/>
      <c r="R53" s="80"/>
    </row>
    <row r="54" spans="2:18" s="79" customFormat="1" ht="15" x14ac:dyDescent="0.25">
      <c r="B54" s="96" t="s">
        <v>79</v>
      </c>
      <c r="C54" s="97" t="s">
        <v>68</v>
      </c>
      <c r="D54" s="97" t="s">
        <v>132</v>
      </c>
      <c r="E54" s="97" t="s">
        <v>133</v>
      </c>
      <c r="F54" s="98">
        <v>5</v>
      </c>
      <c r="G54" s="127"/>
      <c r="H54" s="128"/>
      <c r="I54" s="1"/>
      <c r="J54" s="99">
        <f>H54-(H54*I54)</f>
        <v>0</v>
      </c>
      <c r="K54" s="92">
        <f>J54*F54</f>
        <v>0</v>
      </c>
      <c r="L54" s="125"/>
      <c r="M54" s="126"/>
      <c r="O54" s="79">
        <v>20</v>
      </c>
      <c r="P54" s="79">
        <v>17.37</v>
      </c>
      <c r="Q54" s="79" t="e">
        <f>P54/H54*100</f>
        <v>#DIV/0!</v>
      </c>
      <c r="R54" s="80" t="e">
        <f>Q54-100</f>
        <v>#DIV/0!</v>
      </c>
    </row>
    <row r="55" spans="2:18" s="79" customFormat="1" ht="15" x14ac:dyDescent="0.25">
      <c r="B55" s="69" t="s">
        <v>59</v>
      </c>
      <c r="C55" s="70"/>
      <c r="D55" s="70"/>
      <c r="E55" s="70"/>
      <c r="F55" s="70"/>
      <c r="G55" s="70"/>
      <c r="H55" s="70"/>
      <c r="I55" s="70"/>
      <c r="J55" s="70"/>
      <c r="K55" s="70"/>
      <c r="L55" s="70"/>
      <c r="M55" s="71"/>
      <c r="R55" s="80"/>
    </row>
    <row r="56" spans="2:18" s="79" customFormat="1" ht="15" x14ac:dyDescent="0.25">
      <c r="B56" s="74" t="s">
        <v>80</v>
      </c>
      <c r="C56" s="75" t="s">
        <v>60</v>
      </c>
      <c r="D56" s="75" t="s">
        <v>48</v>
      </c>
      <c r="E56" s="75" t="s">
        <v>93</v>
      </c>
      <c r="F56" s="76">
        <v>300</v>
      </c>
      <c r="G56" s="119"/>
      <c r="H56" s="120"/>
      <c r="I56" s="2"/>
      <c r="J56" s="94">
        <f>H56-(H56*I56)</f>
        <v>0</v>
      </c>
      <c r="K56" s="92">
        <f>J56*F56</f>
        <v>0</v>
      </c>
      <c r="L56" s="125"/>
      <c r="M56" s="126"/>
      <c r="R56" s="80"/>
    </row>
    <row r="57" spans="2:18" s="79" customFormat="1" ht="15" x14ac:dyDescent="0.25">
      <c r="B57" s="84" t="s">
        <v>81</v>
      </c>
      <c r="C57" s="85" t="s">
        <v>60</v>
      </c>
      <c r="D57" s="85" t="s">
        <v>69</v>
      </c>
      <c r="E57" s="85" t="s">
        <v>70</v>
      </c>
      <c r="F57" s="86">
        <v>100</v>
      </c>
      <c r="G57" s="123"/>
      <c r="H57" s="124"/>
      <c r="I57" s="4"/>
      <c r="J57" s="95">
        <f>H57-(H57*I56)</f>
        <v>0</v>
      </c>
      <c r="K57" s="92">
        <f>J57*F57</f>
        <v>0</v>
      </c>
      <c r="L57" s="125"/>
      <c r="M57" s="126"/>
      <c r="O57" s="79">
        <v>20</v>
      </c>
      <c r="P57" s="79">
        <v>9.4499999999999993</v>
      </c>
      <c r="Q57" s="79" t="e">
        <f>P57/H57*100</f>
        <v>#DIV/0!</v>
      </c>
      <c r="R57" s="80" t="e">
        <f>Q57-100</f>
        <v>#DIV/0!</v>
      </c>
    </row>
    <row r="58" spans="2:18" s="79" customFormat="1" ht="15" x14ac:dyDescent="0.25">
      <c r="B58" s="69" t="s">
        <v>57</v>
      </c>
      <c r="C58" s="70"/>
      <c r="D58" s="70"/>
      <c r="E58" s="70"/>
      <c r="F58" s="70"/>
      <c r="G58" s="70"/>
      <c r="H58" s="70"/>
      <c r="I58" s="70"/>
      <c r="J58" s="70"/>
      <c r="K58" s="70"/>
      <c r="L58" s="70"/>
      <c r="M58" s="71"/>
      <c r="R58" s="80"/>
    </row>
    <row r="59" spans="2:18" s="79" customFormat="1" ht="15" x14ac:dyDescent="0.25">
      <c r="B59" s="74" t="s">
        <v>82</v>
      </c>
      <c r="C59" s="75" t="s">
        <v>64</v>
      </c>
      <c r="D59" s="75" t="s">
        <v>38</v>
      </c>
      <c r="E59" s="75" t="s">
        <v>92</v>
      </c>
      <c r="F59" s="76">
        <v>100</v>
      </c>
      <c r="G59" s="119"/>
      <c r="H59" s="120"/>
      <c r="I59" s="2"/>
      <c r="J59" s="94">
        <f>H59-(H59*I59)</f>
        <v>0</v>
      </c>
      <c r="K59" s="92">
        <f>J59*F59</f>
        <v>0</v>
      </c>
      <c r="L59" s="125"/>
      <c r="M59" s="126"/>
      <c r="O59" s="79">
        <v>10</v>
      </c>
      <c r="P59" s="79">
        <v>5.25</v>
      </c>
      <c r="Q59" s="79" t="e">
        <f>P59/H59*100</f>
        <v>#DIV/0!</v>
      </c>
      <c r="R59" s="80" t="e">
        <f>Q59-100</f>
        <v>#DIV/0!</v>
      </c>
    </row>
    <row r="60" spans="2:18" s="79" customFormat="1" ht="15" x14ac:dyDescent="0.25">
      <c r="B60" s="81" t="s">
        <v>83</v>
      </c>
      <c r="C60" s="82" t="s">
        <v>64</v>
      </c>
      <c r="D60" s="82" t="s">
        <v>130</v>
      </c>
      <c r="E60" s="82" t="s">
        <v>131</v>
      </c>
      <c r="F60" s="83">
        <v>10</v>
      </c>
      <c r="G60" s="121"/>
      <c r="H60" s="122"/>
      <c r="I60" s="3"/>
      <c r="J60" s="91">
        <f>H60-(H60*I59)</f>
        <v>0</v>
      </c>
      <c r="K60" s="92">
        <f>J60*F60</f>
        <v>0</v>
      </c>
      <c r="L60" s="125"/>
      <c r="M60" s="126"/>
      <c r="O60" s="79">
        <v>10</v>
      </c>
      <c r="P60" s="79">
        <v>25.4</v>
      </c>
      <c r="Q60" s="79" t="e">
        <f>P60/H60*100</f>
        <v>#DIV/0!</v>
      </c>
      <c r="R60" s="80" t="e">
        <f>Q60-100</f>
        <v>#DIV/0!</v>
      </c>
    </row>
    <row r="61" spans="2:18" s="79" customFormat="1" ht="15" x14ac:dyDescent="0.25">
      <c r="B61" s="84" t="s">
        <v>84</v>
      </c>
      <c r="C61" s="85" t="s">
        <v>64</v>
      </c>
      <c r="D61" s="85" t="s">
        <v>128</v>
      </c>
      <c r="E61" s="85" t="s">
        <v>129</v>
      </c>
      <c r="F61" s="86">
        <v>50</v>
      </c>
      <c r="G61" s="123"/>
      <c r="H61" s="124"/>
      <c r="I61" s="4"/>
      <c r="J61" s="95">
        <f>H61-(H61*I59)</f>
        <v>0</v>
      </c>
      <c r="K61" s="92">
        <f>J61*F61</f>
        <v>0</v>
      </c>
      <c r="L61" s="125"/>
      <c r="M61" s="126"/>
      <c r="R61" s="80"/>
    </row>
    <row r="62" spans="2:18" s="79" customFormat="1" ht="15" x14ac:dyDescent="0.25">
      <c r="B62" s="100" t="s">
        <v>58</v>
      </c>
      <c r="C62" s="101"/>
      <c r="D62" s="101"/>
      <c r="E62" s="101"/>
      <c r="F62" s="101"/>
      <c r="G62" s="101"/>
      <c r="H62" s="101"/>
      <c r="I62" s="101"/>
      <c r="J62" s="101"/>
      <c r="K62" s="101"/>
      <c r="L62" s="101"/>
      <c r="M62" s="102"/>
      <c r="R62" s="80"/>
    </row>
    <row r="63" spans="2:18" s="79" customFormat="1" ht="15" x14ac:dyDescent="0.25">
      <c r="B63" s="74" t="s">
        <v>85</v>
      </c>
      <c r="C63" s="75" t="s">
        <v>62</v>
      </c>
      <c r="D63" s="75" t="s">
        <v>49</v>
      </c>
      <c r="E63" s="75" t="s">
        <v>125</v>
      </c>
      <c r="F63" s="76">
        <v>50</v>
      </c>
      <c r="G63" s="119"/>
      <c r="H63" s="120"/>
      <c r="I63" s="2"/>
      <c r="J63" s="94">
        <f>H63-(H63*I63)</f>
        <v>0</v>
      </c>
      <c r="K63" s="92">
        <f>J63*F63</f>
        <v>0</v>
      </c>
      <c r="L63" s="125"/>
      <c r="M63" s="126"/>
      <c r="O63" s="79">
        <v>20</v>
      </c>
      <c r="P63" s="79">
        <v>13</v>
      </c>
      <c r="Q63" s="79" t="e">
        <f>P63/H63*100</f>
        <v>#DIV/0!</v>
      </c>
      <c r="R63" s="80" t="e">
        <f>Q63-100</f>
        <v>#DIV/0!</v>
      </c>
    </row>
    <row r="64" spans="2:18" s="79" customFormat="1" ht="15" x14ac:dyDescent="0.25">
      <c r="B64" s="81" t="s">
        <v>86</v>
      </c>
      <c r="C64" s="82" t="s">
        <v>62</v>
      </c>
      <c r="D64" s="82" t="s">
        <v>121</v>
      </c>
      <c r="E64" s="82" t="s">
        <v>122</v>
      </c>
      <c r="F64" s="83">
        <v>20</v>
      </c>
      <c r="G64" s="121"/>
      <c r="H64" s="122"/>
      <c r="I64" s="3"/>
      <c r="J64" s="91">
        <f>H64-(H64*I63)</f>
        <v>0</v>
      </c>
      <c r="K64" s="92">
        <f>J64*F64</f>
        <v>0</v>
      </c>
      <c r="L64" s="125"/>
      <c r="M64" s="126"/>
      <c r="O64" s="79">
        <v>12</v>
      </c>
      <c r="R64" s="80"/>
    </row>
    <row r="65" spans="1:18" s="79" customFormat="1" ht="15" x14ac:dyDescent="0.25">
      <c r="B65" s="81" t="s">
        <v>87</v>
      </c>
      <c r="C65" s="82" t="s">
        <v>62</v>
      </c>
      <c r="D65" s="82" t="s">
        <v>50</v>
      </c>
      <c r="E65" s="82" t="s">
        <v>91</v>
      </c>
      <c r="F65" s="83">
        <v>40</v>
      </c>
      <c r="G65" s="121"/>
      <c r="H65" s="122"/>
      <c r="I65" s="3"/>
      <c r="J65" s="91">
        <f>H65-(H65*I63)</f>
        <v>0</v>
      </c>
      <c r="K65" s="92">
        <f>J65*F65</f>
        <v>0</v>
      </c>
      <c r="L65" s="125"/>
      <c r="M65" s="126"/>
      <c r="O65" s="79">
        <v>20</v>
      </c>
      <c r="R65" s="80"/>
    </row>
    <row r="66" spans="1:18" s="79" customFormat="1" ht="15" x14ac:dyDescent="0.25">
      <c r="B66" s="81" t="s">
        <v>88</v>
      </c>
      <c r="C66" s="82" t="s">
        <v>62</v>
      </c>
      <c r="D66" s="82" t="s">
        <v>127</v>
      </c>
      <c r="E66" s="82" t="s">
        <v>90</v>
      </c>
      <c r="F66" s="83">
        <v>10</v>
      </c>
      <c r="G66" s="121"/>
      <c r="H66" s="122"/>
      <c r="I66" s="3"/>
      <c r="J66" s="91">
        <f>H66-(H66*I63)</f>
        <v>0</v>
      </c>
      <c r="K66" s="92">
        <f>J66*F66</f>
        <v>0</v>
      </c>
      <c r="L66" s="125"/>
      <c r="M66" s="126"/>
      <c r="O66" s="79">
        <v>20</v>
      </c>
      <c r="P66" s="79">
        <v>14.53</v>
      </c>
      <c r="Q66" s="79" t="e">
        <f>P66/H66*100</f>
        <v>#DIV/0!</v>
      </c>
      <c r="R66" s="80" t="e">
        <f>Q66-100</f>
        <v>#DIV/0!</v>
      </c>
    </row>
    <row r="67" spans="1:18" s="79" customFormat="1" ht="15.75" thickBot="1" x14ac:dyDescent="0.3">
      <c r="B67" s="103" t="s">
        <v>89</v>
      </c>
      <c r="C67" s="104" t="s">
        <v>62</v>
      </c>
      <c r="D67" s="104" t="s">
        <v>123</v>
      </c>
      <c r="E67" s="104" t="s">
        <v>124</v>
      </c>
      <c r="F67" s="105">
        <v>10</v>
      </c>
      <c r="G67" s="129"/>
      <c r="H67" s="130"/>
      <c r="I67" s="5"/>
      <c r="J67" s="106">
        <f>H67-(H67*I63)</f>
        <v>0</v>
      </c>
      <c r="K67" s="107">
        <f>J67*F67</f>
        <v>0</v>
      </c>
      <c r="L67" s="131"/>
      <c r="M67" s="132"/>
      <c r="O67" s="79">
        <v>5</v>
      </c>
      <c r="P67" s="79">
        <v>81</v>
      </c>
      <c r="Q67" s="79" t="e">
        <f>P67/H67*100</f>
        <v>#DIV/0!</v>
      </c>
      <c r="R67" s="80" t="e">
        <f>Q67-100</f>
        <v>#DIV/0!</v>
      </c>
    </row>
    <row r="68" spans="1:18" s="79" customFormat="1" ht="15" x14ac:dyDescent="0.25">
      <c r="A68" s="108"/>
      <c r="B68" s="109"/>
      <c r="C68" s="109"/>
      <c r="D68" s="109"/>
      <c r="E68" s="109"/>
      <c r="F68" s="110"/>
      <c r="G68" s="111"/>
      <c r="H68" s="112"/>
      <c r="I68" s="113"/>
      <c r="J68" s="112"/>
      <c r="K68" s="112"/>
      <c r="L68" s="112"/>
      <c r="M68" s="111"/>
      <c r="R68" s="80"/>
    </row>
    <row r="69" spans="1:18" x14ac:dyDescent="0.2">
      <c r="I69" s="114" t="s">
        <v>169</v>
      </c>
      <c r="J69" s="114"/>
      <c r="K69" s="115">
        <f>SUM(K19:K22,K24:K27,K29:K37,K39:K40,K42:K43,K45:K46,K48:K49,K51:K52,K54,K56:K57,K59:K61,K63:K67)</f>
        <v>0</v>
      </c>
      <c r="L69" s="116"/>
    </row>
    <row r="70" spans="1:18" x14ac:dyDescent="0.2">
      <c r="J70" s="9"/>
      <c r="K70" s="117"/>
      <c r="L70" s="117"/>
    </row>
    <row r="71" spans="1:18" x14ac:dyDescent="0.2">
      <c r="J71" s="9"/>
      <c r="K71" s="117"/>
      <c r="L71" s="117"/>
    </row>
    <row r="72" spans="1:18" x14ac:dyDescent="0.2"/>
    <row r="73" spans="1:18" x14ac:dyDescent="0.2"/>
    <row r="74" spans="1:18" x14ac:dyDescent="0.2"/>
    <row r="75" spans="1:18" x14ac:dyDescent="0.2"/>
    <row r="76" spans="1:18" x14ac:dyDescent="0.2"/>
    <row r="77" spans="1:18" x14ac:dyDescent="0.2"/>
    <row r="78" spans="1:18" x14ac:dyDescent="0.2"/>
    <row r="79" spans="1:18" x14ac:dyDescent="0.2"/>
    <row r="80" spans="1:1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sheetData>
  <sheetProtection algorithmName="SHA-512" hashValue="DBSiAcDyiEdAJhuQT9z8uEn17PcKBqr8kdpI9nwGaXcQBjPPtcyCXTF576JtKj+3SFEsxkaBV3+iwk12yeYPAQ==" saltValue="7ebMl7GhnlOIxwbppF+Nsw==" spinCount="100000" sheet="1" objects="1" scenarios="1" selectLockedCells="1"/>
  <mergeCells count="42">
    <mergeCell ref="I69:J69"/>
    <mergeCell ref="C13:D13"/>
    <mergeCell ref="C14:D14"/>
    <mergeCell ref="D6:E6"/>
    <mergeCell ref="B18:M18"/>
    <mergeCell ref="I51:I52"/>
    <mergeCell ref="I56:I57"/>
    <mergeCell ref="I59:I61"/>
    <mergeCell ref="I45:I46"/>
    <mergeCell ref="I63:I67"/>
    <mergeCell ref="B44:M44"/>
    <mergeCell ref="B47:M47"/>
    <mergeCell ref="B50:M50"/>
    <mergeCell ref="B53:M53"/>
    <mergeCell ref="B55:M55"/>
    <mergeCell ref="B58:M58"/>
    <mergeCell ref="B2:J2"/>
    <mergeCell ref="I24:I27"/>
    <mergeCell ref="I29:I37"/>
    <mergeCell ref="I39:I40"/>
    <mergeCell ref="I42:I43"/>
    <mergeCell ref="D11:E11"/>
    <mergeCell ref="C4:E4"/>
    <mergeCell ref="C5:E5"/>
    <mergeCell ref="D7:E7"/>
    <mergeCell ref="D8:E8"/>
    <mergeCell ref="H4:K4"/>
    <mergeCell ref="H7:K7"/>
    <mergeCell ref="H8:K8"/>
    <mergeCell ref="H9:K9"/>
    <mergeCell ref="H10:K10"/>
    <mergeCell ref="H5:K6"/>
    <mergeCell ref="N38:U38"/>
    <mergeCell ref="B23:M23"/>
    <mergeCell ref="B28:M28"/>
    <mergeCell ref="B38:M38"/>
    <mergeCell ref="B41:M41"/>
    <mergeCell ref="B62:M62"/>
    <mergeCell ref="I19:I22"/>
    <mergeCell ref="I48:I49"/>
    <mergeCell ref="D9:E9"/>
    <mergeCell ref="D10:E10"/>
  </mergeCells>
  <conditionalFormatting sqref="K69">
    <cfRule type="cellIs" dxfId="2" priority="1" operator="lessThan">
      <formula>45000</formula>
    </cfRule>
    <cfRule type="cellIs" dxfId="1" priority="2" operator="between">
      <formula>45000</formula>
      <formula>75000</formula>
    </cfRule>
    <cfRule type="cellIs" dxfId="0" priority="3" operator="greaterThan">
      <formula>75000</formula>
    </cfRule>
  </conditionalFormatting>
  <pageMargins left="0.7" right="0.7" top="0.75" bottom="0.75" header="0.3" footer="0.3"/>
  <pageSetup paperSize="8" scale="61" orientation="landscape" r:id="rId1"/>
  <rowBreaks count="1" manualBreakCount="1">
    <brk id="1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vt:lpstr>
      <vt:lpstr>'Prijzenblad '!Afdrukbereik</vt:lpstr>
    </vt:vector>
  </TitlesOfParts>
  <Company>Ministerie van Financiën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Duys</dc:creator>
  <cp:lastModifiedBy>Melissa M.D. de Rijk</cp:lastModifiedBy>
  <cp:lastPrinted>2014-12-02T18:28:00Z</cp:lastPrinted>
  <dcterms:created xsi:type="dcterms:W3CDTF">2014-11-29T21:19:47Z</dcterms:created>
  <dcterms:modified xsi:type="dcterms:W3CDTF">2022-10-10T14:21:33Z</dcterms:modified>
</cp:coreProperties>
</file>