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ttps://gemeentehuizen.sharepoint.com/sites/Inkoop2.0/Shared Documents/03 tenders/06 P&amp;O/EA ERD WGA verzekering/Aanbesteding/"/>
    </mc:Choice>
  </mc:AlternateContent>
  <xr:revisionPtr revIDLastSave="105" documentId="8_{C5B97DFB-8EDF-4B1E-8E92-54653FAC08D6}" xr6:coauthVersionLast="41" xr6:coauthVersionMax="47" xr10:uidLastSave="{06BFF732-4D64-4112-A982-D27E6331EF3D}"/>
  <workbookProtection workbookAlgorithmName="SHA-512" workbookHashValue="lV8gyvq+94D2gVaVoqP3eD9naJn5hjp0OvxMN99F0iIlLUHhWpE8sB9VeCkkRXTy2d2OxTSiyqD3VD/kwpOq5g==" workbookSaltValue="2Kms/s3/lvFaYr0ZZS6HyQ==" workbookSpinCount="100000" lockStructure="1"/>
  <bookViews>
    <workbookView xWindow="-120" yWindow="-120" windowWidth="29040" windowHeight="15840" activeTab="2" xr2:uid="{00000000-000D-0000-FFFF-FFFF00000000}"/>
  </bookViews>
  <sheets>
    <sheet name="Voorblad" sheetId="1" r:id="rId1"/>
    <sheet name="Financiële aspecten" sheetId="6" r:id="rId2"/>
    <sheet name="Dienstverlening" sheetId="7" r:id="rId3"/>
  </sheets>
  <calcPr calcId="191028"/>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8" roundtripDataSignature="AMtx7mj419NuFW9L+xr2v7ggDaT/X3XekA=="/>
    </ext>
  </extLst>
</workbook>
</file>

<file path=xl/calcChain.xml><?xml version="1.0" encoding="utf-8"?>
<calcChain xmlns="http://schemas.openxmlformats.org/spreadsheetml/2006/main">
  <c r="L12" i="7" l="1"/>
  <c r="L11" i="7"/>
  <c r="L10" i="7"/>
  <c r="L9" i="7"/>
  <c r="L29" i="7"/>
  <c r="L25" i="7"/>
  <c r="L24" i="7"/>
  <c r="L23" i="7"/>
  <c r="L22" i="7"/>
  <c r="L18" i="7"/>
  <c r="L17" i="7"/>
  <c r="H23" i="6"/>
  <c r="H22" i="6"/>
  <c r="H21" i="6"/>
  <c r="H20" i="6"/>
  <c r="H19" i="6"/>
  <c r="E4" i="6" l="1"/>
  <c r="E8" i="6" l="1"/>
  <c r="D9" i="6"/>
  <c r="E10" i="6" s="1"/>
  <c r="E3" i="6"/>
  <c r="D11" i="6" l="1"/>
  <c r="E12" i="6" s="1"/>
  <c r="E14" i="6" s="1"/>
  <c r="E2" i="6" l="1"/>
  <c r="L31" i="7" l="1"/>
  <c r="H25" i="6" l="1"/>
  <c r="B25" i="1" s="1"/>
  <c r="A31" i="1" l="1"/>
</calcChain>
</file>

<file path=xl/sharedStrings.xml><?xml version="1.0" encoding="utf-8"?>
<sst xmlns="http://schemas.openxmlformats.org/spreadsheetml/2006/main" count="78" uniqueCount="75">
  <si>
    <r>
      <t xml:space="preserve">U kunt op 1 of beide percelen inschrijven. Hieronder staat voor welk perceel dit inschrijfformulier bestemd is. </t>
    </r>
    <r>
      <rPr>
        <b/>
        <sz val="10"/>
        <color rgb="FF000000"/>
        <rFont val="Arial"/>
      </rPr>
      <t xml:space="preserve">LET OP:  </t>
    </r>
    <r>
      <rPr>
        <sz val="10"/>
        <color rgb="FF000000"/>
        <rFont val="Arial"/>
      </rPr>
      <t>U dient per perceel een apart inschrijfformulier in.</t>
    </r>
  </si>
  <si>
    <t>Aanbesteding</t>
  </si>
  <si>
    <t>Tenderned kenmerk</t>
  </si>
  <si>
    <t>TN 382037</t>
  </si>
  <si>
    <t>U schrijft in op het volgende perceel</t>
  </si>
  <si>
    <t>Bedrijfsnaam</t>
  </si>
  <si>
    <t>Naam ondertekenaar</t>
  </si>
  <si>
    <t>Functie conform KvK*</t>
  </si>
  <si>
    <t>Datum</t>
  </si>
  <si>
    <t>Plaats</t>
  </si>
  <si>
    <t>U verklaart akkoord te gaan met alle voorwaarden gesteld in deze offerteaanvraag.</t>
  </si>
  <si>
    <t>U verklaart te voldoen aan alle gestelde eisen om in aanmerking te komen voor gunning van de Opdracht.</t>
  </si>
  <si>
    <t>Verzuim en re-integratie: Opdrachtgever zal zijn wettelijke verplichtingen nakomen zoals vermeld in de Arbo-wet en de Wet verbetering poortwachter. Inschrijver kan hieraan geen aanvullende verplichtingen stellen.</t>
  </si>
  <si>
    <t>Standaard verzekeringsdekking: Vergoeding van alle financiële verplichtingen die voortkomen uit de toerekening van WGA uitkeringen op grond van het WGA eigenrisicodragerschap, inclusief de werkgeverslasten die over de WGA uitkeringen geheven worden. De wettelijke indexeringen van de WGA uitkeringen conform de WIA;</t>
  </si>
  <si>
    <t>Contractduur minimaal 3 jaar</t>
  </si>
  <si>
    <t>Uitlooprisico. Bij beëindiging van de Verzekering, blijft dekking bestaan voor de lopende of toe te kennen WGA uitkeringen voor (ex) werknemers met een oorspronkelijke eerste ziektedag die ligt voor de datum van beëindiging van de verzekeringsovereenkomst. Hieronder vallen tevens wijzigingen van de mate van arbeidsongeschiktheid ongeacht de ziekte oorzaak, evenals herzieningen en herlevingen van eerdere uitkeringsrechten.</t>
  </si>
  <si>
    <t>Premie vaste periode van tenminste 1 jaar.</t>
  </si>
  <si>
    <t>Definitieve inschrijfprijs</t>
  </si>
  <si>
    <t>De gestanddoeningstermijn is 6 maanden na indienen van de offerte.</t>
  </si>
  <si>
    <t>Aanleveren via Tenderned</t>
  </si>
  <si>
    <t>Checklist inschrijving</t>
  </si>
  <si>
    <t xml:space="preserve">UEA </t>
  </si>
  <si>
    <t>* Eventueel volmacht</t>
  </si>
  <si>
    <t>Uitreksel KvK</t>
  </si>
  <si>
    <t>Vergunning van de AFM</t>
  </si>
  <si>
    <t>Financiële aspecten</t>
  </si>
  <si>
    <t>premie eerste jaar</t>
  </si>
  <si>
    <t>Contractduur</t>
  </si>
  <si>
    <t>fictief</t>
  </si>
  <si>
    <t>Bijtelling maximaal ervaringstarief</t>
  </si>
  <si>
    <t>Loonsom Gemeente Huizen</t>
  </si>
  <si>
    <t>Premiepercentage 1ste jaar</t>
  </si>
  <si>
    <t>%</t>
  </si>
  <si>
    <t>Premie 1ste jaar</t>
  </si>
  <si>
    <t>Premiepercentage 2e jaar</t>
  </si>
  <si>
    <t>Premie 2e jaar</t>
  </si>
  <si>
    <t>Premiepercentage 3e jaar</t>
  </si>
  <si>
    <t>Premie 3e jaar</t>
  </si>
  <si>
    <t>fictief Premietotaal over 3 jaar</t>
  </si>
  <si>
    <t>Inbegrepen in bij premie</t>
  </si>
  <si>
    <t>Fictieve aftrek</t>
  </si>
  <si>
    <t>Vergoeding van interventies en re-integratiekosten na individuele beoordeling (kosten/baten afweging) door Inschrijver</t>
  </si>
  <si>
    <t>Standaard vergoeding van alle kosten die bij publieke verzekering na WGA toekenning op grond van haar re-integratie verantwoordelijkheid door UWV vergoed zouden worden</t>
  </si>
  <si>
    <t>Standaard vergoeding van interventies en re-integratie kosten via de providerboog van Inschrijver</t>
  </si>
  <si>
    <t>Vast budget per ziekdossier tweede ziektejaar voor vergoeding van interventies en re-integratie kosten naar eigen invulling door Opdrachtgever</t>
  </si>
  <si>
    <t>Vast budget per ziekdossier eerste ziektejaar voor vergoeding van interventies en re-integratie kosten naar eigen invulling door Opdrachtgever</t>
  </si>
  <si>
    <t>Totaal fictieve inschrijfprijs op onderdeel Financiële aspecten</t>
  </si>
  <si>
    <t>Dienstverlening, inbegrepen bij de premie</t>
  </si>
  <si>
    <t>Inschrijver kan voor de onderstaande gunningcriteria fictieve korting krijgen.</t>
  </si>
  <si>
    <t>Omschrijving</t>
  </si>
  <si>
    <t>Antwoord</t>
  </si>
  <si>
    <t>Fictieve korting</t>
  </si>
  <si>
    <t>Integrale ondersteuning bij voorkomen en beperken WGA schade</t>
  </si>
  <si>
    <t>Voor Opdrachtgever en Inschrijver is het van belang om de WGA schade zoveel mogelijk te beperken. Opdrachtgever verwacht van Inschrijver een actieve ondersteuning in het kader van de bevordering van het herstel en de re-integratie van een arbeidsongeschikte werknemers, maar ook de benutting van specifieke kostenbesparende regelingen en controle op een juiste WIA beoordeling door UWV kunnen hieraan bijdragen.</t>
  </si>
  <si>
    <t>ondersteuning bij signalering en benutting kostenbesparende regelingen zoals vangnetregelingen en toepassing verkorte wachttijd IVA</t>
  </si>
  <si>
    <t>het pro actief voorstellen en inzetten van re-integratie middelen op basis van dossierbeoordeling door of namens de Inschrijver</t>
  </si>
  <si>
    <t>het periodiek toetsen van rechtmatige WGA toerekening door UWV en beoordeling van de WIA indeling (beoordeling wijziging WGA in IVA)</t>
  </si>
  <si>
    <t>ondersteuning bij de uitvoering als Zelfstandig Bestuursorgaan in verband met het opleggen en toepassen van een maatregel wanneer de (ex-)werknemer met een toerekenbare WGA uitkering niet meewerkt aan re-integratie</t>
  </si>
  <si>
    <t>Volgen en begeleiden WGA dossiers</t>
  </si>
  <si>
    <t>Wanneer Opdrachtgever eigenrisicodrager wordt, blijft Opdrachtgever 10 jaar wettelijk verantwoordelijk voor de re-integratieplicht voor ex-medewerkers die een WGA uitkering ontvangen. Opdrachtgever heeft de wens dat Inschrijver het beheer van de WGA dossiers van ex-medewerkers overneemt en volgt gedurende de looptijd van de Verzekering. Bij niet-duurzame trajecten (voornamelijk 80-100% WGA) inventariseert Inschrijver periodiek de mogelijkheden van re-integratie. Indien Inschrijver deze dienstverlening aanbiedt, dient er een toelichting door Inschrijver gegeven te worden op welke manier Inschrijver de WIA dossiers monitort.</t>
  </si>
  <si>
    <t>Jaarlijkse monitoring</t>
  </si>
  <si>
    <t>Monitoring als gevolg van verandering arbeidsgeschiktheidsstatus of arbeidsongeschiktheidspercentage.</t>
  </si>
  <si>
    <t>Langdurig verzuimbegeleiding</t>
  </si>
  <si>
    <t>Opdrachtgever heeft de wens dat Inschrijver schade beperkende maatregelen treft en uitvoert. De belangrijkste speerpunten zijn:</t>
  </si>
  <si>
    <t>Het signaleren van vangnetregelingen (ZW 29a en b)</t>
  </si>
  <si>
    <t>Het signaleren van mogelijkheden tot verkorte wachttijd IVA</t>
  </si>
  <si>
    <t>Het signaleren en registreren van verzuimdossiers met een (hoog) risico op WGA-Instroom</t>
  </si>
  <si>
    <t>Het ondersteunen bij aanvraag cofinanciering van re-integratiekosten</t>
  </si>
  <si>
    <t>Rechtsbijstand</t>
  </si>
  <si>
    <t>Opdrachtgever wenst beroep te kunnen doen op rechtsbijstand binnen de Verzekering. Dit betreft rechtsbijstand bij:
- Aantekening van bezwaar door een werknemer of wanneer een werknemer in beroep gaat tegen een sanctie van Opdrachtgever wegens het niet meewerken aan re-integratie en Opdrachtgever wordt aangemerkt als zelfstandig bestuursorgaan.
- Bezwaar of beroep door Opdrachtgever tegen besluiten van het UWV over toekenning, herziening of intrekking van een WGA uitkering van één van haar werknemers.</t>
  </si>
  <si>
    <t>Inschrijver biedt deze dekking standaard binnen de premie aan</t>
  </si>
  <si>
    <t>Totaal fictieve korting op onderdeel dienstverlening</t>
  </si>
  <si>
    <t>Perceel 2 Gemeente Wijdemeren</t>
  </si>
  <si>
    <t>WGA ERD verzekering</t>
  </si>
  <si>
    <r>
      <rPr>
        <b/>
        <sz val="10"/>
        <color theme="1"/>
        <rFont val="Arial"/>
      </rPr>
      <t>Inschrijfformulier EA WGA ERD verzekering Perceel 2 Gemeente Wijdemeren</t>
    </r>
    <r>
      <rPr>
        <sz val="10"/>
        <color theme="1"/>
        <rFont val="Arial"/>
      </rPr>
      <t xml:space="preserve">
Deze bijlage moet u PER PERCEEL indienen via Tenderned (dus het hele Excel bestand, niet gescand, in Excel formaat) bij 'prijs'.   Alle geel gearceeerde cellen dienen ingevuld te worde. indien er gele cellen niet zijn ingevuld wordt uw inschrijving als ongeldig verklaard en uitgesloten van gunning.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</si>
</sst>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2]\ * #,##0.00_);_([$€-2]\ * \(#,##0.00\);_([$€-2]\ * &quot;-&quot;??_);_(@_)"/>
    <numFmt numFmtId="165" formatCode="_ [$€-413]\ * #,##0.00_ ;_ [$€-413]\ * \-#,##0.00_ ;_ [$€-413]\ * &quot;-&quot;??_ ;_ @_ "/>
  </numFmts>
  <fonts count="18" x14ac:knownFonts="1">
    <font>
      <sz val="10"/>
      <color rgb="FF000000"/>
      <name val="Arial"/>
      <scheme val="minor"/>
    </font>
    <font>
      <sz val="10"/>
      <color theme="1"/>
      <name val="Arial"/>
    </font>
    <font>
      <sz val="10"/>
      <name val="Arial"/>
    </font>
    <font>
      <b/>
      <sz val="10"/>
      <color theme="1"/>
      <name val="Arial"/>
    </font>
    <font>
      <b/>
      <sz val="10"/>
      <color rgb="FF000000"/>
      <name val="Arial"/>
    </font>
    <font>
      <sz val="10"/>
      <color theme="1"/>
      <name val="Arial"/>
      <scheme val="minor"/>
    </font>
    <font>
      <sz val="10"/>
      <color rgb="FF000000"/>
      <name val="Arial"/>
    </font>
    <font>
      <sz val="10"/>
      <color theme="1"/>
      <name val="Arial"/>
      <family val="2"/>
    </font>
    <font>
      <b/>
      <sz val="10"/>
      <color rgb="FF000000"/>
      <name val="Arial"/>
      <family val="2"/>
    </font>
    <font>
      <sz val="10"/>
      <color rgb="FF000000"/>
      <name val="Arial"/>
      <family val="2"/>
      <scheme val="minor"/>
    </font>
    <font>
      <sz val="16"/>
      <color rgb="FF000000"/>
      <name val="Arial"/>
      <family val="2"/>
      <scheme val="minor"/>
    </font>
    <font>
      <sz val="10"/>
      <color theme="1"/>
      <name val="Arial"/>
      <family val="2"/>
      <scheme val="minor"/>
    </font>
    <font>
      <b/>
      <sz val="10"/>
      <color rgb="FF000000"/>
      <name val="Arial"/>
      <family val="2"/>
      <scheme val="minor"/>
    </font>
    <font>
      <b/>
      <sz val="10"/>
      <color theme="1"/>
      <name val="Arial"/>
      <family val="2"/>
      <scheme val="minor"/>
    </font>
    <font>
      <b/>
      <i/>
      <sz val="10"/>
      <color theme="1"/>
      <name val="Arial"/>
      <family val="2"/>
      <scheme val="minor"/>
    </font>
    <font>
      <b/>
      <sz val="16"/>
      <color rgb="FF000000"/>
      <name val="Arial"/>
      <family val="2"/>
      <scheme val="minor"/>
    </font>
    <font>
      <sz val="10"/>
      <color rgb="FF000000"/>
      <name val="Arial"/>
      <scheme val="minor"/>
    </font>
    <font>
      <b/>
      <sz val="10"/>
      <color rgb="FFFF0000"/>
      <name val="Arial"/>
      <family val="2"/>
      <scheme val="minor"/>
    </font>
  </fonts>
  <fills count="7">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59999389629810485"/>
        <bgColor rgb="FFFAD9D6"/>
      </patternFill>
    </fill>
  </fills>
  <borders count="2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6" fillId="0" borderId="0" applyFont="0" applyFill="0" applyBorder="0" applyAlignment="0" applyProtection="0"/>
    <xf numFmtId="9" fontId="16" fillId="0" borderId="0" applyFont="0" applyFill="0" applyBorder="0" applyAlignment="0" applyProtection="0"/>
  </cellStyleXfs>
  <cellXfs count="117">
    <xf numFmtId="0" fontId="0" fillId="0" borderId="0" xfId="0"/>
    <xf numFmtId="0" fontId="4" fillId="0" borderId="0" xfId="0" applyFont="1"/>
    <xf numFmtId="0" fontId="1" fillId="0" borderId="0" xfId="0" applyFont="1"/>
    <xf numFmtId="0" fontId="8" fillId="0" borderId="0" xfId="0" applyFont="1"/>
    <xf numFmtId="0" fontId="9" fillId="0" borderId="0" xfId="0" applyFont="1"/>
    <xf numFmtId="0" fontId="0" fillId="5" borderId="4" xfId="0" applyFill="1" applyBorder="1"/>
    <xf numFmtId="0" fontId="0" fillId="5" borderId="5" xfId="0" applyFill="1" applyBorder="1"/>
    <xf numFmtId="0" fontId="0" fillId="5" borderId="6" xfId="0" applyFill="1" applyBorder="1"/>
    <xf numFmtId="0" fontId="0" fillId="5" borderId="1"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1" fillId="5" borderId="2" xfId="0" applyFont="1" applyFill="1" applyBorder="1"/>
    <xf numFmtId="0" fontId="3" fillId="5" borderId="2" xfId="0" applyFont="1" applyFill="1" applyBorder="1"/>
    <xf numFmtId="0" fontId="11" fillId="0" borderId="12" xfId="0" applyFont="1" applyBorder="1" applyAlignment="1">
      <alignment horizontal="left" vertical="top" wrapText="1"/>
    </xf>
    <xf numFmtId="0" fontId="11" fillId="0" borderId="1" xfId="0" applyFont="1" applyBorder="1" applyAlignment="1">
      <alignment horizontal="center" vertical="top" wrapText="1"/>
    </xf>
    <xf numFmtId="0" fontId="13" fillId="0" borderId="6" xfId="0" applyFont="1" applyBorder="1" applyAlignment="1">
      <alignment horizontal="center"/>
    </xf>
    <xf numFmtId="0" fontId="13" fillId="0" borderId="1" xfId="0" applyFont="1" applyBorder="1" applyAlignment="1">
      <alignment horizontal="center"/>
    </xf>
    <xf numFmtId="0" fontId="12" fillId="0" borderId="1" xfId="0" applyFont="1" applyBorder="1" applyAlignment="1">
      <alignment horizontal="center"/>
    </xf>
    <xf numFmtId="0" fontId="0" fillId="0" borderId="1" xfId="0" applyBorder="1"/>
    <xf numFmtId="0" fontId="1" fillId="5" borderId="16" xfId="0" applyFont="1" applyFill="1" applyBorder="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9" fillId="5" borderId="2" xfId="0" applyFont="1" applyFill="1" applyBorder="1" applyAlignment="1">
      <alignment horizontal="center" vertical="center" wrapText="1"/>
    </xf>
    <xf numFmtId="0" fontId="1" fillId="2" borderId="14" xfId="0" applyFont="1" applyFill="1" applyBorder="1" applyAlignment="1" applyProtection="1">
      <alignment horizontal="center" vertical="center"/>
      <protection locked="0"/>
    </xf>
    <xf numFmtId="44" fontId="12" fillId="5" borderId="2" xfId="1" applyFont="1" applyFill="1" applyBorder="1" applyAlignment="1">
      <alignment horizontal="center" vertical="center"/>
    </xf>
    <xf numFmtId="0" fontId="12" fillId="0" borderId="1" xfId="0" applyFont="1" applyBorder="1"/>
    <xf numFmtId="44" fontId="12" fillId="5" borderId="13" xfId="1" applyFont="1" applyFill="1" applyBorder="1" applyAlignment="1">
      <alignment horizontal="center" vertical="center"/>
    </xf>
    <xf numFmtId="0" fontId="7" fillId="5" borderId="2" xfId="0" applyFont="1" applyFill="1" applyBorder="1" applyAlignment="1">
      <alignment horizontal="left" vertical="top" wrapText="1"/>
    </xf>
    <xf numFmtId="10" fontId="0" fillId="0" borderId="0" xfId="0" applyNumberFormat="1"/>
    <xf numFmtId="9" fontId="0" fillId="0" borderId="0" xfId="0" applyNumberFormat="1"/>
    <xf numFmtId="44" fontId="12" fillId="5" borderId="1" xfId="0" applyNumberFormat="1" applyFont="1" applyFill="1" applyBorder="1"/>
    <xf numFmtId="44" fontId="9" fillId="5" borderId="1" xfId="1" applyFont="1" applyFill="1" applyBorder="1" applyAlignment="1"/>
    <xf numFmtId="44" fontId="0" fillId="5" borderId="1" xfId="0" applyNumberFormat="1" applyFill="1" applyBorder="1"/>
    <xf numFmtId="44" fontId="0" fillId="5" borderId="4" xfId="1" applyFont="1" applyFill="1" applyBorder="1" applyAlignment="1"/>
    <xf numFmtId="0" fontId="12" fillId="5" borderId="11" xfId="0" applyFont="1" applyFill="1" applyBorder="1"/>
    <xf numFmtId="0" fontId="1" fillId="5" borderId="2" xfId="0" applyFont="1" applyFill="1" applyBorder="1" applyAlignment="1">
      <alignment horizontal="center" vertical="center"/>
    </xf>
    <xf numFmtId="165" fontId="0" fillId="5" borderId="1" xfId="1" applyNumberFormat="1" applyFont="1" applyFill="1" applyBorder="1"/>
    <xf numFmtId="44" fontId="0" fillId="5" borderId="4" xfId="0" applyNumberFormat="1" applyFill="1" applyBorder="1"/>
    <xf numFmtId="164" fontId="0" fillId="5" borderId="9" xfId="0" applyNumberFormat="1" applyFill="1" applyBorder="1"/>
    <xf numFmtId="0" fontId="5" fillId="5" borderId="11" xfId="0" applyFont="1" applyFill="1" applyBorder="1"/>
    <xf numFmtId="0" fontId="6" fillId="5" borderId="11" xfId="0" applyFont="1" applyFill="1" applyBorder="1" applyAlignment="1">
      <alignment wrapText="1"/>
    </xf>
    <xf numFmtId="0" fontId="6" fillId="5" borderId="11" xfId="0" applyFont="1" applyFill="1" applyBorder="1"/>
    <xf numFmtId="0" fontId="3" fillId="0" borderId="1" xfId="0" applyFont="1" applyBorder="1"/>
    <xf numFmtId="0" fontId="12" fillId="5" borderId="7" xfId="0" applyFont="1" applyFill="1" applyBorder="1"/>
    <xf numFmtId="0" fontId="12" fillId="5" borderId="2" xfId="0" applyFont="1" applyFill="1" applyBorder="1" applyAlignment="1">
      <alignment horizontal="center"/>
    </xf>
    <xf numFmtId="0" fontId="12" fillId="5" borderId="16" xfId="0" applyFont="1" applyFill="1" applyBorder="1" applyAlignment="1">
      <alignment horizontal="center"/>
    </xf>
    <xf numFmtId="44" fontId="15" fillId="5" borderId="2" xfId="0" applyNumberFormat="1" applyFont="1" applyFill="1" applyBorder="1"/>
    <xf numFmtId="0" fontId="1" fillId="5" borderId="11" xfId="0" applyFont="1" applyFill="1" applyBorder="1" applyAlignment="1">
      <alignment vertical="center" wrapText="1"/>
    </xf>
    <xf numFmtId="0" fontId="1" fillId="2" borderId="19" xfId="0" applyFont="1" applyFill="1" applyBorder="1" applyAlignment="1" applyProtection="1">
      <alignment horizontal="center" vertical="center"/>
      <protection locked="0"/>
    </xf>
    <xf numFmtId="0" fontId="17" fillId="0" borderId="1" xfId="0" applyFont="1" applyBorder="1"/>
    <xf numFmtId="165" fontId="0" fillId="5" borderId="2" xfId="1" applyNumberFormat="1" applyFont="1" applyFill="1" applyBorder="1" applyAlignment="1">
      <alignment vertical="center"/>
    </xf>
    <xf numFmtId="0" fontId="11" fillId="5" borderId="11" xfId="0" applyFont="1" applyFill="1" applyBorder="1"/>
    <xf numFmtId="0" fontId="0" fillId="3" borderId="2" xfId="0"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0" fillId="3" borderId="17" xfId="0" applyFill="1" applyBorder="1" applyAlignment="1" applyProtection="1">
      <alignment horizontal="right"/>
      <protection locked="0"/>
    </xf>
    <xf numFmtId="9" fontId="0" fillId="3" borderId="18" xfId="0" applyNumberFormat="1" applyFill="1" applyBorder="1" applyProtection="1">
      <protection locked="0"/>
    </xf>
    <xf numFmtId="0" fontId="12" fillId="3" borderId="2" xfId="0" applyFont="1" applyFill="1" applyBorder="1" applyAlignment="1" applyProtection="1">
      <alignment horizontal="center" vertical="center"/>
      <protection locked="0"/>
    </xf>
    <xf numFmtId="0" fontId="7" fillId="5" borderId="2" xfId="0" applyFont="1" applyFill="1" applyBorder="1"/>
    <xf numFmtId="0" fontId="1" fillId="6" borderId="11" xfId="0" applyFont="1" applyFill="1" applyBorder="1" applyAlignment="1">
      <alignment vertical="top" wrapText="1"/>
    </xf>
    <xf numFmtId="0" fontId="2" fillId="5" borderId="13" xfId="0" applyFont="1" applyFill="1" applyBorder="1" applyAlignment="1"/>
    <xf numFmtId="0" fontId="1" fillId="5" borderId="11" xfId="0" applyFont="1" applyFill="1" applyBorder="1" applyAlignment="1">
      <alignment horizontal="left"/>
    </xf>
    <xf numFmtId="0" fontId="1" fillId="5" borderId="13" xfId="0" applyFont="1" applyFill="1" applyBorder="1" applyAlignment="1">
      <alignment horizontal="left"/>
    </xf>
    <xf numFmtId="0" fontId="7" fillId="5" borderId="11" xfId="0" applyFont="1" applyFill="1" applyBorder="1" applyAlignment="1">
      <alignment horizontal="left" wrapText="1"/>
    </xf>
    <xf numFmtId="0" fontId="1" fillId="5" borderId="13" xfId="0" applyFont="1" applyFill="1" applyBorder="1" applyAlignment="1">
      <alignment horizontal="left" wrapText="1"/>
    </xf>
    <xf numFmtId="0" fontId="6" fillId="6" borderId="11" xfId="0" applyFont="1" applyFill="1" applyBorder="1" applyAlignment="1">
      <alignment horizontal="left" vertical="top" wrapText="1"/>
    </xf>
    <xf numFmtId="0" fontId="7" fillId="6" borderId="13" xfId="0" applyFont="1" applyFill="1" applyBorder="1" applyAlignment="1">
      <alignment horizontal="left" vertical="top" wrapText="1"/>
    </xf>
    <xf numFmtId="2" fontId="9" fillId="5" borderId="1" xfId="2" applyNumberFormat="1" applyFont="1" applyFill="1" applyBorder="1" applyAlignment="1">
      <alignment horizontal="right"/>
    </xf>
    <xf numFmtId="2" fontId="0" fillId="5" borderId="1" xfId="2" applyNumberFormat="1" applyFont="1" applyFill="1" applyBorder="1" applyAlignment="1">
      <alignment horizontal="right"/>
    </xf>
    <xf numFmtId="0" fontId="9" fillId="5" borderId="2" xfId="0" applyFont="1" applyFill="1" applyBorder="1" applyAlignment="1">
      <alignment horizontal="left" vertical="center" wrapText="1"/>
    </xf>
    <xf numFmtId="0" fontId="0" fillId="5" borderId="3" xfId="0" applyFill="1" applyBorder="1" applyAlignment="1">
      <alignment horizontal="center"/>
    </xf>
    <xf numFmtId="0" fontId="0" fillId="5" borderId="4" xfId="0" applyFill="1" applyBorder="1" applyAlignment="1">
      <alignment horizontal="center"/>
    </xf>
    <xf numFmtId="0" fontId="0" fillId="5" borderId="6" xfId="0" applyFill="1" applyBorder="1" applyAlignment="1">
      <alignment horizontal="center"/>
    </xf>
    <xf numFmtId="0" fontId="0" fillId="5" borderId="1"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3" xfId="0" applyFont="1" applyFill="1" applyBorder="1" applyAlignment="1">
      <alignment horizontal="center" vertical="center"/>
    </xf>
    <xf numFmtId="0" fontId="12" fillId="5" borderId="11" xfId="0" applyFont="1" applyFill="1" applyBorder="1" applyAlignment="1">
      <alignment horizontal="right"/>
    </xf>
    <xf numFmtId="0" fontId="12" fillId="5" borderId="12" xfId="0" applyFont="1" applyFill="1" applyBorder="1" applyAlignment="1">
      <alignment horizontal="right"/>
    </xf>
    <xf numFmtId="0" fontId="9" fillId="5" borderId="6" xfId="0" applyFont="1" applyFill="1" applyBorder="1" applyAlignment="1">
      <alignment horizontal="center"/>
    </xf>
    <xf numFmtId="0" fontId="9" fillId="5" borderId="1" xfId="0" applyFont="1" applyFill="1" applyBorder="1" applyAlignment="1">
      <alignment horizontal="center"/>
    </xf>
    <xf numFmtId="2" fontId="0" fillId="3" borderId="2" xfId="2" applyNumberFormat="1" applyFont="1" applyFill="1" applyBorder="1" applyAlignment="1" applyProtection="1">
      <alignment horizontal="right"/>
      <protection locked="0"/>
    </xf>
    <xf numFmtId="0" fontId="12" fillId="5" borderId="6" xfId="0" applyFont="1" applyFill="1" applyBorder="1" applyAlignment="1">
      <alignment horizontal="center"/>
    </xf>
    <xf numFmtId="0" fontId="12" fillId="5" borderId="1" xfId="0" applyFont="1" applyFill="1" applyBorder="1" applyAlignment="1">
      <alignment horizont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5" borderId="11" xfId="0" applyFont="1" applyFill="1" applyBorder="1" applyAlignment="1">
      <alignment horizontal="right" vertical="center"/>
    </xf>
    <xf numFmtId="0" fontId="12" fillId="5" borderId="12" xfId="0" applyFont="1" applyFill="1" applyBorder="1" applyAlignment="1">
      <alignment horizontal="right" vertical="center"/>
    </xf>
    <xf numFmtId="0" fontId="0" fillId="5" borderId="11" xfId="0" applyFill="1" applyBorder="1" applyAlignment="1">
      <alignment horizontal="left" vertical="center" wrapText="1"/>
    </xf>
    <xf numFmtId="0" fontId="0" fillId="5" borderId="12" xfId="0"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13" xfId="0" applyFont="1" applyFill="1" applyBorder="1" applyAlignment="1">
      <alignment horizontal="left" vertical="center"/>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2" fillId="4" borderId="16" xfId="0" applyFont="1" applyFill="1" applyBorder="1" applyAlignment="1">
      <alignment horizontal="center"/>
    </xf>
    <xf numFmtId="0" fontId="12" fillId="4" borderId="15" xfId="0" applyFont="1" applyFill="1" applyBorder="1" applyAlignment="1">
      <alignment horizontal="center"/>
    </xf>
    <xf numFmtId="0" fontId="13" fillId="4" borderId="3" xfId="0" applyFont="1" applyFill="1" applyBorder="1" applyAlignment="1">
      <alignment horizontal="center"/>
    </xf>
    <xf numFmtId="0" fontId="13" fillId="4" borderId="4"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1" fillId="5" borderId="2" xfId="0" applyFont="1" applyFill="1" applyBorder="1" applyAlignment="1">
      <alignment horizontal="left"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4" fillId="5" borderId="3" xfId="0" applyFont="1" applyFill="1" applyBorder="1" applyAlignment="1">
      <alignment horizontal="center" vertical="top" wrapText="1"/>
    </xf>
    <xf numFmtId="0" fontId="14" fillId="5" borderId="4" xfId="0" applyFont="1" applyFill="1" applyBorder="1" applyAlignment="1">
      <alignment horizontal="center" vertical="top" wrapText="1"/>
    </xf>
    <xf numFmtId="0" fontId="14" fillId="5" borderId="5" xfId="0" applyFont="1" applyFill="1" applyBorder="1" applyAlignment="1">
      <alignment horizontal="center" vertical="top" wrapText="1"/>
    </xf>
    <xf numFmtId="0" fontId="11" fillId="5" borderId="2" xfId="0" applyFont="1" applyFill="1" applyBorder="1" applyAlignment="1">
      <alignment horizontal="center" vertical="top" wrapText="1"/>
    </xf>
  </cellXfs>
  <cellStyles count="3">
    <cellStyle name="Procent" xfId="2" builtinId="5"/>
    <cellStyle name="Standaard" xfId="0" builtinId="0"/>
    <cellStyle name="Valuta" xfId="1" builtinId="4"/>
  </cellStyles>
  <dxfs count="7">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0"/>
  <sheetViews>
    <sheetView topLeftCell="A25" workbookViewId="0">
      <selection activeCell="B9" sqref="B9"/>
    </sheetView>
  </sheetViews>
  <sheetFormatPr defaultColWidth="12.5703125" defaultRowHeight="15" customHeight="1" x14ac:dyDescent="0.2"/>
  <cols>
    <col min="1" max="1" width="57.140625" customWidth="1"/>
    <col min="2" max="2" width="54" customWidth="1"/>
  </cols>
  <sheetData>
    <row r="1" spans="1:26" ht="82.5" customHeight="1" x14ac:dyDescent="0.2">
      <c r="A1" s="60" t="s">
        <v>74</v>
      </c>
      <c r="B1" s="61"/>
    </row>
    <row r="2" spans="1:26" ht="33.75" customHeight="1" x14ac:dyDescent="0.2">
      <c r="A2" s="66" t="s">
        <v>0</v>
      </c>
      <c r="B2" s="67"/>
    </row>
    <row r="3" spans="1:26" ht="15.75" customHeight="1" x14ac:dyDescent="0.2"/>
    <row r="4" spans="1:26" ht="15.75" customHeight="1" x14ac:dyDescent="0.2">
      <c r="A4" s="14" t="s">
        <v>1</v>
      </c>
      <c r="B4" s="59" t="s">
        <v>73</v>
      </c>
      <c r="C4" s="1"/>
      <c r="D4" s="1"/>
      <c r="E4" s="1"/>
      <c r="F4" s="1"/>
      <c r="G4" s="1"/>
      <c r="H4" s="1"/>
      <c r="I4" s="1"/>
      <c r="J4" s="1"/>
      <c r="K4" s="1"/>
      <c r="L4" s="1"/>
      <c r="M4" s="1"/>
      <c r="N4" s="1"/>
      <c r="O4" s="1"/>
      <c r="P4" s="1"/>
      <c r="Q4" s="1"/>
      <c r="R4" s="1"/>
      <c r="S4" s="1"/>
      <c r="T4" s="1"/>
      <c r="U4" s="1"/>
      <c r="V4" s="1"/>
      <c r="W4" s="1"/>
      <c r="X4" s="1"/>
      <c r="Y4" s="1"/>
      <c r="Z4" s="1"/>
    </row>
    <row r="5" spans="1:26" ht="15.75" customHeight="1" x14ac:dyDescent="0.2">
      <c r="A5" s="21" t="s">
        <v>2</v>
      </c>
      <c r="B5" s="21" t="s">
        <v>3</v>
      </c>
    </row>
    <row r="6" spans="1:26" ht="25.5" customHeight="1" x14ac:dyDescent="0.2">
      <c r="A6" s="29" t="s">
        <v>4</v>
      </c>
      <c r="B6" s="37" t="s">
        <v>72</v>
      </c>
      <c r="C6" s="20"/>
    </row>
    <row r="7" spans="1:26" ht="15.75" customHeight="1" x14ac:dyDescent="0.2">
      <c r="A7" s="20"/>
      <c r="B7" s="20"/>
    </row>
    <row r="8" spans="1:26" ht="15.75" customHeight="1" x14ac:dyDescent="0.2">
      <c r="A8" s="13" t="s">
        <v>5</v>
      </c>
      <c r="B8" s="25"/>
    </row>
    <row r="9" spans="1:26" ht="15.75" customHeight="1" x14ac:dyDescent="0.2">
      <c r="A9" s="13" t="s">
        <v>6</v>
      </c>
      <c r="B9" s="25"/>
    </row>
    <row r="10" spans="1:26" ht="15.75" customHeight="1" x14ac:dyDescent="0.2">
      <c r="A10" s="13" t="s">
        <v>7</v>
      </c>
      <c r="B10" s="25"/>
    </row>
    <row r="11" spans="1:26" ht="15.75" customHeight="1" x14ac:dyDescent="0.2"/>
    <row r="12" spans="1:26" ht="27" customHeight="1" x14ac:dyDescent="0.2">
      <c r="A12" s="13" t="s">
        <v>8</v>
      </c>
      <c r="B12" s="25"/>
    </row>
    <row r="13" spans="1:26" ht="27" customHeight="1" x14ac:dyDescent="0.2">
      <c r="A13" s="13" t="s">
        <v>9</v>
      </c>
      <c r="B13" s="25"/>
    </row>
    <row r="14" spans="1:26" ht="12.75" x14ac:dyDescent="0.2"/>
    <row r="15" spans="1:26" ht="45.75" customHeight="1" x14ac:dyDescent="0.2">
      <c r="A15" s="49" t="s">
        <v>10</v>
      </c>
      <c r="B15" s="55"/>
    </row>
    <row r="16" spans="1:26" ht="15.75" customHeight="1" x14ac:dyDescent="0.2">
      <c r="A16" s="2"/>
    </row>
    <row r="17" spans="1:3" ht="30.75" customHeight="1" x14ac:dyDescent="0.2">
      <c r="A17" s="64" t="s">
        <v>11</v>
      </c>
      <c r="B17" s="65"/>
    </row>
    <row r="18" spans="1:3" ht="15.75" customHeight="1" x14ac:dyDescent="0.2">
      <c r="A18" s="2"/>
    </row>
    <row r="19" spans="1:3" ht="69" customHeight="1" x14ac:dyDescent="0.2">
      <c r="A19" s="22" t="s">
        <v>12</v>
      </c>
      <c r="B19" s="54"/>
    </row>
    <row r="20" spans="1:3" ht="81.599999999999994" customHeight="1" x14ac:dyDescent="0.2">
      <c r="A20" s="22" t="s">
        <v>13</v>
      </c>
      <c r="B20" s="54"/>
    </row>
    <row r="21" spans="1:3" ht="29.45" customHeight="1" x14ac:dyDescent="0.2">
      <c r="A21" s="23" t="s">
        <v>14</v>
      </c>
      <c r="B21" s="54"/>
    </row>
    <row r="22" spans="1:3" ht="108.95" customHeight="1" x14ac:dyDescent="0.2">
      <c r="A22" s="24" t="s">
        <v>15</v>
      </c>
      <c r="B22" s="54"/>
    </row>
    <row r="23" spans="1:3" ht="33.75" customHeight="1" x14ac:dyDescent="0.2">
      <c r="A23" s="24" t="s">
        <v>16</v>
      </c>
      <c r="B23" s="54"/>
    </row>
    <row r="24" spans="1:3" ht="12.75" customHeight="1" x14ac:dyDescent="0.2">
      <c r="B24" s="4"/>
    </row>
    <row r="25" spans="1:3" ht="21" customHeight="1" x14ac:dyDescent="0.3">
      <c r="A25" s="36" t="s">
        <v>17</v>
      </c>
      <c r="B25" s="48">
        <f>'Financiële aspecten'!E14+'Financiële aspecten'!H25+Dienstverlening!L31</f>
        <v>0</v>
      </c>
    </row>
    <row r="26" spans="1:3" ht="15.75" customHeight="1" x14ac:dyDescent="0.2">
      <c r="B26" s="4"/>
    </row>
    <row r="27" spans="1:3" ht="15.75" customHeight="1" x14ac:dyDescent="0.2">
      <c r="A27" s="62" t="s">
        <v>18</v>
      </c>
      <c r="B27" s="63"/>
    </row>
    <row r="28" spans="1:3" ht="15.75" customHeight="1" x14ac:dyDescent="0.2"/>
    <row r="29" spans="1:3" ht="15.75" customHeight="1" x14ac:dyDescent="0.2">
      <c r="A29" s="3" t="s">
        <v>19</v>
      </c>
      <c r="B29" s="44" t="s">
        <v>20</v>
      </c>
    </row>
    <row r="30" spans="1:3" ht="16.5" customHeight="1" x14ac:dyDescent="0.2">
      <c r="A30" s="53" t="s">
        <v>21</v>
      </c>
      <c r="B30" s="50"/>
      <c r="C30" s="20"/>
    </row>
    <row r="31" spans="1:3" ht="16.5" customHeight="1" x14ac:dyDescent="0.2">
      <c r="A31" s="42" t="str">
        <f>B4</f>
        <v>WGA ERD verzekering</v>
      </c>
      <c r="B31" s="50"/>
      <c r="C31" s="20"/>
    </row>
    <row r="32" spans="1:3" ht="16.5" customHeight="1" x14ac:dyDescent="0.2">
      <c r="A32" s="41" t="s">
        <v>22</v>
      </c>
      <c r="B32" s="50"/>
      <c r="C32" s="20"/>
    </row>
    <row r="33" spans="1:3" ht="16.5" customHeight="1" x14ac:dyDescent="0.2">
      <c r="A33" s="43" t="s">
        <v>23</v>
      </c>
      <c r="B33" s="50"/>
      <c r="C33" s="20"/>
    </row>
    <row r="34" spans="1:3" ht="16.5" customHeight="1" x14ac:dyDescent="0.2">
      <c r="A34" s="41" t="s">
        <v>24</v>
      </c>
      <c r="B34" s="50"/>
      <c r="C34" s="20"/>
    </row>
    <row r="35" spans="1:3" ht="15.75" customHeight="1" x14ac:dyDescent="0.2">
      <c r="B35" s="20"/>
    </row>
    <row r="36" spans="1:3" ht="15.75" customHeight="1" x14ac:dyDescent="0.2"/>
    <row r="37" spans="1:3" ht="15.75" customHeight="1" x14ac:dyDescent="0.2"/>
    <row r="38" spans="1:3" ht="15.75" customHeight="1" x14ac:dyDescent="0.2"/>
    <row r="39" spans="1:3" ht="15.75" customHeight="1" x14ac:dyDescent="0.2"/>
    <row r="40" spans="1:3" ht="15.75" customHeight="1" x14ac:dyDescent="0.2"/>
    <row r="41" spans="1:3" ht="15.75" customHeight="1" x14ac:dyDescent="0.2"/>
    <row r="42" spans="1:3" ht="15.75" customHeight="1" x14ac:dyDescent="0.2"/>
    <row r="43" spans="1:3" ht="15.75" customHeight="1" x14ac:dyDescent="0.2"/>
    <row r="44" spans="1:3" ht="15.75" customHeight="1" x14ac:dyDescent="0.2"/>
    <row r="45" spans="1:3" ht="15.75" customHeight="1" x14ac:dyDescent="0.2"/>
    <row r="46" spans="1:3" ht="15.75" customHeight="1" x14ac:dyDescent="0.2"/>
    <row r="47" spans="1:3" ht="15.75" customHeight="1" x14ac:dyDescent="0.2"/>
    <row r="48" spans="1: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sheetData>
  <sheetProtection algorithmName="SHA-512" hashValue="/6Iqf93Yo/SZ+DETTC+X5syzi3nFXflB6/aW5te9+5wf7d51uEKzZmbSbzuVTQsUq1eCo4oZM/CZDDgtNxleLg==" saltValue="851Lm4Ax+GxAOPEx8Aw+bw==" spinCount="100000" sheet="1" selectLockedCells="1"/>
  <mergeCells count="4">
    <mergeCell ref="A1:B1"/>
    <mergeCell ref="A27:B27"/>
    <mergeCell ref="A17:B17"/>
    <mergeCell ref="A2:B2"/>
  </mergeCells>
  <conditionalFormatting sqref="B19:B23">
    <cfRule type="containsText" dxfId="6" priority="8" operator="containsText" text="nee">
      <formula>NOT(ISERROR(SEARCH("nee",B19)))</formula>
    </cfRule>
  </conditionalFormatting>
  <conditionalFormatting sqref="B19">
    <cfRule type="containsText" dxfId="5" priority="7" operator="containsText" text="Ja">
      <formula>NOT(ISERROR(SEARCH("Ja",B19)))</formula>
    </cfRule>
  </conditionalFormatting>
  <conditionalFormatting sqref="B30:B34">
    <cfRule type="beginsWith" dxfId="4" priority="5" operator="beginsWith" text="aanwezig">
      <formula>LEFT(B30,LEN("aanwezig"))="aanwezig"</formula>
    </cfRule>
  </conditionalFormatting>
  <conditionalFormatting sqref="B30:B34">
    <cfRule type="beginsWith" dxfId="3" priority="4" operator="beginsWith" text="niet">
      <formula>LEFT(B30,LEN("niet"))="niet"</formula>
    </cfRule>
  </conditionalFormatting>
  <conditionalFormatting sqref="B19:B23">
    <cfRule type="containsText" dxfId="2" priority="3" operator="containsText" text="Ja">
      <formula>NOT(ISERROR(SEARCH("Ja",B19)))</formula>
    </cfRule>
  </conditionalFormatting>
  <conditionalFormatting sqref="B15">
    <cfRule type="containsText" dxfId="1" priority="2" operator="containsText" text="Nee">
      <formula>NOT(ISERROR(SEARCH("Nee",B15)))</formula>
    </cfRule>
    <cfRule type="containsText" dxfId="0" priority="1" operator="containsText" text="Ja">
      <formula>NOT(ISERROR(SEARCH("Ja",B15)))</formula>
    </cfRule>
  </conditionalFormatting>
  <dataValidations disablePrompts="1" count="5">
    <dataValidation type="custom" allowBlank="1" showDropDown="1" sqref="B12" xr:uid="{00000000-0002-0000-0000-000000000000}">
      <formula1>OR(NOT(ISERROR(DATEVALUE(B12))), AND(ISNUMBER(B12), LEFT(CELL("format", B12))="D"))</formula1>
    </dataValidation>
    <dataValidation type="list" allowBlank="1" showErrorMessage="1" sqref="B30:B34" xr:uid="{00000000-0002-0000-0000-000001000000}">
      <formula1>"aanwezig,niet aanwezig"</formula1>
    </dataValidation>
    <dataValidation type="list" allowBlank="1" showInputMessage="1" showErrorMessage="1" sqref="B19:B20 B22:B23" xr:uid="{3CC5D018-2542-4F06-97D3-01C1F1750B7E}">
      <formula1>"ja,nee"</formula1>
    </dataValidation>
    <dataValidation type="list" allowBlank="1" showInputMessage="1" showErrorMessage="1" sqref="B21" xr:uid="{6777EB1F-2DEB-44A7-A31B-EAD99290137E}">
      <formula1>"3 jaar,5 jaar"</formula1>
    </dataValidation>
    <dataValidation type="list" allowBlank="1" showInputMessage="1" showErrorMessage="1" sqref="B15" xr:uid="{F93BCB75-7161-4C95-9E9E-064F0CFA493E}">
      <formula1>"Ja,Nee"</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85FBE-0FDA-47A0-AF2F-F00061624E35}">
  <dimension ref="A1:J25"/>
  <sheetViews>
    <sheetView workbookViewId="0">
      <selection activeCell="G19" sqref="G19"/>
    </sheetView>
  </sheetViews>
  <sheetFormatPr defaultRowHeight="12.75" x14ac:dyDescent="0.2"/>
  <cols>
    <col min="3" max="3" width="11.28515625" customWidth="1"/>
    <col min="4" max="4" width="14.42578125" customWidth="1"/>
    <col min="5" max="5" width="26.85546875" customWidth="1"/>
    <col min="7" max="7" width="25" customWidth="1"/>
    <col min="8" max="8" width="17.28515625" customWidth="1"/>
    <col min="13" max="13" width="9.85546875" bestFit="1" customWidth="1"/>
  </cols>
  <sheetData>
    <row r="1" spans="1:10" ht="24.75" customHeight="1" x14ac:dyDescent="0.2">
      <c r="A1" s="77" t="s">
        <v>25</v>
      </c>
      <c r="B1" s="78"/>
      <c r="C1" s="78"/>
      <c r="D1" s="78"/>
      <c r="E1" s="78"/>
      <c r="F1" s="79"/>
    </row>
    <row r="2" spans="1:10" ht="13.15" customHeight="1" x14ac:dyDescent="0.2">
      <c r="A2" s="71" t="s">
        <v>26</v>
      </c>
      <c r="B2" s="72"/>
      <c r="C2" s="72"/>
      <c r="D2" s="5"/>
      <c r="E2" s="39">
        <f>E8</f>
        <v>0</v>
      </c>
      <c r="F2" s="6"/>
      <c r="G2" s="20"/>
    </row>
    <row r="3" spans="1:10" x14ac:dyDescent="0.2">
      <c r="A3" s="73" t="s">
        <v>27</v>
      </c>
      <c r="B3" s="74"/>
      <c r="C3" s="74"/>
      <c r="D3" s="56"/>
      <c r="E3" s="38" t="b">
        <f>IF(D3="3 jaar",0,IF(D3="5 jaar",-15000))</f>
        <v>0</v>
      </c>
      <c r="F3" s="9" t="s">
        <v>28</v>
      </c>
      <c r="G3" s="20"/>
    </row>
    <row r="4" spans="1:10" x14ac:dyDescent="0.2">
      <c r="A4" s="75" t="s">
        <v>29</v>
      </c>
      <c r="B4" s="76"/>
      <c r="C4" s="76"/>
      <c r="D4" s="57"/>
      <c r="E4" s="40">
        <f>IF(D4=0%,0,IF(D4=1%,2500,IF(D4=2%,5000,IF(D4=3%,7500,IF(D4=4%,10000,IF(D4=5%,12500,IF(D4=6%,15000,IF(D4=7%,17500,IF(D4=8%,20000,IF(D4=9%,22500,IF(D4=10%,25000,IF(D4=11%,27500,IF(D4=12%,30000,IF(D4=13%,32500,IF(D4=14%,35000,IF(D4=15%,37500,IF(D4=16%,40000,IF(D4=17%,42500,IF(D4=18%,45000,IF(D4=19%,47500,IF(D4=20%,50000,IF(D4=21%,52500,IF(D4=22%,55000,IF(D4=23%,57500,IF(D4=24%,60000,IF(D4=25%,62500))))))))))))))))))))))))))</f>
        <v>0</v>
      </c>
      <c r="F4" s="12" t="s">
        <v>28</v>
      </c>
      <c r="G4" s="51"/>
    </row>
    <row r="5" spans="1:10" x14ac:dyDescent="0.2">
      <c r="A5" s="20"/>
      <c r="B5" s="20"/>
      <c r="C5" s="20"/>
      <c r="D5" s="20"/>
      <c r="E5" s="20"/>
      <c r="F5" s="20"/>
    </row>
    <row r="6" spans="1:10" x14ac:dyDescent="0.2">
      <c r="A6" s="71" t="s">
        <v>30</v>
      </c>
      <c r="B6" s="72"/>
      <c r="C6" s="72"/>
      <c r="D6" s="5"/>
      <c r="E6" s="35">
        <v>8250876</v>
      </c>
      <c r="F6" s="6"/>
    </row>
    <row r="7" spans="1:10" x14ac:dyDescent="0.2">
      <c r="A7" s="73" t="s">
        <v>31</v>
      </c>
      <c r="B7" s="74"/>
      <c r="C7" s="74"/>
      <c r="D7" s="84"/>
      <c r="E7" s="84"/>
      <c r="F7" s="45" t="s">
        <v>32</v>
      </c>
    </row>
    <row r="8" spans="1:10" x14ac:dyDescent="0.2">
      <c r="A8" s="73" t="s">
        <v>33</v>
      </c>
      <c r="B8" s="74"/>
      <c r="C8" s="74"/>
      <c r="D8" s="34"/>
      <c r="E8" s="34">
        <f>(E6*D7)/100</f>
        <v>0</v>
      </c>
      <c r="F8" s="9"/>
    </row>
    <row r="9" spans="1:10" x14ac:dyDescent="0.2">
      <c r="A9" s="82" t="s">
        <v>34</v>
      </c>
      <c r="B9" s="83"/>
      <c r="C9" s="83"/>
      <c r="D9" s="68">
        <f>D7*D4+D7</f>
        <v>0</v>
      </c>
      <c r="E9" s="69"/>
      <c r="F9" s="45" t="s">
        <v>32</v>
      </c>
    </row>
    <row r="10" spans="1:10" x14ac:dyDescent="0.2">
      <c r="A10" s="82" t="s">
        <v>35</v>
      </c>
      <c r="B10" s="83"/>
      <c r="C10" s="83"/>
      <c r="D10" s="33"/>
      <c r="E10" s="33">
        <f>(E6*D9)/100</f>
        <v>0</v>
      </c>
      <c r="F10" s="9"/>
      <c r="J10" s="30"/>
    </row>
    <row r="11" spans="1:10" x14ac:dyDescent="0.2">
      <c r="A11" s="82" t="s">
        <v>36</v>
      </c>
      <c r="B11" s="83"/>
      <c r="C11" s="83"/>
      <c r="D11" s="68">
        <f>D9*D4+D9</f>
        <v>0</v>
      </c>
      <c r="E11" s="69"/>
      <c r="F11" s="45" t="s">
        <v>32</v>
      </c>
    </row>
    <row r="12" spans="1:10" x14ac:dyDescent="0.2">
      <c r="A12" s="82" t="s">
        <v>37</v>
      </c>
      <c r="B12" s="83"/>
      <c r="C12" s="83"/>
      <c r="D12" s="33"/>
      <c r="E12" s="33">
        <f>(E6*D11)/100</f>
        <v>0</v>
      </c>
      <c r="F12" s="9"/>
      <c r="J12" s="31"/>
    </row>
    <row r="13" spans="1:10" x14ac:dyDescent="0.2">
      <c r="A13" s="7"/>
      <c r="B13" s="8"/>
      <c r="C13" s="8"/>
      <c r="D13" s="8"/>
      <c r="E13" s="8"/>
      <c r="F13" s="9"/>
      <c r="H13" s="30"/>
      <c r="I13" s="30"/>
      <c r="J13" s="31"/>
    </row>
    <row r="14" spans="1:10" x14ac:dyDescent="0.2">
      <c r="A14" s="85" t="s">
        <v>38</v>
      </c>
      <c r="B14" s="86"/>
      <c r="C14" s="86"/>
      <c r="D14" s="32"/>
      <c r="E14" s="32">
        <f>E8+E10+E12+E3+E4</f>
        <v>0</v>
      </c>
      <c r="F14" s="9"/>
    </row>
    <row r="15" spans="1:10" x14ac:dyDescent="0.2">
      <c r="A15" s="10"/>
      <c r="B15" s="11"/>
      <c r="C15" s="11"/>
      <c r="D15" s="11"/>
      <c r="E15" s="11"/>
      <c r="F15" s="12"/>
    </row>
    <row r="18" spans="1:9" x14ac:dyDescent="0.2">
      <c r="G18" s="46" t="s">
        <v>39</v>
      </c>
      <c r="H18" s="47" t="s">
        <v>40</v>
      </c>
    </row>
    <row r="19" spans="1:9" ht="38.25" customHeight="1" x14ac:dyDescent="0.2">
      <c r="A19" s="70" t="s">
        <v>41</v>
      </c>
      <c r="B19" s="70"/>
      <c r="C19" s="70"/>
      <c r="D19" s="70"/>
      <c r="E19" s="70"/>
      <c r="F19" s="70"/>
      <c r="G19" s="58"/>
      <c r="H19" s="52" t="b">
        <f>IF(G19="ja",-2500,IF(G19="nee",0))</f>
        <v>0</v>
      </c>
    </row>
    <row r="20" spans="1:9" ht="48" customHeight="1" x14ac:dyDescent="0.2">
      <c r="A20" s="70" t="s">
        <v>42</v>
      </c>
      <c r="B20" s="70"/>
      <c r="C20" s="70"/>
      <c r="D20" s="70"/>
      <c r="E20" s="70"/>
      <c r="F20" s="70"/>
      <c r="G20" s="58"/>
      <c r="H20" s="52" t="b">
        <f>IF(G20="ja",-2500,IF(G20="nee",0))</f>
        <v>0</v>
      </c>
    </row>
    <row r="21" spans="1:9" ht="39.6" customHeight="1" x14ac:dyDescent="0.2">
      <c r="A21" s="70" t="s">
        <v>43</v>
      </c>
      <c r="B21" s="70"/>
      <c r="C21" s="70"/>
      <c r="D21" s="70"/>
      <c r="E21" s="70"/>
      <c r="F21" s="70"/>
      <c r="G21" s="58"/>
      <c r="H21" s="52" t="b">
        <f>IF(G21="ja",-2500,IF(G21="nee",0))</f>
        <v>0</v>
      </c>
    </row>
    <row r="22" spans="1:9" ht="39.75" customHeight="1" x14ac:dyDescent="0.2">
      <c r="A22" s="70" t="s">
        <v>44</v>
      </c>
      <c r="B22" s="70"/>
      <c r="C22" s="70"/>
      <c r="D22" s="70"/>
      <c r="E22" s="70"/>
      <c r="F22" s="70"/>
      <c r="G22" s="58"/>
      <c r="H22" s="52" t="b">
        <f>IF(G22="ja",-2500,IF(G22="nee",0))</f>
        <v>0</v>
      </c>
    </row>
    <row r="23" spans="1:9" ht="51" customHeight="1" x14ac:dyDescent="0.2">
      <c r="A23" s="70" t="s">
        <v>45</v>
      </c>
      <c r="B23" s="70"/>
      <c r="C23" s="70"/>
      <c r="D23" s="70"/>
      <c r="E23" s="70"/>
      <c r="F23" s="70"/>
      <c r="G23" s="58"/>
      <c r="H23" s="52" t="b">
        <f>IF(G23="ja",-2500,IF(G23="nee",0))</f>
        <v>0</v>
      </c>
    </row>
    <row r="25" spans="1:9" x14ac:dyDescent="0.2">
      <c r="A25" s="80" t="s">
        <v>46</v>
      </c>
      <c r="B25" s="81"/>
      <c r="C25" s="81"/>
      <c r="D25" s="81"/>
      <c r="E25" s="81"/>
      <c r="F25" s="81"/>
      <c r="G25" s="81"/>
      <c r="H25" s="28">
        <f>SUM(H19:H24)</f>
        <v>0</v>
      </c>
      <c r="I25" s="27"/>
    </row>
  </sheetData>
  <sheetProtection sheet="1" objects="1" scenarios="1"/>
  <mergeCells count="21">
    <mergeCell ref="A1:F1"/>
    <mergeCell ref="A25:G25"/>
    <mergeCell ref="A19:F19"/>
    <mergeCell ref="A20:F20"/>
    <mergeCell ref="A21:F21"/>
    <mergeCell ref="A22:F22"/>
    <mergeCell ref="A6:C6"/>
    <mergeCell ref="A7:C7"/>
    <mergeCell ref="A8:C8"/>
    <mergeCell ref="A9:C9"/>
    <mergeCell ref="A12:C12"/>
    <mergeCell ref="A11:C11"/>
    <mergeCell ref="D7:E7"/>
    <mergeCell ref="A14:C14"/>
    <mergeCell ref="A10:C10"/>
    <mergeCell ref="D11:E11"/>
    <mergeCell ref="D9:E9"/>
    <mergeCell ref="A23:F23"/>
    <mergeCell ref="A2:C2"/>
    <mergeCell ref="A3:C3"/>
    <mergeCell ref="A4:C4"/>
  </mergeCells>
  <dataValidations count="3">
    <dataValidation type="list" allowBlank="1" showInputMessage="1" showErrorMessage="1" sqref="G19:G23" xr:uid="{FAA7393B-9ADC-4495-9503-834159125818}">
      <formula1>"Ja,Nee"</formula1>
    </dataValidation>
    <dataValidation type="list" allowBlank="1" showInputMessage="1" showErrorMessage="1" sqref="D3" xr:uid="{59ED6BF8-EA1C-4086-9533-33918681AE18}">
      <formula1>"3 jaar,5 jaar"</formula1>
    </dataValidation>
    <dataValidation type="list" allowBlank="1" showInputMessage="1" showErrorMessage="1" sqref="D4" xr:uid="{02818F4B-7064-4FCF-BC80-E6052D555F93}">
      <formula1>"0%,1%,2%,3%,4%,5%,6%,7%,8%,9%,10%,11%,12%,13%,14%,15%,16%,17%,18%,19%,20%,21%,22%,23%,24%,25%"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2AD74-E95F-42BD-8AB6-6CD2E2F0CB50}">
  <dimension ref="A1:L31"/>
  <sheetViews>
    <sheetView tabSelected="1" topLeftCell="A19" workbookViewId="0">
      <selection activeCell="K29" sqref="K29"/>
    </sheetView>
  </sheetViews>
  <sheetFormatPr defaultRowHeight="12.75" x14ac:dyDescent="0.2"/>
  <cols>
    <col min="10" max="10" width="11.7109375" customWidth="1"/>
    <col min="11" max="11" width="11.28515625" customWidth="1"/>
    <col min="12" max="12" width="20.140625" customWidth="1"/>
  </cols>
  <sheetData>
    <row r="1" spans="1:12" ht="20.25" x14ac:dyDescent="0.2">
      <c r="A1" s="101" t="s">
        <v>47</v>
      </c>
      <c r="B1" s="102"/>
      <c r="C1" s="102"/>
      <c r="D1" s="102"/>
      <c r="E1" s="102"/>
      <c r="F1" s="102"/>
      <c r="G1" s="102"/>
      <c r="H1" s="102"/>
      <c r="I1" s="102"/>
      <c r="J1" s="102"/>
      <c r="K1" s="102"/>
      <c r="L1" s="102"/>
    </row>
    <row r="2" spans="1:12" x14ac:dyDescent="0.2">
      <c r="A2" s="87" t="s">
        <v>48</v>
      </c>
      <c r="B2" s="88"/>
      <c r="C2" s="88"/>
      <c r="D2" s="88"/>
      <c r="E2" s="88"/>
      <c r="F2" s="88"/>
      <c r="G2" s="88"/>
      <c r="H2" s="88"/>
      <c r="I2" s="88"/>
      <c r="J2" s="88"/>
      <c r="K2" s="88"/>
      <c r="L2" s="88"/>
    </row>
    <row r="3" spans="1:12" x14ac:dyDescent="0.2">
      <c r="A3" s="105" t="s">
        <v>49</v>
      </c>
      <c r="B3" s="106"/>
      <c r="C3" s="106"/>
      <c r="D3" s="106"/>
      <c r="E3" s="106"/>
      <c r="F3" s="106"/>
      <c r="G3" s="106"/>
      <c r="H3" s="106"/>
      <c r="I3" s="106"/>
      <c r="J3" s="106"/>
      <c r="K3" s="103" t="s">
        <v>50</v>
      </c>
      <c r="L3" s="103" t="s">
        <v>51</v>
      </c>
    </row>
    <row r="4" spans="1:12" x14ac:dyDescent="0.2">
      <c r="A4" s="107"/>
      <c r="B4" s="108"/>
      <c r="C4" s="108"/>
      <c r="D4" s="108"/>
      <c r="E4" s="108"/>
      <c r="F4" s="108"/>
      <c r="G4" s="108"/>
      <c r="H4" s="108"/>
      <c r="I4" s="108"/>
      <c r="J4" s="108"/>
      <c r="K4" s="104"/>
      <c r="L4" s="104"/>
    </row>
    <row r="5" spans="1:12" ht="6.95" customHeight="1" x14ac:dyDescent="0.2">
      <c r="A5" s="17"/>
      <c r="B5" s="18"/>
      <c r="C5" s="18"/>
      <c r="D5" s="18"/>
      <c r="E5" s="18"/>
      <c r="F5" s="18"/>
      <c r="G5" s="18"/>
      <c r="H5" s="18"/>
      <c r="I5" s="18"/>
      <c r="J5" s="18"/>
      <c r="K5" s="19"/>
      <c r="L5" s="19"/>
    </row>
    <row r="6" spans="1:12" x14ac:dyDescent="0.2">
      <c r="A6" s="110" t="s">
        <v>52</v>
      </c>
      <c r="B6" s="110"/>
      <c r="C6" s="110"/>
      <c r="D6" s="110"/>
      <c r="E6" s="110"/>
      <c r="F6" s="110"/>
      <c r="G6" s="110"/>
      <c r="H6" s="110"/>
      <c r="I6" s="110"/>
      <c r="J6" s="110"/>
    </row>
    <row r="7" spans="1:12" x14ac:dyDescent="0.2">
      <c r="A7" s="110"/>
      <c r="B7" s="110"/>
      <c r="C7" s="110"/>
      <c r="D7" s="110"/>
      <c r="E7" s="110"/>
      <c r="F7" s="110"/>
      <c r="G7" s="110"/>
      <c r="H7" s="110"/>
      <c r="I7" s="110"/>
      <c r="J7" s="110"/>
    </row>
    <row r="8" spans="1:12" ht="67.5" customHeight="1" x14ac:dyDescent="0.2">
      <c r="A8" s="109" t="s">
        <v>53</v>
      </c>
      <c r="B8" s="109"/>
      <c r="C8" s="109"/>
      <c r="D8" s="109"/>
      <c r="E8" s="109"/>
      <c r="F8" s="109"/>
      <c r="G8" s="109"/>
      <c r="H8" s="109"/>
      <c r="I8" s="109"/>
      <c r="J8" s="109"/>
    </row>
    <row r="9" spans="1:12" ht="54" customHeight="1" x14ac:dyDescent="0.2">
      <c r="A9" s="91" t="s">
        <v>54</v>
      </c>
      <c r="B9" s="92"/>
      <c r="C9" s="92"/>
      <c r="D9" s="92"/>
      <c r="E9" s="92"/>
      <c r="F9" s="92"/>
      <c r="G9" s="92"/>
      <c r="H9" s="92"/>
      <c r="I9" s="92"/>
      <c r="J9" s="92"/>
      <c r="K9" s="58"/>
      <c r="L9" s="26">
        <f>IF(K9="Ja",-6500,0)</f>
        <v>0</v>
      </c>
    </row>
    <row r="10" spans="1:12" ht="54" customHeight="1" x14ac:dyDescent="0.2">
      <c r="A10" s="99" t="s">
        <v>55</v>
      </c>
      <c r="B10" s="100"/>
      <c r="C10" s="100"/>
      <c r="D10" s="100"/>
      <c r="E10" s="100"/>
      <c r="F10" s="100"/>
      <c r="G10" s="100"/>
      <c r="H10" s="100"/>
      <c r="I10" s="100"/>
      <c r="J10" s="100"/>
      <c r="K10" s="58"/>
      <c r="L10" s="26">
        <f>IF(K10="Ja",-6500,0)</f>
        <v>0</v>
      </c>
    </row>
    <row r="11" spans="1:12" ht="54" customHeight="1" x14ac:dyDescent="0.2">
      <c r="A11" s="99" t="s">
        <v>56</v>
      </c>
      <c r="B11" s="100"/>
      <c r="C11" s="100"/>
      <c r="D11" s="100"/>
      <c r="E11" s="100"/>
      <c r="F11" s="100"/>
      <c r="G11" s="100"/>
      <c r="H11" s="100"/>
      <c r="I11" s="100"/>
      <c r="J11" s="100"/>
      <c r="K11" s="58"/>
      <c r="L11" s="26">
        <f>IF(K11="Ja",-6500,0)</f>
        <v>0</v>
      </c>
    </row>
    <row r="12" spans="1:12" ht="54" customHeight="1" x14ac:dyDescent="0.2">
      <c r="A12" s="99" t="s">
        <v>57</v>
      </c>
      <c r="B12" s="100"/>
      <c r="C12" s="100"/>
      <c r="D12" s="100"/>
      <c r="E12" s="100"/>
      <c r="F12" s="100"/>
      <c r="G12" s="100"/>
      <c r="H12" s="100"/>
      <c r="I12" s="100"/>
      <c r="J12" s="100"/>
      <c r="K12" s="58"/>
      <c r="L12" s="26">
        <f>IF(K12="Ja",-6500,0)</f>
        <v>0</v>
      </c>
    </row>
    <row r="13" spans="1:12" ht="6.95" customHeight="1" x14ac:dyDescent="0.2">
      <c r="A13" s="15"/>
      <c r="B13" s="15"/>
      <c r="C13" s="15"/>
      <c r="D13" s="15"/>
      <c r="E13" s="15"/>
      <c r="F13" s="15"/>
      <c r="G13" s="15"/>
      <c r="H13" s="15"/>
      <c r="I13" s="15"/>
      <c r="J13" s="15"/>
    </row>
    <row r="14" spans="1:12" ht="17.25" customHeight="1" x14ac:dyDescent="0.2">
      <c r="A14" s="111" t="s">
        <v>58</v>
      </c>
      <c r="B14" s="111"/>
      <c r="C14" s="111"/>
      <c r="D14" s="111"/>
      <c r="E14" s="111"/>
      <c r="F14" s="111"/>
      <c r="G14" s="111"/>
      <c r="H14" s="111"/>
      <c r="I14" s="111"/>
      <c r="J14" s="111"/>
    </row>
    <row r="15" spans="1:12" ht="83.45" customHeight="1" x14ac:dyDescent="0.2">
      <c r="A15" s="109" t="s">
        <v>59</v>
      </c>
      <c r="B15" s="109"/>
      <c r="C15" s="109"/>
      <c r="D15" s="109"/>
      <c r="E15" s="109"/>
      <c r="F15" s="109"/>
      <c r="G15" s="109"/>
      <c r="H15" s="109"/>
      <c r="I15" s="109"/>
      <c r="J15" s="109"/>
    </row>
    <row r="16" spans="1:12" ht="15.95" customHeight="1" x14ac:dyDescent="0.2">
      <c r="A16" s="112"/>
      <c r="B16" s="112"/>
      <c r="C16" s="112"/>
      <c r="D16" s="112"/>
      <c r="E16" s="112"/>
      <c r="F16" s="112"/>
      <c r="G16" s="112"/>
      <c r="H16" s="112"/>
      <c r="I16" s="112"/>
      <c r="J16" s="112"/>
    </row>
    <row r="17" spans="1:12" ht="27.75" customHeight="1" x14ac:dyDescent="0.2">
      <c r="A17" s="99" t="s">
        <v>60</v>
      </c>
      <c r="B17" s="92"/>
      <c r="C17" s="92"/>
      <c r="D17" s="92"/>
      <c r="E17" s="92"/>
      <c r="F17" s="92"/>
      <c r="G17" s="92"/>
      <c r="H17" s="92"/>
      <c r="I17" s="92"/>
      <c r="J17" s="92"/>
      <c r="K17" s="58"/>
      <c r="L17" s="26">
        <f>IF(K17="Ja",-15000,0)</f>
        <v>0</v>
      </c>
    </row>
    <row r="18" spans="1:12" ht="27.75" customHeight="1" x14ac:dyDescent="0.2">
      <c r="A18" s="99" t="s">
        <v>61</v>
      </c>
      <c r="B18" s="100"/>
      <c r="C18" s="100"/>
      <c r="D18" s="100"/>
      <c r="E18" s="100"/>
      <c r="F18" s="100"/>
      <c r="G18" s="100"/>
      <c r="H18" s="100"/>
      <c r="I18" s="100"/>
      <c r="J18" s="100"/>
      <c r="K18" s="58"/>
      <c r="L18" s="26">
        <f>IF(K18="Ja",-10000,0)</f>
        <v>0</v>
      </c>
    </row>
    <row r="19" spans="1:12" ht="6.95" customHeight="1" x14ac:dyDescent="0.2">
      <c r="A19" s="15"/>
      <c r="B19" s="15"/>
      <c r="C19" s="15"/>
      <c r="D19" s="15"/>
      <c r="E19" s="15"/>
      <c r="F19" s="15"/>
      <c r="G19" s="15"/>
      <c r="H19" s="15"/>
      <c r="I19" s="15"/>
      <c r="J19" s="15"/>
    </row>
    <row r="20" spans="1:12" ht="19.5" customHeight="1" x14ac:dyDescent="0.2">
      <c r="A20" s="113" t="s">
        <v>62</v>
      </c>
      <c r="B20" s="114"/>
      <c r="C20" s="114"/>
      <c r="D20" s="114"/>
      <c r="E20" s="114"/>
      <c r="F20" s="114"/>
      <c r="G20" s="114"/>
      <c r="H20" s="114"/>
      <c r="I20" s="114"/>
      <c r="J20" s="115"/>
    </row>
    <row r="21" spans="1:12" ht="25.5" customHeight="1" x14ac:dyDescent="0.2">
      <c r="A21" s="116" t="s">
        <v>63</v>
      </c>
      <c r="B21" s="116"/>
      <c r="C21" s="116"/>
      <c r="D21" s="116"/>
      <c r="E21" s="116"/>
      <c r="F21" s="116"/>
      <c r="G21" s="116"/>
      <c r="H21" s="116"/>
      <c r="I21" s="116"/>
      <c r="J21" s="116"/>
    </row>
    <row r="22" spans="1:12" ht="25.5" customHeight="1" x14ac:dyDescent="0.2">
      <c r="A22" s="93" t="s">
        <v>64</v>
      </c>
      <c r="B22" s="94"/>
      <c r="C22" s="94"/>
      <c r="D22" s="94"/>
      <c r="E22" s="94"/>
      <c r="F22" s="94"/>
      <c r="G22" s="94"/>
      <c r="H22" s="94"/>
      <c r="I22" s="94"/>
      <c r="J22" s="95"/>
      <c r="K22" s="58"/>
      <c r="L22" s="26">
        <f>IF(K22="Ja",-2500,0)</f>
        <v>0</v>
      </c>
    </row>
    <row r="23" spans="1:12" ht="25.5" customHeight="1" x14ac:dyDescent="0.2">
      <c r="A23" s="93" t="s">
        <v>65</v>
      </c>
      <c r="B23" s="94"/>
      <c r="C23" s="94"/>
      <c r="D23" s="94"/>
      <c r="E23" s="94"/>
      <c r="F23" s="94"/>
      <c r="G23" s="94"/>
      <c r="H23" s="94"/>
      <c r="I23" s="94"/>
      <c r="J23" s="95"/>
      <c r="K23" s="58"/>
      <c r="L23" s="26">
        <f>IF(K23="Ja",-2500,0)</f>
        <v>0</v>
      </c>
    </row>
    <row r="24" spans="1:12" ht="25.5" customHeight="1" x14ac:dyDescent="0.2">
      <c r="A24" s="93" t="s">
        <v>66</v>
      </c>
      <c r="B24" s="94"/>
      <c r="C24" s="94"/>
      <c r="D24" s="94"/>
      <c r="E24" s="94"/>
      <c r="F24" s="94"/>
      <c r="G24" s="94"/>
      <c r="H24" s="94"/>
      <c r="I24" s="94"/>
      <c r="J24" s="95"/>
      <c r="K24" s="58"/>
      <c r="L24" s="26">
        <f>IF(K24="Ja",-2500,0)</f>
        <v>0</v>
      </c>
    </row>
    <row r="25" spans="1:12" ht="25.5" customHeight="1" x14ac:dyDescent="0.2">
      <c r="A25" s="93" t="s">
        <v>67</v>
      </c>
      <c r="B25" s="94"/>
      <c r="C25" s="94"/>
      <c r="D25" s="94"/>
      <c r="E25" s="94"/>
      <c r="F25" s="94"/>
      <c r="G25" s="94"/>
      <c r="H25" s="94"/>
      <c r="I25" s="94"/>
      <c r="J25" s="95"/>
      <c r="K25" s="58"/>
      <c r="L25" s="26">
        <f>IF(K25="Ja",-2500,0)</f>
        <v>0</v>
      </c>
    </row>
    <row r="26" spans="1:12" ht="6.95" customHeight="1" x14ac:dyDescent="0.2">
      <c r="A26" s="16"/>
      <c r="B26" s="16"/>
      <c r="C26" s="16"/>
      <c r="D26" s="16"/>
      <c r="E26" s="16"/>
      <c r="F26" s="16"/>
      <c r="G26" s="16"/>
      <c r="H26" s="16"/>
      <c r="I26" s="16"/>
      <c r="J26" s="16"/>
    </row>
    <row r="27" spans="1:12" ht="25.9" customHeight="1" x14ac:dyDescent="0.2">
      <c r="A27" s="113" t="s">
        <v>68</v>
      </c>
      <c r="B27" s="114"/>
      <c r="C27" s="114"/>
      <c r="D27" s="114"/>
      <c r="E27" s="114"/>
      <c r="F27" s="114"/>
      <c r="G27" s="114"/>
      <c r="H27" s="114"/>
      <c r="I27" s="114"/>
      <c r="J27" s="115"/>
    </row>
    <row r="28" spans="1:12" ht="104.25" customHeight="1" x14ac:dyDescent="0.2">
      <c r="A28" s="109" t="s">
        <v>69</v>
      </c>
      <c r="B28" s="109"/>
      <c r="C28" s="109"/>
      <c r="D28" s="109"/>
      <c r="E28" s="109"/>
      <c r="F28" s="109"/>
      <c r="G28" s="109"/>
      <c r="H28" s="109"/>
      <c r="I28" s="109"/>
      <c r="J28" s="109"/>
    </row>
    <row r="29" spans="1:12" ht="26.25" customHeight="1" x14ac:dyDescent="0.2">
      <c r="A29" s="96" t="s">
        <v>70</v>
      </c>
      <c r="B29" s="97"/>
      <c r="C29" s="97"/>
      <c r="D29" s="97"/>
      <c r="E29" s="97"/>
      <c r="F29" s="97"/>
      <c r="G29" s="97"/>
      <c r="H29" s="97"/>
      <c r="I29" s="97"/>
      <c r="J29" s="98"/>
      <c r="K29" s="58"/>
      <c r="L29" s="26">
        <f>IF(K29="Ja",-7500,0)</f>
        <v>0</v>
      </c>
    </row>
    <row r="31" spans="1:12" ht="25.5" customHeight="1" x14ac:dyDescent="0.2">
      <c r="A31" s="89" t="s">
        <v>71</v>
      </c>
      <c r="B31" s="90"/>
      <c r="C31" s="90"/>
      <c r="D31" s="90"/>
      <c r="E31" s="90"/>
      <c r="F31" s="90"/>
      <c r="G31" s="90"/>
      <c r="H31" s="90"/>
      <c r="I31" s="90"/>
      <c r="J31" s="90"/>
      <c r="K31" s="90"/>
      <c r="L31" s="28">
        <f>SUM(L9:L30)</f>
        <v>0</v>
      </c>
    </row>
  </sheetData>
  <sheetProtection sheet="1" objects="1" scenarios="1" selectLockedCells="1"/>
  <mergeCells count="26">
    <mergeCell ref="A1:L1"/>
    <mergeCell ref="K3:K4"/>
    <mergeCell ref="L3:L4"/>
    <mergeCell ref="A3:J4"/>
    <mergeCell ref="A28:J28"/>
    <mergeCell ref="A6:J7"/>
    <mergeCell ref="A8:J8"/>
    <mergeCell ref="A14:J14"/>
    <mergeCell ref="A15:J15"/>
    <mergeCell ref="A16:J16"/>
    <mergeCell ref="A20:J20"/>
    <mergeCell ref="A21:J21"/>
    <mergeCell ref="A27:J27"/>
    <mergeCell ref="A12:J12"/>
    <mergeCell ref="A11:J11"/>
    <mergeCell ref="A10:J10"/>
    <mergeCell ref="A2:L2"/>
    <mergeCell ref="A31:K31"/>
    <mergeCell ref="A9:J9"/>
    <mergeCell ref="A25:J25"/>
    <mergeCell ref="A29:J29"/>
    <mergeCell ref="A17:J17"/>
    <mergeCell ref="A18:J18"/>
    <mergeCell ref="A22:J22"/>
    <mergeCell ref="A23:J23"/>
    <mergeCell ref="A24:J24"/>
  </mergeCells>
  <dataValidations count="1">
    <dataValidation type="list" allowBlank="1" showInputMessage="1" showErrorMessage="1" sqref="K29 K9:K12 K17:K18 K22:K25" xr:uid="{B6349FD6-5268-412E-8FB0-1DE5D9AB7993}">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1" ma:contentTypeDescription="Een nieuw document maken." ma:contentTypeScope="" ma:versionID="080d1af74740aeceaadf14a67f012d1c">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521b8d1ff409f6b457c7d0758a17dfeb"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4ad4c7-3bd4-4ceb-a002-c6b88ed41fb9" xsi:nil="true"/>
    <lcf76f155ced4ddcb4097134ff3c332f xmlns="c589227b-96b1-433f-8f35-a39b9a17b5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E2E771-BE8A-41D3-8317-35D5D2465906}"/>
</file>

<file path=customXml/itemProps2.xml><?xml version="1.0" encoding="utf-8"?>
<ds:datastoreItem xmlns:ds="http://schemas.openxmlformats.org/officeDocument/2006/customXml" ds:itemID="{34D0616C-F3F7-44AA-ACF8-B0D460A8D196}">
  <ds:schemaRefs>
    <ds:schemaRef ds:uri="http://schemas.microsoft.com/sharepoint/v3/contenttype/forms"/>
  </ds:schemaRefs>
</ds:datastoreItem>
</file>

<file path=customXml/itemProps3.xml><?xml version="1.0" encoding="utf-8"?>
<ds:datastoreItem xmlns:ds="http://schemas.openxmlformats.org/officeDocument/2006/customXml" ds:itemID="{D7D3C720-D993-40BA-8623-A5137A0A0D5A}">
  <ds:schemaRefs>
    <ds:schemaRef ds:uri="http://schemas.microsoft.com/office/infopath/2007/PartnerControls"/>
    <ds:schemaRef ds:uri="http://purl.org/dc/elements/1.1/"/>
    <ds:schemaRef ds:uri="http://schemas.microsoft.com/office/2006/metadata/properties"/>
    <ds:schemaRef ds:uri="http://purl.org/dc/terms/"/>
    <ds:schemaRef ds:uri="b94ad4c7-3bd4-4ceb-a002-c6b88ed41fb9"/>
    <ds:schemaRef ds:uri="http://schemas.openxmlformats.org/package/2006/metadata/core-properties"/>
    <ds:schemaRef ds:uri="http://schemas.microsoft.com/office/2006/documentManagement/types"/>
    <ds:schemaRef ds:uri="c589227b-96b1-433f-8f35-a39b9a17b5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Financiële aspecten</vt:lpstr>
      <vt:lpstr>Dienstverlening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Karres, Menno</dc:creator>
  <cp:keywords/>
  <dc:description/>
  <cp:lastModifiedBy>Jong, Gertjan de</cp:lastModifiedBy>
  <cp:revision/>
  <dcterms:created xsi:type="dcterms:W3CDTF">2021-06-20T12:48:20Z</dcterms:created>
  <dcterms:modified xsi:type="dcterms:W3CDTF">2022-10-17T08:48:50Z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_dlc_DocIdItemGuid">
    <vt:lpwstr>e5cc4120-563f-4caf-a3e5-72e375846847</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y fmtid="{D5CDD505-2E9C-101B-9397-08002B2CF9AE}" pid="7" name="MediaServiceImageTags">
    <vt:lpwstr/>
  </property>
</Properties>
</file>