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https://hoofdstad-my.sharepoint.com/personal/p_goulooze_amsterdam_nl/Documents/Mijn documenten/Nieuwe Uitvoerings-app/Gunningsleidraad/Bijlagen/"/>
    </mc:Choice>
  </mc:AlternateContent>
  <xr:revisionPtr revIDLastSave="190" documentId="13_ncr:1_{6CA6EC8A-C9C0-4185-8385-B2D0B7D13DF2}" xr6:coauthVersionLast="47" xr6:coauthVersionMax="47" xr10:uidLastSave="{E5B78E15-C3AE-4478-A861-A68490FEEFB5}"/>
  <bookViews>
    <workbookView xWindow="-120" yWindow="-120" windowWidth="29040" windowHeight="15000" xr2:uid="{00000000-000D-0000-FFFF-FFFF00000000}"/>
  </bookViews>
  <sheets>
    <sheet name="Functionele wensen" sheetId="3" r:id="rId1"/>
  </sheets>
  <definedNames>
    <definedName name="_xlnm._FilterDatabase" localSheetId="0" hidden="1">'Functionele wensen'!$A$16:$T$49</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7" i="3" l="1"/>
  <c r="G36" i="3"/>
  <c r="G17" i="3"/>
  <c r="G18" i="3"/>
  <c r="G19" i="3"/>
  <c r="G20" i="3"/>
  <c r="G21" i="3"/>
  <c r="G22" i="3"/>
  <c r="G23" i="3"/>
  <c r="G24" i="3"/>
  <c r="G25" i="3"/>
  <c r="G26" i="3"/>
  <c r="G27" i="3"/>
  <c r="G28" i="3"/>
  <c r="G29" i="3"/>
  <c r="G30" i="3"/>
  <c r="G31" i="3"/>
  <c r="G32" i="3"/>
  <c r="G33" i="3"/>
  <c r="G34" i="3"/>
  <c r="G35" i="3"/>
  <c r="G38" i="3"/>
  <c r="G39" i="3"/>
  <c r="G40" i="3"/>
  <c r="G41" i="3"/>
  <c r="G42" i="3"/>
  <c r="G43" i="3"/>
  <c r="G44" i="3"/>
  <c r="G45" i="3"/>
  <c r="G46" i="3"/>
  <c r="G47" i="3"/>
  <c r="G48" i="3"/>
  <c r="G49"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alcChain>
</file>

<file path=xl/sharedStrings.xml><?xml version="1.0" encoding="utf-8"?>
<sst xmlns="http://schemas.openxmlformats.org/spreadsheetml/2006/main" count="134" uniqueCount="76">
  <si>
    <t>Bijlage 5b - Functionele wensen nieuwe uitvoeringsapplicatie BOR</t>
  </si>
  <si>
    <t xml:space="preserve">Inschrijver: </t>
  </si>
  <si>
    <t xml:space="preserve">  Aandachtpunten invullen tabel</t>
  </si>
  <si>
    <t>-  De Inschrijver dient gele velden in te vullen.</t>
  </si>
  <si>
    <t>-  De beoordeling van de functionaliteiten gaat als volgt:</t>
  </si>
  <si>
    <t>Indien de functionaliteit op het moment van inschrijving niet beschikbaar is in de nieuwe uitvoeringsapplicatie BOR ontvangt u 0 punt (Nee)</t>
  </si>
  <si>
    <t xml:space="preserve">nr. </t>
  </si>
  <si>
    <t xml:space="preserve"> Functionaliteit  beschikbaar</t>
  </si>
  <si>
    <t xml:space="preserve">Totaal aantal punten </t>
  </si>
  <si>
    <t xml:space="preserve">Toelichting  </t>
  </si>
  <si>
    <t xml:space="preserve">Ja </t>
  </si>
  <si>
    <t xml:space="preserve">Totaal </t>
  </si>
  <si>
    <t xml:space="preserve">Nee </t>
  </si>
  <si>
    <t>II. Tonen werkaanbod (BO)</t>
  </si>
  <si>
    <t xml:space="preserve">  Categorie</t>
  </si>
  <si>
    <t>Functionele wens</t>
  </si>
  <si>
    <t>IV. Registreren van een melding (BO/LOC)</t>
  </si>
  <si>
    <t xml:space="preserve">IV.04. Het is mogelijk om berichten of extra instructies te versturen naar de een of meerdere gebruikers d.m.v. een push bericht of een melding op het scherm. </t>
  </si>
  <si>
    <t>IX. Algemene applicatieeisen</t>
  </si>
  <si>
    <t>IX.01. Het is mogelijk om wijzigingen op locatie tussentijds op te slaan, ook als er (tijdelijk) geen internetverbinding beschikbaar is.</t>
  </si>
  <si>
    <t>IX.09. Het is mogelijk om dynamische formulieren te gebruiken waarop op locatie gestructureerde informatie kan worden ingevuld .</t>
  </si>
  <si>
    <t>IX.13. Het is mogelijk om de periodieke steekproefgewijze beeldkwaliteitsmetingen, die volgens de CROW-systematiek worden uitgevoerd, in de applicatie te registeren.</t>
  </si>
  <si>
    <t>V.  Inzien integrale dynamische werkvoorraad (BO/LOC)</t>
  </si>
  <si>
    <t xml:space="preserve">V.13. Vanuit de groenbestekken is tevens zichtbaar hoeveel uren per activiteit zijn gepland en hoeveel uren daadwerkelijk besteed. </t>
  </si>
  <si>
    <t>VI. Uitvoering: vastleggen uitvoeringsgegevens (LOC)</t>
  </si>
  <si>
    <t>VI.07. Het is mogelijk om in het detailoverzicht meerdere gebruikte materialen te registreren d.m.v. een code of naam van het betreffende materiaal en de hoeveelheid daarvan, en per materiaalsoort kan er een opmerking worden toegevoegd.</t>
  </si>
  <si>
    <t>VI.12. Het is mogelijk voor de medewerker om het voertuig over te geven aan een collega, de collega moet daarna opnieuw een wagenkaart invullen.</t>
  </si>
  <si>
    <t>VIII. Opstellen rapportages (BO)</t>
  </si>
  <si>
    <t>VIII.02 De ingevulde vragenlijsten moeten eenvoudig in een rapport weergegeven kunnen worden op rapportage niveau.</t>
  </si>
  <si>
    <t>III. Toewijzen en monitoren status werkzaamheden (BO /LOC)</t>
  </si>
  <si>
    <t xml:space="preserve">III.05. Het is mogelijk om automatisch werkzaamheden aan ploegen toe te wijzen met behulp van algoritmes zodat een optimale, dynamische, automatische toewijzing van werkzaamheden wordt gerealiseerd.
</t>
  </si>
  <si>
    <t>IV.02. Het is mogelijk om een melding  handmatig te koppelen aan asset door deze te selecteren op de kaart. De GPS locatie van de ingelogde gebruiker kan handmatig  worden "ververst", en tevens  handmatig aangepast.</t>
  </si>
  <si>
    <t xml:space="preserve">IX.11. Het is mogelijk om de locatiegegevens van de ingelogde gebruikers m.b.v. een instelling naar keuze wel of niet te kunnen laten inzien door andere gebruikers, hetzij in de front-office of in de back-office.
</t>
  </si>
  <si>
    <t xml:space="preserve">IX.12. Het is mogelijk om terugkerende handmatige handelingen te automatiseren.
</t>
  </si>
  <si>
    <t>VI.08. Het is inzichtelijk op welke locatie het te gebruiken materiaal beschikbaar is en hoeveel voorraad er daarvan aanwezig is.</t>
  </si>
  <si>
    <t>VI.09. Het is mogelijk om de rechten op verschillende materiaalsoorten per afdeling waartoe de medewerkker behoort in te stellen.</t>
  </si>
  <si>
    <t>VI.10. Het is mogelijk om de in UPS geregistreerde verbruikte materialen automatisch af te boeken in  het voorraadbeheersysteem Navision en de voorraden op de werven  in te zien vanuit het uitvoeringsplatform.</t>
  </si>
  <si>
    <t>VI.18. Het is mogelijk om relevente gegevens bij uitvoering in een dynamisch formulier vast te leggen. De in te vullen gegevens zijn daarbij afhankelijk van de uitgevoerde werkzaamheid.</t>
  </si>
  <si>
    <t>VIII.01 Er kan worden ingesteld dat er automatisch periodiek snapshots worden genomen van de status van een gebied. Deze kunnen achteraf in een rapport getoond worden om het verloop van de dag weer te geven.</t>
  </si>
  <si>
    <t>VIII.04 Het is mogelijk om per kalenderweek een weekstaat te genereren van alle door beheerders goedgekeurde meldingen die zijn opgepakt door aannemers. Het is mogelijk om na het genereren van een weekstaat een correctieregel op te nemen.</t>
  </si>
  <si>
    <t>VIII.05 Het is mogelijk om (automatisch) 4 weekstaten te aggegeren tot een termijnstaat in hetzelfde format.</t>
  </si>
  <si>
    <t>VIII.06. Het is mogelijk om een week- of termijnstaat goed of af te keuren.</t>
  </si>
  <si>
    <t>II.09. Het is mogelijk om meldingen te filteren op en in vrije tekst.</t>
  </si>
  <si>
    <t>III.04. Het is mogelijk om automatisch werkzaamheden aan ploegen toe te wijzen op basis van business rules.</t>
  </si>
  <si>
    <t>III.06. Het is mogelijk om met behulp van algoritmes automatisch urgentie te kunnen bepalen van meldingen op basis van business rules en op basis daarvan prioriteit toe te kennen. De prioriitering is visueel op de kaart te onderscheiden.</t>
  </si>
  <si>
    <t>III.14. Het is mogelijk om een signaal in te stellen voor hercontrole van een container na een standaardperiode, deze periode kan per geval handmatig worden bijgesteld.</t>
  </si>
  <si>
    <t>III.15. Het is mogelijk om hercontrole van een container toe te wijzen aan een medewerker.</t>
  </si>
  <si>
    <t xml:space="preserve">V.03. Bij het openen van de applicatie wordt een zelf aan te passen individuele instelling gebruikt. </t>
  </si>
  <si>
    <t>Het is mogelijk om een melding te zoeken waarin bijv. het woord benzine voorkomt</t>
  </si>
  <si>
    <t xml:space="preserve">II.23. Het is mogelijk om m.b.v. algorthitmes de optimale volgorde te bepalen van de uit te voeren werkzaamheden en deze te presenteren als een route op een kaart, met in achtneming van een weging van een aantal variabelen zoals bijv. prioriteit en locatie. 
</t>
  </si>
  <si>
    <t xml:space="preserve">II.24. Het is mogelijk om meldingen van sensoren te ontvangen en naar aanleiding hiervan automatisch routes van uit te voeren werkzaamheden te genereren.
</t>
  </si>
  <si>
    <t>Denk hierbij bijv. aan  volmeldsignalen van afvalbakken.</t>
  </si>
  <si>
    <t>II.25. Het is mogelijk om in te plannen werkopdrachten vanuit Gisib te ontvangen en te tonen in de werkvoorraad.</t>
  </si>
  <si>
    <t>De koppeling met Gisib kan dit mogelijk maken.</t>
  </si>
  <si>
    <t>Business rule kan zijn: werkzame ploeg van een bepaalde afdeling, in een bepaald gebied, met een bepaald voertuig of machine en met de benodigde competenties.</t>
  </si>
  <si>
    <t>Algoritmes kunnen variabelen omvatten zoals bijv. afstand tot de gewenste locatie, werkdruk van de ploeg en skills van de ploeg ontstaat.</t>
  </si>
  <si>
    <t>Op deze manier wordt het mogelijk om binnen een afdeling burgermeldingen en interne meldingen gezamenlijk te prioriteren.</t>
  </si>
  <si>
    <t>III.21. Het is mogelijk om een vragenlijst toe te voegen aan een gebied.</t>
  </si>
  <si>
    <t>Hiermee wordt gedoeld op een dynamisch in te richten formulier waar gestructureerde informatie wordt uitgevraagd en vastgelegd.</t>
  </si>
  <si>
    <t>De  geregistreerde assets zijn bijv. bomen, groenvoorzieningen, straatverlichting en ondergrondse containers.</t>
  </si>
  <si>
    <t xml:space="preserve">Berichten zijn niet gekoppeld aan een melding. Het is een chat-functie. </t>
  </si>
  <si>
    <t>Hierdoor wordt de default instelling overschreven. Het is  mogelijk om weer terug te gaan naar de default instelling.</t>
  </si>
  <si>
    <t>Dit maakt het mogelijk om de kosten van de gebruikte materialen te berekenen, per melding of groep meldingen.</t>
  </si>
  <si>
    <t>Deze beschikbaarheid kan handmatig worden bijgehouden door de ploegmedewerker.</t>
  </si>
  <si>
    <t>De in Navision geregstreerde voorraden op de werven zijn daardoor automatisch  up-to-date en inzichtelijk in het uitvoeringsplatform.</t>
  </si>
  <si>
    <t>Deze registratie moet handmatig in OWS worden gedaan doordat een groepsleider een trafficer informeert.</t>
  </si>
  <si>
    <t>De dynamische formulieren kunnen door applicatiebeheerder worden ingericht en beheerd met en op basis van de ingevulde gegevens gerapporteerd.</t>
  </si>
  <si>
    <t>VI.19. Het is mogelijk om relevente gegevens bij uitvoering een gestructureerde en te beheren vragenlijst vast te leggen.</t>
  </si>
  <si>
    <t>De gestructureerde vragenlijsten kunnen door applicatiebeheerder worden ingericht en beheerd en op basis van de ingevulde gegevens gerapporteerd.</t>
  </si>
  <si>
    <t>VII. Controleren en verbeteren terugkoppeling (BO)</t>
  </si>
  <si>
    <t>VII.05. Het is mogelijk om mutaties en fouten t.a.v. asset-data terug te melden aan Gisib</t>
  </si>
  <si>
    <t>De weekstaat bevat een opsomming van al het gebruikt materiaal, inclusief uren, van meldingen uit die week.  De weekstaat kan worden gesorteerd naar materiaaltype en melding. De volgende informatie is minstens beschikbaar: materiaalcode, materiaal omschrijving, materiaal eenheid, gebruikte hoeveelheid, prijs per eenheid, verbruikt bedrag, melding nummer.</t>
  </si>
  <si>
    <t>Gegenereerde week- en termijnstaten kunnen overzichtelijk worden weergegeven op een aparte pagina.</t>
  </si>
  <si>
    <t>Een goedgekeurde week- of termijnstaat wordt zodanig opgeslagen dat deze niet meer te wijzigen is.</t>
  </si>
  <si>
    <t xml:space="preserve">De CROW-metingen worden maandelijks bij wijze van resultaatmeting uitgevoerd door een externe partij. </t>
  </si>
  <si>
    <t>Indien de functionaliteit op het moment van Inschrijving beschikbaar is in de nieuwe uitvoeringsapplicatie BOR ontvangt u de in de kolom G aangeven punten, (Ja)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</si>
</sst>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0.0_ ;\-#,##0.0\ "/>
  </numFmts>
  <fonts count="12" x14ac:knownFonts="1">
    <font>
      <sz val="11"/>
      <color theme="1"/>
      <name val="Calibri"/>
      <family val="2"/>
      <scheme val="minor"/>
    </font>
    <font>
      <sz val="11"/>
      <color theme="0"/>
      <name val="Calibri"/>
      <family val="2"/>
      <scheme val="minor"/>
    </font>
    <font>
      <b/>
      <sz val="9.5"/>
      <color rgb="FFFFFFFF"/>
      <name val="Arial"/>
      <family val="2"/>
    </font>
    <font>
      <b/>
      <sz val="16"/>
      <name val="Arial"/>
      <family val="2"/>
    </font>
    <font>
      <b/>
      <sz val="10"/>
      <name val="Arial"/>
      <family val="2"/>
    </font>
    <font>
      <sz val="10"/>
      <name val="Arial"/>
      <family val="2"/>
    </font>
    <font>
      <sz val="10"/>
      <color theme="1"/>
      <name val="Arial"/>
      <family val="2"/>
    </font>
    <font>
      <sz val="10"/>
      <color theme="4"/>
      <name val="Arial"/>
      <family val="2"/>
    </font>
    <font>
      <b/>
      <sz val="10"/>
      <color theme="0"/>
      <name val="Arial"/>
      <family val="2"/>
    </font>
    <font>
      <sz val="10"/>
      <color rgb="FF363636"/>
      <name val="Arial"/>
      <family val="2"/>
    </font>
    <font>
      <sz val="10"/>
      <color theme="0"/>
      <name val="Arial"/>
      <family val="2"/>
    </font>
    <font>
      <u/>
      <sz val="10"/>
      <color theme="0"/>
      <name val="Arial"/>
      <family val="2"/>
    </font>
  </fonts>
  <fills count="9">
    <fill>
      <patternFill patternType="none"/>
    </fill>
    <fill>
      <patternFill patternType="gray125"/>
    </fill>
    <fill>
      <patternFill patternType="solid">
        <fgColor rgb="FF595959"/>
        <bgColor indexed="64"/>
      </patternFill>
    </fill>
    <fill>
      <patternFill patternType="solid">
        <fgColor indexed="9"/>
        <bgColor indexed="64"/>
      </patternFill>
    </fill>
    <fill>
      <patternFill patternType="solid">
        <fgColor theme="0"/>
        <bgColor indexed="64"/>
      </patternFill>
    </fill>
    <fill>
      <patternFill patternType="solid">
        <fgColor indexed="26"/>
        <bgColor indexed="64"/>
      </patternFill>
    </fill>
    <fill>
      <patternFill patternType="solid">
        <fgColor indexed="22"/>
        <bgColor indexed="64"/>
      </patternFill>
    </fill>
    <fill>
      <patternFill patternType="solid">
        <fgColor indexed="43"/>
        <bgColor indexed="64"/>
      </patternFill>
    </fill>
    <fill>
      <patternFill patternType="solid">
        <fgColor theme="1" tint="0.34998626667073579"/>
        <bgColor indexed="64"/>
      </patternFill>
    </fill>
  </fills>
  <borders count="16">
    <border>
      <left/>
      <right/>
      <top/>
      <bottom/>
      <diagonal/>
    </border>
    <border>
      <left/>
      <right style="medium">
        <color indexed="64"/>
      </right>
      <top/>
      <bottom style="medium">
        <color indexed="64"/>
      </bottom>
      <diagonal/>
    </border>
    <border>
      <left/>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49">
    <xf numFmtId="0" fontId="0" fillId="0" borderId="0" xfId="0"/>
    <xf numFmtId="0" fontId="2" fillId="2" borderId="1" xfId="0" applyFont="1" applyFill="1" applyBorder="1" applyAlignment="1">
      <alignment horizontal="center" vertical="center"/>
    </xf>
    <xf numFmtId="0" fontId="3" fillId="0" borderId="0" xfId="0" applyFont="1" applyProtection="1">
      <protection hidden="1"/>
    </xf>
    <xf numFmtId="0" fontId="0" fillId="3" borderId="0" xfId="0" applyFill="1" applyProtection="1">
      <protection hidden="1"/>
    </xf>
    <xf numFmtId="0" fontId="0" fillId="4" borderId="0" xfId="0" applyFill="1" applyProtection="1">
      <protection hidden="1"/>
    </xf>
    <xf numFmtId="0" fontId="0" fillId="0" borderId="0" xfId="0" applyProtection="1">
      <protection hidden="1"/>
    </xf>
    <xf numFmtId="0" fontId="3" fillId="3" borderId="0" xfId="0" applyFont="1" applyFill="1" applyProtection="1">
      <protection hidden="1"/>
    </xf>
    <xf numFmtId="0" fontId="4" fillId="3" borderId="0" xfId="0" applyFont="1" applyFill="1" applyProtection="1">
      <protection hidden="1"/>
    </xf>
    <xf numFmtId="0" fontId="5" fillId="5" borderId="2" xfId="0" applyFont="1" applyFill="1" applyBorder="1" applyAlignment="1" applyProtection="1">
      <alignment vertical="top"/>
      <protection locked="0" hidden="1"/>
    </xf>
    <xf numFmtId="0" fontId="5" fillId="4" borderId="0" xfId="0" applyFont="1" applyFill="1" applyAlignment="1" applyProtection="1">
      <alignment vertical="top"/>
      <protection locked="0" hidden="1"/>
    </xf>
    <xf numFmtId="0" fontId="4" fillId="6" borderId="3" xfId="0" applyFont="1" applyFill="1" applyBorder="1" applyAlignment="1" applyProtection="1">
      <alignment vertical="center"/>
      <protection hidden="1"/>
    </xf>
    <xf numFmtId="0" fontId="4" fillId="6" borderId="4" xfId="0" applyFont="1" applyFill="1" applyBorder="1" applyAlignment="1" applyProtection="1">
      <alignment vertical="center"/>
      <protection hidden="1"/>
    </xf>
    <xf numFmtId="0" fontId="0" fillId="6" borderId="4" xfId="0" applyFill="1" applyBorder="1" applyAlignment="1" applyProtection="1">
      <alignment vertical="center"/>
      <protection hidden="1"/>
    </xf>
    <xf numFmtId="0" fontId="0" fillId="6" borderId="5" xfId="0" applyFill="1" applyBorder="1" applyAlignment="1" applyProtection="1">
      <alignment vertical="center"/>
      <protection hidden="1"/>
    </xf>
    <xf numFmtId="49" fontId="6" fillId="3" borderId="6" xfId="0" applyNumberFormat="1" applyFont="1" applyFill="1" applyBorder="1" applyProtection="1">
      <protection hidden="1"/>
    </xf>
    <xf numFmtId="49" fontId="6" fillId="3" borderId="0" xfId="0" applyNumberFormat="1" applyFont="1" applyFill="1" applyProtection="1">
      <protection hidden="1"/>
    </xf>
    <xf numFmtId="49" fontId="6" fillId="4" borderId="0" xfId="0" applyNumberFormat="1" applyFont="1" applyFill="1" applyProtection="1">
      <protection hidden="1"/>
    </xf>
    <xf numFmtId="49" fontId="0" fillId="3" borderId="8" xfId="0" applyNumberFormat="1" applyFill="1" applyBorder="1" applyProtection="1">
      <protection hidden="1"/>
    </xf>
    <xf numFmtId="0" fontId="6" fillId="3" borderId="9" xfId="0" applyFont="1" applyFill="1" applyBorder="1" applyProtection="1">
      <protection hidden="1"/>
    </xf>
    <xf numFmtId="0" fontId="6" fillId="3" borderId="10" xfId="0" applyFont="1" applyFill="1" applyBorder="1" applyProtection="1">
      <protection hidden="1"/>
    </xf>
    <xf numFmtId="0" fontId="0" fillId="3" borderId="11" xfId="0" applyFill="1" applyBorder="1" applyProtection="1">
      <protection hidden="1"/>
    </xf>
    <xf numFmtId="0" fontId="4" fillId="6" borderId="12" xfId="0" applyFont="1" applyFill="1" applyBorder="1" applyAlignment="1" applyProtection="1">
      <alignment horizontal="centerContinuous" vertical="center"/>
      <protection hidden="1"/>
    </xf>
    <xf numFmtId="0" fontId="4" fillId="6" borderId="13" xfId="0" applyFont="1" applyFill="1" applyBorder="1" applyAlignment="1" applyProtection="1">
      <alignment horizontal="centerContinuous" vertical="center"/>
      <protection hidden="1"/>
    </xf>
    <xf numFmtId="0" fontId="4" fillId="6" borderId="14" xfId="0" applyFont="1" applyFill="1" applyBorder="1" applyAlignment="1" applyProtection="1">
      <alignment horizontal="centerContinuous" vertical="center"/>
      <protection hidden="1"/>
    </xf>
    <xf numFmtId="0" fontId="5" fillId="7" borderId="3" xfId="0" applyFont="1" applyFill="1" applyBorder="1" applyAlignment="1" applyProtection="1">
      <alignment horizontal="center" vertical="center"/>
      <protection hidden="1"/>
    </xf>
    <xf numFmtId="0" fontId="5" fillId="7" borderId="4" xfId="0" applyFont="1" applyFill="1" applyBorder="1" applyAlignment="1" applyProtection="1">
      <alignment horizontal="center" vertical="center"/>
      <protection hidden="1"/>
    </xf>
    <xf numFmtId="0" fontId="5" fillId="7" borderId="5" xfId="0" applyFont="1" applyFill="1" applyBorder="1" applyAlignment="1" applyProtection="1">
      <alignment horizontal="center" vertical="center"/>
      <protection hidden="1"/>
    </xf>
    <xf numFmtId="0" fontId="8" fillId="8" borderId="9" xfId="0" applyFont="1" applyFill="1" applyBorder="1" applyAlignment="1" applyProtection="1">
      <alignment horizontal="center" vertical="center"/>
      <protection hidden="1"/>
    </xf>
    <xf numFmtId="0" fontId="5" fillId="3" borderId="7" xfId="0" applyFont="1" applyFill="1" applyBorder="1" applyAlignment="1" applyProtection="1">
      <alignment horizontal="center" vertical="center" wrapText="1"/>
      <protection hidden="1"/>
    </xf>
    <xf numFmtId="164" fontId="8" fillId="8" borderId="14" xfId="0" applyNumberFormat="1" applyFont="1" applyFill="1" applyBorder="1" applyAlignment="1" applyProtection="1">
      <alignment horizontal="center" vertical="center"/>
      <protection hidden="1"/>
    </xf>
    <xf numFmtId="0" fontId="1" fillId="4" borderId="0" xfId="0" applyFont="1" applyFill="1" applyProtection="1">
      <protection hidden="1"/>
    </xf>
    <xf numFmtId="44" fontId="7" fillId="5" borderId="7" xfId="0" applyNumberFormat="1" applyFont="1" applyFill="1" applyBorder="1" applyAlignment="1" applyProtection="1">
      <alignment horizontal="center" vertical="center"/>
      <protection locked="0" hidden="1"/>
    </xf>
    <xf numFmtId="49" fontId="6" fillId="3" borderId="6" xfId="0" applyNumberFormat="1" applyFont="1" applyFill="1" applyBorder="1" applyAlignment="1" applyProtection="1">
      <alignment horizontal="left" indent="4"/>
      <protection hidden="1"/>
    </xf>
    <xf numFmtId="49" fontId="6" fillId="3" borderId="6" xfId="0" applyNumberFormat="1" applyFont="1" applyFill="1" applyBorder="1" applyAlignment="1" applyProtection="1">
      <alignment horizontal="left"/>
      <protection hidden="1"/>
    </xf>
    <xf numFmtId="165" fontId="8" fillId="8" borderId="14" xfId="0" applyNumberFormat="1" applyFont="1" applyFill="1" applyBorder="1" applyAlignment="1" applyProtection="1">
      <alignment horizontal="center" vertical="center"/>
      <protection hidden="1"/>
    </xf>
    <xf numFmtId="44" fontId="7" fillId="5" borderId="3" xfId="0" applyNumberFormat="1" applyFont="1" applyFill="1" applyBorder="1" applyAlignment="1" applyProtection="1">
      <alignment horizontal="center" vertical="center"/>
      <protection locked="0" hidden="1"/>
    </xf>
    <xf numFmtId="0" fontId="8" fillId="8" borderId="15" xfId="0" applyFont="1" applyFill="1" applyBorder="1" applyAlignment="1" applyProtection="1">
      <alignment horizontal="center" vertical="center"/>
      <protection hidden="1"/>
    </xf>
    <xf numFmtId="0" fontId="9" fillId="0" borderId="7" xfId="0" applyFont="1" applyBorder="1" applyAlignment="1">
      <alignment horizontal="center" vertical="center"/>
    </xf>
    <xf numFmtId="0" fontId="10" fillId="4" borderId="0" xfId="0" applyFont="1" applyFill="1" applyAlignment="1">
      <alignment horizontal="left" vertical="center" indent="10"/>
    </xf>
    <xf numFmtId="0" fontId="1" fillId="4" borderId="0" xfId="0" applyFont="1" applyFill="1"/>
    <xf numFmtId="0" fontId="11" fillId="4" borderId="0" xfId="0" applyFont="1" applyFill="1" applyAlignment="1">
      <alignment vertical="center"/>
    </xf>
    <xf numFmtId="49" fontId="6" fillId="3" borderId="0" xfId="0" applyNumberFormat="1" applyFont="1" applyFill="1" applyAlignment="1" applyProtection="1">
      <alignment horizontal="left" indent="4"/>
      <protection hidden="1"/>
    </xf>
    <xf numFmtId="49" fontId="6" fillId="3" borderId="0" xfId="0" applyNumberFormat="1" applyFont="1" applyFill="1" applyAlignment="1" applyProtection="1">
      <alignment horizontal="left"/>
      <protection hidden="1"/>
    </xf>
    <xf numFmtId="0" fontId="8" fillId="8" borderId="0" xfId="0" applyFont="1" applyFill="1" applyAlignment="1" applyProtection="1">
      <alignment horizontal="center" vertical="center"/>
      <protection hidden="1"/>
    </xf>
    <xf numFmtId="0" fontId="5" fillId="5" borderId="7" xfId="0" applyFont="1" applyFill="1" applyBorder="1" applyAlignment="1" applyProtection="1">
      <alignment vertical="top"/>
      <protection locked="0" hidden="1"/>
    </xf>
    <xf numFmtId="0" fontId="5" fillId="5" borderId="14" xfId="0" applyFont="1" applyFill="1" applyBorder="1" applyAlignment="1" applyProtection="1">
      <alignment vertical="top"/>
      <protection locked="0" hidden="1"/>
    </xf>
    <xf numFmtId="0" fontId="5" fillId="3" borderId="3" xfId="0" applyFont="1" applyFill="1" applyBorder="1" applyAlignment="1" applyProtection="1">
      <alignment horizontal="left" vertical="top" wrapText="1"/>
      <protection hidden="1"/>
    </xf>
    <xf numFmtId="0" fontId="5" fillId="0" borderId="7" xfId="0" applyFont="1" applyBorder="1" applyAlignment="1" applyProtection="1">
      <alignment horizontal="center" vertical="center" wrapText="1"/>
      <protection hidden="1"/>
    </xf>
    <xf numFmtId="0" fontId="5" fillId="5" borderId="6" xfId="0" applyFont="1" applyFill="1" applyBorder="1" applyAlignment="1" applyProtection="1">
      <alignment vertical="top"/>
      <protection locked="0" hidden="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5"/>
  <sheetViews>
    <sheetView tabSelected="1" workbookViewId="0">
      <selection activeCell="D3" sqref="D3"/>
    </sheetView>
  </sheetViews>
  <sheetFormatPr defaultColWidth="9.140625" defaultRowHeight="15" x14ac:dyDescent="0.25"/>
  <cols>
    <col min="1" max="1" width="11.7109375" style="5" customWidth="1"/>
    <col min="2" max="2" width="6.140625" style="5" customWidth="1"/>
    <col min="3" max="3" width="38.5703125" style="5" customWidth="1"/>
    <col min="4" max="4" width="70.28515625" style="5" customWidth="1"/>
    <col min="5" max="5" width="47.85546875" style="5" customWidth="1"/>
    <col min="6" max="6" width="35.28515625" style="5" customWidth="1"/>
    <col min="7" max="7" width="24.42578125" style="5" customWidth="1"/>
    <col min="8" max="8" width="68.42578125" style="5" customWidth="1"/>
    <col min="9" max="9" width="18.28515625" style="5" customWidth="1"/>
    <col min="10" max="12" width="9.140625" style="5"/>
    <col min="13" max="13" width="62.7109375" style="5" customWidth="1"/>
    <col min="14" max="16384" width="9.140625" style="5"/>
  </cols>
  <sheetData>
    <row r="1" spans="1:20" ht="20.25" x14ac:dyDescent="0.3">
      <c r="A1" s="2" t="s">
        <v>0</v>
      </c>
      <c r="B1" s="2"/>
      <c r="C1" s="3"/>
      <c r="D1" s="3"/>
      <c r="E1" s="3"/>
      <c r="F1" s="3"/>
      <c r="G1" s="3"/>
      <c r="H1" s="3"/>
      <c r="I1" s="3"/>
      <c r="J1" s="4"/>
      <c r="K1" s="4"/>
      <c r="L1" s="4"/>
      <c r="M1" s="4"/>
      <c r="N1" s="4"/>
      <c r="O1" s="4"/>
      <c r="P1" s="4"/>
    </row>
    <row r="2" spans="1:20" ht="20.25" x14ac:dyDescent="0.3">
      <c r="A2" s="6"/>
      <c r="B2" s="6"/>
      <c r="C2" s="3"/>
      <c r="D2" s="3"/>
      <c r="E2" s="3"/>
      <c r="F2" s="3"/>
      <c r="G2" s="3"/>
      <c r="H2" s="3"/>
      <c r="I2" s="3"/>
      <c r="J2" s="4"/>
      <c r="K2" s="4"/>
      <c r="L2" s="4"/>
      <c r="M2" s="4"/>
      <c r="N2" s="4"/>
      <c r="O2" s="4"/>
      <c r="P2" s="4"/>
    </row>
    <row r="3" spans="1:20" x14ac:dyDescent="0.25">
      <c r="A3" s="7" t="s">
        <v>1</v>
      </c>
      <c r="B3" s="7"/>
      <c r="C3" s="8"/>
      <c r="D3" s="9"/>
      <c r="E3" s="9"/>
      <c r="F3" s="9"/>
      <c r="G3" s="3"/>
      <c r="H3" s="3"/>
      <c r="I3" s="3"/>
      <c r="J3" s="4"/>
      <c r="K3" s="4"/>
      <c r="L3" s="4"/>
      <c r="M3" s="4"/>
      <c r="N3" s="4"/>
      <c r="O3" s="4"/>
      <c r="P3" s="4"/>
    </row>
    <row r="4" spans="1:20" ht="20.25" x14ac:dyDescent="0.3">
      <c r="A4" s="6"/>
      <c r="B4" s="6"/>
      <c r="C4" s="3"/>
      <c r="D4" s="3"/>
      <c r="E4" s="3"/>
      <c r="F4" s="3"/>
      <c r="G4" s="3"/>
      <c r="H4" s="3"/>
      <c r="I4" s="3"/>
      <c r="J4" s="4"/>
      <c r="K4" s="4"/>
      <c r="L4" s="4"/>
      <c r="M4" s="4"/>
      <c r="N4" s="4"/>
      <c r="O4" s="4"/>
      <c r="P4" s="4"/>
    </row>
    <row r="5" spans="1:20" x14ac:dyDescent="0.25">
      <c r="A5" s="3"/>
      <c r="B5" s="3"/>
      <c r="C5" s="10" t="s">
        <v>2</v>
      </c>
      <c r="D5" s="11"/>
      <c r="E5" s="11"/>
      <c r="F5" s="11"/>
      <c r="G5" s="11"/>
      <c r="H5" s="11"/>
      <c r="I5" s="11"/>
      <c r="J5" s="11"/>
      <c r="K5" s="12"/>
      <c r="L5" s="12"/>
      <c r="M5" s="13"/>
      <c r="N5" s="4"/>
      <c r="O5" s="4"/>
      <c r="P5" s="4"/>
      <c r="Q5" s="4"/>
      <c r="R5" s="4"/>
      <c r="S5" s="4"/>
      <c r="T5" s="4"/>
    </row>
    <row r="6" spans="1:20" x14ac:dyDescent="0.25">
      <c r="A6" s="3"/>
      <c r="B6" s="3"/>
      <c r="C6" s="14" t="s">
        <v>3</v>
      </c>
      <c r="D6" s="44"/>
      <c r="E6" s="48"/>
      <c r="F6" s="14"/>
      <c r="G6" s="15"/>
      <c r="H6" s="15"/>
      <c r="I6" s="15"/>
      <c r="J6" s="15"/>
      <c r="K6" s="16"/>
      <c r="L6" s="16"/>
      <c r="M6" s="17"/>
      <c r="N6" s="4"/>
      <c r="O6" s="4"/>
      <c r="P6" s="4"/>
      <c r="Q6" s="4"/>
      <c r="R6" s="4"/>
      <c r="S6" s="4"/>
      <c r="T6" s="4"/>
    </row>
    <row r="7" spans="1:20" x14ac:dyDescent="0.25">
      <c r="A7" s="3"/>
      <c r="B7" s="3"/>
      <c r="C7" s="14" t="s">
        <v>4</v>
      </c>
      <c r="D7" s="15"/>
      <c r="E7" s="15"/>
      <c r="F7" s="15"/>
      <c r="G7" s="15"/>
      <c r="H7" s="15"/>
      <c r="I7" s="15"/>
      <c r="J7" s="15"/>
      <c r="K7" s="16"/>
      <c r="L7" s="16"/>
      <c r="M7" s="17"/>
      <c r="N7" s="4"/>
      <c r="O7" s="4"/>
      <c r="P7" s="4"/>
      <c r="Q7" s="4"/>
      <c r="R7" s="4"/>
      <c r="S7" s="4"/>
      <c r="T7" s="4"/>
    </row>
    <row r="8" spans="1:20" x14ac:dyDescent="0.25">
      <c r="A8" s="3"/>
      <c r="B8" s="3"/>
      <c r="C8" s="32" t="s">
        <v>75</v>
      </c>
      <c r="D8" s="41"/>
      <c r="E8" s="41"/>
      <c r="F8" s="15"/>
      <c r="G8" s="15"/>
      <c r="H8" s="15"/>
      <c r="I8" s="15"/>
      <c r="J8" s="15"/>
      <c r="K8" s="16"/>
      <c r="L8" s="16"/>
      <c r="M8" s="17"/>
      <c r="N8" s="4"/>
      <c r="O8" s="4"/>
      <c r="P8" s="4"/>
      <c r="Q8" s="4"/>
      <c r="R8" s="4"/>
      <c r="S8" s="4"/>
      <c r="T8" s="4"/>
    </row>
    <row r="9" spans="1:20" x14ac:dyDescent="0.25">
      <c r="A9" s="3"/>
      <c r="B9" s="3"/>
      <c r="C9" s="32" t="s">
        <v>5</v>
      </c>
      <c r="D9" s="41"/>
      <c r="E9" s="41"/>
      <c r="F9" s="15"/>
      <c r="G9" s="15"/>
      <c r="H9" s="15"/>
      <c r="I9" s="15"/>
      <c r="J9" s="15"/>
      <c r="K9" s="16"/>
      <c r="L9" s="16"/>
      <c r="M9" s="17"/>
      <c r="N9" s="4"/>
      <c r="O9" s="4"/>
      <c r="P9" s="4"/>
      <c r="Q9" s="4"/>
      <c r="R9" s="4"/>
      <c r="S9" s="4"/>
      <c r="T9" s="4"/>
    </row>
    <row r="10" spans="1:20" x14ac:dyDescent="0.25">
      <c r="A10" s="3"/>
      <c r="B10" s="3"/>
      <c r="C10" s="33"/>
      <c r="D10" s="42"/>
      <c r="E10" s="42"/>
      <c r="F10" s="15"/>
      <c r="G10" s="15"/>
      <c r="H10" s="15"/>
      <c r="I10" s="15"/>
      <c r="J10" s="15"/>
      <c r="K10" s="16"/>
      <c r="L10" s="16"/>
      <c r="M10" s="17"/>
      <c r="N10" s="4"/>
      <c r="O10" s="4"/>
      <c r="P10" s="4"/>
      <c r="Q10" s="4"/>
      <c r="R10" s="4"/>
      <c r="S10" s="4"/>
      <c r="T10" s="4"/>
    </row>
    <row r="11" spans="1:20" x14ac:dyDescent="0.25">
      <c r="A11" s="3"/>
      <c r="B11" s="3"/>
      <c r="C11" s="18"/>
      <c r="D11" s="19"/>
      <c r="E11" s="19"/>
      <c r="F11" s="19"/>
      <c r="G11" s="19"/>
      <c r="H11" s="19"/>
      <c r="I11" s="19"/>
      <c r="J11" s="19"/>
      <c r="K11" s="19"/>
      <c r="L11" s="19"/>
      <c r="M11" s="20"/>
      <c r="N11" s="4"/>
      <c r="O11" s="4"/>
      <c r="P11" s="4"/>
      <c r="Q11" s="4"/>
      <c r="R11" s="4"/>
      <c r="S11" s="4"/>
      <c r="T11" s="4"/>
    </row>
    <row r="12" spans="1:20" x14ac:dyDescent="0.25">
      <c r="A12" s="3"/>
      <c r="B12" s="3"/>
      <c r="C12" s="3"/>
      <c r="D12" s="3"/>
      <c r="E12" s="3"/>
      <c r="F12" s="3"/>
      <c r="G12" s="3"/>
      <c r="H12" s="3"/>
      <c r="I12" s="3"/>
      <c r="J12" s="4"/>
      <c r="K12" s="4"/>
      <c r="L12" s="4"/>
      <c r="M12" s="4"/>
      <c r="N12" s="4"/>
      <c r="O12" s="4"/>
      <c r="P12" s="4"/>
    </row>
    <row r="13" spans="1:20" x14ac:dyDescent="0.25">
      <c r="A13" s="3"/>
      <c r="B13" s="3"/>
      <c r="C13" s="3"/>
      <c r="D13" s="3"/>
      <c r="E13" s="3"/>
      <c r="F13" s="3"/>
      <c r="G13" s="3"/>
      <c r="H13" s="3"/>
      <c r="I13" s="3"/>
      <c r="J13" s="4"/>
      <c r="K13" s="4"/>
      <c r="L13" s="4"/>
      <c r="M13" s="4"/>
      <c r="N13" s="4"/>
      <c r="O13" s="4"/>
      <c r="P13" s="4"/>
    </row>
    <row r="14" spans="1:20" x14ac:dyDescent="0.25">
      <c r="A14" s="3"/>
      <c r="B14" s="21"/>
      <c r="C14" s="21" t="s">
        <v>0</v>
      </c>
      <c r="D14" s="22"/>
      <c r="E14" s="22"/>
      <c r="F14" s="22"/>
      <c r="G14" s="23"/>
      <c r="H14" s="23"/>
      <c r="I14" s="3"/>
      <c r="J14" s="4"/>
      <c r="K14" s="4"/>
      <c r="L14" s="4"/>
      <c r="M14" s="4"/>
      <c r="N14" s="4"/>
      <c r="O14" s="4"/>
      <c r="P14" s="4"/>
    </row>
    <row r="15" spans="1:20" x14ac:dyDescent="0.25">
      <c r="A15" s="3"/>
      <c r="B15" s="24"/>
      <c r="C15" s="24"/>
      <c r="D15" s="25"/>
      <c r="E15" s="25"/>
      <c r="F15" s="25"/>
      <c r="G15" s="26"/>
      <c r="H15" s="26"/>
      <c r="I15" s="3"/>
      <c r="J15" s="4"/>
      <c r="K15" s="4"/>
      <c r="L15" s="4"/>
      <c r="M15" s="4"/>
      <c r="N15" s="4"/>
      <c r="O15" s="4"/>
      <c r="P15" s="4"/>
    </row>
    <row r="16" spans="1:20" ht="15.75" thickBot="1" x14ac:dyDescent="0.3">
      <c r="A16" s="3"/>
      <c r="B16" s="27" t="s">
        <v>6</v>
      </c>
      <c r="C16" s="27" t="s">
        <v>14</v>
      </c>
      <c r="D16" s="43" t="s">
        <v>15</v>
      </c>
      <c r="E16" s="43"/>
      <c r="F16" s="1" t="s">
        <v>7</v>
      </c>
      <c r="G16" s="36" t="s">
        <v>8</v>
      </c>
      <c r="H16" s="36" t="s">
        <v>9</v>
      </c>
      <c r="I16" s="3"/>
      <c r="J16" s="4"/>
      <c r="K16" s="4"/>
      <c r="L16" s="4"/>
      <c r="M16" s="4"/>
      <c r="N16" s="4"/>
      <c r="O16" s="4"/>
      <c r="P16" s="4"/>
    </row>
    <row r="17" spans="1:16" ht="25.5" x14ac:dyDescent="0.25">
      <c r="A17" s="3"/>
      <c r="B17" s="28">
        <v>1</v>
      </c>
      <c r="C17" s="46" t="s">
        <v>13</v>
      </c>
      <c r="D17" s="46" t="s">
        <v>42</v>
      </c>
      <c r="E17" s="46" t="s">
        <v>48</v>
      </c>
      <c r="F17" s="35" t="s">
        <v>10</v>
      </c>
      <c r="G17" s="37">
        <f>IF(F17=$C$58,0.214,IF(F17=$C$59,0,))</f>
        <v>0.214</v>
      </c>
      <c r="H17" s="44"/>
      <c r="I17" s="3"/>
      <c r="J17" s="4"/>
      <c r="K17" s="4"/>
      <c r="L17" s="4"/>
      <c r="M17" s="4"/>
      <c r="N17" s="4"/>
      <c r="O17" s="4"/>
      <c r="P17" s="4"/>
    </row>
    <row r="18" spans="1:16" ht="63.75" x14ac:dyDescent="0.25">
      <c r="A18" s="3"/>
      <c r="B18" s="28">
        <f>B17+1</f>
        <v>2</v>
      </c>
      <c r="C18" s="46" t="s">
        <v>13</v>
      </c>
      <c r="D18" s="46" t="s">
        <v>49</v>
      </c>
      <c r="E18" s="46"/>
      <c r="F18" s="31" t="s">
        <v>10</v>
      </c>
      <c r="G18" s="37">
        <f>IF(F18=$C$58,0.642,IF(F18=$C$59,0,))</f>
        <v>0.64200000000000002</v>
      </c>
      <c r="H18" s="44"/>
      <c r="I18" s="3"/>
      <c r="J18" s="4"/>
      <c r="K18" s="4"/>
      <c r="L18" s="4"/>
      <c r="M18" s="4"/>
      <c r="N18" s="4"/>
      <c r="O18" s="4"/>
      <c r="P18" s="4"/>
    </row>
    <row r="19" spans="1:16" ht="38.25" x14ac:dyDescent="0.25">
      <c r="A19" s="3"/>
      <c r="B19" s="28">
        <f>B18+1</f>
        <v>3</v>
      </c>
      <c r="C19" s="46" t="s">
        <v>13</v>
      </c>
      <c r="D19" s="46" t="s">
        <v>50</v>
      </c>
      <c r="E19" s="46" t="s">
        <v>51</v>
      </c>
      <c r="F19" s="31" t="s">
        <v>10</v>
      </c>
      <c r="G19" s="37">
        <f>IF(F19=$C$58,0.642,IF(F19=$C$59,0,))</f>
        <v>0.64200000000000002</v>
      </c>
      <c r="H19" s="44"/>
      <c r="I19" s="3"/>
      <c r="J19" s="4"/>
      <c r="K19" s="4"/>
      <c r="L19" s="4"/>
      <c r="M19" s="4"/>
      <c r="N19" s="4"/>
      <c r="O19" s="4"/>
      <c r="P19" s="4"/>
    </row>
    <row r="20" spans="1:16" ht="25.5" x14ac:dyDescent="0.25">
      <c r="A20" s="3"/>
      <c r="B20" s="28">
        <f t="shared" ref="B20:B29" si="0">B19+1</f>
        <v>4</v>
      </c>
      <c r="C20" s="46" t="s">
        <v>13</v>
      </c>
      <c r="D20" s="46" t="s">
        <v>52</v>
      </c>
      <c r="E20" s="46" t="s">
        <v>53</v>
      </c>
      <c r="F20" s="31" t="s">
        <v>10</v>
      </c>
      <c r="G20" s="37">
        <f>IF(F20=$C$58,0.4286,IF(F20=$C$59,0,))</f>
        <v>0.42859999999999998</v>
      </c>
      <c r="H20" s="44"/>
      <c r="I20" s="3"/>
      <c r="J20" s="4"/>
      <c r="K20" s="4"/>
      <c r="L20" s="4"/>
      <c r="M20" s="4"/>
      <c r="N20" s="4"/>
      <c r="O20" s="4"/>
      <c r="P20" s="4"/>
    </row>
    <row r="21" spans="1:16" ht="51" x14ac:dyDescent="0.25">
      <c r="A21" s="3"/>
      <c r="B21" s="28">
        <f t="shared" si="0"/>
        <v>5</v>
      </c>
      <c r="C21" s="46" t="s">
        <v>29</v>
      </c>
      <c r="D21" s="46" t="s">
        <v>43</v>
      </c>
      <c r="E21" s="46" t="s">
        <v>54</v>
      </c>
      <c r="F21" s="31" t="s">
        <v>10</v>
      </c>
      <c r="G21" s="37">
        <f>IF(F21=$C$58,0.4286,IF(F21=$C$59,0,))</f>
        <v>0.42859999999999998</v>
      </c>
      <c r="H21" s="44"/>
      <c r="I21" s="3"/>
      <c r="J21" s="4"/>
      <c r="K21" s="4"/>
      <c r="L21" s="4"/>
      <c r="M21" s="4"/>
      <c r="N21" s="4"/>
      <c r="O21" s="4"/>
      <c r="P21" s="4"/>
    </row>
    <row r="22" spans="1:16" ht="51" x14ac:dyDescent="0.25">
      <c r="A22" s="3"/>
      <c r="B22" s="28">
        <f t="shared" si="0"/>
        <v>6</v>
      </c>
      <c r="C22" s="46" t="s">
        <v>29</v>
      </c>
      <c r="D22" s="46" t="s">
        <v>30</v>
      </c>
      <c r="E22" s="46" t="s">
        <v>55</v>
      </c>
      <c r="F22" s="31" t="s">
        <v>10</v>
      </c>
      <c r="G22" s="37">
        <f>IF(F22=$C$58,0.4286,IF(F22=$C$59,0,))</f>
        <v>0.42859999999999998</v>
      </c>
      <c r="H22" s="44"/>
      <c r="I22" s="3"/>
      <c r="J22" s="4"/>
      <c r="K22" s="4"/>
      <c r="L22" s="4"/>
      <c r="M22" s="4"/>
      <c r="N22" s="4"/>
      <c r="O22" s="4"/>
      <c r="P22" s="4"/>
    </row>
    <row r="23" spans="1:16" ht="38.25" x14ac:dyDescent="0.25">
      <c r="A23" s="3"/>
      <c r="B23" s="28">
        <f t="shared" si="0"/>
        <v>7</v>
      </c>
      <c r="C23" s="46" t="s">
        <v>29</v>
      </c>
      <c r="D23" s="46" t="s">
        <v>44</v>
      </c>
      <c r="E23" s="46" t="s">
        <v>56</v>
      </c>
      <c r="F23" s="31" t="s">
        <v>10</v>
      </c>
      <c r="G23" s="37">
        <f>IF(F23=$C$58,0.4286,IF(F23=$C$59,0,))</f>
        <v>0.42859999999999998</v>
      </c>
      <c r="H23" s="44"/>
      <c r="I23" s="3"/>
      <c r="J23" s="4"/>
      <c r="K23" s="4"/>
      <c r="L23" s="4"/>
      <c r="M23" s="4"/>
      <c r="N23" s="4"/>
      <c r="O23" s="4"/>
      <c r="P23" s="4"/>
    </row>
    <row r="24" spans="1:16" ht="38.25" x14ac:dyDescent="0.25">
      <c r="A24" s="3"/>
      <c r="B24" s="28">
        <f t="shared" si="0"/>
        <v>8</v>
      </c>
      <c r="C24" s="46" t="s">
        <v>29</v>
      </c>
      <c r="D24" s="46" t="s">
        <v>45</v>
      </c>
      <c r="E24" s="46"/>
      <c r="F24" s="31" t="s">
        <v>10</v>
      </c>
      <c r="G24" s="37">
        <f>IF(F24=$C$58,0.214,IF(F24=$C$59,0,))</f>
        <v>0.214</v>
      </c>
      <c r="H24" s="44"/>
      <c r="I24" s="3"/>
      <c r="J24" s="4"/>
      <c r="K24" s="4"/>
      <c r="L24" s="4"/>
      <c r="M24" s="4"/>
      <c r="N24" s="4"/>
      <c r="O24" s="4"/>
      <c r="P24" s="4"/>
    </row>
    <row r="25" spans="1:16" ht="25.5" x14ac:dyDescent="0.25">
      <c r="A25" s="3"/>
      <c r="B25" s="28">
        <f t="shared" si="0"/>
        <v>9</v>
      </c>
      <c r="C25" s="46" t="s">
        <v>29</v>
      </c>
      <c r="D25" s="46" t="s">
        <v>46</v>
      </c>
      <c r="E25" s="46"/>
      <c r="F25" s="31" t="s">
        <v>10</v>
      </c>
      <c r="G25" s="37">
        <f>IF(F25=$C$58,0.214,IF(F25=$C$59,0,))</f>
        <v>0.214</v>
      </c>
      <c r="H25" s="44"/>
      <c r="I25" s="3"/>
      <c r="J25" s="4"/>
      <c r="K25" s="4"/>
      <c r="L25" s="4"/>
      <c r="M25" s="4"/>
      <c r="N25" s="4"/>
      <c r="O25" s="4"/>
      <c r="P25" s="4"/>
    </row>
    <row r="26" spans="1:16" ht="38.25" x14ac:dyDescent="0.25">
      <c r="A26" s="3"/>
      <c r="B26" s="28">
        <f t="shared" si="0"/>
        <v>10</v>
      </c>
      <c r="C26" s="46" t="s">
        <v>29</v>
      </c>
      <c r="D26" s="46" t="s">
        <v>57</v>
      </c>
      <c r="E26" s="46" t="s">
        <v>58</v>
      </c>
      <c r="F26" s="31" t="s">
        <v>10</v>
      </c>
      <c r="G26" s="37">
        <f>IF(F26=$C$58,0.4286,IF(F26=$C$59,0,))</f>
        <v>0.42859999999999998</v>
      </c>
      <c r="H26" s="44"/>
      <c r="I26" s="3"/>
      <c r="J26" s="4"/>
      <c r="K26" s="4"/>
      <c r="L26" s="4"/>
      <c r="M26" s="4"/>
      <c r="N26" s="4"/>
      <c r="O26" s="4"/>
      <c r="P26" s="4"/>
    </row>
    <row r="27" spans="1:16" ht="38.25" x14ac:dyDescent="0.25">
      <c r="A27" s="3"/>
      <c r="B27" s="28">
        <f t="shared" si="0"/>
        <v>11</v>
      </c>
      <c r="C27" s="46" t="s">
        <v>16</v>
      </c>
      <c r="D27" s="46" t="s">
        <v>31</v>
      </c>
      <c r="E27" s="46" t="s">
        <v>59</v>
      </c>
      <c r="F27" s="31" t="s">
        <v>10</v>
      </c>
      <c r="G27" s="37">
        <f>IF(F27=$C$58,0.4286,IF(F27=$C$59,0,))</f>
        <v>0.42859999999999998</v>
      </c>
      <c r="H27" s="44"/>
      <c r="I27" s="3"/>
      <c r="J27" s="4"/>
      <c r="K27" s="4"/>
      <c r="L27" s="4"/>
      <c r="M27" s="4"/>
      <c r="N27" s="4"/>
      <c r="O27" s="4"/>
      <c r="P27" s="4"/>
    </row>
    <row r="28" spans="1:16" ht="45.75" customHeight="1" x14ac:dyDescent="0.25">
      <c r="A28" s="3"/>
      <c r="B28" s="28">
        <f t="shared" si="0"/>
        <v>12</v>
      </c>
      <c r="C28" s="46" t="s">
        <v>16</v>
      </c>
      <c r="D28" s="46" t="s">
        <v>17</v>
      </c>
      <c r="E28" s="46" t="s">
        <v>60</v>
      </c>
      <c r="F28" s="31" t="s">
        <v>10</v>
      </c>
      <c r="G28" s="37">
        <f>IF(F28=$C$58,0.642,IF(F28=$C$59,0,))</f>
        <v>0.64200000000000002</v>
      </c>
      <c r="H28" s="44"/>
      <c r="I28" s="3"/>
      <c r="J28" s="4"/>
      <c r="K28" s="4"/>
      <c r="L28" s="4"/>
      <c r="M28" s="4"/>
      <c r="N28" s="4"/>
      <c r="O28" s="4"/>
      <c r="P28" s="4"/>
    </row>
    <row r="29" spans="1:16" ht="47.25" customHeight="1" x14ac:dyDescent="0.25">
      <c r="A29" s="3"/>
      <c r="B29" s="47">
        <f t="shared" si="0"/>
        <v>13</v>
      </c>
      <c r="C29" s="46" t="s">
        <v>22</v>
      </c>
      <c r="D29" s="46" t="s">
        <v>47</v>
      </c>
      <c r="E29" s="46" t="s">
        <v>61</v>
      </c>
      <c r="F29" s="31" t="s">
        <v>10</v>
      </c>
      <c r="G29" s="37">
        <f>IF(F29=$C$58,0.214,IF(F29=$C$59,0,))</f>
        <v>0.214</v>
      </c>
      <c r="H29" s="44"/>
      <c r="I29" s="3"/>
      <c r="J29" s="4"/>
      <c r="K29" s="4"/>
      <c r="L29" s="4"/>
      <c r="M29" s="4"/>
      <c r="N29" s="4"/>
      <c r="O29" s="4"/>
      <c r="P29" s="4"/>
    </row>
    <row r="30" spans="1:16" ht="47.25" customHeight="1" x14ac:dyDescent="0.25">
      <c r="A30" s="3"/>
      <c r="B30" s="47">
        <f>B29+1</f>
        <v>14</v>
      </c>
      <c r="C30" s="46" t="s">
        <v>22</v>
      </c>
      <c r="D30" s="46" t="s">
        <v>23</v>
      </c>
      <c r="E30" s="46"/>
      <c r="F30" s="31" t="s">
        <v>10</v>
      </c>
      <c r="G30" s="37">
        <f>IF(F30=$C$58,0.642,IF(F30=$C$59,0,))</f>
        <v>0.64200000000000002</v>
      </c>
      <c r="H30" s="44"/>
      <c r="I30" s="3"/>
      <c r="J30" s="4"/>
      <c r="K30" s="4"/>
      <c r="L30" s="4"/>
      <c r="M30" s="4"/>
      <c r="N30" s="4"/>
      <c r="O30" s="4"/>
      <c r="P30" s="4"/>
    </row>
    <row r="31" spans="1:16" ht="47.25" customHeight="1" x14ac:dyDescent="0.25">
      <c r="A31" s="3"/>
      <c r="B31" s="47">
        <f t="shared" ref="B31:B48" si="1">B30+1</f>
        <v>15</v>
      </c>
      <c r="C31" s="46" t="s">
        <v>24</v>
      </c>
      <c r="D31" s="46" t="s">
        <v>25</v>
      </c>
      <c r="E31" s="46" t="s">
        <v>62</v>
      </c>
      <c r="F31" s="31" t="s">
        <v>10</v>
      </c>
      <c r="G31" s="37">
        <f>IF(F31=$C$58,0.642,IF(F31=$C$59,0,))</f>
        <v>0.64200000000000002</v>
      </c>
      <c r="H31" s="44"/>
      <c r="I31" s="3"/>
      <c r="J31" s="4"/>
      <c r="K31" s="4"/>
      <c r="L31" s="4"/>
      <c r="M31" s="4"/>
      <c r="N31" s="4"/>
      <c r="O31" s="4"/>
      <c r="P31" s="4"/>
    </row>
    <row r="32" spans="1:16" ht="47.25" customHeight="1" x14ac:dyDescent="0.25">
      <c r="A32" s="3"/>
      <c r="B32" s="47">
        <f t="shared" si="1"/>
        <v>16</v>
      </c>
      <c r="C32" s="46" t="s">
        <v>24</v>
      </c>
      <c r="D32" s="46" t="s">
        <v>34</v>
      </c>
      <c r="E32" s="46" t="s">
        <v>63</v>
      </c>
      <c r="F32" s="31" t="s">
        <v>10</v>
      </c>
      <c r="G32" s="37">
        <f>IF(F32=$C$58,0.4286,IF(F32=$C$59,0,))</f>
        <v>0.42859999999999998</v>
      </c>
      <c r="H32" s="44"/>
      <c r="I32" s="3"/>
      <c r="J32" s="4"/>
      <c r="K32" s="4"/>
      <c r="L32" s="4"/>
      <c r="M32" s="4"/>
      <c r="N32" s="4"/>
      <c r="O32" s="4"/>
      <c r="P32" s="4"/>
    </row>
    <row r="33" spans="1:16" ht="47.25" customHeight="1" x14ac:dyDescent="0.25">
      <c r="A33" s="3"/>
      <c r="B33" s="47">
        <f t="shared" si="1"/>
        <v>17</v>
      </c>
      <c r="C33" s="46" t="s">
        <v>24</v>
      </c>
      <c r="D33" s="46" t="s">
        <v>35</v>
      </c>
      <c r="E33" s="46"/>
      <c r="F33" s="31" t="s">
        <v>10</v>
      </c>
      <c r="G33" s="37">
        <f>IF(F33=$C$58,0.4286,IF(F33=$C$59,0,))</f>
        <v>0.42859999999999998</v>
      </c>
      <c r="H33" s="44"/>
      <c r="I33" s="3"/>
      <c r="J33" s="4"/>
      <c r="K33" s="4"/>
      <c r="L33" s="4"/>
      <c r="M33" s="4"/>
      <c r="N33" s="4"/>
      <c r="O33" s="4"/>
      <c r="P33" s="4"/>
    </row>
    <row r="34" spans="1:16" ht="49.5" customHeight="1" x14ac:dyDescent="0.25">
      <c r="A34" s="3"/>
      <c r="B34" s="47">
        <f t="shared" si="1"/>
        <v>18</v>
      </c>
      <c r="C34" s="46" t="s">
        <v>24</v>
      </c>
      <c r="D34" s="46" t="s">
        <v>36</v>
      </c>
      <c r="E34" s="46" t="s">
        <v>64</v>
      </c>
      <c r="F34" s="31" t="s">
        <v>10</v>
      </c>
      <c r="G34" s="37">
        <f>IF(F34=$C$58,0.4286,IF(F34=$C$59,0,))</f>
        <v>0.42859999999999998</v>
      </c>
      <c r="H34" s="44"/>
      <c r="I34" s="3"/>
      <c r="J34" s="4"/>
      <c r="K34" s="4"/>
      <c r="L34" s="4"/>
      <c r="M34" s="4"/>
      <c r="N34" s="4"/>
      <c r="O34" s="4"/>
      <c r="P34" s="4"/>
    </row>
    <row r="35" spans="1:16" ht="36" customHeight="1" x14ac:dyDescent="0.25">
      <c r="A35" s="3"/>
      <c r="B35" s="47">
        <f t="shared" si="1"/>
        <v>19</v>
      </c>
      <c r="C35" s="46" t="s">
        <v>24</v>
      </c>
      <c r="D35" s="46" t="s">
        <v>26</v>
      </c>
      <c r="E35" s="46" t="s">
        <v>65</v>
      </c>
      <c r="F35" s="31" t="s">
        <v>10</v>
      </c>
      <c r="G35" s="37">
        <f>IF(F35=$C$58,0.642,IF(F35=$C$59,0,))</f>
        <v>0.64200000000000002</v>
      </c>
      <c r="H35" s="44"/>
      <c r="I35" s="3"/>
      <c r="J35" s="4"/>
      <c r="K35" s="4"/>
      <c r="L35" s="4"/>
      <c r="M35" s="4"/>
      <c r="N35" s="4"/>
      <c r="O35" s="4"/>
      <c r="P35" s="4"/>
    </row>
    <row r="36" spans="1:16" ht="67.5" customHeight="1" x14ac:dyDescent="0.25">
      <c r="A36" s="3"/>
      <c r="B36" s="47">
        <f t="shared" si="1"/>
        <v>20</v>
      </c>
      <c r="C36" s="46" t="s">
        <v>24</v>
      </c>
      <c r="D36" s="46" t="s">
        <v>37</v>
      </c>
      <c r="E36" s="46" t="s">
        <v>66</v>
      </c>
      <c r="F36" s="31" t="s">
        <v>10</v>
      </c>
      <c r="G36" s="37">
        <f>IF(F36=$C$58,0.6,IF(F36=$C$59,0,))</f>
        <v>0.6</v>
      </c>
      <c r="H36" s="44"/>
      <c r="I36" s="3"/>
      <c r="J36" s="4"/>
      <c r="K36" s="4"/>
      <c r="L36" s="4"/>
      <c r="M36" s="4"/>
      <c r="N36" s="4"/>
      <c r="O36" s="4"/>
      <c r="P36" s="4"/>
    </row>
    <row r="37" spans="1:16" ht="38.25" x14ac:dyDescent="0.25">
      <c r="A37" s="3"/>
      <c r="B37" s="47">
        <f t="shared" si="1"/>
        <v>21</v>
      </c>
      <c r="C37" s="46" t="s">
        <v>24</v>
      </c>
      <c r="D37" s="46" t="s">
        <v>67</v>
      </c>
      <c r="E37" s="46" t="s">
        <v>68</v>
      </c>
      <c r="F37" s="31" t="s">
        <v>10</v>
      </c>
      <c r="G37" s="37">
        <f>IF(F37=$C$58,0.5,IF(F37=$C$59,0,))</f>
        <v>0.5</v>
      </c>
      <c r="H37" s="45"/>
      <c r="I37" s="3"/>
      <c r="J37" s="4"/>
      <c r="K37" s="4"/>
      <c r="L37" s="4"/>
      <c r="M37" s="4"/>
      <c r="N37" s="4"/>
      <c r="O37" s="4"/>
      <c r="P37" s="4"/>
    </row>
    <row r="38" spans="1:16" ht="25.5" x14ac:dyDescent="0.25">
      <c r="A38" s="3"/>
      <c r="B38" s="47">
        <f t="shared" si="1"/>
        <v>22</v>
      </c>
      <c r="C38" s="46" t="s">
        <v>69</v>
      </c>
      <c r="D38" s="46" t="s">
        <v>70</v>
      </c>
      <c r="E38" s="46" t="s">
        <v>53</v>
      </c>
      <c r="F38" s="31" t="s">
        <v>10</v>
      </c>
      <c r="G38" s="37">
        <f>IF(F38=$C$58,0.4286,IF(F38=$C$59,0,))</f>
        <v>0.42859999999999998</v>
      </c>
      <c r="H38" s="45"/>
      <c r="I38" s="3"/>
      <c r="J38" s="4"/>
      <c r="K38" s="4"/>
      <c r="L38" s="4"/>
      <c r="M38" s="4"/>
      <c r="N38" s="4"/>
      <c r="O38" s="4"/>
      <c r="P38" s="4"/>
    </row>
    <row r="39" spans="1:16" ht="38.25" x14ac:dyDescent="0.25">
      <c r="A39" s="3"/>
      <c r="B39" s="47">
        <f t="shared" si="1"/>
        <v>23</v>
      </c>
      <c r="C39" s="46" t="s">
        <v>27</v>
      </c>
      <c r="D39" s="46" t="s">
        <v>38</v>
      </c>
      <c r="E39" s="46"/>
      <c r="F39" s="31" t="s">
        <v>10</v>
      </c>
      <c r="G39" s="37">
        <f>IF(F39=$C$58,0.4286,IF(F39=$C$59,0,))</f>
        <v>0.42859999999999998</v>
      </c>
      <c r="H39" s="45"/>
      <c r="I39" s="3"/>
      <c r="J39" s="4"/>
      <c r="K39" s="4"/>
      <c r="L39" s="4"/>
      <c r="M39" s="4"/>
      <c r="N39" s="4"/>
      <c r="O39" s="4"/>
      <c r="P39" s="4"/>
    </row>
    <row r="40" spans="1:16" ht="25.5" x14ac:dyDescent="0.25">
      <c r="A40" s="3"/>
      <c r="B40" s="47">
        <f t="shared" si="1"/>
        <v>24</v>
      </c>
      <c r="C40" s="46" t="s">
        <v>27</v>
      </c>
      <c r="D40" s="46" t="s">
        <v>28</v>
      </c>
      <c r="E40" s="46"/>
      <c r="F40" s="31" t="s">
        <v>10</v>
      </c>
      <c r="G40" s="37">
        <f>IF(F40=$C$58,0.642,IF(F40=$C$59,0,))</f>
        <v>0.64200000000000002</v>
      </c>
      <c r="H40" s="45"/>
      <c r="I40" s="3"/>
      <c r="J40" s="4"/>
      <c r="K40" s="4"/>
      <c r="L40" s="4"/>
      <c r="M40" s="4"/>
      <c r="N40" s="4"/>
      <c r="O40" s="4"/>
      <c r="P40" s="4"/>
    </row>
    <row r="41" spans="1:16" ht="89.25" x14ac:dyDescent="0.25">
      <c r="A41" s="3"/>
      <c r="B41" s="47">
        <f t="shared" si="1"/>
        <v>25</v>
      </c>
      <c r="C41" s="46" t="s">
        <v>27</v>
      </c>
      <c r="D41" s="46" t="s">
        <v>39</v>
      </c>
      <c r="E41" s="46" t="s">
        <v>71</v>
      </c>
      <c r="F41" s="31" t="s">
        <v>10</v>
      </c>
      <c r="G41" s="37">
        <f>IF(F41=$C$58,0.4286,IF(F41=$C$59,0,))</f>
        <v>0.42859999999999998</v>
      </c>
      <c r="H41" s="45"/>
      <c r="I41" s="3"/>
      <c r="J41" s="4"/>
      <c r="K41" s="4"/>
      <c r="L41" s="4"/>
      <c r="M41" s="4"/>
      <c r="N41" s="4"/>
      <c r="O41" s="4"/>
      <c r="P41" s="4"/>
    </row>
    <row r="42" spans="1:16" ht="38.25" x14ac:dyDescent="0.25">
      <c r="A42" s="3"/>
      <c r="B42" s="47">
        <f t="shared" si="1"/>
        <v>26</v>
      </c>
      <c r="C42" s="46" t="s">
        <v>27</v>
      </c>
      <c r="D42" s="46" t="s">
        <v>40</v>
      </c>
      <c r="E42" s="46" t="s">
        <v>72</v>
      </c>
      <c r="F42" s="31" t="s">
        <v>10</v>
      </c>
      <c r="G42" s="37">
        <f>IF(F42=$C$58,0.4286,IF(F42=$C$59,0,))</f>
        <v>0.42859999999999998</v>
      </c>
      <c r="H42" s="45"/>
      <c r="I42" s="3"/>
      <c r="J42" s="4"/>
      <c r="K42" s="4"/>
      <c r="L42" s="4"/>
      <c r="M42" s="4"/>
      <c r="N42" s="4"/>
      <c r="O42" s="4"/>
      <c r="P42" s="4"/>
    </row>
    <row r="43" spans="1:16" ht="25.5" x14ac:dyDescent="0.25">
      <c r="A43" s="3"/>
      <c r="B43" s="47">
        <f t="shared" si="1"/>
        <v>27</v>
      </c>
      <c r="C43" s="46" t="s">
        <v>27</v>
      </c>
      <c r="D43" s="46" t="s">
        <v>41</v>
      </c>
      <c r="E43" s="46" t="s">
        <v>73</v>
      </c>
      <c r="F43" s="31" t="s">
        <v>10</v>
      </c>
      <c r="G43" s="37">
        <f>IF(F43=$C$58,0.4286,IF(F43=$C$59,0,))</f>
        <v>0.42859999999999998</v>
      </c>
      <c r="H43" s="45"/>
      <c r="I43" s="3"/>
      <c r="J43" s="4"/>
      <c r="K43" s="4"/>
      <c r="L43" s="4"/>
      <c r="M43" s="4"/>
      <c r="N43" s="4"/>
      <c r="O43" s="4"/>
      <c r="P43" s="4"/>
    </row>
    <row r="44" spans="1:16" ht="25.5" x14ac:dyDescent="0.25">
      <c r="A44" s="3"/>
      <c r="B44" s="47">
        <f t="shared" si="1"/>
        <v>28</v>
      </c>
      <c r="C44" s="46" t="s">
        <v>18</v>
      </c>
      <c r="D44" s="46" t="s">
        <v>19</v>
      </c>
      <c r="E44" s="46"/>
      <c r="F44" s="31" t="s">
        <v>10</v>
      </c>
      <c r="G44" s="37">
        <f>IF(F44=$C$58,0.642,IF(F44=$C$59,0,))</f>
        <v>0.64200000000000002</v>
      </c>
      <c r="H44" s="45"/>
      <c r="I44" s="3"/>
      <c r="J44" s="4"/>
      <c r="K44" s="4"/>
      <c r="L44" s="4"/>
      <c r="M44" s="4"/>
      <c r="N44" s="4"/>
      <c r="O44" s="4"/>
      <c r="P44" s="4"/>
    </row>
    <row r="45" spans="1:16" ht="25.5" x14ac:dyDescent="0.25">
      <c r="A45" s="3"/>
      <c r="B45" s="47">
        <f t="shared" si="1"/>
        <v>29</v>
      </c>
      <c r="C45" s="46" t="s">
        <v>18</v>
      </c>
      <c r="D45" s="46" t="s">
        <v>20</v>
      </c>
      <c r="E45" s="46"/>
      <c r="F45" s="31" t="s">
        <v>10</v>
      </c>
      <c r="G45" s="37">
        <f>IF(F45=$C$58,0.4286,IF(F45=$C$59,0,))</f>
        <v>0.42859999999999998</v>
      </c>
      <c r="H45" s="45"/>
      <c r="I45" s="3"/>
      <c r="J45" s="4"/>
      <c r="K45" s="4"/>
      <c r="L45" s="4"/>
      <c r="M45" s="4"/>
      <c r="N45" s="4"/>
      <c r="O45" s="4"/>
      <c r="P45" s="4"/>
    </row>
    <row r="46" spans="1:16" ht="51" x14ac:dyDescent="0.25">
      <c r="A46" s="3"/>
      <c r="B46" s="47">
        <f t="shared" si="1"/>
        <v>30</v>
      </c>
      <c r="C46" s="46" t="s">
        <v>18</v>
      </c>
      <c r="D46" s="46" t="s">
        <v>32</v>
      </c>
      <c r="E46" s="46"/>
      <c r="F46" s="31" t="s">
        <v>10</v>
      </c>
      <c r="G46" s="37">
        <f>IF(F46=$C$58,0.4286,IF(F46=$C$59,0,))</f>
        <v>0.42859999999999998</v>
      </c>
      <c r="H46" s="45"/>
      <c r="I46" s="3"/>
      <c r="J46" s="4"/>
      <c r="K46" s="4"/>
      <c r="L46" s="4"/>
      <c r="M46" s="4"/>
      <c r="N46" s="4"/>
      <c r="O46" s="4"/>
      <c r="P46" s="4"/>
    </row>
    <row r="47" spans="1:16" ht="38.25" x14ac:dyDescent="0.25">
      <c r="A47" s="3"/>
      <c r="B47" s="47">
        <f t="shared" si="1"/>
        <v>31</v>
      </c>
      <c r="C47" s="46" t="s">
        <v>18</v>
      </c>
      <c r="D47" s="46" t="s">
        <v>33</v>
      </c>
      <c r="E47" s="46"/>
      <c r="F47" s="31" t="s">
        <v>10</v>
      </c>
      <c r="G47" s="37">
        <f>IF(F47=$C$58,0.4286,IF(F47=$C$59,0,))</f>
        <v>0.42859999999999998</v>
      </c>
      <c r="H47" s="45"/>
      <c r="I47" s="3"/>
      <c r="J47" s="4"/>
      <c r="K47" s="4"/>
      <c r="L47" s="4"/>
      <c r="M47" s="4"/>
      <c r="N47" s="4"/>
      <c r="O47" s="4"/>
      <c r="P47" s="4"/>
    </row>
    <row r="48" spans="1:16" ht="38.25" x14ac:dyDescent="0.25">
      <c r="A48" s="3"/>
      <c r="B48" s="47">
        <f t="shared" si="1"/>
        <v>32</v>
      </c>
      <c r="C48" s="46" t="s">
        <v>18</v>
      </c>
      <c r="D48" s="46" t="s">
        <v>21</v>
      </c>
      <c r="E48" s="46" t="s">
        <v>74</v>
      </c>
      <c r="F48" s="31" t="s">
        <v>10</v>
      </c>
      <c r="G48" s="37">
        <f>IF(F48=$C$58,0.642,IF(F48=$C$59,0,))</f>
        <v>0.64200000000000002</v>
      </c>
      <c r="H48" s="45"/>
      <c r="I48" s="3"/>
      <c r="J48" s="4"/>
      <c r="K48" s="4"/>
      <c r="L48" s="4"/>
      <c r="M48" s="4"/>
      <c r="N48" s="4"/>
      <c r="O48" s="4"/>
      <c r="P48" s="4"/>
    </row>
    <row r="49" spans="1:16" x14ac:dyDescent="0.25">
      <c r="B49" s="29"/>
      <c r="C49" s="29" t="s">
        <v>11</v>
      </c>
      <c r="D49" s="29"/>
      <c r="E49" s="29"/>
      <c r="F49" s="29"/>
      <c r="G49" s="34">
        <f>SUM(G17:G48)</f>
        <v>15.020199999999996</v>
      </c>
      <c r="H49" s="29"/>
      <c r="J49" s="4"/>
      <c r="K49" s="4"/>
      <c r="L49" s="4"/>
      <c r="M49" s="4"/>
      <c r="N49" s="4"/>
      <c r="O49" s="4"/>
      <c r="P49" s="4"/>
    </row>
    <row r="50" spans="1:16" x14ac:dyDescent="0.25">
      <c r="A50" s="4"/>
      <c r="B50" s="4"/>
      <c r="C50" s="4"/>
      <c r="D50" s="4"/>
      <c r="E50" s="4"/>
      <c r="F50" s="4"/>
      <c r="G50" s="4"/>
      <c r="H50" s="4"/>
      <c r="I50" s="4"/>
      <c r="J50" s="4"/>
      <c r="K50" s="4"/>
      <c r="L50" s="4"/>
      <c r="M50" s="4"/>
      <c r="N50" s="4"/>
      <c r="O50" s="4"/>
      <c r="P50" s="4"/>
    </row>
    <row r="51" spans="1:16" x14ac:dyDescent="0.25">
      <c r="A51" s="4"/>
      <c r="B51" s="4"/>
      <c r="C51" s="4"/>
      <c r="D51" s="4"/>
      <c r="E51" s="4"/>
      <c r="F51" s="4"/>
      <c r="G51" s="4"/>
      <c r="H51" s="4"/>
      <c r="I51" s="4"/>
      <c r="J51" s="4"/>
      <c r="K51" s="4"/>
      <c r="L51" s="4"/>
      <c r="M51" s="4"/>
      <c r="N51" s="4"/>
      <c r="O51" s="4"/>
      <c r="P51" s="4"/>
    </row>
    <row r="52" spans="1:16" x14ac:dyDescent="0.25">
      <c r="A52" s="4"/>
      <c r="B52" s="4"/>
      <c r="C52" s="4"/>
      <c r="D52" s="4"/>
      <c r="E52" s="4"/>
      <c r="F52" s="4"/>
      <c r="G52" s="4"/>
      <c r="H52" s="4"/>
      <c r="I52" s="4"/>
      <c r="J52" s="4"/>
      <c r="K52" s="4"/>
      <c r="L52" s="4"/>
      <c r="M52" s="4"/>
      <c r="N52" s="4"/>
      <c r="O52" s="4"/>
      <c r="P52" s="4"/>
    </row>
    <row r="53" spans="1:16" x14ac:dyDescent="0.25">
      <c r="A53" s="4"/>
      <c r="B53" s="4"/>
      <c r="C53" s="4"/>
      <c r="D53" s="4"/>
      <c r="E53" s="4"/>
      <c r="F53" s="4"/>
      <c r="G53" s="4"/>
      <c r="H53" s="4"/>
      <c r="I53" s="4"/>
      <c r="J53" s="4"/>
      <c r="K53" s="4"/>
      <c r="L53" s="4"/>
      <c r="M53" s="4"/>
      <c r="N53" s="4"/>
      <c r="O53" s="4"/>
      <c r="P53" s="4"/>
    </row>
    <row r="54" spans="1:16" x14ac:dyDescent="0.25">
      <c r="A54" s="4"/>
      <c r="B54" s="4"/>
      <c r="C54" s="4"/>
      <c r="D54" s="4"/>
      <c r="E54" s="4"/>
      <c r="F54" s="4"/>
      <c r="G54" s="4"/>
      <c r="H54" s="4"/>
      <c r="I54" s="4"/>
      <c r="J54" s="4"/>
      <c r="K54" s="4"/>
      <c r="L54" s="4"/>
      <c r="M54" s="4"/>
      <c r="N54" s="4"/>
      <c r="O54" s="4"/>
      <c r="P54" s="4"/>
    </row>
    <row r="55" spans="1:16" x14ac:dyDescent="0.25">
      <c r="A55" s="30"/>
      <c r="B55" s="30"/>
      <c r="C55" s="40"/>
      <c r="D55" s="40"/>
      <c r="E55" s="40"/>
      <c r="F55" s="40"/>
      <c r="G55" s="30"/>
      <c r="H55" s="30"/>
      <c r="I55" s="4"/>
      <c r="J55" s="4"/>
      <c r="K55" s="4"/>
      <c r="L55" s="4"/>
      <c r="M55" s="4"/>
      <c r="N55" s="4"/>
      <c r="O55" s="4"/>
      <c r="P55" s="4"/>
    </row>
    <row r="56" spans="1:16" x14ac:dyDescent="0.25">
      <c r="A56" s="30"/>
      <c r="B56" s="30"/>
      <c r="C56" s="38"/>
      <c r="D56" s="38"/>
      <c r="E56" s="38"/>
      <c r="F56" s="38"/>
      <c r="G56" s="30"/>
      <c r="H56" s="30"/>
      <c r="I56" s="4"/>
      <c r="J56" s="4"/>
      <c r="K56" s="4"/>
      <c r="L56" s="4"/>
      <c r="M56" s="4"/>
      <c r="N56" s="4"/>
      <c r="O56" s="4"/>
      <c r="P56" s="4"/>
    </row>
    <row r="57" spans="1:16" x14ac:dyDescent="0.25">
      <c r="A57" s="30"/>
      <c r="B57" s="30"/>
      <c r="C57" s="38"/>
      <c r="D57" s="38"/>
      <c r="E57" s="38"/>
      <c r="F57" s="38"/>
      <c r="G57" s="30"/>
      <c r="H57" s="30"/>
      <c r="I57" s="4"/>
      <c r="J57" s="4"/>
      <c r="K57" s="4"/>
      <c r="L57" s="4"/>
      <c r="M57" s="4"/>
      <c r="N57" s="4"/>
      <c r="O57" s="4"/>
      <c r="P57" s="4"/>
    </row>
    <row r="58" spans="1:16" x14ac:dyDescent="0.25">
      <c r="A58" s="30"/>
      <c r="B58" s="30"/>
      <c r="C58" s="39" t="s">
        <v>10</v>
      </c>
      <c r="D58" s="39"/>
      <c r="E58" s="39"/>
      <c r="F58" s="39"/>
      <c r="G58" s="30"/>
      <c r="H58" s="30"/>
      <c r="I58" s="4"/>
      <c r="J58" s="4"/>
      <c r="K58" s="4"/>
      <c r="L58" s="4"/>
      <c r="M58" s="4"/>
      <c r="N58" s="4"/>
      <c r="O58" s="4"/>
      <c r="P58" s="4"/>
    </row>
    <row r="59" spans="1:16" x14ac:dyDescent="0.25">
      <c r="A59" s="30"/>
      <c r="B59" s="30"/>
      <c r="C59" s="39" t="s">
        <v>12</v>
      </c>
      <c r="D59" s="39"/>
      <c r="E59" s="39"/>
      <c r="F59" s="39"/>
      <c r="G59" s="30"/>
      <c r="H59" s="30"/>
      <c r="I59" s="4"/>
      <c r="J59" s="4"/>
      <c r="K59" s="4"/>
      <c r="L59" s="4"/>
      <c r="M59" s="4"/>
      <c r="N59" s="4"/>
      <c r="O59" s="4"/>
      <c r="P59" s="4"/>
    </row>
    <row r="60" spans="1:16" x14ac:dyDescent="0.25">
      <c r="A60" s="30"/>
      <c r="B60" s="30"/>
      <c r="C60" s="39"/>
      <c r="D60" s="39"/>
      <c r="E60" s="39"/>
      <c r="F60" s="39"/>
      <c r="G60" s="30"/>
      <c r="H60" s="30"/>
      <c r="I60" s="4"/>
      <c r="J60" s="4"/>
      <c r="K60" s="4"/>
      <c r="L60" s="4"/>
      <c r="M60" s="4"/>
      <c r="N60" s="4"/>
      <c r="O60" s="4"/>
      <c r="P60" s="4"/>
    </row>
    <row r="61" spans="1:16" x14ac:dyDescent="0.25">
      <c r="A61" s="30"/>
      <c r="B61" s="30"/>
      <c r="C61" s="39"/>
      <c r="D61" s="39"/>
      <c r="E61" s="39"/>
      <c r="F61" s="39"/>
      <c r="G61" s="30"/>
      <c r="H61" s="30"/>
      <c r="I61" s="4"/>
      <c r="J61" s="4"/>
      <c r="K61" s="4"/>
      <c r="L61" s="4"/>
      <c r="M61" s="4"/>
      <c r="N61" s="4"/>
      <c r="O61" s="4"/>
      <c r="P61" s="4"/>
    </row>
    <row r="62" spans="1:16" x14ac:dyDescent="0.25">
      <c r="A62" s="30"/>
      <c r="B62" s="30"/>
      <c r="C62" s="39"/>
      <c r="D62" s="39"/>
      <c r="E62" s="39"/>
      <c r="F62" s="39"/>
      <c r="G62" s="30"/>
      <c r="H62" s="30"/>
      <c r="I62" s="4"/>
      <c r="J62" s="4"/>
      <c r="K62" s="4"/>
      <c r="L62" s="4"/>
      <c r="M62" s="4"/>
      <c r="N62" s="4"/>
      <c r="O62" s="4"/>
      <c r="P62" s="4"/>
    </row>
    <row r="63" spans="1:16" x14ac:dyDescent="0.25">
      <c r="A63" s="30"/>
      <c r="B63" s="30"/>
      <c r="C63" s="30"/>
      <c r="D63" s="30"/>
      <c r="E63" s="30"/>
      <c r="F63" s="30"/>
      <c r="G63" s="30"/>
      <c r="H63" s="30"/>
      <c r="I63" s="4"/>
      <c r="J63" s="4"/>
      <c r="K63" s="4"/>
      <c r="L63" s="4"/>
      <c r="M63" s="4"/>
      <c r="N63" s="4"/>
      <c r="O63" s="4"/>
    </row>
    <row r="64" spans="1:16" x14ac:dyDescent="0.25">
      <c r="A64" s="30"/>
      <c r="B64" s="30"/>
      <c r="C64" s="30"/>
      <c r="D64" s="30"/>
      <c r="E64" s="30"/>
      <c r="F64" s="30"/>
      <c r="G64" s="30"/>
      <c r="H64" s="30"/>
      <c r="I64" s="4"/>
      <c r="J64" s="4"/>
      <c r="K64" s="4"/>
      <c r="L64" s="4"/>
      <c r="M64" s="4"/>
      <c r="N64" s="4"/>
      <c r="O64" s="4"/>
    </row>
    <row r="65" spans="1:15" x14ac:dyDescent="0.25">
      <c r="A65" s="30"/>
      <c r="B65" s="30"/>
      <c r="C65" s="30"/>
      <c r="D65" s="30"/>
      <c r="E65" s="30"/>
      <c r="F65" s="30"/>
      <c r="G65" s="30"/>
      <c r="H65" s="30"/>
      <c r="I65" s="4"/>
      <c r="J65" s="4"/>
      <c r="K65" s="4"/>
      <c r="L65" s="4"/>
      <c r="M65" s="4"/>
      <c r="N65" s="4"/>
      <c r="O65" s="4"/>
    </row>
    <row r="66" spans="1:15" x14ac:dyDescent="0.25">
      <c r="A66" s="30"/>
      <c r="B66" s="30"/>
      <c r="C66" s="30"/>
      <c r="D66" s="30"/>
      <c r="E66" s="30"/>
      <c r="F66" s="30"/>
      <c r="G66" s="30"/>
      <c r="H66" s="30"/>
      <c r="I66" s="4"/>
      <c r="J66" s="4"/>
      <c r="K66" s="4"/>
      <c r="L66" s="4"/>
      <c r="M66" s="4"/>
      <c r="N66" s="4"/>
      <c r="O66" s="4"/>
    </row>
    <row r="67" spans="1:15" x14ac:dyDescent="0.25">
      <c r="A67" s="30"/>
      <c r="B67" s="30"/>
      <c r="C67" s="30"/>
      <c r="D67" s="30"/>
      <c r="E67" s="30"/>
      <c r="F67" s="30"/>
      <c r="G67" s="30"/>
      <c r="H67" s="30"/>
      <c r="I67" s="4"/>
      <c r="J67" s="4"/>
      <c r="K67" s="4"/>
      <c r="L67" s="4"/>
      <c r="M67" s="4"/>
      <c r="N67" s="4"/>
      <c r="O67" s="4"/>
    </row>
    <row r="68" spans="1:15" x14ac:dyDescent="0.25">
      <c r="A68" s="30"/>
      <c r="B68" s="30"/>
      <c r="C68" s="30"/>
      <c r="D68" s="30"/>
      <c r="E68" s="30"/>
      <c r="F68" s="30"/>
      <c r="G68" s="30"/>
      <c r="H68" s="30"/>
      <c r="I68" s="4"/>
      <c r="J68" s="4"/>
      <c r="K68" s="4"/>
      <c r="L68" s="4"/>
      <c r="M68" s="4"/>
      <c r="N68" s="4"/>
      <c r="O68" s="4"/>
    </row>
    <row r="69" spans="1:15" x14ac:dyDescent="0.25">
      <c r="A69" s="30"/>
      <c r="B69" s="30"/>
      <c r="C69" s="30"/>
      <c r="D69" s="30"/>
      <c r="E69" s="30"/>
      <c r="F69" s="30"/>
      <c r="G69" s="30"/>
      <c r="H69" s="30"/>
      <c r="I69" s="4"/>
      <c r="J69" s="4"/>
      <c r="K69" s="4"/>
      <c r="L69" s="4"/>
      <c r="M69" s="4"/>
      <c r="N69" s="4"/>
      <c r="O69" s="4"/>
    </row>
    <row r="70" spans="1:15" x14ac:dyDescent="0.25">
      <c r="A70" s="30"/>
      <c r="B70" s="30"/>
      <c r="C70" s="30"/>
      <c r="D70" s="30"/>
      <c r="E70" s="30"/>
      <c r="F70" s="30"/>
      <c r="G70" s="30"/>
      <c r="H70" s="30"/>
      <c r="I70" s="4"/>
      <c r="J70" s="4"/>
      <c r="K70" s="4"/>
      <c r="L70" s="4"/>
      <c r="M70" s="4"/>
      <c r="N70" s="4"/>
      <c r="O70" s="4"/>
    </row>
    <row r="71" spans="1:15" x14ac:dyDescent="0.25">
      <c r="A71" s="4"/>
      <c r="B71" s="4"/>
      <c r="C71" s="4"/>
      <c r="D71" s="4"/>
      <c r="E71" s="4"/>
      <c r="F71" s="4"/>
      <c r="G71" s="4"/>
      <c r="H71" s="4"/>
      <c r="I71" s="4"/>
      <c r="J71" s="4"/>
      <c r="K71" s="4"/>
      <c r="L71" s="4"/>
      <c r="M71" s="4"/>
      <c r="N71" s="4"/>
      <c r="O71" s="4"/>
    </row>
    <row r="72" spans="1:15" x14ac:dyDescent="0.25">
      <c r="A72" s="4"/>
      <c r="B72" s="4"/>
      <c r="C72" s="4"/>
      <c r="D72" s="4"/>
      <c r="E72" s="4"/>
      <c r="F72" s="4"/>
      <c r="G72" s="4"/>
      <c r="H72" s="4"/>
      <c r="I72" s="4"/>
      <c r="J72" s="4"/>
      <c r="K72" s="4"/>
      <c r="L72" s="4"/>
      <c r="M72" s="4"/>
      <c r="N72" s="4"/>
      <c r="O72" s="4"/>
    </row>
    <row r="73" spans="1:15" x14ac:dyDescent="0.25">
      <c r="A73" s="4"/>
      <c r="B73" s="4"/>
      <c r="C73" s="4"/>
      <c r="D73" s="4"/>
      <c r="E73" s="4"/>
      <c r="F73" s="4"/>
      <c r="G73" s="4"/>
      <c r="H73" s="4"/>
      <c r="I73" s="4"/>
      <c r="J73" s="4"/>
      <c r="K73" s="4"/>
      <c r="L73" s="4"/>
      <c r="M73" s="4"/>
      <c r="N73" s="4"/>
      <c r="O73" s="4"/>
    </row>
    <row r="74" spans="1:15" x14ac:dyDescent="0.25">
      <c r="A74" s="4"/>
      <c r="B74" s="4"/>
      <c r="C74" s="4"/>
      <c r="D74" s="4"/>
      <c r="E74" s="4"/>
      <c r="F74" s="4"/>
      <c r="G74" s="4"/>
      <c r="H74" s="4"/>
      <c r="I74" s="4"/>
      <c r="J74" s="4"/>
      <c r="K74" s="4"/>
      <c r="L74" s="4"/>
      <c r="M74" s="4"/>
      <c r="N74" s="4"/>
      <c r="O74" s="4"/>
    </row>
    <row r="75" spans="1:15" x14ac:dyDescent="0.25">
      <c r="A75" s="4"/>
      <c r="B75" s="4"/>
      <c r="C75" s="4"/>
      <c r="D75" s="4"/>
      <c r="E75" s="4"/>
      <c r="F75" s="4"/>
      <c r="G75" s="4"/>
      <c r="H75" s="4"/>
      <c r="I75" s="4"/>
      <c r="J75" s="4"/>
      <c r="K75" s="4"/>
      <c r="L75" s="4"/>
      <c r="M75" s="4"/>
      <c r="N75" s="4"/>
      <c r="O75" s="4"/>
    </row>
    <row r="76" spans="1:15" x14ac:dyDescent="0.25">
      <c r="A76" s="4"/>
      <c r="B76" s="4"/>
      <c r="C76" s="4"/>
      <c r="D76" s="4"/>
      <c r="E76" s="4"/>
      <c r="F76" s="4"/>
      <c r="G76" s="4"/>
      <c r="H76" s="4"/>
      <c r="I76" s="4"/>
      <c r="J76" s="4"/>
      <c r="K76" s="4"/>
      <c r="L76" s="4"/>
      <c r="M76" s="4"/>
      <c r="N76" s="4"/>
      <c r="O76" s="4"/>
    </row>
    <row r="77" spans="1:15" x14ac:dyDescent="0.25">
      <c r="A77" s="4"/>
      <c r="B77" s="4"/>
      <c r="C77" s="4"/>
      <c r="D77" s="4"/>
      <c r="E77" s="4"/>
      <c r="F77" s="4"/>
      <c r="G77" s="4"/>
      <c r="H77" s="4"/>
      <c r="I77" s="4"/>
      <c r="J77" s="4"/>
      <c r="K77" s="4"/>
      <c r="L77" s="4"/>
      <c r="M77" s="4"/>
      <c r="N77" s="4"/>
      <c r="O77" s="4"/>
    </row>
    <row r="78" spans="1:15" x14ac:dyDescent="0.25">
      <c r="A78" s="4"/>
      <c r="B78" s="4"/>
      <c r="C78" s="4"/>
      <c r="D78" s="4"/>
      <c r="E78" s="4"/>
      <c r="F78" s="4"/>
      <c r="G78" s="4"/>
      <c r="H78" s="4"/>
      <c r="I78" s="4"/>
      <c r="J78" s="4"/>
      <c r="K78" s="4"/>
      <c r="L78" s="4"/>
      <c r="M78" s="4"/>
      <c r="N78" s="4"/>
      <c r="O78" s="4"/>
    </row>
    <row r="79" spans="1:15" x14ac:dyDescent="0.25">
      <c r="A79" s="4"/>
      <c r="B79" s="4"/>
      <c r="C79" s="4"/>
      <c r="D79" s="4"/>
      <c r="E79" s="4"/>
      <c r="F79" s="4"/>
      <c r="G79" s="4"/>
      <c r="H79" s="4"/>
      <c r="I79" s="4"/>
      <c r="J79" s="4"/>
      <c r="K79" s="4"/>
      <c r="L79" s="4"/>
      <c r="M79" s="4"/>
      <c r="N79" s="4"/>
      <c r="O79" s="4"/>
    </row>
    <row r="80" spans="1:15" x14ac:dyDescent="0.25">
      <c r="A80" s="4"/>
      <c r="B80" s="4"/>
      <c r="C80" s="4"/>
      <c r="D80" s="4"/>
      <c r="E80" s="4"/>
      <c r="F80" s="4"/>
      <c r="G80" s="4"/>
      <c r="H80" s="4"/>
      <c r="I80" s="4"/>
      <c r="J80" s="4"/>
      <c r="K80" s="4"/>
      <c r="L80" s="4"/>
      <c r="M80" s="4"/>
      <c r="N80" s="4"/>
      <c r="O80" s="4"/>
    </row>
    <row r="81" spans="1:15" x14ac:dyDescent="0.25">
      <c r="A81" s="4"/>
      <c r="B81" s="4"/>
      <c r="C81" s="4"/>
      <c r="D81" s="4"/>
      <c r="E81" s="4"/>
      <c r="F81" s="4"/>
      <c r="G81" s="4"/>
      <c r="H81" s="4"/>
      <c r="I81" s="4"/>
      <c r="J81" s="4"/>
      <c r="K81" s="4"/>
      <c r="L81" s="4"/>
      <c r="M81" s="4"/>
      <c r="N81" s="4"/>
      <c r="O81" s="4"/>
    </row>
    <row r="82" spans="1:15" x14ac:dyDescent="0.25">
      <c r="A82" s="4"/>
      <c r="B82" s="4"/>
      <c r="C82" s="4"/>
      <c r="D82" s="4"/>
      <c r="E82" s="4"/>
      <c r="F82" s="4"/>
      <c r="G82" s="4"/>
      <c r="H82" s="4"/>
      <c r="I82" s="4"/>
      <c r="J82" s="4"/>
      <c r="K82" s="4"/>
      <c r="L82" s="4"/>
      <c r="M82" s="4"/>
      <c r="N82" s="4"/>
      <c r="O82" s="4"/>
    </row>
    <row r="83" spans="1:15" x14ac:dyDescent="0.25">
      <c r="A83" s="4"/>
      <c r="B83" s="4"/>
      <c r="C83" s="4"/>
      <c r="D83" s="4"/>
      <c r="E83" s="4"/>
      <c r="F83" s="4"/>
      <c r="G83" s="4"/>
      <c r="H83" s="4"/>
      <c r="I83" s="4"/>
      <c r="J83" s="4"/>
      <c r="K83" s="4"/>
      <c r="L83" s="4"/>
      <c r="M83" s="4"/>
      <c r="N83" s="4"/>
      <c r="O83" s="4"/>
    </row>
    <row r="84" spans="1:15" x14ac:dyDescent="0.25">
      <c r="A84" s="4"/>
      <c r="B84" s="4"/>
      <c r="C84" s="4"/>
      <c r="D84" s="4"/>
      <c r="E84" s="4"/>
      <c r="F84" s="4"/>
      <c r="G84" s="4"/>
      <c r="H84" s="4"/>
      <c r="I84" s="4"/>
      <c r="J84" s="4"/>
      <c r="K84" s="4"/>
      <c r="L84" s="4"/>
      <c r="M84" s="4"/>
      <c r="N84" s="4"/>
      <c r="O84" s="4"/>
    </row>
    <row r="85" spans="1:15" x14ac:dyDescent="0.25">
      <c r="A85" s="4"/>
      <c r="B85" s="4"/>
      <c r="C85" s="4"/>
      <c r="D85" s="4"/>
      <c r="E85" s="4"/>
      <c r="F85" s="4"/>
      <c r="G85" s="4"/>
      <c r="H85" s="4"/>
      <c r="I85" s="4"/>
      <c r="J85" s="4"/>
      <c r="K85" s="4"/>
      <c r="L85" s="4"/>
      <c r="M85" s="4"/>
      <c r="N85" s="4"/>
      <c r="O85" s="4"/>
    </row>
    <row r="86" spans="1:15" x14ac:dyDescent="0.25">
      <c r="A86" s="4"/>
      <c r="B86" s="4"/>
      <c r="C86" s="4"/>
      <c r="D86" s="4"/>
      <c r="E86" s="4"/>
      <c r="F86" s="4"/>
      <c r="G86" s="4"/>
      <c r="H86" s="4"/>
      <c r="I86" s="4"/>
      <c r="J86" s="4"/>
      <c r="K86" s="4"/>
      <c r="L86" s="4"/>
      <c r="M86" s="4"/>
      <c r="N86" s="4"/>
      <c r="O86" s="4"/>
    </row>
    <row r="87" spans="1:15" x14ac:dyDescent="0.25">
      <c r="A87" s="4"/>
      <c r="B87" s="4"/>
      <c r="C87" s="4"/>
      <c r="D87" s="4"/>
      <c r="E87" s="4"/>
      <c r="F87" s="4"/>
      <c r="G87" s="4"/>
      <c r="H87" s="4"/>
      <c r="I87" s="4"/>
      <c r="J87" s="4"/>
      <c r="K87" s="4"/>
      <c r="L87" s="4"/>
      <c r="M87" s="4"/>
      <c r="N87" s="4"/>
      <c r="O87" s="4"/>
    </row>
    <row r="88" spans="1:15" x14ac:dyDescent="0.25">
      <c r="A88" s="4"/>
      <c r="B88" s="4"/>
      <c r="C88" s="4"/>
      <c r="D88" s="4"/>
      <c r="E88" s="4"/>
      <c r="F88" s="4"/>
      <c r="G88" s="4"/>
      <c r="H88" s="4"/>
      <c r="I88" s="4"/>
      <c r="J88" s="4"/>
      <c r="K88" s="4"/>
      <c r="L88" s="4"/>
      <c r="M88" s="4"/>
      <c r="N88" s="4"/>
      <c r="O88" s="4"/>
    </row>
    <row r="89" spans="1:15" x14ac:dyDescent="0.25">
      <c r="A89" s="4"/>
      <c r="B89" s="4"/>
      <c r="C89" s="4"/>
      <c r="D89" s="4"/>
      <c r="E89" s="4"/>
      <c r="F89" s="4"/>
      <c r="G89" s="4"/>
      <c r="H89" s="4"/>
      <c r="I89" s="4"/>
      <c r="J89" s="4"/>
      <c r="K89" s="4"/>
      <c r="L89" s="4"/>
      <c r="M89" s="4"/>
      <c r="N89" s="4"/>
      <c r="O89" s="4"/>
    </row>
    <row r="90" spans="1:15" x14ac:dyDescent="0.25">
      <c r="A90" s="4"/>
      <c r="B90" s="4"/>
      <c r="C90" s="4"/>
      <c r="D90" s="4"/>
      <c r="E90" s="4"/>
      <c r="F90" s="4"/>
      <c r="G90" s="4"/>
      <c r="H90" s="4"/>
      <c r="I90" s="4"/>
      <c r="J90" s="4"/>
      <c r="K90" s="4"/>
      <c r="L90" s="4"/>
      <c r="M90" s="4"/>
      <c r="N90" s="4"/>
      <c r="O90" s="4"/>
    </row>
    <row r="91" spans="1:15" x14ac:dyDescent="0.25">
      <c r="A91" s="4"/>
      <c r="B91" s="4"/>
      <c r="C91" s="4"/>
      <c r="D91" s="4"/>
      <c r="E91" s="4"/>
      <c r="F91" s="4"/>
      <c r="G91" s="4"/>
      <c r="H91" s="4"/>
      <c r="I91" s="4"/>
      <c r="J91" s="4"/>
      <c r="K91" s="4"/>
      <c r="L91" s="4"/>
      <c r="M91" s="4"/>
      <c r="N91" s="4"/>
      <c r="O91" s="4"/>
    </row>
    <row r="92" spans="1:15" x14ac:dyDescent="0.25">
      <c r="A92" s="4"/>
      <c r="B92" s="4"/>
      <c r="C92" s="4"/>
      <c r="D92" s="4"/>
      <c r="E92" s="4"/>
      <c r="F92" s="4"/>
      <c r="G92" s="4"/>
      <c r="H92" s="4"/>
      <c r="I92" s="4"/>
      <c r="J92" s="4"/>
      <c r="K92" s="4"/>
      <c r="L92" s="4"/>
      <c r="M92" s="4"/>
      <c r="N92" s="4"/>
      <c r="O92" s="4"/>
    </row>
    <row r="93" spans="1:15" x14ac:dyDescent="0.25">
      <c r="A93" s="4"/>
      <c r="B93" s="4"/>
      <c r="C93" s="4"/>
      <c r="D93" s="4"/>
      <c r="E93" s="4"/>
      <c r="F93" s="4"/>
      <c r="G93" s="4"/>
      <c r="H93" s="4"/>
      <c r="I93" s="4"/>
      <c r="J93" s="4"/>
      <c r="K93" s="4"/>
      <c r="L93" s="4"/>
      <c r="M93" s="4"/>
      <c r="N93" s="4"/>
      <c r="O93" s="4"/>
    </row>
    <row r="94" spans="1:15" x14ac:dyDescent="0.25">
      <c r="A94" s="4"/>
      <c r="B94" s="4"/>
      <c r="C94" s="4"/>
      <c r="D94" s="4"/>
      <c r="E94" s="4"/>
      <c r="F94" s="4"/>
      <c r="G94" s="4"/>
      <c r="H94" s="4"/>
      <c r="I94" s="4"/>
      <c r="J94" s="4"/>
      <c r="K94" s="4"/>
      <c r="L94" s="4"/>
      <c r="M94" s="4"/>
      <c r="N94" s="4"/>
      <c r="O94" s="4"/>
    </row>
    <row r="95" spans="1:15" x14ac:dyDescent="0.25">
      <c r="A95" s="4"/>
      <c r="B95" s="4"/>
      <c r="C95" s="4"/>
      <c r="D95" s="4"/>
      <c r="E95" s="4"/>
      <c r="F95" s="4"/>
      <c r="G95" s="4"/>
      <c r="H95" s="4"/>
      <c r="I95" s="4"/>
      <c r="J95" s="4"/>
      <c r="K95" s="4"/>
      <c r="L95" s="4"/>
      <c r="M95" s="4"/>
      <c r="N95" s="4"/>
      <c r="O95" s="4"/>
    </row>
    <row r="96" spans="1:15" x14ac:dyDescent="0.25">
      <c r="A96" s="4"/>
      <c r="B96" s="4"/>
      <c r="C96" s="4"/>
      <c r="D96" s="4"/>
      <c r="E96" s="4"/>
      <c r="F96" s="4"/>
      <c r="G96" s="4"/>
      <c r="H96" s="4"/>
      <c r="I96" s="4"/>
      <c r="J96" s="4"/>
      <c r="K96" s="4"/>
      <c r="L96" s="4"/>
      <c r="M96" s="4"/>
      <c r="N96" s="4"/>
      <c r="O96" s="4"/>
    </row>
    <row r="97" spans="1:15" x14ac:dyDescent="0.25">
      <c r="A97" s="4"/>
      <c r="B97" s="4"/>
      <c r="C97" s="4"/>
      <c r="D97" s="4"/>
      <c r="E97" s="4"/>
      <c r="F97" s="4"/>
      <c r="G97" s="4"/>
      <c r="H97" s="4"/>
      <c r="I97" s="4"/>
      <c r="J97" s="4"/>
      <c r="K97" s="4"/>
      <c r="L97" s="4"/>
      <c r="M97" s="4"/>
      <c r="N97" s="4"/>
      <c r="O97" s="4"/>
    </row>
    <row r="98" spans="1:15" x14ac:dyDescent="0.25">
      <c r="A98" s="4"/>
      <c r="B98" s="4"/>
      <c r="C98" s="4"/>
      <c r="D98" s="4"/>
      <c r="E98" s="4"/>
      <c r="F98" s="4"/>
      <c r="G98" s="4"/>
      <c r="H98" s="4"/>
      <c r="I98" s="4"/>
      <c r="J98" s="4"/>
      <c r="K98" s="4"/>
      <c r="L98" s="4"/>
      <c r="M98" s="4"/>
      <c r="N98" s="4"/>
      <c r="O98" s="4"/>
    </row>
    <row r="99" spans="1:15" x14ac:dyDescent="0.25">
      <c r="A99" s="4"/>
      <c r="B99" s="4"/>
      <c r="C99" s="4"/>
      <c r="D99" s="4"/>
      <c r="E99" s="4"/>
      <c r="F99" s="4"/>
      <c r="G99" s="4"/>
      <c r="H99" s="4"/>
      <c r="I99" s="4"/>
      <c r="J99" s="4"/>
      <c r="K99" s="4"/>
      <c r="L99" s="4"/>
      <c r="M99" s="4"/>
      <c r="N99" s="4"/>
      <c r="O99" s="4"/>
    </row>
    <row r="100" spans="1:15" x14ac:dyDescent="0.25">
      <c r="A100" s="4"/>
      <c r="B100" s="4"/>
      <c r="C100" s="4"/>
      <c r="D100" s="4"/>
      <c r="E100" s="4"/>
      <c r="F100" s="4"/>
      <c r="G100" s="4"/>
      <c r="H100" s="4"/>
      <c r="I100" s="4"/>
      <c r="J100" s="4"/>
      <c r="K100" s="4"/>
      <c r="L100" s="4"/>
      <c r="M100" s="4"/>
      <c r="N100" s="4"/>
      <c r="O100" s="4"/>
    </row>
    <row r="101" spans="1:15" x14ac:dyDescent="0.25">
      <c r="A101" s="4"/>
      <c r="B101" s="4"/>
      <c r="C101" s="4"/>
      <c r="D101" s="4"/>
      <c r="E101" s="4"/>
      <c r="F101" s="4"/>
      <c r="G101" s="4"/>
      <c r="H101" s="4"/>
      <c r="I101" s="4"/>
      <c r="J101" s="4"/>
      <c r="K101" s="4"/>
      <c r="L101" s="4"/>
      <c r="M101" s="4"/>
      <c r="N101" s="4"/>
      <c r="O101" s="4"/>
    </row>
    <row r="102" spans="1:15" x14ac:dyDescent="0.25">
      <c r="A102" s="4"/>
      <c r="B102" s="4"/>
      <c r="C102" s="4"/>
      <c r="D102" s="4"/>
      <c r="E102" s="4"/>
      <c r="F102" s="4"/>
      <c r="G102" s="4"/>
      <c r="H102" s="4"/>
      <c r="I102" s="4"/>
      <c r="J102" s="4"/>
      <c r="K102" s="4"/>
      <c r="L102" s="4"/>
      <c r="M102" s="4"/>
      <c r="N102" s="4"/>
      <c r="O102" s="4"/>
    </row>
    <row r="103" spans="1:15" x14ac:dyDescent="0.25">
      <c r="A103" s="4"/>
      <c r="B103" s="4"/>
      <c r="C103" s="4"/>
      <c r="D103" s="4"/>
      <c r="E103" s="4"/>
      <c r="F103" s="4"/>
      <c r="G103" s="4"/>
      <c r="H103" s="4"/>
      <c r="I103" s="4"/>
      <c r="J103" s="4"/>
      <c r="K103" s="4"/>
      <c r="L103" s="4"/>
      <c r="M103" s="4"/>
      <c r="N103" s="4"/>
      <c r="O103" s="4"/>
    </row>
    <row r="104" spans="1:15" x14ac:dyDescent="0.25">
      <c r="A104" s="4"/>
      <c r="B104" s="4"/>
      <c r="C104" s="4"/>
      <c r="D104" s="4"/>
      <c r="E104" s="4"/>
      <c r="F104" s="4"/>
      <c r="G104" s="4"/>
      <c r="H104" s="4"/>
      <c r="I104" s="4"/>
      <c r="J104" s="4"/>
      <c r="K104" s="4"/>
      <c r="L104" s="4"/>
      <c r="M104" s="4"/>
      <c r="N104" s="4"/>
      <c r="O104" s="4"/>
    </row>
    <row r="105" spans="1:15" x14ac:dyDescent="0.25">
      <c r="A105" s="4"/>
      <c r="B105" s="4"/>
      <c r="C105" s="4"/>
      <c r="D105" s="4"/>
      <c r="E105" s="4"/>
      <c r="F105" s="4"/>
      <c r="G105" s="4"/>
      <c r="H105" s="4"/>
      <c r="I105" s="4"/>
      <c r="J105" s="4"/>
      <c r="K105" s="4"/>
      <c r="L105" s="4"/>
      <c r="M105" s="4"/>
      <c r="N105" s="4"/>
      <c r="O105" s="4"/>
    </row>
  </sheetData>
  <autoFilter ref="A16:T49" xr:uid="{00000000-0001-0000-0000-000000000000}"/>
  <dataValidations count="1">
    <dataValidation type="list" allowBlank="1" showInputMessage="1" showErrorMessage="1" sqref="F17:F48" xr:uid="{00000000-0002-0000-0000-000000000000}">
      <formula1>$C$58:$C$59</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Functionele wensen</vt:lpstr>
    </vt:vector>
  </TitlesOfParts>
  <Manager/>
  <Company>Alliander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Goulooze, Pim</dc:creator>
  <cp:keywords/>
  <dc:description/>
  <cp:lastModifiedBy>Goulooze, Pim</cp:lastModifiedBy>
  <cp:revision/>
  <dcterms:created xsi:type="dcterms:W3CDTF">2017-10-25T06:15:05Z</dcterms:created>
  <dcterms:modified xsi:type="dcterms:W3CDTF">2022-10-12T13:50:52Z</dcterms:modified>
  <cp:category/>
  <cp:contentStatus/>
</cp:coreProperties>
</file>