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hoofdstad-my.sharepoint.com/personal/p_goulooze_amsterdam_nl/Documents/Mijn documenten/Nieuwe Uitvoerings-app/Gunningsleidraad/Bijlagen/"/>
    </mc:Choice>
  </mc:AlternateContent>
  <xr:revisionPtr revIDLastSave="210" documentId="8_{D7B1B6EC-9976-4E53-B0F9-39839D4BBF2D}" xr6:coauthVersionLast="47" xr6:coauthVersionMax="47" xr10:uidLastSave="{C7E1E5F1-8549-4265-8872-58DEBA617305}"/>
  <bookViews>
    <workbookView xWindow="-120" yWindow="-120" windowWidth="29040" windowHeight="15000" tabRatio="777" xr2:uid="{00000000-000D-0000-FFFF-FFFF00000000}"/>
  </bookViews>
  <sheets>
    <sheet name="Gunningscriterium prijs" sheetId="1" r:id="rId1"/>
    <sheet name="Prijselement 1" sheetId="13" r:id="rId2"/>
    <sheet name="Prijselement 2" sheetId="21" r:id="rId3"/>
    <sheet name="Prijselement 3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  <c r="C15" i="1"/>
  <c r="C13" i="1"/>
  <c r="A1" i="21"/>
  <c r="B12" i="21"/>
  <c r="B14" i="21"/>
  <c r="F17" i="21"/>
  <c r="F18" i="21"/>
  <c r="F19" i="21"/>
  <c r="F16" i="21"/>
  <c r="F15" i="21"/>
  <c r="E21" i="17"/>
  <c r="E20" i="17"/>
  <c r="E19" i="17"/>
  <c r="E18" i="17"/>
  <c r="E17" i="17"/>
  <c r="E16" i="17"/>
  <c r="E15" i="17"/>
  <c r="E22" i="17"/>
  <c r="E16" i="21"/>
  <c r="E17" i="21"/>
  <c r="E18" i="21"/>
  <c r="E19" i="21"/>
  <c r="F57" i="13"/>
  <c r="F46" i="13"/>
  <c r="F45" i="13"/>
  <c r="F44" i="13"/>
  <c r="F43" i="13"/>
  <c r="F42" i="13"/>
  <c r="F41" i="13"/>
  <c r="F40" i="13"/>
  <c r="F39" i="13"/>
  <c r="B20" i="21" l="1"/>
  <c r="B57" i="13"/>
  <c r="F51" i="13"/>
  <c r="F50" i="13"/>
  <c r="F49" i="13"/>
  <c r="F35" i="13"/>
  <c r="F34" i="13"/>
  <c r="F33" i="13"/>
  <c r="F32" i="13"/>
  <c r="F36" i="13" s="1"/>
  <c r="F27" i="13"/>
  <c r="F25" i="13"/>
  <c r="F22" i="13"/>
  <c r="F17" i="13"/>
  <c r="F18" i="13"/>
  <c r="E15" i="21" l="1"/>
  <c r="F20" i="21" s="1"/>
  <c r="F52" i="13"/>
  <c r="F55" i="13"/>
  <c r="F54" i="13"/>
  <c r="F53" i="13"/>
  <c r="A1" i="17"/>
  <c r="B14" i="17"/>
  <c r="B12" i="13"/>
  <c r="F23" i="13"/>
  <c r="F24" i="13"/>
  <c r="F26" i="13"/>
  <c r="F28" i="13"/>
  <c r="F29" i="13"/>
  <c r="F16" i="13"/>
  <c r="F19" i="13"/>
  <c r="F15" i="13"/>
  <c r="A1" i="13"/>
  <c r="F20" i="13" l="1"/>
  <c r="F56" i="13"/>
  <c r="F30" i="13"/>
  <c r="C14" i="1"/>
  <c r="C11" i="1" l="1"/>
</calcChain>
</file>

<file path=xl/sharedStrings.xml><?xml version="1.0" encoding="utf-8"?>
<sst xmlns="http://schemas.openxmlformats.org/spreadsheetml/2006/main" count="130" uniqueCount="67">
  <si>
    <t xml:space="preserve">Inschrijver: </t>
  </si>
  <si>
    <t xml:space="preserve">  Aandachtpunten invullen Prijzenblad </t>
  </si>
  <si>
    <t>-  De Inschrijver dient de gele velden in te vullen.</t>
  </si>
  <si>
    <t>Totaal (€)</t>
  </si>
  <si>
    <t>Gunningscriterium prijs</t>
  </si>
  <si>
    <t>Totaal inschrijfbedrag</t>
  </si>
  <si>
    <t xml:space="preserve">-  Indien de Inschrijver tegenstrijdigheden, onvolkomenheden en/of onjuistheden dient dit direct aan de Opdrachtgever te worden gemeld. </t>
  </si>
  <si>
    <t xml:space="preserve">Uurtarief (€)   </t>
  </si>
  <si>
    <t xml:space="preserve"> Uurtarieven</t>
  </si>
  <si>
    <t xml:space="preserve">Totaal: </t>
  </si>
  <si>
    <t xml:space="preserve"> Ureninschatting</t>
  </si>
  <si>
    <t>benodigde rollen</t>
  </si>
  <si>
    <t>Uurtarief</t>
  </si>
  <si>
    <t>&lt;Activiteiten of op te leveren resultaten&gt;</t>
  </si>
  <si>
    <t>&lt;rol projectteam Inschrijver&gt;</t>
  </si>
  <si>
    <t>Scrum master/Projectmanager</t>
  </si>
  <si>
    <t xml:space="preserve">Maandprijs (€) </t>
  </si>
  <si>
    <t xml:space="preserve">P-1 Inrichten van de infraomgeving </t>
  </si>
  <si>
    <t>Vaste prijs voor activiteiten of op te leveren resultaten</t>
  </si>
  <si>
    <t xml:space="preserve">Vaste prijs per koppeling </t>
  </si>
  <si>
    <t>-  De Ingevulde prijzen zijn gebaseerd op een vast all-in tarief per maand</t>
  </si>
  <si>
    <t xml:space="preserve">Aantal uren per jaar  </t>
  </si>
  <si>
    <t>-  De beoogde inzet in uren is indicatief om een weging te creëren</t>
  </si>
  <si>
    <t xml:space="preserve">Gebruikers: </t>
  </si>
  <si>
    <t xml:space="preserve">-  De Inschrijver dient &lt;Invullen prijscomponent licenties&gt; zelf een prijscomponent toe te voegen. </t>
  </si>
  <si>
    <t xml:space="preserve"> P-3 Datamigratie &amp; conversie</t>
  </si>
  <si>
    <t>Ontwikkelaar senior/Lead developer</t>
  </si>
  <si>
    <t>Testcoördinator/Testmanager/Senior tester</t>
  </si>
  <si>
    <t xml:space="preserve">Architect/ Solution architect </t>
  </si>
  <si>
    <t xml:space="preserve">Informatie analist/ontwerper </t>
  </si>
  <si>
    <t>Projectondersteuning (bijv Architect, informatieanalisten, procesoptimalisatie, funcitoneel ontwerp etc.):</t>
  </si>
  <si>
    <t>Totale kosten P-1 Inrichten van de infraomgeving :</t>
  </si>
  <si>
    <t>Totale kosten  P-3 Datamigratie &amp; conversie:</t>
  </si>
  <si>
    <t>Totale kosten P-2 Realiseren van de benodigde koppelingenoppeling:</t>
  </si>
  <si>
    <t xml:space="preserve">Prijs per gebruiker per maand (€) </t>
  </si>
  <si>
    <t>P-2 Realiseren van de benodigde koppelingen</t>
  </si>
  <si>
    <t>Mogelijkheid voor het opgeven van staffels</t>
  </si>
  <si>
    <t>Prijselement 2: Kosten voor licenties, hosting, technische beheer &amp; onderhoud van de uitvoeringsapplicatie BOR</t>
  </si>
  <si>
    <t xml:space="preserve">Prijselement 3: Kosten voor doorontwikkeling c.q. aanpassen van de nieuwe uitvoeringsapplicatie BOR </t>
  </si>
  <si>
    <t xml:space="preserve">Prijselement 1: Kosten voor de transformatie/bouw naar de nieuwe uitvoeringsapplicatie BOR </t>
  </si>
  <si>
    <t xml:space="preserve">Koppeling 1: </t>
  </si>
  <si>
    <t xml:space="preserve">Koppeling 2: </t>
  </si>
  <si>
    <t>Koppeling 3:</t>
  </si>
  <si>
    <t xml:space="preserve">Koppeling 4: </t>
  </si>
  <si>
    <t xml:space="preserve">Koppeling 5: </t>
  </si>
  <si>
    <t xml:space="preserve">Koppeling 6: </t>
  </si>
  <si>
    <t xml:space="preserve">Koppeling 7: </t>
  </si>
  <si>
    <t>Koppeling 8:</t>
  </si>
  <si>
    <t xml:space="preserve">Busines consultant </t>
  </si>
  <si>
    <t>Funcitoneel beheerder</t>
  </si>
  <si>
    <t xml:space="preserve">Totale waarde over de contractperiode 4 jaar (€) </t>
  </si>
  <si>
    <t>P-4a  Kosten voor de transformatie/bouw naar de nieuwe uitvoeringsapplicatie BOR MVP voor 1 juli 2024</t>
  </si>
  <si>
    <t>P-4a  Kosten voor de transformatie/bouw naar de nieuwe uitvoeringsapplicatie BOR overige eisen voor 1 januari 2024</t>
  </si>
  <si>
    <t xml:space="preserve">Totale kosten P-4a Kosten voor de transformatie/bouw  </t>
  </si>
  <si>
    <t xml:space="preserve">Totale kosten P-4b Kosten voor de transformatie/bouw  </t>
  </si>
  <si>
    <t>-  De ingediende prijzen dienen te voldoen aan de randvoorwaarden beschreven onder paragraaf 6.2.2 en 6.2.3 van de gunningsleidraad.</t>
  </si>
  <si>
    <t xml:space="preserve">-  De ingevulde prijzen in het prijzenblad dienen te zijn gebaseerd op de uitgangspunten beschreven in bijlage 7 - functional en non functional requirements, het aangeboden archtitcuur, beschreven in het implementatieplan. </t>
  </si>
  <si>
    <t xml:space="preserve">- De gemeente Amsterdam hanteert voor losse inhuurtrajecten (zijnde niet fixed price trajecten met een resultaatverplichting)  de wethoudersnorm  van maximaal € 125,- per uur.  Dit betekent dat de tarieven die u aanbied dat het uurtarief dat u aanbiedt </t>
  </si>
  <si>
    <t xml:space="preserve">  onder prijselement 4 niet hoger mag zijn dan € 125,- per uur. </t>
  </si>
  <si>
    <t>&lt;Invullen Kosten voor licenties, hosting, technische beheer &amp; onderhoud van de uitvoeringsapplicatie BOR jaar 2&gt;</t>
  </si>
  <si>
    <t>&lt;Invullen Kosten voor licenties, hosting, technische beheer &amp; onderhoud van de uitvoeringsapplicatie BOR jaar 3&gt;</t>
  </si>
  <si>
    <t>&lt;Invullen Kosten voor licenties, hosting, technische beheer &amp; onderhoud van de uitvoeringsapplicatie BOR jaar 4&gt;</t>
  </si>
  <si>
    <t>&lt;Invullen Kosten voor licenties, hosting, technische beheer &amp; onderhoud van de uitvoeringsapplicatie BOR jaar 5&gt;</t>
  </si>
  <si>
    <t>&lt;Invullen Kosten voor licenties, hosting, technische beheer &amp; onderhoud van de uitvoeringsapplicatie BOR jaar 1, na 1 juli 2023&gt;</t>
  </si>
  <si>
    <t>Prijsplafond over het 1e contract bedraagt € 275.000,-</t>
  </si>
  <si>
    <t>Prijs per jaar (€)</t>
  </si>
  <si>
    <t>&lt;Invullen Kosten voor licenties, hosting, technische beheer &amp; onderhoud van de uitvoeringsapplicatie BOR&gt;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</si>
</sst>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_-* #,##0.00_-;_-* #,##0.00\-;_-* &quot;-&quot;??_-;_-@_-"/>
    <numFmt numFmtId="167" formatCode="#,##0.00_ ;\-#,##0.00\ 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66CC"/>
      <name val="Arial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Protection="1">
      <protection hidden="1"/>
    </xf>
    <xf numFmtId="0" fontId="3" fillId="2" borderId="0" xfId="0" applyFont="1" applyFill="1" applyProtection="1">
      <protection hidden="1"/>
    </xf>
    <xf numFmtId="0" fontId="3" fillId="5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2" fillId="2" borderId="0" xfId="0" applyFont="1" applyFill="1" applyProtection="1"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1" fillId="3" borderId="13" xfId="0" applyFont="1" applyFill="1" applyBorder="1" applyAlignment="1" applyProtection="1">
      <alignment vertical="center"/>
      <protection locked="0" hidden="1"/>
    </xf>
    <xf numFmtId="0" fontId="2" fillId="4" borderId="9" xfId="0" applyFont="1" applyFill="1" applyBorder="1" applyAlignment="1" applyProtection="1">
      <alignment horizontal="centerContinuous" vertical="center"/>
      <protection hidden="1"/>
    </xf>
    <xf numFmtId="0" fontId="2" fillId="4" borderId="10" xfId="0" applyFont="1" applyFill="1" applyBorder="1" applyAlignment="1" applyProtection="1">
      <alignment horizontal="centerContinuous" vertical="center"/>
      <protection hidden="1"/>
    </xf>
    <xf numFmtId="0" fontId="1" fillId="6" borderId="1" xfId="0" applyFont="1" applyFill="1" applyBorder="1" applyAlignment="1" applyProtection="1">
      <alignment horizontal="center" vertical="center"/>
      <protection hidden="1"/>
    </xf>
    <xf numFmtId="0" fontId="1" fillId="6" borderId="3" xfId="0" applyFont="1" applyFill="1" applyBorder="1" applyAlignment="1" applyProtection="1">
      <alignment horizontal="center" vertical="center"/>
      <protection hidden="1"/>
    </xf>
    <xf numFmtId="0" fontId="4" fillId="7" borderId="6" xfId="0" applyFont="1" applyFill="1" applyBorder="1" applyAlignment="1" applyProtection="1">
      <alignment horizontal="center" vertical="center"/>
      <protection hidden="1"/>
    </xf>
    <xf numFmtId="0" fontId="4" fillId="7" borderId="11" xfId="0" applyFont="1" applyFill="1" applyBorder="1" applyAlignment="1" applyProtection="1">
      <alignment horizontal="center" vertical="center"/>
      <protection hidden="1"/>
    </xf>
    <xf numFmtId="0" fontId="1" fillId="2" borderId="11" xfId="0" applyFont="1" applyFill="1" applyBorder="1" applyAlignment="1" applyProtection="1">
      <alignment horizontal="left" vertical="center" wrapText="1" indent="1"/>
      <protection hidden="1"/>
    </xf>
    <xf numFmtId="164" fontId="3" fillId="2" borderId="11" xfId="0" applyNumberFormat="1" applyFont="1" applyFill="1" applyBorder="1" applyAlignment="1" applyProtection="1">
      <alignment horizontal="center" vertical="center"/>
      <protection hidden="1"/>
    </xf>
    <xf numFmtId="0" fontId="2" fillId="8" borderId="11" xfId="0" applyFont="1" applyFill="1" applyBorder="1" applyAlignment="1" applyProtection="1">
      <alignment horizontal="left" vertical="center" indent="1"/>
      <protection hidden="1"/>
    </xf>
    <xf numFmtId="164" fontId="5" fillId="8" borderId="11" xfId="0" applyNumberFormat="1" applyFont="1" applyFill="1" applyBorder="1" applyAlignment="1" applyProtection="1">
      <alignment horizontal="center" vertical="center"/>
      <protection hidden="1"/>
    </xf>
    <xf numFmtId="0" fontId="2" fillId="4" borderId="9" xfId="0" applyFont="1" applyFill="1" applyBorder="1" applyAlignment="1" applyProtection="1">
      <alignment vertical="center"/>
      <protection hidden="1"/>
    </xf>
    <xf numFmtId="0" fontId="2" fillId="4" borderId="12" xfId="0" applyFont="1" applyFill="1" applyBorder="1" applyAlignment="1" applyProtection="1">
      <alignment vertical="center"/>
      <protection hidden="1"/>
    </xf>
    <xf numFmtId="0" fontId="3" fillId="4" borderId="12" xfId="0" applyFont="1" applyFill="1" applyBorder="1" applyAlignment="1" applyProtection="1">
      <alignment vertical="center"/>
      <protection hidden="1"/>
    </xf>
    <xf numFmtId="0" fontId="3" fillId="4" borderId="10" xfId="0" applyFont="1" applyFill="1" applyBorder="1" applyAlignment="1" applyProtection="1">
      <alignment vertical="center"/>
      <protection hidden="1"/>
    </xf>
    <xf numFmtId="0" fontId="3" fillId="5" borderId="0" xfId="0" applyFont="1" applyFill="1" applyAlignment="1" applyProtection="1">
      <alignment vertical="center"/>
      <protection hidden="1"/>
    </xf>
    <xf numFmtId="49" fontId="3" fillId="2" borderId="9" xfId="0" applyNumberFormat="1" applyFont="1" applyFill="1" applyBorder="1" applyProtection="1">
      <protection hidden="1"/>
    </xf>
    <xf numFmtId="49" fontId="3" fillId="2" borderId="12" xfId="0" applyNumberFormat="1" applyFont="1" applyFill="1" applyBorder="1" applyProtection="1">
      <protection hidden="1"/>
    </xf>
    <xf numFmtId="49" fontId="3" fillId="5" borderId="12" xfId="0" applyNumberFormat="1" applyFont="1" applyFill="1" applyBorder="1" applyProtection="1">
      <protection hidden="1"/>
    </xf>
    <xf numFmtId="49" fontId="3" fillId="5" borderId="10" xfId="0" applyNumberFormat="1" applyFont="1" applyFill="1" applyBorder="1" applyProtection="1">
      <protection hidden="1"/>
    </xf>
    <xf numFmtId="49" fontId="3" fillId="5" borderId="0" xfId="0" applyNumberFormat="1" applyFont="1" applyFill="1" applyProtection="1">
      <protection hidden="1"/>
    </xf>
    <xf numFmtId="49" fontId="1" fillId="2" borderId="4" xfId="0" applyNumberFormat="1" applyFont="1" applyFill="1" applyBorder="1" applyProtection="1">
      <protection hidden="1"/>
    </xf>
    <xf numFmtId="49" fontId="1" fillId="5" borderId="0" xfId="0" applyNumberFormat="1" applyFont="1" applyFill="1" applyProtection="1">
      <protection hidden="1"/>
    </xf>
    <xf numFmtId="44" fontId="6" fillId="3" borderId="11" xfId="0" applyNumberFormat="1" applyFont="1" applyFill="1" applyBorder="1" applyAlignment="1" applyProtection="1">
      <alignment vertical="top"/>
      <protection locked="0" hidden="1"/>
    </xf>
    <xf numFmtId="49" fontId="3" fillId="2" borderId="0" xfId="0" applyNumberFormat="1" applyFont="1" applyFill="1" applyProtection="1">
      <protection hidden="1"/>
    </xf>
    <xf numFmtId="49" fontId="3" fillId="5" borderId="5" xfId="0" applyNumberFormat="1" applyFont="1" applyFill="1" applyBorder="1" applyProtection="1">
      <protection hidden="1"/>
    </xf>
    <xf numFmtId="44" fontId="6" fillId="5" borderId="0" xfId="0" applyNumberFormat="1" applyFont="1" applyFill="1" applyAlignment="1" applyProtection="1">
      <alignment vertical="top"/>
      <protection locked="0" hidden="1"/>
    </xf>
    <xf numFmtId="49" fontId="3" fillId="2" borderId="4" xfId="0" applyNumberFormat="1" applyFont="1" applyFill="1" applyBorder="1" applyProtection="1">
      <protection hidden="1"/>
    </xf>
    <xf numFmtId="49" fontId="3" fillId="2" borderId="6" xfId="0" applyNumberFormat="1" applyFont="1" applyFill="1" applyBorder="1" applyProtection="1">
      <protection hidden="1"/>
    </xf>
    <xf numFmtId="49" fontId="3" fillId="2" borderId="7" xfId="0" applyNumberFormat="1" applyFont="1" applyFill="1" applyBorder="1" applyProtection="1">
      <protection hidden="1"/>
    </xf>
    <xf numFmtId="0" fontId="3" fillId="2" borderId="7" xfId="0" applyFont="1" applyFill="1" applyBorder="1" applyProtection="1">
      <protection hidden="1"/>
    </xf>
    <xf numFmtId="0" fontId="3" fillId="2" borderId="8" xfId="0" applyFont="1" applyFill="1" applyBorder="1" applyProtection="1">
      <protection hidden="1"/>
    </xf>
    <xf numFmtId="0" fontId="2" fillId="4" borderId="9" xfId="0" applyFont="1" applyFill="1" applyBorder="1" applyAlignment="1" applyProtection="1">
      <alignment horizontal="centerContinuous" vertical="center" wrapText="1"/>
      <protection hidden="1"/>
    </xf>
    <xf numFmtId="0" fontId="2" fillId="4" borderId="12" xfId="0" applyFont="1" applyFill="1" applyBorder="1" applyAlignment="1" applyProtection="1">
      <alignment horizontal="centerContinuous" vertical="center" wrapText="1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7" borderId="6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left" vertical="center"/>
      <protection hidden="1"/>
    </xf>
    <xf numFmtId="44" fontId="6" fillId="3" borderId="11" xfId="0" applyNumberFormat="1" applyFont="1" applyFill="1" applyBorder="1" applyAlignment="1" applyProtection="1">
      <alignment horizontal="center" vertical="top"/>
      <protection locked="0" hidden="1"/>
    </xf>
    <xf numFmtId="44" fontId="1" fillId="5" borderId="11" xfId="0" applyNumberFormat="1" applyFont="1" applyFill="1" applyBorder="1" applyAlignment="1" applyProtection="1">
      <alignment vertical="top"/>
      <protection locked="0" hidden="1"/>
    </xf>
    <xf numFmtId="0" fontId="2" fillId="9" borderId="6" xfId="0" applyFont="1" applyFill="1" applyBorder="1" applyAlignment="1" applyProtection="1">
      <alignment horizontal="left" vertical="center" wrapText="1" indent="8"/>
      <protection hidden="1"/>
    </xf>
    <xf numFmtId="44" fontId="2" fillId="9" borderId="11" xfId="0" applyNumberFormat="1" applyFont="1" applyFill="1" applyBorder="1" applyAlignment="1" applyProtection="1">
      <alignment horizontal="left" vertical="center" wrapText="1" indent="8"/>
      <protection hidden="1"/>
    </xf>
    <xf numFmtId="0" fontId="1" fillId="9" borderId="11" xfId="0" applyFont="1" applyFill="1" applyBorder="1" applyAlignment="1" applyProtection="1">
      <alignment horizontal="left" vertical="center" wrapText="1"/>
      <protection hidden="1"/>
    </xf>
    <xf numFmtId="44" fontId="6" fillId="9" borderId="11" xfId="0" applyNumberFormat="1" applyFont="1" applyFill="1" applyBorder="1" applyAlignment="1" applyProtection="1">
      <alignment vertical="top"/>
      <protection locked="0" hidden="1"/>
    </xf>
    <xf numFmtId="44" fontId="1" fillId="9" borderId="11" xfId="0" applyNumberFormat="1" applyFont="1" applyFill="1" applyBorder="1" applyAlignment="1" applyProtection="1">
      <alignment vertical="top"/>
      <protection locked="0" hidden="1"/>
    </xf>
    <xf numFmtId="167" fontId="6" fillId="3" borderId="11" xfId="0" applyNumberFormat="1" applyFont="1" applyFill="1" applyBorder="1" applyAlignment="1" applyProtection="1">
      <alignment vertical="top"/>
      <protection locked="0" hidden="1"/>
    </xf>
    <xf numFmtId="49" fontId="3" fillId="5" borderId="7" xfId="0" applyNumberFormat="1" applyFont="1" applyFill="1" applyBorder="1" applyProtection="1">
      <protection hidden="1"/>
    </xf>
    <xf numFmtId="49" fontId="3" fillId="5" borderId="8" xfId="0" applyNumberFormat="1" applyFont="1" applyFill="1" applyBorder="1" applyProtection="1">
      <protection hidden="1"/>
    </xf>
    <xf numFmtId="0" fontId="4" fillId="7" borderId="6" xfId="0" applyFont="1" applyFill="1" applyBorder="1" applyAlignment="1" applyProtection="1">
      <alignment horizontal="left" vertical="center" wrapText="1" indent="1"/>
      <protection hidden="1"/>
    </xf>
    <xf numFmtId="0" fontId="1" fillId="2" borderId="11" xfId="0" applyFont="1" applyFill="1" applyBorder="1" applyAlignment="1" applyProtection="1">
      <alignment horizontal="left" vertical="center" indent="1"/>
      <protection hidden="1"/>
    </xf>
    <xf numFmtId="0" fontId="4" fillId="10" borderId="1" xfId="0" applyFont="1" applyFill="1" applyBorder="1" applyAlignment="1" applyProtection="1">
      <alignment horizontal="left" indent="37"/>
      <protection hidden="1"/>
    </xf>
    <xf numFmtId="0" fontId="4" fillId="10" borderId="2" xfId="0" applyFont="1" applyFill="1" applyBorder="1" applyAlignment="1" applyProtection="1">
      <alignment horizontal="left" indent="37"/>
      <protection hidden="1"/>
    </xf>
    <xf numFmtId="0" fontId="4" fillId="10" borderId="2" xfId="0" applyFont="1" applyFill="1" applyBorder="1"/>
    <xf numFmtId="44" fontId="4" fillId="10" borderId="11" xfId="0" applyNumberFormat="1" applyFont="1" applyFill="1" applyBorder="1"/>
    <xf numFmtId="0" fontId="2" fillId="4" borderId="1" xfId="0" applyFont="1" applyFill="1" applyBorder="1" applyAlignment="1" applyProtection="1">
      <alignment vertical="center"/>
      <protection hidden="1"/>
    </xf>
    <xf numFmtId="0" fontId="2" fillId="4" borderId="2" xfId="0" applyFont="1" applyFill="1" applyBorder="1" applyAlignment="1" applyProtection="1">
      <alignment vertical="center"/>
      <protection hidden="1"/>
    </xf>
    <xf numFmtId="0" fontId="3" fillId="4" borderId="2" xfId="0" applyFont="1" applyFill="1" applyBorder="1" applyAlignment="1" applyProtection="1">
      <alignment vertical="center"/>
      <protection hidden="1"/>
    </xf>
    <xf numFmtId="0" fontId="3" fillId="4" borderId="3" xfId="0" applyFont="1" applyFill="1" applyBorder="1" applyAlignment="1" applyProtection="1">
      <alignment vertical="center"/>
      <protection hidden="1"/>
    </xf>
    <xf numFmtId="49" fontId="3" fillId="2" borderId="5" xfId="0" applyNumberFormat="1" applyFont="1" applyFill="1" applyBorder="1" applyProtection="1">
      <protection hidden="1"/>
    </xf>
    <xf numFmtId="0" fontId="3" fillId="2" borderId="6" xfId="0" applyFont="1" applyFill="1" applyBorder="1" applyProtection="1">
      <protection hidden="1"/>
    </xf>
    <xf numFmtId="0" fontId="3" fillId="5" borderId="0" xfId="0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 applyAlignment="1" applyProtection="1">
      <alignment horizontal="center" vertical="center"/>
      <protection hidden="1"/>
    </xf>
    <xf numFmtId="165" fontId="1" fillId="5" borderId="11" xfId="0" applyNumberFormat="1" applyFont="1" applyFill="1" applyBorder="1" applyAlignment="1" applyProtection="1">
      <alignment vertical="top"/>
      <protection locked="0" hidden="1"/>
    </xf>
    <xf numFmtId="44" fontId="1" fillId="5" borderId="0" xfId="0" applyNumberFormat="1" applyFont="1" applyFill="1" applyAlignment="1" applyProtection="1">
      <alignment vertical="top"/>
      <protection locked="0" hidden="1"/>
    </xf>
    <xf numFmtId="164" fontId="2" fillId="5" borderId="0" xfId="0" applyNumberFormat="1" applyFont="1" applyFill="1" applyAlignment="1" applyProtection="1">
      <alignment horizontal="center" vertical="center"/>
      <protection hidden="1"/>
    </xf>
    <xf numFmtId="0" fontId="3" fillId="7" borderId="1" xfId="0" applyFont="1" applyFill="1" applyBorder="1" applyProtection="1">
      <protection hidden="1"/>
    </xf>
    <xf numFmtId="0" fontId="4" fillId="7" borderId="1" xfId="0" applyFont="1" applyFill="1" applyBorder="1" applyAlignment="1" applyProtection="1">
      <alignment horizontal="right" vertical="center"/>
      <protection hidden="1"/>
    </xf>
    <xf numFmtId="0" fontId="3" fillId="5" borderId="0" xfId="0" applyFont="1" applyFill="1"/>
    <xf numFmtId="164" fontId="4" fillId="5" borderId="0" xfId="0" applyNumberFormat="1" applyFont="1" applyFill="1" applyAlignment="1" applyProtection="1">
      <alignment horizontal="left" vertical="center"/>
      <protection hidden="1"/>
    </xf>
    <xf numFmtId="44" fontId="3" fillId="5" borderId="0" xfId="0" applyNumberFormat="1" applyFont="1" applyFill="1" applyProtection="1">
      <protection hidden="1"/>
    </xf>
    <xf numFmtId="0" fontId="1" fillId="2" borderId="11" xfId="0" applyFont="1" applyFill="1" applyBorder="1" applyAlignment="1" applyProtection="1">
      <alignment horizontal="center" vertical="center"/>
      <protection hidden="1"/>
    </xf>
    <xf numFmtId="165" fontId="6" fillId="3" borderId="11" xfId="0" applyNumberFormat="1" applyFont="1" applyFill="1" applyBorder="1" applyAlignment="1" applyProtection="1">
      <alignment vertical="top"/>
      <protection locked="0" hidden="1"/>
    </xf>
    <xf numFmtId="44" fontId="6" fillId="0" borderId="11" xfId="0" applyNumberFormat="1" applyFont="1" applyBorder="1" applyAlignment="1" applyProtection="1">
      <alignment vertical="top"/>
      <protection locked="0" hidden="1"/>
    </xf>
    <xf numFmtId="49" fontId="1" fillId="2" borderId="0" xfId="0" applyNumberFormat="1" applyFont="1" applyFill="1" applyProtection="1">
      <protection hidden="1"/>
    </xf>
    <xf numFmtId="44" fontId="5" fillId="8" borderId="3" xfId="0" applyNumberFormat="1" applyFont="1" applyFill="1" applyBorder="1"/>
    <xf numFmtId="44" fontId="4" fillId="10" borderId="11" xfId="0" applyNumberFormat="1" applyFont="1" applyFill="1" applyBorder="1" applyAlignment="1" applyProtection="1">
      <alignment horizontal="center" vertical="center"/>
      <protection hidden="1"/>
    </xf>
    <xf numFmtId="0" fontId="1" fillId="3" borderId="14" xfId="0" applyFont="1" applyFill="1" applyBorder="1" applyAlignment="1" applyProtection="1">
      <alignment horizontal="left" vertical="top"/>
      <protection hidden="1"/>
    </xf>
    <xf numFmtId="0" fontId="1" fillId="3" borderId="15" xfId="0" applyFont="1" applyFill="1" applyBorder="1" applyAlignment="1" applyProtection="1">
      <alignment horizontal="left" vertical="top"/>
      <protection hidden="1"/>
    </xf>
    <xf numFmtId="0" fontId="2" fillId="9" borderId="1" xfId="0" applyFont="1" applyFill="1" applyBorder="1" applyAlignment="1" applyProtection="1">
      <alignment horizontal="left" vertical="center" wrapText="1" indent="8"/>
      <protection hidden="1"/>
    </xf>
    <xf numFmtId="0" fontId="3" fillId="0" borderId="2" xfId="0" applyFont="1" applyBorder="1" applyAlignment="1">
      <alignment horizontal="left" vertical="center" wrapText="1" indent="8"/>
    </xf>
    <xf numFmtId="0" fontId="3" fillId="0" borderId="3" xfId="0" applyFont="1" applyBorder="1" applyAlignment="1">
      <alignment horizontal="left" vertical="center" wrapText="1" indent="8"/>
    </xf>
    <xf numFmtId="0" fontId="4" fillId="10" borderId="1" xfId="0" applyFont="1" applyFill="1" applyBorder="1" applyAlignment="1" applyProtection="1">
      <alignment horizontal="left" vertical="center" indent="42"/>
      <protection hidden="1"/>
    </xf>
    <xf numFmtId="0" fontId="4" fillId="10" borderId="2" xfId="0" applyFont="1" applyFill="1" applyBorder="1" applyAlignment="1">
      <alignment horizontal="left" vertical="center" indent="42"/>
    </xf>
    <xf numFmtId="0" fontId="2" fillId="9" borderId="1" xfId="0" applyFont="1" applyFill="1" applyBorder="1" applyAlignment="1" applyProtection="1">
      <alignment horizontal="left" vertical="center" wrapText="1" indent="26"/>
      <protection hidden="1"/>
    </xf>
    <xf numFmtId="0" fontId="2" fillId="9" borderId="2" xfId="0" applyFont="1" applyFill="1" applyBorder="1" applyAlignment="1" applyProtection="1">
      <alignment horizontal="left" vertical="center" wrapText="1" indent="26"/>
      <protection hidden="1"/>
    </xf>
    <xf numFmtId="0" fontId="2" fillId="9" borderId="3" xfId="0" applyFont="1" applyFill="1" applyBorder="1" applyAlignment="1" applyProtection="1">
      <alignment horizontal="left" vertical="center" wrapText="1" indent="26"/>
      <protection hidden="1"/>
    </xf>
    <xf numFmtId="0" fontId="3" fillId="0" borderId="2" xfId="0" applyFont="1" applyBorder="1" applyAlignment="1">
      <alignment horizontal="left" vertical="center" wrapText="1" indent="26"/>
    </xf>
    <xf numFmtId="0" fontId="3" fillId="0" borderId="3" xfId="0" applyFont="1" applyBorder="1" applyAlignment="1">
      <alignment horizontal="left" vertical="center" wrapText="1" indent="26"/>
    </xf>
    <xf numFmtId="0" fontId="2" fillId="6" borderId="1" xfId="0" applyFont="1" applyFill="1" applyBorder="1" applyAlignment="1" applyProtection="1">
      <alignment horizontal="center" vertical="center"/>
      <protection hidden="1"/>
    </xf>
    <xf numFmtId="0" fontId="2" fillId="6" borderId="2" xfId="0" applyFont="1" applyFill="1" applyBorder="1" applyAlignment="1" applyProtection="1">
      <alignment horizontal="center" vertical="center"/>
      <protection hidden="1"/>
    </xf>
    <xf numFmtId="0" fontId="5" fillId="0" borderId="2" xfId="0" applyFont="1" applyBorder="1" applyAlignment="1">
      <alignment horizontal="center" vertical="center"/>
    </xf>
    <xf numFmtId="0" fontId="2" fillId="4" borderId="1" xfId="0" applyFont="1" applyFill="1" applyBorder="1" applyAlignment="1" applyProtection="1">
      <alignment vertical="center"/>
      <protection hidden="1"/>
    </xf>
    <xf numFmtId="0" fontId="2" fillId="4" borderId="2" xfId="0" applyFont="1" applyFill="1" applyBorder="1" applyAlignment="1" applyProtection="1">
      <alignment vertical="center"/>
      <protection hidden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4" borderId="1" xfId="0" applyFont="1" applyFill="1" applyBorder="1" applyAlignment="1" applyProtection="1">
      <alignment horizontal="left" vertical="center" wrapText="1"/>
      <protection hidden="1"/>
    </xf>
    <xf numFmtId="0" fontId="2" fillId="4" borderId="2" xfId="0" applyFont="1" applyFill="1" applyBorder="1" applyAlignment="1" applyProtection="1">
      <alignment horizontal="left" vertical="center" wrapText="1"/>
      <protection hidden="1"/>
    </xf>
    <xf numFmtId="0" fontId="2" fillId="4" borderId="1" xfId="0" applyFont="1" applyFill="1" applyBorder="1" applyAlignment="1" applyProtection="1">
      <alignment horizontal="left" vertical="center"/>
      <protection hidden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6">
    <cellStyle name="Euro" xfId="2" xr:uid="{00000000-0005-0000-0000-000000000000}"/>
    <cellStyle name="Komma 2" xfId="3" xr:uid="{00000000-0005-0000-0000-000001000000}"/>
    <cellStyle name="Procent 2" xfId="4" xr:uid="{00000000-0005-0000-0000-000002000000}"/>
    <cellStyle name="Standaard" xfId="0" builtinId="0"/>
    <cellStyle name="Standaard 2" xfId="1" xr:uid="{00000000-0005-0000-0000-000004000000}"/>
    <cellStyle name="Valuta 2" xfId="5" xr:uid="{00000000-0005-0000-0000-000005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7"/>
  <sheetViews>
    <sheetView tabSelected="1" workbookViewId="0">
      <selection activeCell="C13" sqref="C13"/>
    </sheetView>
  </sheetViews>
  <sheetFormatPr defaultColWidth="9.140625" defaultRowHeight="12.75" x14ac:dyDescent="0.2"/>
  <cols>
    <col min="1" max="1" width="14" style="4" customWidth="1"/>
    <col min="2" max="2" width="91.28515625" style="4" bestFit="1" customWidth="1"/>
    <col min="3" max="3" width="24.42578125" style="4" customWidth="1"/>
    <col min="4" max="4" width="23" style="4" customWidth="1"/>
    <col min="5" max="5" width="38.85546875" style="4" customWidth="1"/>
    <col min="6" max="16384" width="9.140625" style="4"/>
  </cols>
  <sheetData>
    <row r="1" spans="1:35" x14ac:dyDescent="0.2">
      <c r="A1" s="1" t="s">
        <v>4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35" x14ac:dyDescent="0.2">
      <c r="A2" s="5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25.5" customHeight="1" x14ac:dyDescent="0.2">
      <c r="A3" s="6" t="s">
        <v>0</v>
      </c>
      <c r="B3" s="7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5" x14ac:dyDescent="0.2">
      <c r="A4" s="5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5" x14ac:dyDescent="0.2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5" x14ac:dyDescent="0.2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5" x14ac:dyDescent="0.2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5" x14ac:dyDescent="0.2">
      <c r="A8" s="2"/>
      <c r="B8" s="8" t="s">
        <v>4</v>
      </c>
      <c r="C8" s="9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5" x14ac:dyDescent="0.2">
      <c r="A9" s="2"/>
      <c r="B9" s="10"/>
      <c r="C9" s="11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5" x14ac:dyDescent="0.2">
      <c r="A10" s="2"/>
      <c r="B10" s="12"/>
      <c r="C10" s="13" t="s">
        <v>3</v>
      </c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5" ht="24.75" customHeight="1" x14ac:dyDescent="0.2">
      <c r="A11" s="2"/>
      <c r="B11" s="14" t="s">
        <v>39</v>
      </c>
      <c r="C11" s="15">
        <f>'Prijselement 1'!F57</f>
        <v>0</v>
      </c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5" ht="24.75" customHeight="1" x14ac:dyDescent="0.2">
      <c r="A12" s="2"/>
      <c r="B12" s="14" t="s">
        <v>64</v>
      </c>
      <c r="C12" s="15">
        <f>'Prijselement 1'!F57+'Prijselement 2'!F15</f>
        <v>0</v>
      </c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5" ht="35.25" customHeight="1" x14ac:dyDescent="0.2">
      <c r="A13" s="2"/>
      <c r="B13" s="14" t="s">
        <v>37</v>
      </c>
      <c r="C13" s="15">
        <f>'Prijselement 2'!F20</f>
        <v>0</v>
      </c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5" ht="18.75" customHeight="1" x14ac:dyDescent="0.2">
      <c r="A14" s="2"/>
      <c r="B14" s="14" t="s">
        <v>38</v>
      </c>
      <c r="C14" s="15">
        <f>'Prijselement 3'!E22</f>
        <v>0</v>
      </c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5" ht="21" customHeight="1" x14ac:dyDescent="0.2">
      <c r="A15" s="3"/>
      <c r="B15" s="16" t="s">
        <v>5</v>
      </c>
      <c r="C15" s="17">
        <f>C11+C13+C14</f>
        <v>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2">
      <c r="A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x14ac:dyDescent="0.2"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x14ac:dyDescent="0.2"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x14ac:dyDescent="0.2"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x14ac:dyDescent="0.2"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x14ac:dyDescent="0.2"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x14ac:dyDescent="0.2"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x14ac:dyDescent="0.2"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x14ac:dyDescent="0.2"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x14ac:dyDescent="0.2"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3:30" x14ac:dyDescent="0.2"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58"/>
  <sheetViews>
    <sheetView zoomScaleNormal="100" workbookViewId="0">
      <selection activeCell="A6" sqref="A6:XFD7"/>
    </sheetView>
  </sheetViews>
  <sheetFormatPr defaultColWidth="9.140625" defaultRowHeight="12.75" x14ac:dyDescent="0.2"/>
  <cols>
    <col min="1" max="1" width="5" style="4" customWidth="1"/>
    <col min="2" max="2" width="67" style="4" customWidth="1"/>
    <col min="3" max="3" width="38.28515625" style="4" customWidth="1"/>
    <col min="4" max="5" width="25.28515625" style="4" customWidth="1"/>
    <col min="6" max="6" width="24.5703125" style="4" customWidth="1"/>
    <col min="7" max="7" width="23" style="4" customWidth="1"/>
    <col min="8" max="8" width="24" style="4" customWidth="1"/>
    <col min="9" max="13" width="9.140625" style="4"/>
    <col min="14" max="14" width="60.42578125" style="4" customWidth="1"/>
    <col min="15" max="16384" width="9.140625" style="4"/>
  </cols>
  <sheetData>
    <row r="1" spans="1:42" x14ac:dyDescent="0.2">
      <c r="A1" s="1" t="str">
        <f>'Gunningscriterium prijs'!B11</f>
        <v xml:space="preserve">Prijselement 1: Kosten voor de transformatie/bouw naar de nieuwe uitvoeringsapplicatie BOR </v>
      </c>
      <c r="B1" s="2"/>
      <c r="C1" s="2"/>
      <c r="D1" s="2"/>
      <c r="E1" s="2"/>
      <c r="F1" s="6" t="s">
        <v>0</v>
      </c>
      <c r="G1" s="83"/>
      <c r="H1" s="8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">
      <c r="A2" s="5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">
      <c r="A3" s="2"/>
      <c r="B3" s="18" t="s">
        <v>1</v>
      </c>
      <c r="C3" s="19"/>
      <c r="D3" s="19"/>
      <c r="E3" s="19"/>
      <c r="F3" s="19"/>
      <c r="G3" s="20"/>
      <c r="H3" s="20"/>
      <c r="I3" s="20"/>
      <c r="J3" s="20"/>
      <c r="K3" s="20"/>
      <c r="L3" s="20"/>
      <c r="M3" s="20"/>
      <c r="N3" s="21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x14ac:dyDescent="0.2">
      <c r="A4" s="2"/>
      <c r="B4" s="23"/>
      <c r="C4" s="24"/>
      <c r="D4" s="24"/>
      <c r="E4" s="24"/>
      <c r="F4" s="24"/>
      <c r="G4" s="25"/>
      <c r="H4" s="25"/>
      <c r="I4" s="25"/>
      <c r="J4" s="25"/>
      <c r="K4" s="25"/>
      <c r="L4" s="25"/>
      <c r="M4" s="25"/>
      <c r="N4" s="26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x14ac:dyDescent="0.2">
      <c r="A5" s="2"/>
      <c r="B5" s="28" t="s">
        <v>2</v>
      </c>
      <c r="C5" s="29"/>
      <c r="D5" s="29"/>
      <c r="E5" s="29"/>
      <c r="F5" s="30"/>
      <c r="G5" s="31"/>
      <c r="H5" s="27"/>
      <c r="I5" s="27"/>
      <c r="J5" s="31"/>
      <c r="K5" s="27"/>
      <c r="L5" s="27"/>
      <c r="M5" s="27"/>
      <c r="N5" s="32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x14ac:dyDescent="0.2">
      <c r="A6" s="2"/>
      <c r="B6" s="34" t="s">
        <v>55</v>
      </c>
      <c r="C6" s="31"/>
      <c r="D6" s="31"/>
      <c r="E6" s="31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42" x14ac:dyDescent="0.2">
      <c r="A7" s="2"/>
      <c r="B7" s="34" t="s">
        <v>56</v>
      </c>
      <c r="C7" s="31"/>
      <c r="D7" s="31"/>
      <c r="E7" s="31"/>
      <c r="F7" s="31"/>
      <c r="G7" s="31"/>
      <c r="H7" s="27"/>
      <c r="I7" s="27"/>
      <c r="J7" s="31"/>
      <c r="K7" s="27"/>
      <c r="L7" s="27"/>
      <c r="M7" s="27"/>
      <c r="N7" s="32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x14ac:dyDescent="0.2">
      <c r="A8" s="2"/>
      <c r="B8" s="34" t="s">
        <v>6</v>
      </c>
      <c r="C8" s="31"/>
      <c r="D8" s="31"/>
      <c r="E8" s="31"/>
      <c r="F8" s="31"/>
      <c r="G8" s="31"/>
      <c r="H8" s="27"/>
      <c r="I8" s="27"/>
      <c r="J8" s="31"/>
      <c r="K8" s="27"/>
      <c r="L8" s="27"/>
      <c r="M8" s="27"/>
      <c r="N8" s="32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">
      <c r="A9" s="2"/>
      <c r="B9" s="35"/>
      <c r="C9" s="36"/>
      <c r="D9" s="36"/>
      <c r="E9" s="36"/>
      <c r="F9" s="37"/>
      <c r="G9" s="37"/>
      <c r="H9" s="37"/>
      <c r="I9" s="37"/>
      <c r="J9" s="37"/>
      <c r="K9" s="37"/>
      <c r="L9" s="37"/>
      <c r="M9" s="37"/>
      <c r="N9" s="38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x14ac:dyDescent="0.2">
      <c r="A10" s="2"/>
      <c r="B10" s="31"/>
      <c r="C10" s="31"/>
      <c r="D10" s="31"/>
      <c r="E10" s="31"/>
      <c r="F10" s="27"/>
      <c r="G10" s="27"/>
      <c r="H10" s="3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x14ac:dyDescent="0.2">
      <c r="A11" s="2"/>
      <c r="B11" s="2"/>
      <c r="C11" s="2"/>
      <c r="D11" s="2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x14ac:dyDescent="0.2">
      <c r="A12" s="2"/>
      <c r="B12" s="39" t="str">
        <f>'Gunningscriterium prijs'!B11</f>
        <v xml:space="preserve">Prijselement 1: Kosten voor de transformatie/bouw naar de nieuwe uitvoeringsapplicatie BOR </v>
      </c>
      <c r="C12" s="40"/>
      <c r="D12" s="40"/>
      <c r="E12" s="40"/>
      <c r="F12" s="9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x14ac:dyDescent="0.2">
      <c r="A13" s="2"/>
      <c r="B13" s="10"/>
      <c r="C13" s="41"/>
      <c r="D13" s="41"/>
      <c r="E13" s="41"/>
      <c r="F13" s="1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25.5" x14ac:dyDescent="0.2">
      <c r="A14" s="2"/>
      <c r="B14" s="42" t="s">
        <v>17</v>
      </c>
      <c r="C14" s="42" t="s">
        <v>18</v>
      </c>
      <c r="D14" s="42"/>
      <c r="E14" s="42"/>
      <c r="F14" s="13" t="s">
        <v>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ht="18.75" customHeight="1" x14ac:dyDescent="0.2">
      <c r="A15" s="2"/>
      <c r="B15" s="43" t="s">
        <v>13</v>
      </c>
      <c r="C15" s="44"/>
      <c r="D15" s="42"/>
      <c r="E15" s="42"/>
      <c r="F15" s="45">
        <f>C15</f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18.75" customHeight="1" x14ac:dyDescent="0.2">
      <c r="A16" s="2"/>
      <c r="B16" s="43" t="s">
        <v>13</v>
      </c>
      <c r="C16" s="44"/>
      <c r="D16" s="42"/>
      <c r="E16" s="42"/>
      <c r="F16" s="45">
        <f t="shared" ref="F16:F19" si="0">C16</f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ht="18.75" customHeight="1" x14ac:dyDescent="0.2">
      <c r="A17" s="2"/>
      <c r="B17" s="43" t="s">
        <v>13</v>
      </c>
      <c r="C17" s="44"/>
      <c r="D17" s="42"/>
      <c r="E17" s="42"/>
      <c r="F17" s="45">
        <f>C17</f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ht="18.75" customHeight="1" x14ac:dyDescent="0.2">
      <c r="A18" s="2"/>
      <c r="B18" s="43" t="s">
        <v>13</v>
      </c>
      <c r="C18" s="44"/>
      <c r="D18" s="42"/>
      <c r="E18" s="42"/>
      <c r="F18" s="45">
        <f>C18</f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ht="18.75" customHeight="1" x14ac:dyDescent="0.2">
      <c r="A19" s="2"/>
      <c r="B19" s="43" t="s">
        <v>13</v>
      </c>
      <c r="C19" s="44"/>
      <c r="D19" s="42"/>
      <c r="E19" s="42"/>
      <c r="F19" s="45">
        <f t="shared" si="0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ht="22.5" customHeight="1" x14ac:dyDescent="0.2">
      <c r="A20" s="2"/>
      <c r="B20" s="46"/>
      <c r="C20" s="85" t="s">
        <v>31</v>
      </c>
      <c r="D20" s="86"/>
      <c r="E20" s="87"/>
      <c r="F20" s="47">
        <f>SUM(F15:F19)</f>
        <v>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x14ac:dyDescent="0.2">
      <c r="A21" s="2"/>
      <c r="B21" s="42" t="s">
        <v>35</v>
      </c>
      <c r="C21" s="42" t="s">
        <v>19</v>
      </c>
      <c r="D21" s="42"/>
      <c r="E21" s="42"/>
      <c r="F21" s="1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ht="18.75" customHeight="1" x14ac:dyDescent="0.2">
      <c r="A22" s="2"/>
      <c r="B22" s="43" t="s">
        <v>40</v>
      </c>
      <c r="C22" s="44"/>
      <c r="D22" s="42"/>
      <c r="E22" s="42"/>
      <c r="F22" s="45">
        <f>C22</f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8.75" customHeight="1" x14ac:dyDescent="0.2">
      <c r="A23" s="2"/>
      <c r="B23" s="43" t="s">
        <v>41</v>
      </c>
      <c r="C23" s="44"/>
      <c r="D23" s="42"/>
      <c r="E23" s="42"/>
      <c r="F23" s="45">
        <f t="shared" ref="F23:F29" si="1">C23</f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ht="18.75" customHeight="1" x14ac:dyDescent="0.2">
      <c r="A24" s="2"/>
      <c r="B24" s="43" t="s">
        <v>42</v>
      </c>
      <c r="C24" s="44"/>
      <c r="D24" s="42"/>
      <c r="E24" s="42"/>
      <c r="F24" s="45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ht="18.75" customHeight="1" x14ac:dyDescent="0.2">
      <c r="A25" s="2"/>
      <c r="B25" s="43" t="s">
        <v>43</v>
      </c>
      <c r="C25" s="44"/>
      <c r="D25" s="42"/>
      <c r="E25" s="42"/>
      <c r="F25" s="45">
        <f>C25</f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42" ht="18.75" customHeight="1" x14ac:dyDescent="0.2">
      <c r="A26" s="2"/>
      <c r="B26" s="43" t="s">
        <v>44</v>
      </c>
      <c r="C26" s="44"/>
      <c r="D26" s="42"/>
      <c r="E26" s="42"/>
      <c r="F26" s="45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ht="18.75" customHeight="1" x14ac:dyDescent="0.2">
      <c r="A27" s="2"/>
      <c r="B27" s="43" t="s">
        <v>45</v>
      </c>
      <c r="C27" s="44"/>
      <c r="D27" s="42"/>
      <c r="E27" s="42"/>
      <c r="F27" s="45">
        <f>C27</f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 ht="18.75" customHeight="1" x14ac:dyDescent="0.2">
      <c r="A28" s="2"/>
      <c r="B28" s="43" t="s">
        <v>46</v>
      </c>
      <c r="C28" s="44"/>
      <c r="D28" s="42"/>
      <c r="E28" s="42"/>
      <c r="F28" s="45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ht="18.75" customHeight="1" x14ac:dyDescent="0.2">
      <c r="A29" s="2"/>
      <c r="B29" s="43" t="s">
        <v>47</v>
      </c>
      <c r="C29" s="44"/>
      <c r="D29" s="42"/>
      <c r="E29" s="42"/>
      <c r="F29" s="45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ht="22.5" customHeight="1" x14ac:dyDescent="0.2">
      <c r="A30" s="2"/>
      <c r="B30" s="46"/>
      <c r="C30" s="85" t="s">
        <v>33</v>
      </c>
      <c r="D30" s="86"/>
      <c r="E30" s="87"/>
      <c r="F30" s="47">
        <f>SUM(F22:F29)</f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x14ac:dyDescent="0.2">
      <c r="A31" s="2"/>
      <c r="B31" s="12" t="s">
        <v>25</v>
      </c>
      <c r="C31" s="42" t="s">
        <v>11</v>
      </c>
      <c r="D31" s="42" t="s">
        <v>10</v>
      </c>
      <c r="E31" s="42" t="s">
        <v>12</v>
      </c>
      <c r="F31" s="1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ht="22.5" customHeight="1" x14ac:dyDescent="0.2">
      <c r="A32" s="2"/>
      <c r="B32" s="43" t="s">
        <v>13</v>
      </c>
      <c r="C32" s="44" t="s">
        <v>14</v>
      </c>
      <c r="D32" s="78"/>
      <c r="E32" s="30"/>
      <c r="F32" s="45">
        <f>D32*E32</f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22.5" customHeight="1" x14ac:dyDescent="0.2">
      <c r="A33" s="2"/>
      <c r="B33" s="43" t="s">
        <v>13</v>
      </c>
      <c r="C33" s="44" t="s">
        <v>14</v>
      </c>
      <c r="D33" s="78"/>
      <c r="E33" s="30"/>
      <c r="F33" s="45">
        <f>D33*E33</f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ht="22.5" customHeight="1" x14ac:dyDescent="0.2">
      <c r="A34" s="2"/>
      <c r="B34" s="43" t="s">
        <v>13</v>
      </c>
      <c r="C34" s="44" t="s">
        <v>14</v>
      </c>
      <c r="D34" s="78"/>
      <c r="E34" s="30"/>
      <c r="F34" s="45">
        <f>D34*E34</f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ht="22.5" customHeight="1" x14ac:dyDescent="0.2">
      <c r="A35" s="2"/>
      <c r="B35" s="43" t="s">
        <v>13</v>
      </c>
      <c r="C35" s="44" t="s">
        <v>14</v>
      </c>
      <c r="D35" s="78"/>
      <c r="E35" s="30"/>
      <c r="F35" s="45">
        <f>D35*E35</f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ht="22.5" customHeight="1" x14ac:dyDescent="0.2">
      <c r="A36" s="2"/>
      <c r="B36" s="46"/>
      <c r="C36" s="90" t="s">
        <v>32</v>
      </c>
      <c r="D36" s="91"/>
      <c r="E36" s="92"/>
      <c r="F36" s="47">
        <f>SUM(F32:F35)</f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32.25" customHeight="1" x14ac:dyDescent="0.2">
      <c r="A37" s="2"/>
      <c r="B37" s="42" t="s">
        <v>51</v>
      </c>
      <c r="C37" s="42" t="s">
        <v>11</v>
      </c>
      <c r="D37" s="42" t="s">
        <v>10</v>
      </c>
      <c r="E37" s="42" t="s">
        <v>12</v>
      </c>
      <c r="F37" s="1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25.5" x14ac:dyDescent="0.2">
      <c r="A38" s="2"/>
      <c r="B38" s="48" t="s">
        <v>30</v>
      </c>
      <c r="C38" s="49"/>
      <c r="D38" s="49"/>
      <c r="E38" s="49"/>
      <c r="F38" s="50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8.75" customHeight="1" x14ac:dyDescent="0.2">
      <c r="A39" s="2"/>
      <c r="B39" s="43" t="s">
        <v>13</v>
      </c>
      <c r="C39" s="44" t="s">
        <v>14</v>
      </c>
      <c r="D39" s="51"/>
      <c r="E39" s="30"/>
      <c r="F39" s="45">
        <f>D39*E39</f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8.75" customHeight="1" x14ac:dyDescent="0.2">
      <c r="A40" s="2"/>
      <c r="B40" s="43" t="s">
        <v>13</v>
      </c>
      <c r="C40" s="44" t="s">
        <v>14</v>
      </c>
      <c r="D40" s="51"/>
      <c r="E40" s="30"/>
      <c r="F40" s="45">
        <f>D40*E40</f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8.75" customHeight="1" x14ac:dyDescent="0.2">
      <c r="A41" s="2"/>
      <c r="B41" s="43" t="s">
        <v>13</v>
      </c>
      <c r="C41" s="44" t="s">
        <v>14</v>
      </c>
      <c r="D41" s="51"/>
      <c r="E41" s="30"/>
      <c r="F41" s="45">
        <f>D41*E41</f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8.75" customHeight="1" x14ac:dyDescent="0.2">
      <c r="A42" s="2"/>
      <c r="B42" s="43" t="s">
        <v>13</v>
      </c>
      <c r="C42" s="44" t="s">
        <v>14</v>
      </c>
      <c r="D42" s="51"/>
      <c r="E42" s="30"/>
      <c r="F42" s="45">
        <f t="shared" ref="F42" si="2">D42*E42</f>
        <v>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8.75" customHeight="1" x14ac:dyDescent="0.2">
      <c r="A43" s="2"/>
      <c r="B43" s="43" t="s">
        <v>13</v>
      </c>
      <c r="C43" s="44" t="s">
        <v>14</v>
      </c>
      <c r="D43" s="51"/>
      <c r="E43" s="30"/>
      <c r="F43" s="45">
        <f>D43*E43</f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8.75" customHeight="1" x14ac:dyDescent="0.2">
      <c r="A44" s="2"/>
      <c r="B44" s="43" t="s">
        <v>13</v>
      </c>
      <c r="C44" s="44" t="s">
        <v>14</v>
      </c>
      <c r="D44" s="51"/>
      <c r="E44" s="30"/>
      <c r="F44" s="45">
        <f t="shared" ref="F44:F45" si="3">D44*E44</f>
        <v>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8.75" customHeight="1" x14ac:dyDescent="0.2">
      <c r="A45" s="2"/>
      <c r="B45" s="43" t="s">
        <v>13</v>
      </c>
      <c r="C45" s="44" t="s">
        <v>14</v>
      </c>
      <c r="D45" s="51"/>
      <c r="E45" s="30"/>
      <c r="F45" s="45">
        <f t="shared" si="3"/>
        <v>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22.5" customHeight="1" x14ac:dyDescent="0.2">
      <c r="A46" s="2"/>
      <c r="B46" s="46"/>
      <c r="C46" s="90" t="s">
        <v>53</v>
      </c>
      <c r="D46" s="93"/>
      <c r="E46" s="94"/>
      <c r="F46" s="47">
        <f>SUM(F39:F45)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32.25" customHeight="1" x14ac:dyDescent="0.2">
      <c r="A47" s="2"/>
      <c r="B47" s="42" t="s">
        <v>52</v>
      </c>
      <c r="C47" s="42" t="s">
        <v>11</v>
      </c>
      <c r="D47" s="42" t="s">
        <v>10</v>
      </c>
      <c r="E47" s="42" t="s">
        <v>12</v>
      </c>
      <c r="F47" s="1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25.5" x14ac:dyDescent="0.2">
      <c r="A48" s="2"/>
      <c r="B48" s="48" t="s">
        <v>30</v>
      </c>
      <c r="C48" s="49"/>
      <c r="D48" s="49"/>
      <c r="E48" s="49"/>
      <c r="F48" s="50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8.75" customHeight="1" x14ac:dyDescent="0.2">
      <c r="A49" s="2"/>
      <c r="B49" s="43" t="s">
        <v>13</v>
      </c>
      <c r="C49" s="44" t="s">
        <v>14</v>
      </c>
      <c r="D49" s="51"/>
      <c r="E49" s="30"/>
      <c r="F49" s="45">
        <f>D49*E49</f>
        <v>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8.75" customHeight="1" x14ac:dyDescent="0.2">
      <c r="A50" s="2"/>
      <c r="B50" s="43" t="s">
        <v>13</v>
      </c>
      <c r="C50" s="44" t="s">
        <v>14</v>
      </c>
      <c r="D50" s="51"/>
      <c r="E50" s="30"/>
      <c r="F50" s="45">
        <f>D50*E50</f>
        <v>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8.75" customHeight="1" x14ac:dyDescent="0.2">
      <c r="A51" s="2"/>
      <c r="B51" s="43" t="s">
        <v>13</v>
      </c>
      <c r="C51" s="44" t="s">
        <v>14</v>
      </c>
      <c r="D51" s="51"/>
      <c r="E51" s="30"/>
      <c r="F51" s="45">
        <f>D51*E51</f>
        <v>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8.75" customHeight="1" x14ac:dyDescent="0.2">
      <c r="A52" s="2"/>
      <c r="B52" s="43" t="s">
        <v>13</v>
      </c>
      <c r="C52" s="44" t="s">
        <v>14</v>
      </c>
      <c r="D52" s="51"/>
      <c r="E52" s="30"/>
      <c r="F52" s="45">
        <f t="shared" ref="F52" si="4">D52*E52</f>
        <v>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8.75" customHeight="1" x14ac:dyDescent="0.2">
      <c r="A53" s="2"/>
      <c r="B53" s="43" t="s">
        <v>13</v>
      </c>
      <c r="C53" s="44" t="s">
        <v>14</v>
      </c>
      <c r="D53" s="51"/>
      <c r="E53" s="30"/>
      <c r="F53" s="45">
        <f>D53*E53</f>
        <v>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8.75" customHeight="1" x14ac:dyDescent="0.2">
      <c r="A54" s="2"/>
      <c r="B54" s="43" t="s">
        <v>13</v>
      </c>
      <c r="C54" s="44" t="s">
        <v>14</v>
      </c>
      <c r="D54" s="51"/>
      <c r="E54" s="30"/>
      <c r="F54" s="45">
        <f t="shared" ref="F54:F55" si="5">D54*E54</f>
        <v>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8.75" customHeight="1" x14ac:dyDescent="0.2">
      <c r="A55" s="2"/>
      <c r="B55" s="43" t="s">
        <v>13</v>
      </c>
      <c r="C55" s="44" t="s">
        <v>14</v>
      </c>
      <c r="D55" s="51"/>
      <c r="E55" s="30"/>
      <c r="F55" s="45">
        <f t="shared" si="5"/>
        <v>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22.5" customHeight="1" x14ac:dyDescent="0.2">
      <c r="A56" s="2"/>
      <c r="B56" s="46"/>
      <c r="C56" s="90" t="s">
        <v>54</v>
      </c>
      <c r="D56" s="93"/>
      <c r="E56" s="94"/>
      <c r="F56" s="47">
        <f>SUM(F49:F55)</f>
        <v>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x14ac:dyDescent="0.2">
      <c r="A57" s="2"/>
      <c r="B57" s="88" t="str">
        <f>'Gunningscriterium prijs'!B11</f>
        <v xml:space="preserve">Prijselement 1: Kosten voor de transformatie/bouw naar de nieuwe uitvoeringsapplicatie BOR </v>
      </c>
      <c r="C57" s="89"/>
      <c r="D57" s="89"/>
      <c r="E57" s="89"/>
      <c r="F57" s="82">
        <f>F30+F20+F56+F36+F46</f>
        <v>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1:4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spans="1:4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spans="1:4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1:4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spans="1:4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spans="1:4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spans="1:4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spans="1:4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spans="1:4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spans="1:4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spans="1:4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1:4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1:4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spans="1:4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1:4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spans="1:4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spans="1:42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spans="1:42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1:42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1:42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1:42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1:4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1:42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spans="1:42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2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spans="1:42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spans="1:42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spans="1:42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spans="1:42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spans="1:42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spans="1:42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spans="1:42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spans="1:42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spans="1:42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spans="1:42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spans="1:42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spans="1:42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spans="1:42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spans="1:42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spans="1:42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spans="1:42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spans="1:42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spans="1:42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spans="1:42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spans="1:42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spans="1:42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spans="1:42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spans="1:42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spans="1:42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spans="1:42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spans="1:42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spans="1:42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spans="1:42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spans="1:42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spans="1:42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spans="1:42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spans="1:42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spans="1:42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1:42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1:42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spans="1:42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spans="1:42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spans="1:42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spans="1:42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spans="1:42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spans="1:42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spans="1:42" x14ac:dyDescent="0.2">
      <c r="A158" s="3"/>
    </row>
  </sheetData>
  <mergeCells count="7">
    <mergeCell ref="G1:H1"/>
    <mergeCell ref="C20:E20"/>
    <mergeCell ref="B57:E57"/>
    <mergeCell ref="C30:E30"/>
    <mergeCell ref="C36:E36"/>
    <mergeCell ref="C56:E56"/>
    <mergeCell ref="C46:E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EE824-6029-47FF-8F21-EBBC85E26816}">
  <dimension ref="A1:AG138"/>
  <sheetViews>
    <sheetView workbookViewId="0">
      <selection activeCell="B34" sqref="B34"/>
    </sheetView>
  </sheetViews>
  <sheetFormatPr defaultColWidth="9.140625" defaultRowHeight="12.75" x14ac:dyDescent="0.2"/>
  <cols>
    <col min="1" max="1" width="5.42578125" style="4" customWidth="1"/>
    <col min="2" max="2" width="111.7109375" style="4" customWidth="1"/>
    <col min="3" max="3" width="23.42578125" style="4" customWidth="1"/>
    <col min="4" max="4" width="33.28515625" style="4" customWidth="1"/>
    <col min="5" max="5" width="25.28515625" style="4" bestFit="1" customWidth="1"/>
    <col min="6" max="6" width="29.5703125" style="4" customWidth="1"/>
    <col min="7" max="16384" width="9.140625" style="4"/>
  </cols>
  <sheetData>
    <row r="1" spans="1:33" x14ac:dyDescent="0.2">
      <c r="A1" s="1" t="str">
        <f>'Gunningscriterium prijs'!B13</f>
        <v>Prijselement 2: Kosten voor licenties, hosting, technische beheer &amp; onderhoud van de uitvoeringsapplicatie BOR</v>
      </c>
      <c r="B1" s="2"/>
      <c r="C1" s="2"/>
      <c r="D1" s="2"/>
      <c r="E1" s="6" t="s">
        <v>0</v>
      </c>
      <c r="F1" s="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2">
      <c r="A2" s="5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x14ac:dyDescent="0.2">
      <c r="A3" s="2"/>
      <c r="B3" s="98" t="s">
        <v>1</v>
      </c>
      <c r="C3" s="99"/>
      <c r="D3" s="99"/>
      <c r="E3" s="100"/>
      <c r="F3" s="100"/>
      <c r="G3" s="100"/>
      <c r="H3" s="100"/>
      <c r="I3" s="101"/>
      <c r="J3" s="22"/>
      <c r="K3" s="22"/>
      <c r="L3" s="22"/>
      <c r="M3" s="22"/>
      <c r="N3" s="22"/>
      <c r="O3" s="22"/>
      <c r="P3" s="22"/>
      <c r="Q3" s="22"/>
      <c r="R3" s="22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x14ac:dyDescent="0.2">
      <c r="A4" s="2"/>
      <c r="B4" s="23"/>
      <c r="C4" s="24"/>
      <c r="D4" s="24"/>
      <c r="E4" s="24"/>
      <c r="F4" s="24"/>
      <c r="G4" s="25"/>
      <c r="H4" s="25"/>
      <c r="I4" s="26"/>
      <c r="J4" s="27"/>
      <c r="K4" s="27"/>
      <c r="L4" s="27"/>
      <c r="M4" s="27"/>
      <c r="N4" s="27"/>
      <c r="O4" s="27"/>
      <c r="P4" s="27"/>
      <c r="Q4" s="27"/>
      <c r="R4" s="27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x14ac:dyDescent="0.2">
      <c r="A5" s="2"/>
      <c r="B5" s="28" t="s">
        <v>2</v>
      </c>
      <c r="C5" s="80"/>
      <c r="D5" s="80"/>
      <c r="E5" s="30"/>
      <c r="F5" s="33"/>
      <c r="G5" s="27"/>
      <c r="H5" s="27"/>
      <c r="I5" s="32"/>
      <c r="J5" s="27"/>
      <c r="K5" s="27"/>
      <c r="L5" s="27"/>
      <c r="M5" s="27"/>
      <c r="N5" s="27"/>
      <c r="O5" s="27"/>
      <c r="P5" s="27"/>
      <c r="Q5" s="27"/>
      <c r="R5" s="27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x14ac:dyDescent="0.2">
      <c r="A6" s="2"/>
      <c r="B6" s="34" t="s">
        <v>24</v>
      </c>
      <c r="C6" s="31"/>
      <c r="D6" s="31"/>
      <c r="E6" s="31"/>
      <c r="F6" s="31"/>
      <c r="G6" s="27"/>
      <c r="H6" s="27"/>
      <c r="I6" s="32"/>
      <c r="J6" s="27"/>
      <c r="K6" s="27"/>
      <c r="L6" s="27"/>
      <c r="M6" s="27"/>
      <c r="N6" s="27"/>
      <c r="O6" s="27"/>
      <c r="P6" s="27"/>
      <c r="Q6" s="27"/>
      <c r="R6" s="27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x14ac:dyDescent="0.2">
      <c r="A7" s="2"/>
      <c r="B7" s="34" t="s">
        <v>20</v>
      </c>
      <c r="C7" s="31"/>
      <c r="D7" s="31"/>
      <c r="E7" s="31"/>
      <c r="F7" s="31"/>
      <c r="G7" s="27"/>
      <c r="H7" s="27"/>
      <c r="I7" s="32"/>
      <c r="J7" s="27"/>
      <c r="K7" s="27"/>
      <c r="L7" s="27"/>
      <c r="M7" s="27"/>
      <c r="N7" s="27"/>
      <c r="O7" s="27"/>
      <c r="P7" s="27"/>
      <c r="Q7" s="27"/>
      <c r="R7" s="27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x14ac:dyDescent="0.2">
      <c r="A8" s="2"/>
      <c r="B8" s="34" t="s">
        <v>55</v>
      </c>
      <c r="C8" s="31"/>
      <c r="D8" s="31"/>
      <c r="E8" s="31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3" x14ac:dyDescent="0.2">
      <c r="A9" s="2"/>
      <c r="B9" s="35" t="s">
        <v>6</v>
      </c>
      <c r="C9" s="36"/>
      <c r="D9" s="36"/>
      <c r="E9" s="36"/>
      <c r="F9" s="36"/>
      <c r="G9" s="52"/>
      <c r="H9" s="52"/>
      <c r="I9" s="53"/>
      <c r="J9" s="27"/>
      <c r="K9" s="27"/>
      <c r="L9" s="27"/>
      <c r="M9" s="27"/>
      <c r="N9" s="27"/>
      <c r="O9" s="27"/>
      <c r="P9" s="27"/>
      <c r="Q9" s="27"/>
      <c r="R9" s="27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2">
      <c r="A10" s="2"/>
      <c r="B10" s="2"/>
      <c r="C10" s="2"/>
      <c r="D10" s="2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x14ac:dyDescent="0.2">
      <c r="A11" s="2"/>
      <c r="B11" s="2"/>
      <c r="C11" s="2"/>
      <c r="D11" s="2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x14ac:dyDescent="0.2">
      <c r="A12" s="2"/>
      <c r="B12" s="102" t="str">
        <f>'Gunningscriterium prijs'!B13</f>
        <v>Prijselement 2: Kosten voor licenties, hosting, technische beheer &amp; onderhoud van de uitvoeringsapplicatie BOR</v>
      </c>
      <c r="C12" s="103"/>
      <c r="D12" s="103"/>
      <c r="E12" s="100"/>
      <c r="F12" s="100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x14ac:dyDescent="0.2">
      <c r="A13" s="2"/>
      <c r="B13" s="95"/>
      <c r="C13" s="96"/>
      <c r="D13" s="96"/>
      <c r="E13" s="97"/>
      <c r="F13" s="9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25.5" x14ac:dyDescent="0.2">
      <c r="A14" s="2"/>
      <c r="B14" s="54" t="str">
        <f>A1</f>
        <v>Prijselement 2: Kosten voor licenties, hosting, technische beheer &amp; onderhoud van de uitvoeringsapplicatie BOR</v>
      </c>
      <c r="C14" s="54" t="s">
        <v>23</v>
      </c>
      <c r="D14" s="12" t="s">
        <v>34</v>
      </c>
      <c r="E14" s="12" t="s">
        <v>16</v>
      </c>
      <c r="F14" s="12" t="s">
        <v>65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8.75" customHeight="1" x14ac:dyDescent="0.2">
      <c r="A15" s="2"/>
      <c r="B15" s="55" t="s">
        <v>63</v>
      </c>
      <c r="C15" s="77">
        <v>800</v>
      </c>
      <c r="D15" s="30"/>
      <c r="E15" s="79">
        <f>C15*D15</f>
        <v>0</v>
      </c>
      <c r="F15" s="50">
        <f>E15*6</f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8.75" customHeight="1" x14ac:dyDescent="0.2">
      <c r="A16" s="2"/>
      <c r="B16" s="55" t="s">
        <v>59</v>
      </c>
      <c r="C16" s="77">
        <v>800</v>
      </c>
      <c r="D16" s="30"/>
      <c r="E16" s="79">
        <f t="shared" ref="E16:E19" si="0">C16*D16</f>
        <v>0</v>
      </c>
      <c r="F16" s="50">
        <f>E16*12</f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8.75" customHeight="1" x14ac:dyDescent="0.2">
      <c r="A17" s="2"/>
      <c r="B17" s="55" t="s">
        <v>60</v>
      </c>
      <c r="C17" s="77">
        <v>800</v>
      </c>
      <c r="D17" s="30"/>
      <c r="E17" s="79">
        <f t="shared" si="0"/>
        <v>0</v>
      </c>
      <c r="F17" s="50">
        <f t="shared" ref="F17:F19" si="1">E17*12</f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8.75" customHeight="1" x14ac:dyDescent="0.2">
      <c r="A18" s="2"/>
      <c r="B18" s="55" t="s">
        <v>61</v>
      </c>
      <c r="C18" s="77">
        <v>800</v>
      </c>
      <c r="D18" s="30"/>
      <c r="E18" s="79">
        <f t="shared" si="0"/>
        <v>0</v>
      </c>
      <c r="F18" s="50">
        <f t="shared" si="1"/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8.75" customHeight="1" x14ac:dyDescent="0.2">
      <c r="A19" s="2"/>
      <c r="B19" s="55" t="s">
        <v>62</v>
      </c>
      <c r="C19" s="77">
        <v>800</v>
      </c>
      <c r="D19" s="30"/>
      <c r="E19" s="79">
        <f t="shared" si="0"/>
        <v>0</v>
      </c>
      <c r="F19" s="50">
        <f t="shared" si="1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x14ac:dyDescent="0.2">
      <c r="A20" s="3"/>
      <c r="B20" s="56" t="str">
        <f>'Gunningscriterium prijs'!B13</f>
        <v>Prijselement 2: Kosten voor licenties, hosting, technische beheer &amp; onderhoud van de uitvoeringsapplicatie BOR</v>
      </c>
      <c r="C20" s="57"/>
      <c r="D20" s="57"/>
      <c r="E20" s="58"/>
      <c r="F20" s="59">
        <f>F15</f>
        <v>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x14ac:dyDescent="0.2">
      <c r="A25" s="3"/>
      <c r="B25" s="102" t="s">
        <v>36</v>
      </c>
      <c r="C25" s="103"/>
      <c r="D25" s="103"/>
      <c r="E25" s="100"/>
      <c r="F25" s="100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x14ac:dyDescent="0.2">
      <c r="A26" s="3"/>
      <c r="B26" s="95"/>
      <c r="C26" s="96"/>
      <c r="D26" s="96"/>
      <c r="E26" s="97"/>
      <c r="F26" s="9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x14ac:dyDescent="0.2">
      <c r="A27" s="3"/>
      <c r="B27" s="54"/>
      <c r="C27" s="54" t="s">
        <v>23</v>
      </c>
      <c r="D27" s="12" t="s">
        <v>34</v>
      </c>
      <c r="E27" s="12"/>
      <c r="F27" s="1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x14ac:dyDescent="0.2">
      <c r="A28" s="3"/>
      <c r="B28" s="55" t="s">
        <v>66</v>
      </c>
      <c r="C28" s="30"/>
      <c r="D28" s="30"/>
      <c r="E28" s="30"/>
      <c r="F28" s="5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x14ac:dyDescent="0.2">
      <c r="A29" s="3"/>
      <c r="B29" s="55" t="s">
        <v>66</v>
      </c>
      <c r="C29" s="30"/>
      <c r="D29" s="30"/>
      <c r="E29" s="30"/>
      <c r="F29" s="5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x14ac:dyDescent="0.2">
      <c r="A30" s="3"/>
      <c r="B30" s="55" t="s">
        <v>66</v>
      </c>
      <c r="C30" s="30"/>
      <c r="D30" s="30"/>
      <c r="E30" s="30"/>
      <c r="F30" s="50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x14ac:dyDescent="0.2">
      <c r="A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x14ac:dyDescent="0.2">
      <c r="A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x14ac:dyDescent="0.2">
      <c r="A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x14ac:dyDescent="0.2">
      <c r="A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x14ac:dyDescent="0.2">
      <c r="A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x14ac:dyDescent="0.2">
      <c r="A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x14ac:dyDescent="0.2">
      <c r="A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x14ac:dyDescent="0.2">
      <c r="A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x14ac:dyDescent="0.2">
      <c r="A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x14ac:dyDescent="0.2">
      <c r="A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x14ac:dyDescent="0.2">
      <c r="A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x14ac:dyDescent="0.2">
      <c r="A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x14ac:dyDescent="0.2">
      <c r="A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x14ac:dyDescent="0.2">
      <c r="A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x14ac:dyDescent="0.2">
      <c r="A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x14ac:dyDescent="0.2">
      <c r="A136" s="3"/>
    </row>
    <row r="137" spans="1:33" x14ac:dyDescent="0.2">
      <c r="A137" s="3"/>
    </row>
    <row r="138" spans="1:33" x14ac:dyDescent="0.2">
      <c r="A138" s="3"/>
    </row>
  </sheetData>
  <mergeCells count="5">
    <mergeCell ref="B26:F26"/>
    <mergeCell ref="B3:I3"/>
    <mergeCell ref="B12:F12"/>
    <mergeCell ref="B13:F13"/>
    <mergeCell ref="B25:F25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FC61-A12E-4A56-BB64-713857AFB81D}">
  <dimension ref="A1:AI140"/>
  <sheetViews>
    <sheetView topLeftCell="A3" workbookViewId="0">
      <selection activeCell="B7" sqref="B7"/>
    </sheetView>
  </sheetViews>
  <sheetFormatPr defaultColWidth="9.140625" defaultRowHeight="12.75" x14ac:dyDescent="0.2"/>
  <cols>
    <col min="1" max="1" width="5.28515625" style="4" customWidth="1"/>
    <col min="2" max="2" width="90" style="4" customWidth="1"/>
    <col min="3" max="3" width="20.7109375" style="4" customWidth="1"/>
    <col min="4" max="4" width="24.7109375" style="4" bestFit="1" customWidth="1"/>
    <col min="5" max="5" width="25.140625" style="4" customWidth="1"/>
    <col min="6" max="6" width="25.28515625" style="4" bestFit="1" customWidth="1"/>
    <col min="7" max="7" width="18.140625" style="4" customWidth="1"/>
    <col min="8" max="8" width="25.28515625" style="4" bestFit="1" customWidth="1"/>
    <col min="9" max="9" width="22.28515625" style="4" customWidth="1"/>
    <col min="10" max="10" width="25.28515625" style="4" bestFit="1" customWidth="1"/>
    <col min="11" max="11" width="22.28515625" style="4" customWidth="1"/>
    <col min="12" max="12" width="25.28515625" style="4" bestFit="1" customWidth="1"/>
    <col min="13" max="13" width="22.28515625" style="4" customWidth="1"/>
    <col min="14" max="14" width="25.28515625" style="4" bestFit="1" customWidth="1"/>
    <col min="15" max="15" width="22.28515625" style="4" customWidth="1"/>
    <col min="16" max="16" width="25.28515625" style="4" bestFit="1" customWidth="1"/>
    <col min="17" max="17" width="21" style="4" customWidth="1"/>
    <col min="18" max="18" width="24.42578125" style="4" customWidth="1"/>
    <col min="19" max="19" width="23" style="4" customWidth="1"/>
    <col min="20" max="20" width="105" style="4" customWidth="1"/>
    <col min="21" max="16384" width="9.140625" style="4"/>
  </cols>
  <sheetData>
    <row r="1" spans="1:35" x14ac:dyDescent="0.2">
      <c r="A1" s="1" t="str">
        <f>'Gunningscriterium prijs'!B14</f>
        <v xml:space="preserve">Prijselement 3: Kosten voor doorontwikkeling c.q. aanpassen van de nieuwe uitvoeringsapplicatie BOR </v>
      </c>
      <c r="B1" s="2"/>
      <c r="C1" s="6" t="s">
        <v>0</v>
      </c>
      <c r="D1" s="83"/>
      <c r="E1" s="84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35" x14ac:dyDescent="0.2">
      <c r="A2" s="5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35" ht="18" customHeight="1" x14ac:dyDescent="0.2">
      <c r="A3" s="2"/>
      <c r="B3" s="60" t="s">
        <v>1</v>
      </c>
      <c r="C3" s="61"/>
      <c r="D3" s="62"/>
      <c r="E3" s="62"/>
      <c r="F3" s="62"/>
      <c r="G3" s="62"/>
      <c r="H3" s="63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3"/>
      <c r="V3" s="3"/>
    </row>
    <row r="4" spans="1:35" ht="18" customHeight="1" x14ac:dyDescent="0.2">
      <c r="A4" s="2"/>
      <c r="B4" s="23"/>
      <c r="C4" s="24"/>
      <c r="D4" s="25"/>
      <c r="E4" s="25"/>
      <c r="F4" s="25"/>
      <c r="G4" s="25"/>
      <c r="H4" s="26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3"/>
      <c r="V4" s="3"/>
    </row>
    <row r="5" spans="1:35" ht="18" customHeight="1" x14ac:dyDescent="0.2">
      <c r="A5" s="2"/>
      <c r="B5" s="28" t="s">
        <v>2</v>
      </c>
      <c r="C5" s="31"/>
      <c r="D5" s="31"/>
      <c r="E5" s="30"/>
      <c r="F5" s="31"/>
      <c r="G5" s="31"/>
      <c r="H5" s="64"/>
      <c r="I5" s="27"/>
      <c r="J5" s="27"/>
      <c r="K5" s="27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35" x14ac:dyDescent="0.2">
      <c r="A6" s="2"/>
      <c r="B6" s="34" t="s">
        <v>55</v>
      </c>
      <c r="C6" s="31"/>
      <c r="D6" s="31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5" ht="15" customHeight="1" x14ac:dyDescent="0.2">
      <c r="A7" s="2"/>
      <c r="B7" s="34" t="s">
        <v>22</v>
      </c>
      <c r="C7" s="31"/>
      <c r="D7" s="31"/>
      <c r="E7" s="31"/>
      <c r="F7" s="31"/>
      <c r="G7" s="31"/>
      <c r="H7" s="64"/>
      <c r="I7" s="27"/>
      <c r="J7" s="27"/>
      <c r="K7" s="27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35" ht="13.5" customHeight="1" x14ac:dyDescent="0.2">
      <c r="A8" s="2"/>
      <c r="B8" s="34" t="s">
        <v>6</v>
      </c>
      <c r="C8" s="31"/>
      <c r="D8" s="31"/>
      <c r="E8" s="27"/>
      <c r="F8" s="27"/>
      <c r="G8" s="31"/>
      <c r="H8" s="32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13.5" customHeight="1" x14ac:dyDescent="0.2">
      <c r="A9" s="2"/>
      <c r="B9" s="34" t="s">
        <v>57</v>
      </c>
      <c r="C9" s="31"/>
      <c r="D9" s="31"/>
      <c r="E9" s="27"/>
      <c r="F9" s="27"/>
      <c r="G9" s="31"/>
      <c r="H9" s="32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8" customHeight="1" x14ac:dyDescent="0.2">
      <c r="A10" s="2"/>
      <c r="B10" s="65" t="s">
        <v>58</v>
      </c>
      <c r="C10" s="37"/>
      <c r="D10" s="37"/>
      <c r="E10" s="37"/>
      <c r="F10" s="37"/>
      <c r="G10" s="37"/>
      <c r="H10" s="3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35" ht="18" customHeight="1" x14ac:dyDescent="0.2">
      <c r="A11" s="2"/>
      <c r="B11" s="2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35" ht="18" customHeight="1" x14ac:dyDescent="0.2">
      <c r="A12" s="2"/>
      <c r="B12" s="104" t="s">
        <v>8</v>
      </c>
      <c r="C12" s="105"/>
      <c r="D12" s="105"/>
      <c r="E12" s="10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3"/>
      <c r="T12" s="3"/>
    </row>
    <row r="13" spans="1:35" ht="18" customHeight="1" x14ac:dyDescent="0.2">
      <c r="A13" s="2"/>
      <c r="B13" s="95"/>
      <c r="C13" s="107"/>
      <c r="D13" s="107"/>
      <c r="E13" s="108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3"/>
      <c r="T13" s="3"/>
    </row>
    <row r="14" spans="1:35" ht="37.5" customHeight="1" x14ac:dyDescent="0.2">
      <c r="A14" s="2"/>
      <c r="B14" s="54" t="str">
        <f>'Gunningscriterium prijs'!B14</f>
        <v xml:space="preserve">Prijselement 3: Kosten voor doorontwikkeling c.q. aanpassen van de nieuwe uitvoeringsapplicatie BOR </v>
      </c>
      <c r="C14" s="12" t="s">
        <v>21</v>
      </c>
      <c r="D14" s="12" t="s">
        <v>7</v>
      </c>
      <c r="E14" s="54" t="s">
        <v>50</v>
      </c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3"/>
      <c r="T14" s="3"/>
    </row>
    <row r="15" spans="1:35" ht="18" customHeight="1" x14ac:dyDescent="0.2">
      <c r="A15" s="2"/>
      <c r="B15" s="14" t="s">
        <v>26</v>
      </c>
      <c r="C15" s="69">
        <v>75</v>
      </c>
      <c r="D15" s="30"/>
      <c r="E15" s="45">
        <f>($C15*D15)*4</f>
        <v>0</v>
      </c>
      <c r="F15" s="33"/>
      <c r="G15" s="70"/>
      <c r="H15" s="33"/>
      <c r="I15" s="70"/>
      <c r="J15" s="33"/>
      <c r="K15" s="70"/>
      <c r="L15" s="33"/>
      <c r="M15" s="70"/>
      <c r="N15" s="33"/>
      <c r="O15" s="70"/>
      <c r="P15" s="33"/>
      <c r="Q15" s="70"/>
      <c r="R15" s="71"/>
      <c r="S15" s="3"/>
      <c r="T15" s="3"/>
    </row>
    <row r="16" spans="1:35" ht="18" customHeight="1" x14ac:dyDescent="0.2">
      <c r="A16" s="2"/>
      <c r="B16" s="14" t="s">
        <v>15</v>
      </c>
      <c r="C16" s="69">
        <v>50</v>
      </c>
      <c r="D16" s="30"/>
      <c r="E16" s="45">
        <f>($C16*D16)*4</f>
        <v>0</v>
      </c>
      <c r="F16" s="33"/>
      <c r="G16" s="70"/>
      <c r="H16" s="33"/>
      <c r="I16" s="70"/>
      <c r="J16" s="33"/>
      <c r="K16" s="70"/>
      <c r="L16" s="33"/>
      <c r="M16" s="70"/>
      <c r="N16" s="33"/>
      <c r="O16" s="70"/>
      <c r="P16" s="33"/>
      <c r="Q16" s="70"/>
      <c r="R16" s="71"/>
      <c r="S16" s="3"/>
      <c r="T16" s="3"/>
    </row>
    <row r="17" spans="1:20" ht="18" customHeight="1" x14ac:dyDescent="0.2">
      <c r="A17" s="2"/>
      <c r="B17" s="14" t="s">
        <v>27</v>
      </c>
      <c r="C17" s="69">
        <v>25</v>
      </c>
      <c r="D17" s="30"/>
      <c r="E17" s="45">
        <f>($C17*D17)*4</f>
        <v>0</v>
      </c>
      <c r="F17" s="33"/>
      <c r="G17" s="70"/>
      <c r="H17" s="33"/>
      <c r="I17" s="70"/>
      <c r="J17" s="33"/>
      <c r="K17" s="70"/>
      <c r="L17" s="33"/>
      <c r="M17" s="70"/>
      <c r="N17" s="33"/>
      <c r="O17" s="70"/>
      <c r="P17" s="33"/>
      <c r="Q17" s="70"/>
      <c r="R17" s="71"/>
      <c r="S17" s="3"/>
      <c r="T17" s="3"/>
    </row>
    <row r="18" spans="1:20" ht="24" customHeight="1" x14ac:dyDescent="0.2">
      <c r="A18" s="2"/>
      <c r="B18" s="14" t="s">
        <v>28</v>
      </c>
      <c r="C18" s="69">
        <v>30</v>
      </c>
      <c r="D18" s="30"/>
      <c r="E18" s="45">
        <f>($C18*D18)*4</f>
        <v>0</v>
      </c>
      <c r="F18" s="33"/>
      <c r="G18" s="70"/>
      <c r="H18" s="33"/>
      <c r="I18" s="70"/>
      <c r="J18" s="33"/>
      <c r="K18" s="70"/>
      <c r="L18" s="33"/>
      <c r="M18" s="70"/>
      <c r="N18" s="33"/>
      <c r="O18" s="70"/>
      <c r="P18" s="33"/>
      <c r="Q18" s="70"/>
      <c r="R18" s="71"/>
      <c r="S18" s="3"/>
      <c r="T18" s="3"/>
    </row>
    <row r="19" spans="1:20" ht="24" customHeight="1" x14ac:dyDescent="0.2">
      <c r="A19" s="2"/>
      <c r="B19" s="14" t="s">
        <v>49</v>
      </c>
      <c r="C19" s="69">
        <v>75</v>
      </c>
      <c r="D19" s="30"/>
      <c r="E19" s="45">
        <f>($C19*D19)*4</f>
        <v>0</v>
      </c>
      <c r="F19" s="33"/>
      <c r="G19" s="70"/>
      <c r="H19" s="33"/>
      <c r="I19" s="70"/>
      <c r="J19" s="33"/>
      <c r="K19" s="70"/>
      <c r="L19" s="33"/>
      <c r="M19" s="70"/>
      <c r="N19" s="33"/>
      <c r="O19" s="70"/>
      <c r="P19" s="33"/>
      <c r="Q19" s="70"/>
      <c r="R19" s="71"/>
      <c r="S19" s="3"/>
      <c r="T19" s="3"/>
    </row>
    <row r="20" spans="1:20" ht="24" customHeight="1" x14ac:dyDescent="0.2">
      <c r="A20" s="2"/>
      <c r="B20" s="14" t="s">
        <v>48</v>
      </c>
      <c r="C20" s="69">
        <v>75</v>
      </c>
      <c r="D20" s="30"/>
      <c r="E20" s="45">
        <f>($C20*D20)*4</f>
        <v>0</v>
      </c>
      <c r="F20" s="33"/>
      <c r="G20" s="70"/>
      <c r="H20" s="33"/>
      <c r="I20" s="70"/>
      <c r="J20" s="33"/>
      <c r="K20" s="70"/>
      <c r="L20" s="33"/>
      <c r="M20" s="70"/>
      <c r="N20" s="33"/>
      <c r="O20" s="70"/>
      <c r="P20" s="33"/>
      <c r="Q20" s="70"/>
      <c r="R20" s="71"/>
      <c r="S20" s="3"/>
      <c r="T20" s="3"/>
    </row>
    <row r="21" spans="1:20" ht="18" customHeight="1" x14ac:dyDescent="0.2">
      <c r="A21" s="2"/>
      <c r="B21" s="55" t="s">
        <v>29</v>
      </c>
      <c r="C21" s="69">
        <v>50</v>
      </c>
      <c r="D21" s="30"/>
      <c r="E21" s="45">
        <f>($C21*D21)*4</f>
        <v>0</v>
      </c>
      <c r="F21" s="33"/>
      <c r="G21" s="70"/>
      <c r="H21" s="33"/>
      <c r="I21" s="70"/>
      <c r="J21" s="33"/>
      <c r="K21" s="70"/>
      <c r="L21" s="33"/>
      <c r="M21" s="70"/>
      <c r="N21" s="33"/>
      <c r="O21" s="70"/>
      <c r="P21" s="33"/>
      <c r="Q21" s="70"/>
      <c r="R21" s="71"/>
      <c r="S21" s="3"/>
      <c r="T21" s="3"/>
    </row>
    <row r="22" spans="1:20" ht="18" customHeight="1" x14ac:dyDescent="0.2">
      <c r="A22" s="3"/>
      <c r="B22" s="72"/>
      <c r="C22" s="72"/>
      <c r="D22" s="73" t="s">
        <v>9</v>
      </c>
      <c r="E22" s="81">
        <f>SUM(E15:E21)</f>
        <v>0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68"/>
      <c r="R22" s="75"/>
      <c r="S22" s="3"/>
      <c r="T22" s="3"/>
    </row>
    <row r="23" spans="1:20" ht="18" customHeight="1" x14ac:dyDescent="0.2">
      <c r="A23" s="3"/>
      <c r="B23" s="3"/>
      <c r="C23" s="3"/>
      <c r="D23" s="3"/>
      <c r="E23" s="7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  <row r="57" spans="1:1" x14ac:dyDescent="0.2">
      <c r="A57" s="3"/>
    </row>
    <row r="58" spans="1:1" x14ac:dyDescent="0.2">
      <c r="A58" s="3"/>
    </row>
    <row r="59" spans="1:1" x14ac:dyDescent="0.2">
      <c r="A59" s="3"/>
    </row>
    <row r="60" spans="1:1" x14ac:dyDescent="0.2">
      <c r="A60" s="3"/>
    </row>
    <row r="61" spans="1:1" x14ac:dyDescent="0.2">
      <c r="A61" s="3"/>
    </row>
    <row r="62" spans="1:1" x14ac:dyDescent="0.2">
      <c r="A62" s="3"/>
    </row>
    <row r="63" spans="1:1" x14ac:dyDescent="0.2">
      <c r="A63" s="3"/>
    </row>
    <row r="64" spans="1:1" x14ac:dyDescent="0.2">
      <c r="A64" s="3"/>
    </row>
    <row r="65" spans="1:1" x14ac:dyDescent="0.2">
      <c r="A65" s="3"/>
    </row>
    <row r="66" spans="1:1" x14ac:dyDescent="0.2">
      <c r="A66" s="3"/>
    </row>
    <row r="67" spans="1:1" x14ac:dyDescent="0.2">
      <c r="A67" s="3"/>
    </row>
    <row r="68" spans="1:1" x14ac:dyDescent="0.2">
      <c r="A68" s="3"/>
    </row>
    <row r="69" spans="1:1" x14ac:dyDescent="0.2">
      <c r="A69" s="3"/>
    </row>
    <row r="70" spans="1:1" x14ac:dyDescent="0.2">
      <c r="A70" s="3"/>
    </row>
    <row r="71" spans="1:1" x14ac:dyDescent="0.2">
      <c r="A71" s="3"/>
    </row>
    <row r="72" spans="1:1" x14ac:dyDescent="0.2">
      <c r="A72" s="3"/>
    </row>
    <row r="73" spans="1:1" x14ac:dyDescent="0.2">
      <c r="A73" s="3"/>
    </row>
    <row r="74" spans="1:1" x14ac:dyDescent="0.2">
      <c r="A74" s="3"/>
    </row>
    <row r="75" spans="1:1" x14ac:dyDescent="0.2">
      <c r="A75" s="3"/>
    </row>
    <row r="76" spans="1:1" x14ac:dyDescent="0.2">
      <c r="A76" s="3"/>
    </row>
    <row r="77" spans="1:1" x14ac:dyDescent="0.2">
      <c r="A77" s="3"/>
    </row>
    <row r="78" spans="1:1" x14ac:dyDescent="0.2">
      <c r="A78" s="3"/>
    </row>
    <row r="79" spans="1:1" x14ac:dyDescent="0.2">
      <c r="A79" s="3"/>
    </row>
    <row r="80" spans="1:1" x14ac:dyDescent="0.2">
      <c r="A80" s="3"/>
    </row>
    <row r="81" spans="1:1" x14ac:dyDescent="0.2">
      <c r="A81" s="3"/>
    </row>
    <row r="82" spans="1:1" x14ac:dyDescent="0.2">
      <c r="A82" s="3"/>
    </row>
    <row r="83" spans="1:1" x14ac:dyDescent="0.2">
      <c r="A83" s="3"/>
    </row>
    <row r="84" spans="1:1" x14ac:dyDescent="0.2">
      <c r="A84" s="3"/>
    </row>
    <row r="85" spans="1:1" x14ac:dyDescent="0.2">
      <c r="A85" s="3"/>
    </row>
    <row r="86" spans="1:1" x14ac:dyDescent="0.2">
      <c r="A86" s="3"/>
    </row>
    <row r="87" spans="1:1" x14ac:dyDescent="0.2">
      <c r="A87" s="3"/>
    </row>
    <row r="88" spans="1:1" x14ac:dyDescent="0.2">
      <c r="A88" s="3"/>
    </row>
    <row r="89" spans="1:1" x14ac:dyDescent="0.2">
      <c r="A89" s="3"/>
    </row>
    <row r="90" spans="1:1" x14ac:dyDescent="0.2">
      <c r="A90" s="3"/>
    </row>
    <row r="91" spans="1:1" x14ac:dyDescent="0.2">
      <c r="A91" s="3"/>
    </row>
    <row r="92" spans="1:1" x14ac:dyDescent="0.2">
      <c r="A92" s="3"/>
    </row>
    <row r="93" spans="1:1" x14ac:dyDescent="0.2">
      <c r="A93" s="3"/>
    </row>
    <row r="94" spans="1:1" x14ac:dyDescent="0.2">
      <c r="A94" s="3"/>
    </row>
    <row r="95" spans="1:1" x14ac:dyDescent="0.2">
      <c r="A95" s="3"/>
    </row>
    <row r="96" spans="1:1" x14ac:dyDescent="0.2">
      <c r="A96" s="3"/>
    </row>
    <row r="97" spans="1:1" x14ac:dyDescent="0.2">
      <c r="A97" s="3"/>
    </row>
    <row r="98" spans="1:1" x14ac:dyDescent="0.2">
      <c r="A98" s="3"/>
    </row>
    <row r="99" spans="1:1" x14ac:dyDescent="0.2">
      <c r="A99" s="3"/>
    </row>
    <row r="100" spans="1:1" x14ac:dyDescent="0.2">
      <c r="A100" s="3"/>
    </row>
    <row r="101" spans="1:1" x14ac:dyDescent="0.2">
      <c r="A101" s="3"/>
    </row>
    <row r="102" spans="1:1" x14ac:dyDescent="0.2">
      <c r="A102" s="3"/>
    </row>
    <row r="103" spans="1:1" x14ac:dyDescent="0.2">
      <c r="A103" s="3"/>
    </row>
    <row r="104" spans="1:1" x14ac:dyDescent="0.2">
      <c r="A104" s="3"/>
    </row>
    <row r="105" spans="1:1" x14ac:dyDescent="0.2">
      <c r="A105" s="3"/>
    </row>
    <row r="106" spans="1:1" x14ac:dyDescent="0.2">
      <c r="A106" s="3"/>
    </row>
    <row r="107" spans="1:1" x14ac:dyDescent="0.2">
      <c r="A107" s="3"/>
    </row>
    <row r="108" spans="1:1" x14ac:dyDescent="0.2">
      <c r="A108" s="3"/>
    </row>
    <row r="109" spans="1:1" x14ac:dyDescent="0.2">
      <c r="A109" s="3"/>
    </row>
    <row r="110" spans="1:1" x14ac:dyDescent="0.2">
      <c r="A110" s="3"/>
    </row>
    <row r="111" spans="1:1" x14ac:dyDescent="0.2">
      <c r="A111" s="3"/>
    </row>
    <row r="112" spans="1: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</sheetData>
  <mergeCells count="3">
    <mergeCell ref="D1:E1"/>
    <mergeCell ref="B12:E12"/>
    <mergeCell ref="B13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DA5B09D9ACF448BA39CE9BEA5480D4" ma:contentTypeVersion="2" ma:contentTypeDescription="Een nieuw document maken." ma:contentTypeScope="" ma:versionID="2090d1e1bf0677884ba4f8244cc103f4">
  <xsd:schema xmlns:xsd="http://www.w3.org/2001/XMLSchema" xmlns:xs="http://www.w3.org/2001/XMLSchema" xmlns:p="http://schemas.microsoft.com/office/2006/metadata/properties" xmlns:ns2="933ae5e5-e5c4-48ca-ab16-6d5cef5e9880" xmlns:ns3="d11a3e4b-6f8a-454e-9dcd-4c91b2264ffb" targetNamespace="http://schemas.microsoft.com/office/2006/metadata/properties" ma:root="true" ma:fieldsID="09e2002360ec39b2a2ae8e1da8faaaf5" ns2:_="" ns3:_="">
    <xsd:import namespace="933ae5e5-e5c4-48ca-ab16-6d5cef5e9880"/>
    <xsd:import namespace="d11a3e4b-6f8a-454e-9dcd-4c91b2264f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ae5e5-e5c4-48ca-ab16-6d5cef5e98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a3e4b-6f8a-454e-9dcd-4c91b2264ff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8E99C6-77A5-4A59-9917-A0F0197AB4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9A265B-A869-44D9-8013-84EE8FD1A650}">
  <ds:schemaRefs>
    <ds:schemaRef ds:uri="http://purl.org/dc/terms/"/>
    <ds:schemaRef ds:uri="http://schemas.openxmlformats.org/package/2006/metadata/core-properties"/>
    <ds:schemaRef ds:uri="d11a3e4b-6f8a-454e-9dcd-4c91b2264ffb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33ae5e5-e5c4-48ca-ab16-6d5cef5e988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76FE598-9FF9-4A23-AFE8-8F3E7A983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3ae5e5-e5c4-48ca-ab16-6d5cef5e9880"/>
    <ds:schemaRef ds:uri="d11a3e4b-6f8a-454e-9dcd-4c91b2264f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Gunningscriterium prijs</vt:lpstr>
      <vt:lpstr>Prijselement 1</vt:lpstr>
      <vt:lpstr>Prijselement 2</vt:lpstr>
      <vt:lpstr>Prijselement 3</vt:lpstr>
    </vt:vector>
  </TitlesOfParts>
  <Manager/>
  <Company>ROCvA-ROCF-VOVA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Pim Goulooze</dc:creator>
  <cp:keywords/>
  <dc:description/>
  <cp:lastModifiedBy>Goulooze, Pim</cp:lastModifiedBy>
  <cp:revision/>
  <dcterms:created xsi:type="dcterms:W3CDTF">2014-07-31T12:12:32Z</dcterms:created>
  <dcterms:modified xsi:type="dcterms:W3CDTF">2022-10-12T13:26:30Z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0x010100C6DA5B09D9ACF448BA39CE9BEA5480D4</vt:lpwstr>
  </property>
</Properties>
</file>