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rand\02 Accounts NL\O\Onderwijs\ROC Nijmegen\EA 2022\"/>
    </mc:Choice>
  </mc:AlternateContent>
  <xr:revisionPtr revIDLastSave="0" documentId="8_{F5255CD2-3641-4C26-B14A-9222A0EDE8A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lad1" sheetId="1" r:id="rId1"/>
    <sheet name="Blad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5" i="1"/>
  <c r="L12" i="1"/>
  <c r="L14" i="1"/>
  <c r="L13" i="1"/>
  <c r="L9" i="1"/>
  <c r="F9" i="1"/>
  <c r="F13" i="1"/>
  <c r="F15" i="1"/>
  <c r="F12" i="1"/>
  <c r="K21" i="1"/>
  <c r="E21" i="1"/>
  <c r="E23" i="1" l="1"/>
  <c r="L18" i="1"/>
  <c r="L21" i="1" s="1"/>
  <c r="I15" i="1"/>
  <c r="I14" i="1"/>
  <c r="I13" i="1"/>
  <c r="I12" i="1"/>
  <c r="I9" i="1"/>
  <c r="D15" i="1"/>
  <c r="C14" i="1"/>
  <c r="D14" i="1" s="1"/>
  <c r="C13" i="1"/>
  <c r="D13" i="1" s="1"/>
  <c r="D12" i="1"/>
  <c r="C9" i="1"/>
  <c r="D9" i="1" s="1"/>
  <c r="F18" i="1" l="1"/>
  <c r="F21" i="1" s="1"/>
  <c r="F23" i="1" s="1"/>
  <c r="F25" i="1" s="1"/>
  <c r="J21" i="1"/>
  <c r="C21" i="1"/>
  <c r="I21" i="1"/>
  <c r="D21" i="1"/>
  <c r="D23" i="1" l="1"/>
  <c r="C23" i="1"/>
  <c r="H21" i="1"/>
  <c r="B21" i="1"/>
  <c r="B23" i="1" l="1"/>
</calcChain>
</file>

<file path=xl/sharedStrings.xml><?xml version="1.0" encoding="utf-8"?>
<sst xmlns="http://schemas.openxmlformats.org/spreadsheetml/2006/main" count="45" uniqueCount="31">
  <si>
    <t>Lokatie</t>
  </si>
  <si>
    <t>Boxmeer</t>
  </si>
  <si>
    <t>Begijnenstraat 2</t>
  </si>
  <si>
    <t>en goederen</t>
  </si>
  <si>
    <t>bedrijfsuitrusting/inventaris</t>
  </si>
  <si>
    <t>Nijmegen</t>
  </si>
  <si>
    <t>Campusbaan 6</t>
  </si>
  <si>
    <t>Energieweg 25</t>
  </si>
  <si>
    <t>Marterstraat 45</t>
  </si>
  <si>
    <t>Heyendaalseweg 98</t>
  </si>
  <si>
    <t>Totaal</t>
  </si>
  <si>
    <t>gebouwen/huurdersbelang</t>
  </si>
  <si>
    <t>Bijzonderheden</t>
  </si>
  <si>
    <t>verz som inclusief index aanpassingen.</t>
  </si>
  <si>
    <t>geb. CED d.d. 08-06-2017 nr. 17.323.867.4</t>
  </si>
  <si>
    <t>geb. CED d.d. 08-06-2017 nr.17.323.530.4</t>
  </si>
  <si>
    <t>Specificatie ROC Nijmegen en Omstreken</t>
  </si>
  <si>
    <t>Opruimingskosten premier risque</t>
  </si>
  <si>
    <t>subtotaal</t>
  </si>
  <si>
    <t>VERZEKERDE SOM TOTAAL:</t>
  </si>
  <si>
    <t>inv. CED d.d. 28-10-2021 nr. 21.389855.4</t>
  </si>
  <si>
    <t>inv. CED d.d. 28-10-2021 nr. 21.389856.4</t>
  </si>
  <si>
    <t>inv. CED d.d. 28-10-2021 nr. 21.389857.4</t>
  </si>
  <si>
    <t>inv. CED d.d. 28-10-2021 nr. 21.389859.4</t>
  </si>
  <si>
    <t>Vossenlaan 44</t>
  </si>
  <si>
    <t>inv. CED d.d. 28-10-2021 nr. 21.389860.4</t>
  </si>
  <si>
    <t>geb. CED d.d. 15-07-2021 nr.21,389853,4</t>
  </si>
  <si>
    <t>geb. CED d.d. 15-07-2021 nr. 21,389396,4</t>
  </si>
  <si>
    <t>inv. CED d.d. 14-10-2021 nr. 21,389858,4</t>
  </si>
  <si>
    <t>B0100135903</t>
  </si>
  <si>
    <t>geb. CED d.d. 27-07-2022 nr. 21,389854,4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</si>
</sst>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_ ;\-0\ "/>
    <numFmt numFmtId="165" formatCode="0.0_ ;\-0.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4" fontId="0" fillId="0" borderId="0" xfId="0" applyNumberFormat="1"/>
    <xf numFmtId="44" fontId="0" fillId="0" borderId="0" xfId="0" applyNumberFormat="1" applyAlignment="1">
      <alignment horizontal="center"/>
    </xf>
    <xf numFmtId="44" fontId="0" fillId="0" borderId="0" xfId="0" applyNumberFormat="1" applyAlignment="1"/>
    <xf numFmtId="0" fontId="1" fillId="0" borderId="3" xfId="0" applyFont="1" applyBorder="1"/>
    <xf numFmtId="44" fontId="1" fillId="0" borderId="3" xfId="0" applyNumberFormat="1" applyFont="1" applyBorder="1"/>
    <xf numFmtId="44" fontId="1" fillId="0" borderId="1" xfId="0" applyNumberFormat="1" applyFont="1" applyBorder="1" applyAlignment="1">
      <alignment horizontal="center"/>
    </xf>
    <xf numFmtId="0" fontId="1" fillId="0" borderId="4" xfId="0" applyFont="1" applyBorder="1"/>
    <xf numFmtId="44" fontId="1" fillId="0" borderId="4" xfId="0" applyNumberFormat="1" applyFont="1" applyBorder="1"/>
    <xf numFmtId="44" fontId="1" fillId="0" borderId="2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44" fontId="0" fillId="0" borderId="5" xfId="0" applyNumberFormat="1" applyBorder="1"/>
    <xf numFmtId="44" fontId="0" fillId="0" borderId="5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4" xfId="0" applyBorder="1"/>
    <xf numFmtId="14" fontId="0" fillId="0" borderId="0" xfId="0" applyNumberFormat="1" applyAlignment="1">
      <alignment horizontal="center"/>
    </xf>
    <xf numFmtId="44" fontId="1" fillId="0" borderId="6" xfId="0" applyNumberFormat="1" applyFont="1" applyBorder="1"/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4" fontId="0" fillId="0" borderId="7" xfId="0" applyNumberFormat="1" applyBorder="1" applyAlignment="1"/>
    <xf numFmtId="44" fontId="0" fillId="0" borderId="0" xfId="0" applyNumberFormat="1" applyBorder="1" applyAlignment="1"/>
    <xf numFmtId="0" fontId="1" fillId="0" borderId="0" xfId="0" applyFont="1" applyAlignment="1">
      <alignment horizontal="right"/>
    </xf>
    <xf numFmtId="165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Normal="100" workbookViewId="0">
      <selection activeCell="G26" sqref="G26"/>
    </sheetView>
  </sheetViews>
  <sheetFormatPr defaultRowHeight="15" x14ac:dyDescent="0.25"/>
  <cols>
    <col min="1" max="1" width="31.42578125" customWidth="1"/>
    <col min="2" max="4" width="26.5703125" style="1" hidden="1" customWidth="1"/>
    <col min="5" max="5" width="26.7109375" style="1" hidden="1" customWidth="1"/>
    <col min="6" max="6" width="26.7109375" style="1" bestFit="1" customWidth="1"/>
    <col min="7" max="7" width="39.42578125" style="1" bestFit="1" customWidth="1"/>
    <col min="8" max="10" width="26.42578125" style="2" hidden="1" customWidth="1"/>
    <col min="11" max="11" width="27.5703125" style="2" hidden="1" customWidth="1"/>
    <col min="12" max="12" width="27.5703125" style="2" bestFit="1" customWidth="1"/>
    <col min="13" max="13" width="39.42578125" bestFit="1" customWidth="1"/>
  </cols>
  <sheetData>
    <row r="1" spans="1:13" ht="21" x14ac:dyDescent="0.35">
      <c r="A1" s="28" t="s">
        <v>29</v>
      </c>
    </row>
    <row r="2" spans="1:13" ht="15.75" x14ac:dyDescent="0.25">
      <c r="A2" s="17" t="s">
        <v>16</v>
      </c>
      <c r="G2" s="1" t="s">
        <v>13</v>
      </c>
      <c r="H2" s="19">
        <v>42370</v>
      </c>
      <c r="I2" s="19">
        <v>42736</v>
      </c>
      <c r="J2" s="19">
        <v>43101</v>
      </c>
      <c r="K2" s="19"/>
      <c r="L2" s="19"/>
    </row>
    <row r="3" spans="1:13" ht="15.75" x14ac:dyDescent="0.25">
      <c r="A3" s="17"/>
    </row>
    <row r="4" spans="1:13" ht="15.75" thickBot="1" x14ac:dyDescent="0.3">
      <c r="B4" s="21">
        <v>2016</v>
      </c>
      <c r="C4" s="21">
        <v>2017</v>
      </c>
      <c r="D4" s="21">
        <v>2018</v>
      </c>
      <c r="E4" s="21">
        <v>2019</v>
      </c>
      <c r="F4" s="21">
        <v>2022</v>
      </c>
      <c r="H4" s="21">
        <v>2016</v>
      </c>
      <c r="I4" s="21">
        <v>2017</v>
      </c>
      <c r="J4" s="21">
        <v>2018</v>
      </c>
      <c r="K4" s="21">
        <v>2019</v>
      </c>
      <c r="L4" s="21">
        <v>2022</v>
      </c>
    </row>
    <row r="5" spans="1:13" x14ac:dyDescent="0.25">
      <c r="A5" s="4" t="s">
        <v>0</v>
      </c>
      <c r="B5" s="5" t="s">
        <v>11</v>
      </c>
      <c r="C5" s="5" t="s">
        <v>11</v>
      </c>
      <c r="D5" s="5" t="s">
        <v>11</v>
      </c>
      <c r="E5" s="5" t="s">
        <v>11</v>
      </c>
      <c r="F5" s="5" t="s">
        <v>11</v>
      </c>
      <c r="G5" s="5" t="s">
        <v>12</v>
      </c>
      <c r="H5" s="6" t="s">
        <v>4</v>
      </c>
      <c r="I5" s="6" t="s">
        <v>4</v>
      </c>
      <c r="J5" s="6" t="s">
        <v>4</v>
      </c>
      <c r="K5" s="6" t="s">
        <v>4</v>
      </c>
      <c r="L5" s="6" t="s">
        <v>4</v>
      </c>
      <c r="M5" s="4" t="s">
        <v>12</v>
      </c>
    </row>
    <row r="6" spans="1:13" ht="15.75" thickBot="1" x14ac:dyDescent="0.3">
      <c r="A6" s="7"/>
      <c r="B6" s="8"/>
      <c r="C6" s="8"/>
      <c r="D6" s="8"/>
      <c r="E6" s="8"/>
      <c r="F6" s="8"/>
      <c r="G6" s="8"/>
      <c r="H6" s="9" t="s">
        <v>3</v>
      </c>
      <c r="I6" s="9" t="s">
        <v>3</v>
      </c>
      <c r="J6" s="9" t="s">
        <v>3</v>
      </c>
      <c r="K6" s="9" t="s">
        <v>3</v>
      </c>
      <c r="L6" s="9" t="s">
        <v>3</v>
      </c>
      <c r="M6" s="18"/>
    </row>
    <row r="7" spans="1:13" x14ac:dyDescent="0.25">
      <c r="A7" s="10"/>
      <c r="B7" s="22">
        <v>103</v>
      </c>
      <c r="C7" s="22">
        <v>107</v>
      </c>
      <c r="D7" s="22">
        <v>110</v>
      </c>
      <c r="E7" s="22">
        <v>108</v>
      </c>
      <c r="F7" s="26">
        <v>110.4</v>
      </c>
      <c r="G7" s="27"/>
      <c r="H7" s="26">
        <v>141</v>
      </c>
      <c r="I7" s="26">
        <v>137</v>
      </c>
      <c r="J7" s="26">
        <v>143</v>
      </c>
      <c r="K7" s="26">
        <v>103.5</v>
      </c>
      <c r="L7" s="26">
        <v>105.2</v>
      </c>
    </row>
    <row r="8" spans="1:13" x14ac:dyDescent="0.25">
      <c r="A8" s="11" t="s">
        <v>1</v>
      </c>
    </row>
    <row r="9" spans="1:13" x14ac:dyDescent="0.25">
      <c r="A9" t="s">
        <v>2</v>
      </c>
      <c r="B9" s="1">
        <v>5837000</v>
      </c>
      <c r="C9" s="1">
        <f>CEILING(((B9/$B$7)*$C$7),100)</f>
        <v>6063700</v>
      </c>
      <c r="D9" s="1">
        <f>CEILING(((C9/$C$7)*$D$7),100)</f>
        <v>6233800</v>
      </c>
      <c r="E9" s="1">
        <v>6215000</v>
      </c>
      <c r="F9" s="1">
        <f>E9</f>
        <v>6215000</v>
      </c>
      <c r="G9" s="1" t="s">
        <v>27</v>
      </c>
      <c r="H9" s="3">
        <v>2115000</v>
      </c>
      <c r="I9" s="3">
        <f>CEILING(((H9/$H$7)*$I$7),100)</f>
        <v>2055000</v>
      </c>
      <c r="J9" s="3">
        <v>1935000</v>
      </c>
      <c r="K9" s="3">
        <v>2185000</v>
      </c>
      <c r="L9" s="1">
        <f>K9</f>
        <v>2185000</v>
      </c>
      <c r="M9" t="s">
        <v>20</v>
      </c>
    </row>
    <row r="11" spans="1:13" x14ac:dyDescent="0.25">
      <c r="A11" s="11" t="s">
        <v>5</v>
      </c>
    </row>
    <row r="12" spans="1:13" x14ac:dyDescent="0.25">
      <c r="A12" t="s">
        <v>6</v>
      </c>
      <c r="B12" s="1">
        <v>66623000</v>
      </c>
      <c r="C12" s="1">
        <v>68000000</v>
      </c>
      <c r="D12" s="1">
        <f>CEILING(((C12/$C$7)*$D$7),100)</f>
        <v>69906600</v>
      </c>
      <c r="E12" s="1">
        <v>71813200</v>
      </c>
      <c r="F12" s="1">
        <f>ROUNDUP(E12*110.4/108,-3)</f>
        <v>73410000</v>
      </c>
      <c r="G12" s="1" t="s">
        <v>15</v>
      </c>
      <c r="H12" s="2">
        <v>12836000</v>
      </c>
      <c r="I12" s="3">
        <f>CEILING(((H12/$H$7)*$I$7),100)</f>
        <v>12471900</v>
      </c>
      <c r="J12" s="3">
        <v>14110000</v>
      </c>
      <c r="K12" s="3">
        <v>14900000</v>
      </c>
      <c r="L12" s="1">
        <f>K12</f>
        <v>14900000</v>
      </c>
      <c r="M12" t="s">
        <v>28</v>
      </c>
    </row>
    <row r="13" spans="1:13" x14ac:dyDescent="0.25">
      <c r="A13" t="s">
        <v>7</v>
      </c>
      <c r="B13" s="1">
        <v>4130000</v>
      </c>
      <c r="C13" s="1">
        <f>CEILING(((B13/$B$7)*$C$7),100)</f>
        <v>4290400</v>
      </c>
      <c r="D13" s="1">
        <f>CEILING(((C13/$C$7)*$D$7),100)</f>
        <v>4410700</v>
      </c>
      <c r="E13" s="1">
        <v>4815000</v>
      </c>
      <c r="F13" s="1">
        <f>E13</f>
        <v>4815000</v>
      </c>
      <c r="G13" s="1" t="s">
        <v>26</v>
      </c>
      <c r="H13" s="2">
        <v>2602000</v>
      </c>
      <c r="I13" s="3">
        <f>CEILING(((H13/$H$7)*$I$7),100)</f>
        <v>2528200</v>
      </c>
      <c r="J13" s="3">
        <v>2785000</v>
      </c>
      <c r="K13" s="3">
        <v>3050000</v>
      </c>
      <c r="L13" s="1">
        <f>K13</f>
        <v>3050000</v>
      </c>
      <c r="M13" t="s">
        <v>21</v>
      </c>
    </row>
    <row r="14" spans="1:13" x14ac:dyDescent="0.25">
      <c r="A14" t="s">
        <v>8</v>
      </c>
      <c r="B14" s="1">
        <v>7886000</v>
      </c>
      <c r="C14" s="1">
        <f>CEILING(((B14/$B$7)*$C$7),100)</f>
        <v>8192300</v>
      </c>
      <c r="D14" s="1">
        <f>CEILING(((C14/$C$7)*$D$7),100)</f>
        <v>8422000</v>
      </c>
      <c r="E14" s="1">
        <v>8945000</v>
      </c>
      <c r="F14" s="1">
        <v>10149837</v>
      </c>
      <c r="G14" s="1" t="s">
        <v>30</v>
      </c>
      <c r="H14" s="2">
        <v>2023000</v>
      </c>
      <c r="I14" s="3">
        <f>CEILING(((H14/$H$7)*$I$7),100)</f>
        <v>1965700</v>
      </c>
      <c r="J14" s="3">
        <v>2415000</v>
      </c>
      <c r="K14" s="3">
        <v>2575000</v>
      </c>
      <c r="L14" s="1">
        <f>K14</f>
        <v>2575000</v>
      </c>
      <c r="M14" t="s">
        <v>22</v>
      </c>
    </row>
    <row r="15" spans="1:13" x14ac:dyDescent="0.25">
      <c r="A15" t="s">
        <v>9</v>
      </c>
      <c r="B15" s="1">
        <v>43921000</v>
      </c>
      <c r="C15" s="1">
        <v>44700000</v>
      </c>
      <c r="D15" s="1">
        <f>CEILING(((C15/$C$7)*$D$7),100)</f>
        <v>45953300</v>
      </c>
      <c r="E15" s="1">
        <v>47206600</v>
      </c>
      <c r="F15" s="1">
        <f>ROUNDUP(E15*110.4/108,-3)</f>
        <v>48256000</v>
      </c>
      <c r="G15" s="1" t="s">
        <v>14</v>
      </c>
      <c r="H15" s="2">
        <v>9000000</v>
      </c>
      <c r="I15" s="3">
        <f>CEILING(((H15/$H$7)*$I$7),100)</f>
        <v>8744700</v>
      </c>
      <c r="J15" s="3">
        <v>9855000</v>
      </c>
      <c r="K15" s="3">
        <v>9390000</v>
      </c>
      <c r="L15" s="1">
        <f>K15</f>
        <v>9390000</v>
      </c>
      <c r="M15" t="s">
        <v>23</v>
      </c>
    </row>
    <row r="16" spans="1:13" x14ac:dyDescent="0.25">
      <c r="A16" t="s">
        <v>24</v>
      </c>
      <c r="K16" s="2">
        <v>320000</v>
      </c>
      <c r="L16" s="1">
        <f>K16</f>
        <v>320000</v>
      </c>
      <c r="M16" t="s">
        <v>25</v>
      </c>
    </row>
    <row r="18" spans="1:13" x14ac:dyDescent="0.25">
      <c r="E18" s="1">
        <v>138994800</v>
      </c>
      <c r="F18" s="1">
        <f>SUM(F9:F17)</f>
        <v>142845837</v>
      </c>
      <c r="G18" s="1" t="s">
        <v>18</v>
      </c>
      <c r="H18" s="14"/>
      <c r="I18" s="24"/>
      <c r="J18" s="24"/>
      <c r="K18" s="24">
        <v>32420000</v>
      </c>
      <c r="L18" s="24">
        <f>SUM(L9:L17)</f>
        <v>32420000</v>
      </c>
      <c r="M18" t="s">
        <v>18</v>
      </c>
    </row>
    <row r="19" spans="1:13" x14ac:dyDescent="0.25">
      <c r="A19" t="s">
        <v>17</v>
      </c>
      <c r="H19" s="14"/>
      <c r="I19" s="24"/>
      <c r="J19" s="23">
        <v>5000000</v>
      </c>
      <c r="K19" s="23">
        <v>5000000</v>
      </c>
      <c r="L19" s="23">
        <v>5000000</v>
      </c>
    </row>
    <row r="20" spans="1:13" x14ac:dyDescent="0.25">
      <c r="B20" s="12"/>
      <c r="C20" s="12"/>
      <c r="D20" s="12"/>
      <c r="E20" s="12"/>
      <c r="F20" s="12"/>
      <c r="G20" s="12"/>
      <c r="H20" s="13"/>
      <c r="I20" s="14"/>
      <c r="J20" s="14"/>
      <c r="K20" s="14"/>
      <c r="L20" s="14"/>
    </row>
    <row r="21" spans="1:13" x14ac:dyDescent="0.25">
      <c r="A21" s="11" t="s">
        <v>10</v>
      </c>
      <c r="B21" s="15">
        <f>SUM(B9:B20)</f>
        <v>128397000</v>
      </c>
      <c r="C21" s="15">
        <f>SUM(C9:C20)</f>
        <v>131246400</v>
      </c>
      <c r="D21" s="15">
        <f>SUM(D9:D20)</f>
        <v>134926400</v>
      </c>
      <c r="E21" s="15">
        <f>SUM(E18:E20)</f>
        <v>138994800</v>
      </c>
      <c r="F21" s="15">
        <f>SUM(F18:F20)</f>
        <v>142845837</v>
      </c>
      <c r="G21" s="15"/>
      <c r="H21" s="16">
        <f>SUM(H9:H20)</f>
        <v>28576000</v>
      </c>
      <c r="I21" s="16">
        <f t="shared" ref="I21" si="0">SUM(I9:I20)</f>
        <v>27765500</v>
      </c>
      <c r="J21" s="16">
        <f>SUM(J9:J20)</f>
        <v>36100000</v>
      </c>
      <c r="K21" s="16">
        <f>SUM(K18:K20)</f>
        <v>37420000</v>
      </c>
      <c r="L21" s="16">
        <f>SUM(L18:L20)</f>
        <v>37420000</v>
      </c>
    </row>
    <row r="22" spans="1:13" ht="15.75" thickBot="1" x14ac:dyDescent="0.3"/>
    <row r="23" spans="1:13" ht="15.75" thickBot="1" x14ac:dyDescent="0.3">
      <c r="A23" s="25" t="s">
        <v>19</v>
      </c>
      <c r="B23" s="20">
        <f>B21+H21</f>
        <v>156973000</v>
      </c>
      <c r="C23" s="20">
        <f>C21+I21</f>
        <v>159011900</v>
      </c>
      <c r="D23" s="20">
        <f>D21+J21</f>
        <v>171026400</v>
      </c>
      <c r="E23" s="20">
        <f>E21+K21</f>
        <v>176414800</v>
      </c>
      <c r="F23" s="20">
        <f>F21+L21</f>
        <v>180265837</v>
      </c>
    </row>
    <row r="25" spans="1:13" x14ac:dyDescent="0.25">
      <c r="F25" s="1">
        <f>F23-E23</f>
        <v>3851037</v>
      </c>
    </row>
  </sheetData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&amp;L&amp;G</oddHeader>
    <oddFooter>&amp;L&amp;F
Uniek nr. e-ABS XXXXXXXXXXXXXXXXXXX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Blad1</vt:lpstr>
      <vt:lpstr>Blad3</vt:lpstr>
    </vt:vector>
  </TitlesOfParts>
  <Company>UMG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Huib den Braven</dc:creator>
  <cp:lastModifiedBy>Enrico Elderhorst</cp:lastModifiedBy>
  <cp:lastPrinted>2018-08-29T14:42:00Z</cp:lastPrinted>
  <dcterms:created xsi:type="dcterms:W3CDTF">2014-03-26T09:10:59Z</dcterms:created>
  <dcterms:modified xsi:type="dcterms:W3CDTF">2022-09-08T10:29:14Z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f825b7df-32ab-48cb-a825-758277819392</vt:lpwstr>
  </property>
  <property fmtid="{D5CDD505-2E9C-101B-9397-08002B2CF9AE}" pid="3" name="AonClassification">
    <vt:lpwstr>ADC_class_200</vt:lpwstr>
  </property>
</Properties>
</file>