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jz\Geertjan\Verzekeringen en schade(claims)\Raetsheren\Aanbesteding 2022\"/>
    </mc:Choice>
  </mc:AlternateContent>
  <xr:revisionPtr revIDLastSave="0" documentId="8_{0AEDCB42-1E4B-402F-A0FD-05163824DF0B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specificatie" sheetId="3" r:id="rId1"/>
  </sheets>
  <definedNames>
    <definedName name="_xlnm._FilterDatabase" localSheetId="0" hidden="1">specificatie!$A$1:$M$58</definedName>
    <definedName name="_xlnm.Print_Area" localSheetId="0">specificatie!$A$1:$M$87</definedName>
    <definedName name="_xlnm.Print_Titles" localSheetId="0">specificatie!$1:$3</definedName>
  </definedNames>
  <calcPr calcId="191029"/>
</workbook>
</file>

<file path=xl/calcChain.xml><?xml version="1.0" encoding="utf-8"?>
<calcChain xmlns="http://schemas.openxmlformats.org/spreadsheetml/2006/main">
  <c r="K58" i="3" l="1"/>
  <c r="K39" i="3"/>
  <c r="M39" i="3" s="1"/>
  <c r="H94" i="3"/>
  <c r="I94" i="3" s="1"/>
  <c r="J94" i="3" s="1"/>
  <c r="J39" i="3"/>
  <c r="M58" i="3" l="1"/>
  <c r="I57" i="3"/>
  <c r="J57" i="3" s="1"/>
  <c r="K57" i="3" s="1"/>
  <c r="M57" i="3" s="1"/>
  <c r="I56" i="3"/>
  <c r="J56" i="3" s="1"/>
  <c r="K56" i="3" s="1"/>
  <c r="M56" i="3" s="1"/>
  <c r="I55" i="3"/>
  <c r="J55" i="3" s="1"/>
  <c r="K55" i="3" s="1"/>
  <c r="M55" i="3" s="1"/>
  <c r="I31" i="3"/>
  <c r="J31" i="3" s="1"/>
  <c r="K31" i="3" s="1"/>
  <c r="M31" i="3" s="1"/>
  <c r="L84" i="3"/>
  <c r="H82" i="3"/>
  <c r="H81" i="3"/>
  <c r="I81" i="3" s="1"/>
  <c r="J81" i="3" s="1"/>
  <c r="K81" i="3" s="1"/>
  <c r="M81" i="3" s="1"/>
  <c r="H80" i="3"/>
  <c r="H79" i="3"/>
  <c r="H78" i="3"/>
  <c r="H77" i="3"/>
  <c r="H76" i="3"/>
  <c r="H75" i="3"/>
  <c r="I75" i="3" s="1"/>
  <c r="J75" i="3" s="1"/>
  <c r="K75" i="3" s="1"/>
  <c r="M75" i="3" s="1"/>
  <c r="H74" i="3"/>
  <c r="H73" i="3"/>
  <c r="I73" i="3" s="1"/>
  <c r="J73" i="3" s="1"/>
  <c r="K73" i="3" s="1"/>
  <c r="M73" i="3" s="1"/>
  <c r="H72" i="3"/>
  <c r="I72" i="3" s="1"/>
  <c r="J72" i="3" s="1"/>
  <c r="K72" i="3" s="1"/>
  <c r="M72" i="3" s="1"/>
  <c r="H71" i="3"/>
  <c r="H70" i="3"/>
  <c r="I70" i="3" s="1"/>
  <c r="J70" i="3" s="1"/>
  <c r="K70" i="3" s="1"/>
  <c r="M70" i="3" s="1"/>
  <c r="H69" i="3"/>
  <c r="H68" i="3"/>
  <c r="I68" i="3" s="1"/>
  <c r="J68" i="3" s="1"/>
  <c r="K68" i="3" s="1"/>
  <c r="M68" i="3" s="1"/>
  <c r="H67" i="3"/>
  <c r="I67" i="3" s="1"/>
  <c r="J67" i="3" s="1"/>
  <c r="K67" i="3" s="1"/>
  <c r="M67" i="3" s="1"/>
  <c r="H66" i="3"/>
  <c r="I66" i="3" s="1"/>
  <c r="J66" i="3" s="1"/>
  <c r="K66" i="3" s="1"/>
  <c r="M66" i="3" s="1"/>
  <c r="H65" i="3"/>
  <c r="I65" i="3" s="1"/>
  <c r="J65" i="3" s="1"/>
  <c r="K65" i="3" s="1"/>
  <c r="M65" i="3" s="1"/>
  <c r="H62" i="3"/>
  <c r="L60" i="3"/>
  <c r="H54" i="3"/>
  <c r="H53" i="3"/>
  <c r="I53" i="3" s="1"/>
  <c r="J53" i="3" s="1"/>
  <c r="K53" i="3" s="1"/>
  <c r="M53" i="3" s="1"/>
  <c r="H52" i="3"/>
  <c r="H51" i="3"/>
  <c r="I51" i="3" s="1"/>
  <c r="J51" i="3" s="1"/>
  <c r="K51" i="3" s="1"/>
  <c r="M51" i="3" s="1"/>
  <c r="H50" i="3"/>
  <c r="H49" i="3"/>
  <c r="H48" i="3"/>
  <c r="H47" i="3"/>
  <c r="H46" i="3"/>
  <c r="H45" i="3"/>
  <c r="H44" i="3"/>
  <c r="H43" i="3"/>
  <c r="I43" i="3" s="1"/>
  <c r="J43" i="3" s="1"/>
  <c r="K43" i="3" s="1"/>
  <c r="M43" i="3" s="1"/>
  <c r="H42" i="3"/>
  <c r="H41" i="3"/>
  <c r="H40" i="3"/>
  <c r="H38" i="3"/>
  <c r="I38" i="3" s="1"/>
  <c r="J38" i="3" s="1"/>
  <c r="K38" i="3" s="1"/>
  <c r="M38" i="3" s="1"/>
  <c r="H37" i="3"/>
  <c r="H36" i="3"/>
  <c r="H35" i="3"/>
  <c r="I35" i="3" s="1"/>
  <c r="J35" i="3" s="1"/>
  <c r="K35" i="3" s="1"/>
  <c r="M35" i="3" s="1"/>
  <c r="H34" i="3"/>
  <c r="H33" i="3"/>
  <c r="I33" i="3" s="1"/>
  <c r="J33" i="3" s="1"/>
  <c r="K33" i="3" s="1"/>
  <c r="M33" i="3" s="1"/>
  <c r="H32" i="3"/>
  <c r="H30" i="3"/>
  <c r="H29" i="3"/>
  <c r="I29" i="3" s="1"/>
  <c r="J29" i="3" s="1"/>
  <c r="K29" i="3" s="1"/>
  <c r="M29" i="3" s="1"/>
  <c r="H28" i="3"/>
  <c r="H27" i="3"/>
  <c r="I27" i="3" s="1"/>
  <c r="J27" i="3" s="1"/>
  <c r="K27" i="3" s="1"/>
  <c r="M27" i="3" s="1"/>
  <c r="H26" i="3"/>
  <c r="H25" i="3"/>
  <c r="H24" i="3"/>
  <c r="H23" i="3"/>
  <c r="H22" i="3"/>
  <c r="H21" i="3"/>
  <c r="H20" i="3"/>
  <c r="H19" i="3"/>
  <c r="H18" i="3"/>
  <c r="H17" i="3"/>
  <c r="I17" i="3" s="1"/>
  <c r="J17" i="3" s="1"/>
  <c r="K17" i="3" s="1"/>
  <c r="M17" i="3" s="1"/>
  <c r="H16" i="3"/>
  <c r="H15" i="3"/>
  <c r="I15" i="3" s="1"/>
  <c r="J15" i="3" s="1"/>
  <c r="K15" i="3" s="1"/>
  <c r="M15" i="3" s="1"/>
  <c r="H14" i="3"/>
  <c r="H13" i="3"/>
  <c r="I13" i="3" s="1"/>
  <c r="J13" i="3" s="1"/>
  <c r="K13" i="3" s="1"/>
  <c r="M13" i="3" s="1"/>
  <c r="H12" i="3"/>
  <c r="H11" i="3"/>
  <c r="I11" i="3" s="1"/>
  <c r="J11" i="3" s="1"/>
  <c r="K11" i="3" s="1"/>
  <c r="M11" i="3" s="1"/>
  <c r="H10" i="3"/>
  <c r="H9" i="3"/>
  <c r="H8" i="3"/>
  <c r="H7" i="3"/>
  <c r="I7" i="3" s="1"/>
  <c r="J7" i="3" s="1"/>
  <c r="K7" i="3" s="1"/>
  <c r="M7" i="3" s="1"/>
  <c r="H6" i="3"/>
  <c r="L86" i="3" l="1"/>
  <c r="I79" i="3"/>
  <c r="J79" i="3" s="1"/>
  <c r="K79" i="3" s="1"/>
  <c r="M79" i="3" s="1"/>
  <c r="I80" i="3"/>
  <c r="J80" i="3" s="1"/>
  <c r="K80" i="3" s="1"/>
  <c r="M80" i="3" s="1"/>
  <c r="I76" i="3"/>
  <c r="J76" i="3" s="1"/>
  <c r="K76" i="3" s="1"/>
  <c r="M76" i="3" s="1"/>
  <c r="I62" i="3"/>
  <c r="J62" i="3" s="1"/>
  <c r="K62" i="3" s="1"/>
  <c r="M62" i="3" s="1"/>
  <c r="I69" i="3"/>
  <c r="J69" i="3" s="1"/>
  <c r="K69" i="3" s="1"/>
  <c r="M69" i="3" s="1"/>
  <c r="I71" i="3"/>
  <c r="J71" i="3" s="1"/>
  <c r="K71" i="3" s="1"/>
  <c r="M71" i="3" s="1"/>
  <c r="I77" i="3"/>
  <c r="J77" i="3" s="1"/>
  <c r="K77" i="3" s="1"/>
  <c r="M77" i="3" s="1"/>
  <c r="I82" i="3"/>
  <c r="J82" i="3" s="1"/>
  <c r="K82" i="3" s="1"/>
  <c r="M82" i="3" s="1"/>
  <c r="I78" i="3"/>
  <c r="J78" i="3" s="1"/>
  <c r="K78" i="3" s="1"/>
  <c r="M78" i="3" s="1"/>
  <c r="I74" i="3"/>
  <c r="J74" i="3" s="1"/>
  <c r="K74" i="3" s="1"/>
  <c r="M74" i="3" s="1"/>
  <c r="I47" i="3"/>
  <c r="J47" i="3" s="1"/>
  <c r="K47" i="3" s="1"/>
  <c r="M47" i="3" s="1"/>
  <c r="I10" i="3"/>
  <c r="J10" i="3" s="1"/>
  <c r="K10" i="3" s="1"/>
  <c r="M10" i="3" s="1"/>
  <c r="I12" i="3"/>
  <c r="J12" i="3" s="1"/>
  <c r="K12" i="3" s="1"/>
  <c r="M12" i="3" s="1"/>
  <c r="I16" i="3"/>
  <c r="J16" i="3" s="1"/>
  <c r="K16" i="3" s="1"/>
  <c r="M16" i="3" s="1"/>
  <c r="I40" i="3"/>
  <c r="J40" i="3" s="1"/>
  <c r="K40" i="3" s="1"/>
  <c r="M40" i="3" s="1"/>
  <c r="I32" i="3"/>
  <c r="J32" i="3" s="1"/>
  <c r="K32" i="3" s="1"/>
  <c r="M32" i="3" s="1"/>
  <c r="I46" i="3"/>
  <c r="J46" i="3" s="1"/>
  <c r="K46" i="3" s="1"/>
  <c r="M46" i="3" s="1"/>
  <c r="I48" i="3"/>
  <c r="J48" i="3" s="1"/>
  <c r="K48" i="3" s="1"/>
  <c r="M48" i="3" s="1"/>
  <c r="I34" i="3"/>
  <c r="J34" i="3" s="1"/>
  <c r="K34" i="3" s="1"/>
  <c r="M34" i="3" s="1"/>
  <c r="I23" i="3"/>
  <c r="J23" i="3" s="1"/>
  <c r="K23" i="3" s="1"/>
  <c r="M23" i="3" s="1"/>
  <c r="I19" i="3"/>
  <c r="J19" i="3" s="1"/>
  <c r="K19" i="3" s="1"/>
  <c r="M19" i="3" s="1"/>
  <c r="I14" i="3"/>
  <c r="J14" i="3" s="1"/>
  <c r="K14" i="3" s="1"/>
  <c r="M14" i="3" s="1"/>
  <c r="I18" i="3"/>
  <c r="J18" i="3" s="1"/>
  <c r="K18" i="3" s="1"/>
  <c r="M18" i="3" s="1"/>
  <c r="I20" i="3"/>
  <c r="J20" i="3" s="1"/>
  <c r="K20" i="3" s="1"/>
  <c r="M20" i="3" s="1"/>
  <c r="I22" i="3"/>
  <c r="J22" i="3" s="1"/>
  <c r="K22" i="3" s="1"/>
  <c r="M22" i="3" s="1"/>
  <c r="I24" i="3"/>
  <c r="J24" i="3" s="1"/>
  <c r="K24" i="3" s="1"/>
  <c r="M24" i="3" s="1"/>
  <c r="I42" i="3"/>
  <c r="J42" i="3" s="1"/>
  <c r="K42" i="3" s="1"/>
  <c r="M42" i="3" s="1"/>
  <c r="I44" i="3"/>
  <c r="J44" i="3" s="1"/>
  <c r="K44" i="3" s="1"/>
  <c r="M44" i="3" s="1"/>
  <c r="I50" i="3"/>
  <c r="J50" i="3" s="1"/>
  <c r="K50" i="3" s="1"/>
  <c r="M50" i="3" s="1"/>
  <c r="I52" i="3"/>
  <c r="J52" i="3" s="1"/>
  <c r="K52" i="3" s="1"/>
  <c r="M52" i="3" s="1"/>
  <c r="I49" i="3"/>
  <c r="J49" i="3" s="1"/>
  <c r="M49" i="3" s="1"/>
  <c r="I45" i="3"/>
  <c r="J45" i="3" s="1"/>
  <c r="K45" i="3" s="1"/>
  <c r="M45" i="3" s="1"/>
  <c r="I41" i="3"/>
  <c r="J41" i="3" s="1"/>
  <c r="K41" i="3" s="1"/>
  <c r="M41" i="3" s="1"/>
  <c r="I36" i="3"/>
  <c r="J36" i="3" s="1"/>
  <c r="K36" i="3" s="1"/>
  <c r="M36" i="3" s="1"/>
  <c r="I25" i="3"/>
  <c r="J25" i="3" s="1"/>
  <c r="K25" i="3" s="1"/>
  <c r="M25" i="3" s="1"/>
  <c r="I21" i="3"/>
  <c r="J21" i="3" s="1"/>
  <c r="K21" i="3" s="1"/>
  <c r="M21" i="3" s="1"/>
  <c r="I9" i="3"/>
  <c r="J9" i="3" s="1"/>
  <c r="K9" i="3" s="1"/>
  <c r="M9" i="3" s="1"/>
  <c r="I54" i="3"/>
  <c r="J54" i="3" s="1"/>
  <c r="K54" i="3" s="1"/>
  <c r="M54" i="3" s="1"/>
  <c r="I37" i="3"/>
  <c r="J37" i="3" s="1"/>
  <c r="K37" i="3" s="1"/>
  <c r="M37" i="3" s="1"/>
  <c r="I30" i="3"/>
  <c r="J30" i="3" s="1"/>
  <c r="K30" i="3" s="1"/>
  <c r="M30" i="3" s="1"/>
  <c r="I28" i="3"/>
  <c r="J28" i="3" s="1"/>
  <c r="K28" i="3" s="1"/>
  <c r="M28" i="3" s="1"/>
  <c r="I26" i="3"/>
  <c r="J26" i="3" s="1"/>
  <c r="K26" i="3" s="1"/>
  <c r="M26" i="3" s="1"/>
  <c r="I8" i="3"/>
  <c r="J8" i="3" s="1"/>
  <c r="K8" i="3" s="1"/>
  <c r="M8" i="3" s="1"/>
  <c r="I6" i="3"/>
  <c r="J6" i="3" s="1"/>
  <c r="K6" i="3" s="1"/>
  <c r="M6" i="3" s="1"/>
  <c r="H5" i="3"/>
  <c r="H63" i="3"/>
  <c r="H64" i="3"/>
  <c r="I63" i="3" l="1"/>
  <c r="J63" i="3" s="1"/>
  <c r="K63" i="3" s="1"/>
  <c r="M63" i="3" s="1"/>
  <c r="I64" i="3"/>
  <c r="J64" i="3" s="1"/>
  <c r="K64" i="3" s="1"/>
  <c r="M64" i="3" s="1"/>
  <c r="I5" i="3"/>
  <c r="J5" i="3" s="1"/>
  <c r="K5" i="3" s="1"/>
  <c r="M5" i="3" s="1"/>
  <c r="H61" i="3" l="1"/>
  <c r="I61" i="3" s="1"/>
  <c r="J61" i="3" s="1"/>
  <c r="K61" i="3" s="1"/>
  <c r="M61" i="3" l="1"/>
  <c r="K84" i="3"/>
  <c r="J84" i="3"/>
  <c r="I84" i="3"/>
  <c r="H84" i="3"/>
  <c r="M84" i="3" l="1"/>
  <c r="H4" i="3" l="1"/>
  <c r="I4" i="3" s="1"/>
  <c r="J4" i="3" s="1"/>
  <c r="J60" i="3" l="1"/>
  <c r="K4" i="3"/>
  <c r="J86" i="3"/>
  <c r="I60" i="3"/>
  <c r="I86" i="3" s="1"/>
  <c r="H60" i="3"/>
  <c r="H86" i="3" s="1"/>
  <c r="M4" i="3" l="1"/>
  <c r="K60" i="3"/>
  <c r="K86" i="3" s="1"/>
  <c r="M60" i="3"/>
  <c r="M8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pcornelisse</author>
    <author>Petra Cornelisse</author>
  </authors>
  <commentList>
    <comment ref="F3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pcornelisse:</t>
        </r>
        <r>
          <rPr>
            <sz val="8"/>
            <color indexed="81"/>
            <rFont val="Tahoma"/>
            <family val="2"/>
          </rPr>
          <t xml:space="preserve">
Getaxeerd dd 12-06-2012
Troostwijk Taxaties
rapportnr. 198995.001</t>
        </r>
      </text>
    </comment>
    <comment ref="F55" authorId="1" shapeId="0" xr:uid="{00000000-0006-0000-0100-000002000000}">
      <text>
        <r>
          <rPr>
            <sz val="9"/>
            <color indexed="81"/>
            <rFont val="Tahoma"/>
            <family val="2"/>
          </rPr>
          <t>getaxeerd door Thorbecke d.d. 20-06-19
exclusief BTW en fundering</t>
        </r>
      </text>
    </comment>
    <comment ref="F57" authorId="1" shapeId="0" xr:uid="{00000000-0006-0000-0100-000003000000}">
      <text>
        <r>
          <rPr>
            <sz val="9"/>
            <color indexed="81"/>
            <rFont val="Tahoma"/>
            <family val="2"/>
          </rPr>
          <t>450 zonnepanelen en een trafohuisje</t>
        </r>
      </text>
    </comment>
    <comment ref="F61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pcornelisse:</t>
        </r>
        <r>
          <rPr>
            <sz val="8"/>
            <color indexed="81"/>
            <rFont val="Tahoma"/>
            <family val="2"/>
          </rPr>
          <t xml:space="preserve">
getaxeerd dd 12-06-12
Troostwijk Taxaties
rapportnr. 198997.001</t>
        </r>
      </text>
    </comment>
    <comment ref="F62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pcornelisse:</t>
        </r>
        <r>
          <rPr>
            <sz val="8"/>
            <color indexed="81"/>
            <rFont val="Tahoma"/>
            <family val="2"/>
          </rPr>
          <t xml:space="preserve">
getaxeerd dd 12-06-12
Troostwijk Taxaties
rapportnr. 198998.001</t>
        </r>
      </text>
    </comment>
    <comment ref="F65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pcornelisse:</t>
        </r>
        <r>
          <rPr>
            <sz val="8"/>
            <color indexed="81"/>
            <rFont val="Tahoma"/>
            <family val="2"/>
          </rPr>
          <t xml:space="preserve">
getaxeerd dd 12-06-12
Troostwijk Taxaties
rapportnr. 198996.001</t>
        </r>
      </text>
    </comment>
    <comment ref="F72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pcornelisse:</t>
        </r>
        <r>
          <rPr>
            <sz val="8"/>
            <color indexed="81"/>
            <rFont val="Tahoma"/>
            <family val="2"/>
          </rPr>
          <t xml:space="preserve">
getaxeerd dd 14-06-12
Troostwijk Taxaties
rapportnr. 198999.001</t>
        </r>
      </text>
    </comment>
  </commentList>
</comments>
</file>

<file path=xl/sharedStrings.xml><?xml version="1.0" encoding="utf-8"?>
<sst xmlns="http://schemas.openxmlformats.org/spreadsheetml/2006/main" count="418" uniqueCount="235">
  <si>
    <t>Risico-adres</t>
  </si>
  <si>
    <t>Risico-object</t>
  </si>
  <si>
    <t xml:space="preserve">Inventaris </t>
  </si>
  <si>
    <t>Totaal</t>
  </si>
  <si>
    <t>A1.</t>
  </si>
  <si>
    <t>Bloemhofweg 99</t>
  </si>
  <si>
    <t>Noodlokaal Modelspoorclub</t>
  </si>
  <si>
    <t>Bosweg 9/Oranjepark</t>
  </si>
  <si>
    <t>Muziekkoepel</t>
  </si>
  <si>
    <t>Berging opsl.handgereed</t>
  </si>
  <si>
    <t>Bredeweg 1</t>
  </si>
  <si>
    <t>Woonhuis</t>
  </si>
  <si>
    <t>De Visserlaan 10</t>
  </si>
  <si>
    <t>Dorpsstraat 12</t>
  </si>
  <si>
    <t>Kerktoren</t>
  </si>
  <si>
    <t>Uurwerk</t>
  </si>
  <si>
    <t>Elburgerweg 11</t>
  </si>
  <si>
    <t>Rode Kruis Gebouw</t>
  </si>
  <si>
    <t>Elektraweg 5</t>
  </si>
  <si>
    <t>Sporthal</t>
  </si>
  <si>
    <t>Elspeterbosweg 26</t>
  </si>
  <si>
    <t>Dorpshuis</t>
  </si>
  <si>
    <t>Eperweg 22</t>
  </si>
  <si>
    <t>Baarhuisje op begraafplaats</t>
  </si>
  <si>
    <t>Aula op begraafplaats</t>
  </si>
  <si>
    <t>Harderwijkerweg 370</t>
  </si>
  <si>
    <t>Woning + garage</t>
  </si>
  <si>
    <t>Harderwijkerweg 543</t>
  </si>
  <si>
    <t>Bergschuur</t>
  </si>
  <si>
    <t>Harderwijkerweg 547</t>
  </si>
  <si>
    <t>Schuur (Politiehondenvereniging)</t>
  </si>
  <si>
    <t>Hullerweg 121</t>
  </si>
  <si>
    <t>Klarenweg 150</t>
  </si>
  <si>
    <t>Kroonlaan 13</t>
  </si>
  <si>
    <t>Lindelaan 1</t>
  </si>
  <si>
    <t>Harmonie</t>
  </si>
  <si>
    <t>Oosteinderweg ong.</t>
  </si>
  <si>
    <t>Gebouw in Hertenkamp</t>
  </si>
  <si>
    <t>Pompinstallatie</t>
  </si>
  <si>
    <t>Piersonstraat 48</t>
  </si>
  <si>
    <t>Gymnastieklokaal</t>
  </si>
  <si>
    <t>Natuurtransferium/paviljoen</t>
  </si>
  <si>
    <t>Spoorlaan ong.</t>
  </si>
  <si>
    <t>Opstal hertenkamp</t>
  </si>
  <si>
    <t>Sportlaan 3</t>
  </si>
  <si>
    <t>Werksch.Sportp.Wiltsangh</t>
  </si>
  <si>
    <t>Sportlaan 5/7</t>
  </si>
  <si>
    <t>Stakenbergweg 4</t>
  </si>
  <si>
    <t>Schaapskooi</t>
  </si>
  <si>
    <t>Toilet/Voederberging</t>
  </si>
  <si>
    <t>Hooiberging</t>
  </si>
  <si>
    <t>Troelstrastraat 21</t>
  </si>
  <si>
    <t>Peutersp. De Blokkendoos + berging</t>
  </si>
  <si>
    <t>Uddelerweg 70</t>
  </si>
  <si>
    <t>Uddelerweg 96</t>
  </si>
  <si>
    <t>Sportzaal</t>
  </si>
  <si>
    <t>Van Oordtstraat 110</t>
  </si>
  <si>
    <t>Vierhouterweg 14</t>
  </si>
  <si>
    <t>Gymnastieklokaal incl.rijwielstalling</t>
  </si>
  <si>
    <t>Wagenweg 39</t>
  </si>
  <si>
    <t>Woning (locomotiefhuisje)</t>
  </si>
  <si>
    <t>Subtotaal A1 Overige eigendommen</t>
  </si>
  <si>
    <t>A2.</t>
  </si>
  <si>
    <t>Alb.Neuhuyslaan 53</t>
  </si>
  <si>
    <t>L.O.M. School De Arend incl. stalling</t>
  </si>
  <si>
    <t>Ger.Gem.Basisschool Eben Haëzer incl.st.</t>
  </si>
  <si>
    <t>Arthur Briëtstraat 40</t>
  </si>
  <si>
    <t>Openb.Basisschool Tweeluik</t>
  </si>
  <si>
    <t>Berenbosweg 25</t>
  </si>
  <si>
    <t>R.K. School St.Franciscus incl. stalling</t>
  </si>
  <si>
    <t>Ds. Kalshovenweg 15</t>
  </si>
  <si>
    <t>Herv. Basisschool Boaz-Jachin incl.stalling</t>
  </si>
  <si>
    <t>Eeckelhagen 37</t>
  </si>
  <si>
    <t>Chr.Basisschool Da Costa incl. stalling</t>
  </si>
  <si>
    <t>Bijz.Basisschool De Morgenster incl.stalling</t>
  </si>
  <si>
    <t>Groenelaantje 40</t>
  </si>
  <si>
    <t>Dokter A.Verschoorschool incl. stalling</t>
  </si>
  <si>
    <t>Hoefslag 18</t>
  </si>
  <si>
    <t>Chr.Basisschool Pr.Beatrix incl. stalling</t>
  </si>
  <si>
    <t>Jan van Vuurenstr. 15</t>
  </si>
  <si>
    <t>Chr.Basisschool De Ridder incl.stalling</t>
  </si>
  <si>
    <t>Kon.Julianastraat 25</t>
  </si>
  <si>
    <t>Chr.Basisschool De Bron incl.stalling</t>
  </si>
  <si>
    <t>Lijsterbesweg 4</t>
  </si>
  <si>
    <t>Bijz.Basisschool De Morgenster depend.</t>
  </si>
  <si>
    <t>Meester Drostweg 6</t>
  </si>
  <si>
    <t>Bijz.Basisschool De Bron incl.st. (depend.)</t>
  </si>
  <si>
    <t>Z.M.L.K. School De Wingerd incl. stalling</t>
  </si>
  <si>
    <t>Randweg 11</t>
  </si>
  <si>
    <t>Openb.Basisschool Schakel incl.stalling</t>
  </si>
  <si>
    <t>Troelstrastraat 39</t>
  </si>
  <si>
    <t>Chr.Basisschool Petra incl. stalling</t>
  </si>
  <si>
    <t>Uddelerweg 100</t>
  </si>
  <si>
    <t>Mavo-unit + pompinstallatie</t>
  </si>
  <si>
    <t>Vierhouterweg 16</t>
  </si>
  <si>
    <t>Chr. Basisschool Da Costa incl. st. (depend.)</t>
  </si>
  <si>
    <t>Westerlaan 63</t>
  </si>
  <si>
    <t>Chr.Basisschool A.van Stuyvenberg incl.st.</t>
  </si>
  <si>
    <t>Winckelweg 39</t>
  </si>
  <si>
    <t>Chr.Basisschool Immanuël</t>
  </si>
  <si>
    <t>Subtotaal A2 Primair onderwijs</t>
  </si>
  <si>
    <t>A3</t>
  </si>
  <si>
    <t>Raadhuis/Gemeentehuis</t>
  </si>
  <si>
    <t>Markt 1</t>
  </si>
  <si>
    <t>Verkiezingsmateriaal</t>
  </si>
  <si>
    <t>A4</t>
  </si>
  <si>
    <t>Recr.Centr., Sportzaal, Zwembad &amp; Bowling</t>
  </si>
  <si>
    <t>Oosteinderweg 19</t>
  </si>
  <si>
    <t>TOTAAL</t>
  </si>
  <si>
    <t>Oosterlaan 147</t>
  </si>
  <si>
    <t>Jachthuis Aortjeshuus</t>
  </si>
  <si>
    <t>Traforruimte</t>
  </si>
  <si>
    <t>Club-/Kleedgebouw Wiltsangh+ berging</t>
  </si>
  <si>
    <t>huurdersbelang</t>
  </si>
  <si>
    <t>Elspeterweg 44</t>
  </si>
  <si>
    <t>F.A. Molijnlaan 184</t>
  </si>
  <si>
    <t>Nuborgh college Veluvine</t>
  </si>
  <si>
    <t>ZMLK-school "De Wingerd" (dislocatie)</t>
  </si>
  <si>
    <t>Werkschuur gemeente</t>
  </si>
  <si>
    <t>Brandsweg 3</t>
  </si>
  <si>
    <t>Plesmanlaan 3</t>
  </si>
  <si>
    <r>
      <t xml:space="preserve">Gemeentewerf </t>
    </r>
    <r>
      <rPr>
        <sz val="10"/>
        <color indexed="40"/>
        <rFont val="Arial"/>
        <family val="2"/>
      </rPr>
      <t>(exclusief BTW)</t>
    </r>
  </si>
  <si>
    <t>Apeldoornseweg 22</t>
  </si>
  <si>
    <t>Elburgerweg 13</t>
  </si>
  <si>
    <t>Brandweerkazerne</t>
  </si>
  <si>
    <t>F.A. Molijnlaan 166</t>
  </si>
  <si>
    <t>Gebouwen</t>
  </si>
  <si>
    <t>Postcode</t>
  </si>
  <si>
    <t>Plaats</t>
  </si>
  <si>
    <t>8071 BZ</t>
  </si>
  <si>
    <t>Nunspeet</t>
  </si>
  <si>
    <t>8072 DV</t>
  </si>
  <si>
    <t>8071 AR</t>
  </si>
  <si>
    <t>8071 TA</t>
  </si>
  <si>
    <t>8071 CX</t>
  </si>
  <si>
    <t>8071 PA</t>
  </si>
  <si>
    <t>Vierhouten</t>
  </si>
  <si>
    <t>8076 RC</t>
  </si>
  <si>
    <t>8071 AX</t>
  </si>
  <si>
    <t>8071 AK</t>
  </si>
  <si>
    <t>Hulshorst</t>
  </si>
  <si>
    <t>8077 RL</t>
  </si>
  <si>
    <t>8077 RJ</t>
  </si>
  <si>
    <t>8077 RC</t>
  </si>
  <si>
    <t>8077 SK</t>
  </si>
  <si>
    <t>8071 RN</t>
  </si>
  <si>
    <t>8077 SN</t>
  </si>
  <si>
    <t>8071 WE</t>
  </si>
  <si>
    <t>8071 GJ</t>
  </si>
  <si>
    <t>8072 ZN</t>
  </si>
  <si>
    <t>8071 AV</t>
  </si>
  <si>
    <t>8072 XC</t>
  </si>
  <si>
    <t>8072 CA</t>
  </si>
  <si>
    <t>8075 RA</t>
  </si>
  <si>
    <t>Elspeet</t>
  </si>
  <si>
    <t>8072 AL</t>
  </si>
  <si>
    <t>8075 CK</t>
  </si>
  <si>
    <t>8071 KD</t>
  </si>
  <si>
    <t>8075 BJ</t>
  </si>
  <si>
    <t>8071 XC</t>
  </si>
  <si>
    <t>8071 DN</t>
  </si>
  <si>
    <t>8072 HJ</t>
  </si>
  <si>
    <t>8075 BN</t>
  </si>
  <si>
    <t>8072 GZ</t>
  </si>
  <si>
    <t>8071 DX</t>
  </si>
  <si>
    <t>8072 XH</t>
  </si>
  <si>
    <t>8075 AE</t>
  </si>
  <si>
    <t>8071 ZR</t>
  </si>
  <si>
    <t>Fr.Huismansstraat 18</t>
  </si>
  <si>
    <t>8072 HH</t>
  </si>
  <si>
    <t>8072 DD</t>
  </si>
  <si>
    <t>8072 ZJ</t>
  </si>
  <si>
    <t>8071 LL</t>
  </si>
  <si>
    <t>8072 XV</t>
  </si>
  <si>
    <t>8071 HE</t>
  </si>
  <si>
    <t>8072 BW</t>
  </si>
  <si>
    <t>8071 XJ</t>
  </si>
  <si>
    <t>8077 SZ</t>
  </si>
  <si>
    <t>8071 EB</t>
  </si>
  <si>
    <t>8072 PT</t>
  </si>
  <si>
    <t>Vierhouterweg 22a</t>
  </si>
  <si>
    <t>Jan van Vuurenstraat 13</t>
  </si>
  <si>
    <t>(in gebruik bij Ridderschool en Straathoekwerk)
(jongerenwerk)</t>
  </si>
  <si>
    <t>Werkschuur op begraafplaats + stallingloods</t>
  </si>
  <si>
    <t>Stationsplein 1</t>
  </si>
  <si>
    <t>Stationsplein 4</t>
  </si>
  <si>
    <t>VVV gebouw</t>
  </si>
  <si>
    <t>8071 CH</t>
  </si>
  <si>
    <t>per 01-01-2018</t>
  </si>
  <si>
    <t>(index 125,8)</t>
  </si>
  <si>
    <t>Pannenkoekenhuis De Stroopstok (leegstaand)</t>
  </si>
  <si>
    <t>F.A. Molijnlaan 186</t>
  </si>
  <si>
    <t>kantoor</t>
  </si>
  <si>
    <t>8072 GN</t>
  </si>
  <si>
    <t>8071 BV</t>
  </si>
  <si>
    <t>Eperweg 51a</t>
  </si>
  <si>
    <t>8072 DA</t>
  </si>
  <si>
    <t>Werkschuur</t>
  </si>
  <si>
    <t>Laan 60</t>
  </si>
  <si>
    <t>8071 JB</t>
  </si>
  <si>
    <t>Woonhuis (momenteel tijdelijk leegstand (maar wordt weer bewoond))</t>
  </si>
  <si>
    <t>Apeldoornseweg 80</t>
  </si>
  <si>
    <t>Vleeskaverhouderij</t>
  </si>
  <si>
    <t>Speelweide Stakenbergweg (sectie K, nummer 600)</t>
  </si>
  <si>
    <t>2 Toiletgebouwen</t>
  </si>
  <si>
    <t>Zorg woonunit</t>
  </si>
  <si>
    <t>Oenenburgweg 29</t>
  </si>
  <si>
    <t>8072 GG</t>
  </si>
  <si>
    <t>8075 RJ</t>
  </si>
  <si>
    <t>per 01-01-2019</t>
  </si>
  <si>
    <t>(index 134,2)</t>
  </si>
  <si>
    <t>per 01-01-2020</t>
  </si>
  <si>
    <t>(index 144,3)</t>
  </si>
  <si>
    <t>Wezenland 39</t>
  </si>
  <si>
    <t>Zonnepanelen gemeente op dak manege</t>
  </si>
  <si>
    <t>per 01-01-2021</t>
  </si>
  <si>
    <t>(index 151,5)</t>
  </si>
  <si>
    <t>Nachtegaalweg 2</t>
  </si>
  <si>
    <t>8075 AX</t>
  </si>
  <si>
    <t>Kulturhus</t>
  </si>
  <si>
    <t>per 01-01-2022</t>
  </si>
  <si>
    <t>(index 159,8)</t>
  </si>
  <si>
    <t>Mutatie(s) 2022</t>
  </si>
  <si>
    <t>per 070322 leegstaand iav sloop</t>
  </si>
  <si>
    <t>gesloopt</t>
  </si>
  <si>
    <t>Harderwijkerweg 343 (camping Landrust)</t>
  </si>
  <si>
    <t>15 chalets t.b.v. opvang vluchtelingen</t>
  </si>
  <si>
    <t>40.000 per stuk</t>
  </si>
  <si>
    <t>1 was/droog unit</t>
  </si>
  <si>
    <t>Laan 56 (woonhuis)</t>
  </si>
  <si>
    <t>aangekocht</t>
  </si>
  <si>
    <t>Kolmansweg 22</t>
  </si>
  <si>
    <t>Woning en garage</t>
  </si>
  <si>
    <t>kalverstallen</t>
  </si>
  <si>
    <t>werktuigenberging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</si>
</sst>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&quot;€&quot;\ #,##0.00_-"/>
  </numFmts>
  <fonts count="1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40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Border="1"/>
    <xf numFmtId="0" fontId="2" fillId="0" borderId="6" xfId="0" applyFont="1" applyBorder="1"/>
    <xf numFmtId="0" fontId="2" fillId="0" borderId="6" xfId="0" applyFont="1" applyFill="1" applyBorder="1" applyAlignment="1">
      <alignment horizontal="left"/>
    </xf>
    <xf numFmtId="0" fontId="3" fillId="0" borderId="0" xfId="0" applyFont="1" applyBorder="1"/>
    <xf numFmtId="0" fontId="2" fillId="0" borderId="6" xfId="0" applyFont="1" applyFill="1" applyBorder="1"/>
    <xf numFmtId="0" fontId="4" fillId="0" borderId="6" xfId="0" applyFont="1" applyBorder="1"/>
    <xf numFmtId="0" fontId="2" fillId="0" borderId="0" xfId="0" applyFont="1" applyFill="1" applyBorder="1"/>
    <xf numFmtId="0" fontId="2" fillId="0" borderId="6" xfId="0" applyFont="1" applyBorder="1" applyAlignment="1">
      <alignment horizontal="left"/>
    </xf>
    <xf numFmtId="164" fontId="2" fillId="0" borderId="6" xfId="0" applyNumberFormat="1" applyFont="1" applyBorder="1" applyAlignment="1">
      <alignment horizontal="left"/>
    </xf>
    <xf numFmtId="164" fontId="2" fillId="0" borderId="6" xfId="0" applyNumberFormat="1" applyFont="1" applyFill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0" xfId="0" applyNumberFormat="1" applyFont="1" applyBorder="1"/>
    <xf numFmtId="164" fontId="5" fillId="0" borderId="6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left"/>
    </xf>
    <xf numFmtId="0" fontId="3" fillId="0" borderId="6" xfId="0" applyFont="1" applyFill="1" applyBorder="1"/>
    <xf numFmtId="166" fontId="2" fillId="0" borderId="6" xfId="2" applyNumberFormat="1" applyFont="1" applyBorder="1"/>
    <xf numFmtId="0" fontId="1" fillId="0" borderId="0" xfId="0" applyFont="1" applyBorder="1"/>
    <xf numFmtId="0" fontId="3" fillId="2" borderId="7" xfId="0" applyFont="1" applyFill="1" applyBorder="1"/>
    <xf numFmtId="164" fontId="3" fillId="2" borderId="7" xfId="0" applyNumberFormat="1" applyFont="1" applyFill="1" applyBorder="1" applyAlignment="1">
      <alignment horizontal="left"/>
    </xf>
    <xf numFmtId="0" fontId="3" fillId="2" borderId="0" xfId="0" applyFont="1" applyFill="1" applyBorder="1"/>
    <xf numFmtId="164" fontId="3" fillId="2" borderId="0" xfId="0" applyNumberFormat="1" applyFont="1" applyFill="1" applyBorder="1" applyAlignment="1">
      <alignment horizontal="left"/>
    </xf>
    <xf numFmtId="0" fontId="3" fillId="2" borderId="6" xfId="0" applyFont="1" applyFill="1" applyBorder="1"/>
    <xf numFmtId="0" fontId="3" fillId="2" borderId="6" xfId="0" applyFont="1" applyFill="1" applyBorder="1" applyAlignment="1">
      <alignment horizontal="left"/>
    </xf>
    <xf numFmtId="164" fontId="3" fillId="2" borderId="6" xfId="0" applyNumberFormat="1" applyFont="1" applyFill="1" applyBorder="1" applyAlignment="1">
      <alignment horizontal="left"/>
    </xf>
    <xf numFmtId="0" fontId="2" fillId="2" borderId="1" xfId="0" applyFont="1" applyFill="1" applyBorder="1"/>
    <xf numFmtId="0" fontId="3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64" fontId="3" fillId="2" borderId="5" xfId="0" applyNumberFormat="1" applyFont="1" applyFill="1" applyBorder="1" applyAlignment="1">
      <alignment horizontal="left"/>
    </xf>
    <xf numFmtId="0" fontId="1" fillId="0" borderId="6" xfId="0" applyFont="1" applyBorder="1"/>
    <xf numFmtId="0" fontId="2" fillId="0" borderId="11" xfId="0" applyFont="1" applyFill="1" applyBorder="1" applyAlignment="1">
      <alignment horizontal="left"/>
    </xf>
    <xf numFmtId="164" fontId="2" fillId="0" borderId="11" xfId="0" applyNumberFormat="1" applyFont="1" applyBorder="1" applyAlignment="1">
      <alignment horizontal="left"/>
    </xf>
    <xf numFmtId="0" fontId="1" fillId="0" borderId="6" xfId="0" applyFont="1" applyFill="1" applyBorder="1" applyAlignment="1">
      <alignment horizontal="left" vertical="top"/>
    </xf>
    <xf numFmtId="0" fontId="1" fillId="0" borderId="6" xfId="0" applyFont="1" applyBorder="1" applyAlignment="1">
      <alignment vertical="top"/>
    </xf>
    <xf numFmtId="164" fontId="1" fillId="0" borderId="6" xfId="3" applyFont="1" applyBorder="1" applyAlignment="1">
      <alignment horizontal="left" vertical="top"/>
    </xf>
    <xf numFmtId="164" fontId="2" fillId="0" borderId="0" xfId="3" applyFont="1" applyBorder="1"/>
    <xf numFmtId="0" fontId="1" fillId="0" borderId="6" xfId="0" applyFont="1" applyFill="1" applyBorder="1"/>
    <xf numFmtId="0" fontId="1" fillId="3" borderId="6" xfId="0" applyFont="1" applyFill="1" applyBorder="1" applyAlignment="1">
      <alignment vertical="top" wrapText="1"/>
    </xf>
    <xf numFmtId="164" fontId="1" fillId="0" borderId="6" xfId="0" applyNumberFormat="1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3" borderId="6" xfId="0" applyFont="1" applyFill="1" applyBorder="1"/>
    <xf numFmtId="0" fontId="1" fillId="0" borderId="11" xfId="0" applyFont="1" applyBorder="1"/>
    <xf numFmtId="0" fontId="3" fillId="2" borderId="4" xfId="0" applyFont="1" applyFill="1" applyBorder="1"/>
    <xf numFmtId="0" fontId="1" fillId="0" borderId="6" xfId="0" applyFont="1" applyFill="1" applyBorder="1" applyAlignment="1">
      <alignment horizontal="left"/>
    </xf>
    <xf numFmtId="164" fontId="1" fillId="0" borderId="6" xfId="0" applyNumberFormat="1" applyFont="1" applyBorder="1" applyAlignment="1">
      <alignment horizontal="left"/>
    </xf>
    <xf numFmtId="164" fontId="1" fillId="0" borderId="6" xfId="3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6" fontId="1" fillId="0" borderId="6" xfId="2" applyNumberFormat="1" applyFont="1" applyBorder="1"/>
    <xf numFmtId="0" fontId="1" fillId="0" borderId="6" xfId="0" applyFont="1" applyFill="1" applyBorder="1" applyAlignment="1">
      <alignment vertical="top"/>
    </xf>
    <xf numFmtId="0" fontId="1" fillId="0" borderId="6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164" fontId="2" fillId="0" borderId="8" xfId="0" applyNumberFormat="1" applyFont="1" applyFill="1" applyBorder="1" applyAlignment="1">
      <alignment horizontal="left"/>
    </xf>
    <xf numFmtId="0" fontId="2" fillId="2" borderId="12" xfId="0" applyFont="1" applyFill="1" applyBorder="1"/>
    <xf numFmtId="0" fontId="3" fillId="2" borderId="13" xfId="0" applyFont="1" applyFill="1" applyBorder="1"/>
    <xf numFmtId="164" fontId="3" fillId="2" borderId="13" xfId="0" applyNumberFormat="1" applyFont="1" applyFill="1" applyBorder="1" applyAlignment="1">
      <alignment horizontal="left"/>
    </xf>
    <xf numFmtId="164" fontId="3" fillId="2" borderId="14" xfId="0" applyNumberFormat="1" applyFont="1" applyFill="1" applyBorder="1" applyAlignment="1">
      <alignment horizontal="left"/>
    </xf>
    <xf numFmtId="0" fontId="2" fillId="2" borderId="15" xfId="0" applyFont="1" applyFill="1" applyBorder="1"/>
    <xf numFmtId="164" fontId="3" fillId="2" borderId="16" xfId="0" applyNumberFormat="1" applyFont="1" applyFill="1" applyBorder="1" applyAlignment="1">
      <alignment horizontal="left"/>
    </xf>
    <xf numFmtId="0" fontId="2" fillId="2" borderId="17" xfId="0" applyFont="1" applyFill="1" applyBorder="1"/>
    <xf numFmtId="0" fontId="3" fillId="2" borderId="18" xfId="0" applyFont="1" applyFill="1" applyBorder="1"/>
    <xf numFmtId="164" fontId="3" fillId="2" borderId="18" xfId="0" applyNumberFormat="1" applyFont="1" applyFill="1" applyBorder="1" applyAlignment="1">
      <alignment horizontal="left"/>
    </xf>
    <xf numFmtId="164" fontId="2" fillId="2" borderId="18" xfId="0" applyNumberFormat="1" applyFont="1" applyFill="1" applyBorder="1" applyAlignment="1">
      <alignment horizontal="left"/>
    </xf>
    <xf numFmtId="164" fontId="2" fillId="2" borderId="19" xfId="0" applyNumberFormat="1" applyFont="1" applyFill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left"/>
    </xf>
    <xf numFmtId="0" fontId="1" fillId="0" borderId="0" xfId="0" applyFont="1" applyBorder="1"/>
    <xf numFmtId="0" fontId="1" fillId="0" borderId="6" xfId="0" applyFont="1" applyBorder="1"/>
    <xf numFmtId="0" fontId="1" fillId="0" borderId="6" xfId="0" applyFont="1" applyFill="1" applyBorder="1"/>
    <xf numFmtId="164" fontId="1" fillId="0" borderId="6" xfId="0" applyNumberFormat="1" applyFont="1" applyBorder="1" applyAlignment="1">
      <alignment horizontal="left"/>
    </xf>
    <xf numFmtId="164" fontId="1" fillId="0" borderId="8" xfId="0" applyNumberFormat="1" applyFont="1" applyFill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164" fontId="1" fillId="0" borderId="0" xfId="0" applyNumberFormat="1" applyFont="1" applyBorder="1" applyAlignment="1">
      <alignment horizontal="left"/>
    </xf>
    <xf numFmtId="0" fontId="1" fillId="0" borderId="0" xfId="0" applyFont="1" applyFill="1" applyBorder="1"/>
  </cellXfs>
  <cellStyles count="4">
    <cellStyle name="Euro" xfId="1" xr:uid="{00000000-0005-0000-0000-000000000000}"/>
    <cellStyle name="Komma" xfId="2" builtinId="3"/>
    <cellStyle name="Standaard" xfId="0" builtinId="0"/>
    <cellStyle name="Valuta" xfId="3" builtinId="4"/>
  </cellStyles>
  <dxfs count="0"/>
  <tableStyles count="0" defaultTableStyle="TableStyleMedium2" defaultPivotStyle="PivotStyleLight16"/>
  <colors>
    <mruColors>
      <color rgb="FFB7A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"/>
  <sheetViews>
    <sheetView tabSelected="1" topLeftCell="B73" zoomScaleNormal="100" workbookViewId="0">
      <selection activeCell="M103" sqref="M103"/>
    </sheetView>
  </sheetViews>
  <sheetFormatPr defaultColWidth="8.85546875" defaultRowHeight="12.75"/>
  <cols>
    <col min="1" max="1" width="3.42578125" style="1" hidden="1" customWidth="1"/>
    <col min="2" max="2" width="5.140625" style="1" customWidth="1"/>
    <col min="3" max="3" width="44.85546875" style="1" bestFit="1" customWidth="1"/>
    <col min="4" max="4" width="9.28515625" style="1" bestFit="1" customWidth="1"/>
    <col min="5" max="5" width="9.85546875" style="1" bestFit="1" customWidth="1"/>
    <col min="6" max="6" width="41.5703125" style="1" customWidth="1"/>
    <col min="7" max="10" width="21.140625" style="20" hidden="1" customWidth="1"/>
    <col min="11" max="11" width="21.140625" style="20" customWidth="1"/>
    <col min="12" max="12" width="19.42578125" style="11" bestFit="1" customWidth="1"/>
    <col min="13" max="13" width="18.140625" style="11" bestFit="1" customWidth="1"/>
    <col min="14" max="14" width="5.7109375" style="1" customWidth="1"/>
    <col min="15" max="16384" width="8.85546875" style="1"/>
  </cols>
  <sheetData>
    <row r="1" spans="1:13">
      <c r="A1" s="32"/>
      <c r="B1" s="61"/>
      <c r="C1" s="62" t="s">
        <v>0</v>
      </c>
      <c r="D1" s="62" t="s">
        <v>127</v>
      </c>
      <c r="E1" s="62" t="s">
        <v>128</v>
      </c>
      <c r="F1" s="62" t="s">
        <v>1</v>
      </c>
      <c r="G1" s="63" t="s">
        <v>126</v>
      </c>
      <c r="H1" s="63" t="s">
        <v>126</v>
      </c>
      <c r="I1" s="63" t="s">
        <v>126</v>
      </c>
      <c r="J1" s="63" t="s">
        <v>126</v>
      </c>
      <c r="K1" s="63" t="s">
        <v>126</v>
      </c>
      <c r="L1" s="63" t="s">
        <v>2</v>
      </c>
      <c r="M1" s="64" t="s">
        <v>3</v>
      </c>
    </row>
    <row r="2" spans="1:13">
      <c r="A2" s="34"/>
      <c r="B2" s="65"/>
      <c r="C2" s="27"/>
      <c r="D2" s="27"/>
      <c r="E2" s="27"/>
      <c r="F2" s="27"/>
      <c r="G2" s="28" t="s">
        <v>188</v>
      </c>
      <c r="H2" s="28" t="s">
        <v>209</v>
      </c>
      <c r="I2" s="28" t="s">
        <v>211</v>
      </c>
      <c r="J2" s="28" t="s">
        <v>215</v>
      </c>
      <c r="K2" s="28" t="s">
        <v>220</v>
      </c>
      <c r="L2" s="28" t="s">
        <v>220</v>
      </c>
      <c r="M2" s="66" t="s">
        <v>220</v>
      </c>
    </row>
    <row r="3" spans="1:13" ht="13.5" thickBot="1">
      <c r="A3" s="35"/>
      <c r="B3" s="67"/>
      <c r="C3" s="68"/>
      <c r="D3" s="68"/>
      <c r="E3" s="68"/>
      <c r="F3" s="68"/>
      <c r="G3" s="69" t="s">
        <v>189</v>
      </c>
      <c r="H3" s="69" t="s">
        <v>210</v>
      </c>
      <c r="I3" s="69" t="s">
        <v>212</v>
      </c>
      <c r="J3" s="69" t="s">
        <v>216</v>
      </c>
      <c r="K3" s="69" t="s">
        <v>221</v>
      </c>
      <c r="L3" s="70"/>
      <c r="M3" s="71"/>
    </row>
    <row r="4" spans="1:13">
      <c r="A4" s="2" t="s">
        <v>4</v>
      </c>
      <c r="B4" s="58">
        <v>45</v>
      </c>
      <c r="C4" s="15" t="s">
        <v>47</v>
      </c>
      <c r="D4" s="15" t="s">
        <v>153</v>
      </c>
      <c r="E4" s="15" t="s">
        <v>154</v>
      </c>
      <c r="F4" s="15" t="s">
        <v>48</v>
      </c>
      <c r="G4" s="59">
        <v>177913</v>
      </c>
      <c r="H4" s="59">
        <f>ROUND(G4/125.8*134.2,0)</f>
        <v>189793</v>
      </c>
      <c r="I4" s="59">
        <f>ROUND(H4/134.2*144.3,0)</f>
        <v>204077</v>
      </c>
      <c r="J4" s="59">
        <f>ROUND(I4/144.3*151.5,0)</f>
        <v>214260</v>
      </c>
      <c r="K4" s="59">
        <f>ROUND(J4/151.5*159.8,0)</f>
        <v>225998</v>
      </c>
      <c r="L4" s="59">
        <v>0</v>
      </c>
      <c r="M4" s="60">
        <f>K4+L4</f>
        <v>225998</v>
      </c>
    </row>
    <row r="5" spans="1:13">
      <c r="A5" s="2" t="s">
        <v>4</v>
      </c>
      <c r="B5" s="3">
        <v>46</v>
      </c>
      <c r="C5" s="2" t="s">
        <v>47</v>
      </c>
      <c r="D5" s="2" t="s">
        <v>153</v>
      </c>
      <c r="E5" s="2" t="s">
        <v>154</v>
      </c>
      <c r="F5" s="2" t="s">
        <v>49</v>
      </c>
      <c r="G5" s="9">
        <v>34180</v>
      </c>
      <c r="H5" s="59">
        <f t="shared" ref="H5:H54" si="0">ROUND(G5/125.8*134.2,0)</f>
        <v>36462</v>
      </c>
      <c r="I5" s="59">
        <f t="shared" ref="I5:I57" si="1">ROUND(H5/134.2*144.3,0)</f>
        <v>39206</v>
      </c>
      <c r="J5" s="59">
        <f t="shared" ref="J5:J57" si="2">ROUND(I5/144.3*151.5,0)</f>
        <v>41162</v>
      </c>
      <c r="K5" s="59">
        <f t="shared" ref="K5:K57" si="3">ROUND(J5/151.5*159.8,0)</f>
        <v>43417</v>
      </c>
      <c r="L5" s="9">
        <v>0</v>
      </c>
      <c r="M5" s="60">
        <f t="shared" ref="M5:M57" si="4">K5+L5</f>
        <v>43417</v>
      </c>
    </row>
    <row r="6" spans="1:13">
      <c r="A6" s="2" t="s">
        <v>4</v>
      </c>
      <c r="B6" s="3">
        <v>47</v>
      </c>
      <c r="C6" s="2" t="s">
        <v>47</v>
      </c>
      <c r="D6" s="2" t="s">
        <v>153</v>
      </c>
      <c r="E6" s="2" t="s">
        <v>154</v>
      </c>
      <c r="F6" s="2" t="s">
        <v>50</v>
      </c>
      <c r="G6" s="9">
        <v>34180</v>
      </c>
      <c r="H6" s="59">
        <f t="shared" si="0"/>
        <v>36462</v>
      </c>
      <c r="I6" s="59">
        <f t="shared" si="1"/>
        <v>39206</v>
      </c>
      <c r="J6" s="59">
        <f t="shared" si="2"/>
        <v>41162</v>
      </c>
      <c r="K6" s="59">
        <f t="shared" si="3"/>
        <v>43417</v>
      </c>
      <c r="L6" s="9">
        <v>0</v>
      </c>
      <c r="M6" s="60">
        <f t="shared" si="4"/>
        <v>43417</v>
      </c>
    </row>
    <row r="7" spans="1:13">
      <c r="A7" s="5" t="s">
        <v>62</v>
      </c>
      <c r="B7" s="3">
        <v>74</v>
      </c>
      <c r="C7" s="2" t="s">
        <v>92</v>
      </c>
      <c r="D7" s="2" t="s">
        <v>156</v>
      </c>
      <c r="E7" s="2" t="s">
        <v>154</v>
      </c>
      <c r="F7" s="2" t="s">
        <v>93</v>
      </c>
      <c r="G7" s="9">
        <v>6238</v>
      </c>
      <c r="H7" s="59">
        <f t="shared" si="0"/>
        <v>6655</v>
      </c>
      <c r="I7" s="59">
        <f t="shared" si="1"/>
        <v>7156</v>
      </c>
      <c r="J7" s="59">
        <f t="shared" si="2"/>
        <v>7513</v>
      </c>
      <c r="K7" s="59">
        <f t="shared" si="3"/>
        <v>7925</v>
      </c>
      <c r="L7" s="9">
        <v>5445</v>
      </c>
      <c r="M7" s="60">
        <f t="shared" si="4"/>
        <v>13370</v>
      </c>
    </row>
    <row r="8" spans="1:13">
      <c r="A8" s="2" t="s">
        <v>4</v>
      </c>
      <c r="B8" s="3">
        <v>52</v>
      </c>
      <c r="C8" s="2" t="s">
        <v>53</v>
      </c>
      <c r="D8" s="2" t="s">
        <v>156</v>
      </c>
      <c r="E8" s="2" t="s">
        <v>154</v>
      </c>
      <c r="F8" s="2" t="s">
        <v>24</v>
      </c>
      <c r="G8" s="9">
        <v>274085</v>
      </c>
      <c r="H8" s="59">
        <f t="shared" si="0"/>
        <v>292386</v>
      </c>
      <c r="I8" s="59">
        <f t="shared" si="1"/>
        <v>314391</v>
      </c>
      <c r="J8" s="59">
        <f t="shared" si="2"/>
        <v>330078</v>
      </c>
      <c r="K8" s="59">
        <f t="shared" si="3"/>
        <v>348161</v>
      </c>
      <c r="L8" s="9">
        <v>21781</v>
      </c>
      <c r="M8" s="60">
        <f t="shared" si="4"/>
        <v>369942</v>
      </c>
    </row>
    <row r="9" spans="1:13">
      <c r="A9" s="2" t="s">
        <v>4</v>
      </c>
      <c r="B9" s="3">
        <v>68</v>
      </c>
      <c r="C9" s="5" t="s">
        <v>53</v>
      </c>
      <c r="D9" s="2" t="s">
        <v>156</v>
      </c>
      <c r="E9" s="2" t="s">
        <v>154</v>
      </c>
      <c r="F9" s="5" t="s">
        <v>118</v>
      </c>
      <c r="G9" s="9">
        <v>112121</v>
      </c>
      <c r="H9" s="59">
        <f t="shared" si="0"/>
        <v>119608</v>
      </c>
      <c r="I9" s="59">
        <f t="shared" si="1"/>
        <v>128610</v>
      </c>
      <c r="J9" s="59">
        <f t="shared" si="2"/>
        <v>135027</v>
      </c>
      <c r="K9" s="59">
        <f t="shared" si="3"/>
        <v>142425</v>
      </c>
      <c r="L9" s="9">
        <v>15000</v>
      </c>
      <c r="M9" s="60">
        <f t="shared" si="4"/>
        <v>157425</v>
      </c>
    </row>
    <row r="10" spans="1:13">
      <c r="A10" s="2" t="s">
        <v>4</v>
      </c>
      <c r="B10" s="3">
        <v>54</v>
      </c>
      <c r="C10" s="2" t="s">
        <v>54</v>
      </c>
      <c r="D10" s="2" t="s">
        <v>156</v>
      </c>
      <c r="E10" s="2" t="s">
        <v>154</v>
      </c>
      <c r="F10" s="2" t="s">
        <v>55</v>
      </c>
      <c r="G10" s="9">
        <v>1061718</v>
      </c>
      <c r="H10" s="59">
        <f t="shared" si="0"/>
        <v>1132612</v>
      </c>
      <c r="I10" s="59">
        <f t="shared" si="1"/>
        <v>1217853</v>
      </c>
      <c r="J10" s="59">
        <f t="shared" si="2"/>
        <v>1278619</v>
      </c>
      <c r="K10" s="59">
        <f t="shared" si="3"/>
        <v>1348669</v>
      </c>
      <c r="L10" s="9">
        <v>60000</v>
      </c>
      <c r="M10" s="60">
        <f t="shared" si="4"/>
        <v>1408669</v>
      </c>
    </row>
    <row r="11" spans="1:13">
      <c r="A11" s="2" t="s">
        <v>4</v>
      </c>
      <c r="B11" s="3">
        <v>56</v>
      </c>
      <c r="C11" s="2" t="s">
        <v>57</v>
      </c>
      <c r="D11" s="2" t="s">
        <v>158</v>
      </c>
      <c r="E11" s="2" t="s">
        <v>154</v>
      </c>
      <c r="F11" s="2" t="s">
        <v>58</v>
      </c>
      <c r="G11" s="9">
        <v>678967</v>
      </c>
      <c r="H11" s="59">
        <f t="shared" si="0"/>
        <v>724303</v>
      </c>
      <c r="I11" s="59">
        <f t="shared" si="1"/>
        <v>778815</v>
      </c>
      <c r="J11" s="59">
        <f t="shared" si="2"/>
        <v>817675</v>
      </c>
      <c r="K11" s="59">
        <f t="shared" si="3"/>
        <v>862472</v>
      </c>
      <c r="L11" s="9">
        <v>50370</v>
      </c>
      <c r="M11" s="60">
        <f t="shared" si="4"/>
        <v>912842</v>
      </c>
    </row>
    <row r="12" spans="1:13">
      <c r="A12" s="37" t="s">
        <v>4</v>
      </c>
      <c r="B12" s="3">
        <v>72</v>
      </c>
      <c r="C12" s="37" t="s">
        <v>180</v>
      </c>
      <c r="D12" s="37" t="s">
        <v>158</v>
      </c>
      <c r="E12" s="5" t="s">
        <v>154</v>
      </c>
      <c r="F12" s="37" t="s">
        <v>124</v>
      </c>
      <c r="G12" s="9">
        <v>1122458</v>
      </c>
      <c r="H12" s="59">
        <f t="shared" si="0"/>
        <v>1197408</v>
      </c>
      <c r="I12" s="59">
        <f t="shared" si="1"/>
        <v>1287526</v>
      </c>
      <c r="J12" s="59">
        <f t="shared" si="2"/>
        <v>1351768</v>
      </c>
      <c r="K12" s="59">
        <f t="shared" si="3"/>
        <v>1425825</v>
      </c>
      <c r="L12" s="9"/>
      <c r="M12" s="60">
        <f t="shared" si="4"/>
        <v>1425825</v>
      </c>
    </row>
    <row r="13" spans="1:13">
      <c r="A13" s="2" t="s">
        <v>4</v>
      </c>
      <c r="B13" s="3">
        <v>4</v>
      </c>
      <c r="C13" s="2" t="s">
        <v>119</v>
      </c>
      <c r="D13" s="5" t="s">
        <v>144</v>
      </c>
      <c r="E13" s="5" t="s">
        <v>140</v>
      </c>
      <c r="F13" s="2" t="s">
        <v>9</v>
      </c>
      <c r="G13" s="9">
        <v>5916</v>
      </c>
      <c r="H13" s="59">
        <f t="shared" si="0"/>
        <v>6311</v>
      </c>
      <c r="I13" s="59">
        <f t="shared" si="1"/>
        <v>6786</v>
      </c>
      <c r="J13" s="59">
        <f t="shared" si="2"/>
        <v>7125</v>
      </c>
      <c r="K13" s="59">
        <f t="shared" si="3"/>
        <v>7515</v>
      </c>
      <c r="L13" s="9">
        <v>5445</v>
      </c>
      <c r="M13" s="60">
        <f t="shared" si="4"/>
        <v>12960</v>
      </c>
    </row>
    <row r="14" spans="1:13">
      <c r="A14" s="2" t="s">
        <v>4</v>
      </c>
      <c r="B14" s="3">
        <v>5</v>
      </c>
      <c r="C14" s="2" t="s">
        <v>10</v>
      </c>
      <c r="D14" s="5" t="s">
        <v>143</v>
      </c>
      <c r="E14" s="5" t="s">
        <v>140</v>
      </c>
      <c r="F14" s="2" t="s">
        <v>11</v>
      </c>
      <c r="G14" s="9">
        <v>229391</v>
      </c>
      <c r="H14" s="59">
        <f t="shared" si="0"/>
        <v>244708</v>
      </c>
      <c r="I14" s="59">
        <f t="shared" si="1"/>
        <v>263125</v>
      </c>
      <c r="J14" s="59">
        <f t="shared" si="2"/>
        <v>276254</v>
      </c>
      <c r="K14" s="59">
        <f t="shared" si="3"/>
        <v>291389</v>
      </c>
      <c r="L14" s="9">
        <v>0</v>
      </c>
      <c r="M14" s="60">
        <f t="shared" si="4"/>
        <v>291389</v>
      </c>
    </row>
    <row r="15" spans="1:13">
      <c r="A15" s="2" t="s">
        <v>4</v>
      </c>
      <c r="B15" s="3">
        <v>17</v>
      </c>
      <c r="C15" s="2" t="s">
        <v>25</v>
      </c>
      <c r="D15" s="2" t="s">
        <v>141</v>
      </c>
      <c r="E15" s="2" t="s">
        <v>140</v>
      </c>
      <c r="F15" s="2" t="s">
        <v>26</v>
      </c>
      <c r="G15" s="9">
        <v>229391</v>
      </c>
      <c r="H15" s="59">
        <f t="shared" si="0"/>
        <v>244708</v>
      </c>
      <c r="I15" s="59">
        <f t="shared" si="1"/>
        <v>263125</v>
      </c>
      <c r="J15" s="59">
        <f t="shared" si="2"/>
        <v>276254</v>
      </c>
      <c r="K15" s="59">
        <f t="shared" si="3"/>
        <v>291389</v>
      </c>
      <c r="L15" s="9">
        <v>0</v>
      </c>
      <c r="M15" s="60">
        <f t="shared" si="4"/>
        <v>291389</v>
      </c>
    </row>
    <row r="16" spans="1:13">
      <c r="A16" s="2" t="s">
        <v>4</v>
      </c>
      <c r="B16" s="3">
        <v>18</v>
      </c>
      <c r="C16" s="2" t="s">
        <v>27</v>
      </c>
      <c r="D16" s="2" t="s">
        <v>142</v>
      </c>
      <c r="E16" s="2" t="s">
        <v>140</v>
      </c>
      <c r="F16" s="2" t="s">
        <v>11</v>
      </c>
      <c r="G16" s="9">
        <v>216903</v>
      </c>
      <c r="H16" s="59">
        <f t="shared" si="0"/>
        <v>231386</v>
      </c>
      <c r="I16" s="59">
        <f t="shared" si="1"/>
        <v>248800</v>
      </c>
      <c r="J16" s="59">
        <f t="shared" si="2"/>
        <v>261214</v>
      </c>
      <c r="K16" s="59">
        <f t="shared" si="3"/>
        <v>275525</v>
      </c>
      <c r="L16" s="9">
        <v>0</v>
      </c>
      <c r="M16" s="60">
        <f t="shared" si="4"/>
        <v>275525</v>
      </c>
    </row>
    <row r="17" spans="1:15">
      <c r="A17" s="2" t="s">
        <v>4</v>
      </c>
      <c r="B17" s="3">
        <v>19</v>
      </c>
      <c r="C17" s="2" t="s">
        <v>27</v>
      </c>
      <c r="D17" s="2" t="s">
        <v>142</v>
      </c>
      <c r="E17" s="2" t="s">
        <v>140</v>
      </c>
      <c r="F17" s="2" t="s">
        <v>28</v>
      </c>
      <c r="G17" s="9">
        <v>3287</v>
      </c>
      <c r="H17" s="59">
        <f t="shared" si="0"/>
        <v>3506</v>
      </c>
      <c r="I17" s="59">
        <f t="shared" si="1"/>
        <v>3770</v>
      </c>
      <c r="J17" s="59">
        <f t="shared" si="2"/>
        <v>3958</v>
      </c>
      <c r="K17" s="59">
        <f t="shared" si="3"/>
        <v>4175</v>
      </c>
      <c r="L17" s="9">
        <v>0</v>
      </c>
      <c r="M17" s="60">
        <f t="shared" si="4"/>
        <v>4175</v>
      </c>
    </row>
    <row r="18" spans="1:15">
      <c r="A18" s="2" t="s">
        <v>4</v>
      </c>
      <c r="B18" s="3">
        <v>20</v>
      </c>
      <c r="C18" s="2" t="s">
        <v>29</v>
      </c>
      <c r="D18" s="2" t="s">
        <v>142</v>
      </c>
      <c r="E18" s="2" t="s">
        <v>140</v>
      </c>
      <c r="F18" s="2" t="s">
        <v>30</v>
      </c>
      <c r="G18" s="9">
        <v>147229</v>
      </c>
      <c r="H18" s="59">
        <f t="shared" si="0"/>
        <v>157060</v>
      </c>
      <c r="I18" s="59">
        <f t="shared" si="1"/>
        <v>168880</v>
      </c>
      <c r="J18" s="59">
        <f t="shared" si="2"/>
        <v>177306</v>
      </c>
      <c r="K18" s="59">
        <f t="shared" si="3"/>
        <v>187020</v>
      </c>
      <c r="L18" s="9">
        <v>0</v>
      </c>
      <c r="M18" s="60">
        <f t="shared" si="4"/>
        <v>187020</v>
      </c>
    </row>
    <row r="19" spans="1:15">
      <c r="A19" s="2" t="s">
        <v>4</v>
      </c>
      <c r="B19" s="3">
        <v>25</v>
      </c>
      <c r="C19" s="2" t="s">
        <v>32</v>
      </c>
      <c r="D19" s="2" t="s">
        <v>146</v>
      </c>
      <c r="E19" s="2" t="s">
        <v>140</v>
      </c>
      <c r="F19" s="2" t="s">
        <v>110</v>
      </c>
      <c r="G19" s="9">
        <v>76246</v>
      </c>
      <c r="H19" s="59">
        <f t="shared" si="0"/>
        <v>81337</v>
      </c>
      <c r="I19" s="59">
        <f t="shared" si="1"/>
        <v>87458</v>
      </c>
      <c r="J19" s="59">
        <f t="shared" si="2"/>
        <v>91822</v>
      </c>
      <c r="K19" s="59">
        <f t="shared" si="3"/>
        <v>96853</v>
      </c>
      <c r="L19" s="9">
        <v>0</v>
      </c>
      <c r="M19" s="60">
        <f t="shared" si="4"/>
        <v>96853</v>
      </c>
    </row>
    <row r="20" spans="1:15">
      <c r="A20" s="2" t="s">
        <v>4</v>
      </c>
      <c r="B20" s="3">
        <v>1</v>
      </c>
      <c r="C20" s="2" t="s">
        <v>5</v>
      </c>
      <c r="D20" s="2" t="s">
        <v>131</v>
      </c>
      <c r="E20" s="2" t="s">
        <v>130</v>
      </c>
      <c r="F20" s="2" t="s">
        <v>6</v>
      </c>
      <c r="G20" s="9">
        <v>90047</v>
      </c>
      <c r="H20" s="59">
        <f t="shared" si="0"/>
        <v>96060</v>
      </c>
      <c r="I20" s="59">
        <f t="shared" si="1"/>
        <v>103290</v>
      </c>
      <c r="J20" s="59">
        <f t="shared" si="2"/>
        <v>108444</v>
      </c>
      <c r="K20" s="59">
        <f t="shared" si="3"/>
        <v>114385</v>
      </c>
      <c r="L20" s="9">
        <v>0</v>
      </c>
      <c r="M20" s="60">
        <f t="shared" si="4"/>
        <v>114385</v>
      </c>
    </row>
    <row r="21" spans="1:15">
      <c r="A21" s="2" t="s">
        <v>4</v>
      </c>
      <c r="B21" s="3">
        <v>2</v>
      </c>
      <c r="C21" s="2" t="s">
        <v>7</v>
      </c>
      <c r="D21" s="2" t="s">
        <v>132</v>
      </c>
      <c r="E21" s="2" t="s">
        <v>130</v>
      </c>
      <c r="F21" s="2" t="s">
        <v>8</v>
      </c>
      <c r="G21" s="9">
        <v>120283</v>
      </c>
      <c r="H21" s="59">
        <f t="shared" si="0"/>
        <v>128315</v>
      </c>
      <c r="I21" s="59">
        <f t="shared" si="1"/>
        <v>137972</v>
      </c>
      <c r="J21" s="59">
        <f t="shared" si="2"/>
        <v>144856</v>
      </c>
      <c r="K21" s="59">
        <f t="shared" si="3"/>
        <v>152792</v>
      </c>
      <c r="L21" s="9">
        <v>4992</v>
      </c>
      <c r="M21" s="60">
        <f t="shared" si="4"/>
        <v>157784</v>
      </c>
    </row>
    <row r="22" spans="1:15">
      <c r="A22" s="2" t="s">
        <v>4</v>
      </c>
      <c r="B22" s="3">
        <v>6</v>
      </c>
      <c r="C22" s="2" t="s">
        <v>13</v>
      </c>
      <c r="D22" s="2" t="s">
        <v>129</v>
      </c>
      <c r="E22" s="2" t="s">
        <v>130</v>
      </c>
      <c r="F22" s="2" t="s">
        <v>14</v>
      </c>
      <c r="G22" s="9">
        <v>1532770</v>
      </c>
      <c r="H22" s="59">
        <f t="shared" si="0"/>
        <v>1635117</v>
      </c>
      <c r="I22" s="59">
        <f t="shared" si="1"/>
        <v>1758177</v>
      </c>
      <c r="J22" s="59">
        <f t="shared" si="2"/>
        <v>1845903</v>
      </c>
      <c r="K22" s="59">
        <f t="shared" si="3"/>
        <v>1947032</v>
      </c>
      <c r="L22" s="9">
        <v>0</v>
      </c>
      <c r="M22" s="60">
        <f t="shared" si="4"/>
        <v>1947032</v>
      </c>
    </row>
    <row r="23" spans="1:15">
      <c r="A23" s="2" t="s">
        <v>4</v>
      </c>
      <c r="B23" s="3">
        <v>7</v>
      </c>
      <c r="C23" s="2" t="s">
        <v>13</v>
      </c>
      <c r="D23" s="2" t="s">
        <v>129</v>
      </c>
      <c r="E23" s="2" t="s">
        <v>130</v>
      </c>
      <c r="F23" s="2" t="s">
        <v>15</v>
      </c>
      <c r="G23" s="9">
        <v>115021</v>
      </c>
      <c r="H23" s="59">
        <f t="shared" si="0"/>
        <v>122701</v>
      </c>
      <c r="I23" s="59">
        <f t="shared" si="1"/>
        <v>131936</v>
      </c>
      <c r="J23" s="59">
        <f t="shared" si="2"/>
        <v>138519</v>
      </c>
      <c r="K23" s="59">
        <f t="shared" si="3"/>
        <v>146108</v>
      </c>
      <c r="L23" s="9">
        <v>0</v>
      </c>
      <c r="M23" s="60">
        <f t="shared" si="4"/>
        <v>146108</v>
      </c>
    </row>
    <row r="24" spans="1:15">
      <c r="A24" s="2" t="s">
        <v>4</v>
      </c>
      <c r="B24" s="3">
        <v>8</v>
      </c>
      <c r="C24" s="2" t="s">
        <v>16</v>
      </c>
      <c r="D24" s="2" t="s">
        <v>133</v>
      </c>
      <c r="E24" s="2" t="s">
        <v>130</v>
      </c>
      <c r="F24" s="2" t="s">
        <v>17</v>
      </c>
      <c r="G24" s="9">
        <v>952395</v>
      </c>
      <c r="H24" s="59">
        <f t="shared" si="0"/>
        <v>1015989</v>
      </c>
      <c r="I24" s="59">
        <f t="shared" si="1"/>
        <v>1092453</v>
      </c>
      <c r="J24" s="59">
        <f t="shared" si="2"/>
        <v>1146962</v>
      </c>
      <c r="K24" s="59">
        <f t="shared" si="3"/>
        <v>1209799</v>
      </c>
      <c r="L24" s="9">
        <v>0</v>
      </c>
      <c r="M24" s="60">
        <f t="shared" si="4"/>
        <v>1209799</v>
      </c>
    </row>
    <row r="25" spans="1:15">
      <c r="A25" s="2" t="s">
        <v>4</v>
      </c>
      <c r="B25" s="8">
        <v>66</v>
      </c>
      <c r="C25" s="2" t="s">
        <v>123</v>
      </c>
      <c r="D25" s="2" t="s">
        <v>133</v>
      </c>
      <c r="E25" s="2" t="s">
        <v>130</v>
      </c>
      <c r="F25" s="2" t="s">
        <v>124</v>
      </c>
      <c r="G25" s="9">
        <v>907725</v>
      </c>
      <c r="H25" s="59">
        <f t="shared" si="0"/>
        <v>968336</v>
      </c>
      <c r="I25" s="59">
        <f t="shared" si="1"/>
        <v>1041214</v>
      </c>
      <c r="J25" s="59">
        <f t="shared" si="2"/>
        <v>1093166</v>
      </c>
      <c r="K25" s="59">
        <f t="shared" si="3"/>
        <v>1153056</v>
      </c>
      <c r="L25" s="23"/>
      <c r="M25" s="60">
        <f t="shared" si="4"/>
        <v>1153056</v>
      </c>
    </row>
    <row r="26" spans="1:15">
      <c r="A26" s="2" t="s">
        <v>4</v>
      </c>
      <c r="B26" s="3">
        <v>10</v>
      </c>
      <c r="C26" s="2" t="s">
        <v>18</v>
      </c>
      <c r="D26" s="2" t="s">
        <v>134</v>
      </c>
      <c r="E26" s="2" t="s">
        <v>130</v>
      </c>
      <c r="F26" s="2" t="s">
        <v>19</v>
      </c>
      <c r="G26" s="9">
        <v>1811162</v>
      </c>
      <c r="H26" s="59">
        <f t="shared" si="0"/>
        <v>1932098</v>
      </c>
      <c r="I26" s="59">
        <f t="shared" si="1"/>
        <v>2077509</v>
      </c>
      <c r="J26" s="59">
        <f t="shared" si="2"/>
        <v>2181168</v>
      </c>
      <c r="K26" s="59">
        <f t="shared" si="3"/>
        <v>2300664</v>
      </c>
      <c r="L26" s="9">
        <v>117983</v>
      </c>
      <c r="M26" s="60">
        <f t="shared" si="4"/>
        <v>2418647</v>
      </c>
    </row>
    <row r="27" spans="1:15">
      <c r="A27" s="2" t="s">
        <v>4</v>
      </c>
      <c r="B27" s="3">
        <v>14</v>
      </c>
      <c r="C27" s="2" t="s">
        <v>114</v>
      </c>
      <c r="D27" s="2" t="s">
        <v>135</v>
      </c>
      <c r="E27" s="2" t="s">
        <v>130</v>
      </c>
      <c r="F27" s="2" t="s">
        <v>113</v>
      </c>
      <c r="G27" s="9">
        <v>896312</v>
      </c>
      <c r="H27" s="59">
        <f t="shared" si="0"/>
        <v>956161</v>
      </c>
      <c r="I27" s="59">
        <f t="shared" si="1"/>
        <v>1028122</v>
      </c>
      <c r="J27" s="59">
        <f t="shared" si="2"/>
        <v>1079421</v>
      </c>
      <c r="K27" s="59">
        <f t="shared" si="3"/>
        <v>1138558</v>
      </c>
      <c r="L27" s="9">
        <v>220542</v>
      </c>
      <c r="M27" s="60">
        <f t="shared" si="4"/>
        <v>1359100</v>
      </c>
    </row>
    <row r="28" spans="1:15">
      <c r="A28" s="2" t="s">
        <v>4</v>
      </c>
      <c r="B28" s="3">
        <v>15</v>
      </c>
      <c r="C28" s="2" t="s">
        <v>22</v>
      </c>
      <c r="D28" s="2" t="s">
        <v>138</v>
      </c>
      <c r="E28" s="2" t="s">
        <v>130</v>
      </c>
      <c r="F28" s="2" t="s">
        <v>23</v>
      </c>
      <c r="G28" s="9">
        <v>26948</v>
      </c>
      <c r="H28" s="59">
        <f t="shared" si="0"/>
        <v>28747</v>
      </c>
      <c r="I28" s="59">
        <f t="shared" si="1"/>
        <v>30911</v>
      </c>
      <c r="J28" s="59">
        <f t="shared" si="2"/>
        <v>32453</v>
      </c>
      <c r="K28" s="59">
        <f t="shared" si="3"/>
        <v>34231</v>
      </c>
      <c r="L28" s="9">
        <v>0</v>
      </c>
      <c r="M28" s="60">
        <f t="shared" si="4"/>
        <v>34231</v>
      </c>
    </row>
    <row r="29" spans="1:15" s="24" customFormat="1">
      <c r="A29" s="37"/>
      <c r="B29" s="51"/>
      <c r="C29" s="37" t="s">
        <v>195</v>
      </c>
      <c r="D29" s="37" t="s">
        <v>196</v>
      </c>
      <c r="E29" s="37" t="s">
        <v>130</v>
      </c>
      <c r="F29" s="37" t="s">
        <v>197</v>
      </c>
      <c r="G29" s="53">
        <v>65000</v>
      </c>
      <c r="H29" s="59">
        <f t="shared" si="0"/>
        <v>69340</v>
      </c>
      <c r="I29" s="59">
        <f t="shared" si="1"/>
        <v>74559</v>
      </c>
      <c r="J29" s="59">
        <f t="shared" si="2"/>
        <v>78279</v>
      </c>
      <c r="K29" s="59">
        <f t="shared" si="3"/>
        <v>82568</v>
      </c>
      <c r="L29" s="53">
        <v>10000</v>
      </c>
      <c r="M29" s="60">
        <f t="shared" si="4"/>
        <v>92568</v>
      </c>
    </row>
    <row r="30" spans="1:15" s="24" customFormat="1">
      <c r="A30" s="37" t="s">
        <v>4</v>
      </c>
      <c r="B30" s="54">
        <v>67</v>
      </c>
      <c r="C30" s="37" t="s">
        <v>125</v>
      </c>
      <c r="D30" s="37" t="s">
        <v>139</v>
      </c>
      <c r="E30" s="37" t="s">
        <v>130</v>
      </c>
      <c r="F30" s="22"/>
      <c r="G30" s="52">
        <v>961120</v>
      </c>
      <c r="H30" s="59">
        <f t="shared" si="0"/>
        <v>1025297</v>
      </c>
      <c r="I30" s="59">
        <f t="shared" si="1"/>
        <v>1102462</v>
      </c>
      <c r="J30" s="59">
        <f t="shared" si="2"/>
        <v>1157470</v>
      </c>
      <c r="K30" s="59">
        <f t="shared" si="3"/>
        <v>1220883</v>
      </c>
      <c r="L30" s="55"/>
      <c r="M30" s="60">
        <f t="shared" si="4"/>
        <v>1220883</v>
      </c>
    </row>
    <row r="31" spans="1:15">
      <c r="A31" s="5" t="s">
        <v>62</v>
      </c>
      <c r="B31" s="3"/>
      <c r="C31" s="37" t="s">
        <v>191</v>
      </c>
      <c r="D31" s="37" t="s">
        <v>139</v>
      </c>
      <c r="E31" s="2" t="s">
        <v>130</v>
      </c>
      <c r="F31" s="37" t="s">
        <v>192</v>
      </c>
      <c r="G31" s="9"/>
      <c r="H31" s="9"/>
      <c r="I31" s="59">
        <f t="shared" si="1"/>
        <v>0</v>
      </c>
      <c r="J31" s="59">
        <f t="shared" si="2"/>
        <v>0</v>
      </c>
      <c r="K31" s="59">
        <f t="shared" si="3"/>
        <v>0</v>
      </c>
      <c r="L31" s="9">
        <v>13125</v>
      </c>
      <c r="M31" s="60">
        <f t="shared" si="4"/>
        <v>13125</v>
      </c>
      <c r="O31" s="24"/>
    </row>
    <row r="32" spans="1:15">
      <c r="A32" s="2" t="s">
        <v>4</v>
      </c>
      <c r="B32" s="3">
        <v>23</v>
      </c>
      <c r="C32" s="2" t="s">
        <v>31</v>
      </c>
      <c r="D32" s="2" t="s">
        <v>145</v>
      </c>
      <c r="E32" s="2" t="s">
        <v>130</v>
      </c>
      <c r="F32" s="2" t="s">
        <v>121</v>
      </c>
      <c r="G32" s="9">
        <v>2431987</v>
      </c>
      <c r="H32" s="59">
        <f t="shared" si="0"/>
        <v>2594377</v>
      </c>
      <c r="I32" s="59">
        <f t="shared" si="1"/>
        <v>2789632</v>
      </c>
      <c r="J32" s="59">
        <f t="shared" si="2"/>
        <v>2928824</v>
      </c>
      <c r="K32" s="59">
        <f t="shared" si="3"/>
        <v>3089281</v>
      </c>
      <c r="L32" s="9">
        <v>90756</v>
      </c>
      <c r="M32" s="60">
        <f t="shared" si="4"/>
        <v>3180037</v>
      </c>
    </row>
    <row r="33" spans="1:14" s="47" customFormat="1" ht="25.5">
      <c r="A33" s="41"/>
      <c r="B33" s="40">
        <v>73</v>
      </c>
      <c r="C33" s="41" t="s">
        <v>181</v>
      </c>
      <c r="D33" s="41" t="s">
        <v>171</v>
      </c>
      <c r="E33" s="41" t="s">
        <v>130</v>
      </c>
      <c r="F33" s="45" t="s">
        <v>182</v>
      </c>
      <c r="G33" s="46">
        <v>1067521</v>
      </c>
      <c r="H33" s="59">
        <f t="shared" si="0"/>
        <v>1138802</v>
      </c>
      <c r="I33" s="59">
        <f t="shared" si="1"/>
        <v>1224509</v>
      </c>
      <c r="J33" s="59">
        <f t="shared" si="2"/>
        <v>1285607</v>
      </c>
      <c r="K33" s="59">
        <f t="shared" si="3"/>
        <v>1356040</v>
      </c>
      <c r="L33" s="42">
        <v>100000</v>
      </c>
      <c r="M33" s="60">
        <f t="shared" si="4"/>
        <v>1456040</v>
      </c>
    </row>
    <row r="34" spans="1:14" s="24" customFormat="1">
      <c r="A34" s="37" t="s">
        <v>4</v>
      </c>
      <c r="B34" s="51">
        <v>26</v>
      </c>
      <c r="C34" s="37" t="s">
        <v>33</v>
      </c>
      <c r="D34" s="37" t="s">
        <v>147</v>
      </c>
      <c r="E34" s="37" t="s">
        <v>130</v>
      </c>
      <c r="F34" s="37" t="s">
        <v>11</v>
      </c>
      <c r="G34" s="52">
        <v>249108</v>
      </c>
      <c r="H34" s="59">
        <f t="shared" si="0"/>
        <v>265742</v>
      </c>
      <c r="I34" s="59">
        <f t="shared" si="1"/>
        <v>285742</v>
      </c>
      <c r="J34" s="59">
        <f t="shared" si="2"/>
        <v>299999</v>
      </c>
      <c r="K34" s="59">
        <f t="shared" si="3"/>
        <v>316435</v>
      </c>
      <c r="L34" s="52">
        <v>0</v>
      </c>
      <c r="M34" s="60">
        <f t="shared" si="4"/>
        <v>316435</v>
      </c>
    </row>
    <row r="35" spans="1:14" s="47" customFormat="1" ht="25.5">
      <c r="A35" s="41"/>
      <c r="B35" s="40"/>
      <c r="C35" s="56" t="s">
        <v>198</v>
      </c>
      <c r="D35" s="41" t="s">
        <v>199</v>
      </c>
      <c r="E35" s="41" t="s">
        <v>130</v>
      </c>
      <c r="F35" s="57" t="s">
        <v>200</v>
      </c>
      <c r="G35" s="42">
        <v>600000</v>
      </c>
      <c r="H35" s="59">
        <f t="shared" si="0"/>
        <v>640064</v>
      </c>
      <c r="I35" s="59">
        <f t="shared" si="1"/>
        <v>688236</v>
      </c>
      <c r="J35" s="59">
        <f t="shared" si="2"/>
        <v>722576</v>
      </c>
      <c r="K35" s="59">
        <f t="shared" si="3"/>
        <v>762163</v>
      </c>
      <c r="L35" s="42"/>
      <c r="M35" s="60">
        <f t="shared" si="4"/>
        <v>762163</v>
      </c>
    </row>
    <row r="36" spans="1:14" s="24" customFormat="1">
      <c r="A36" s="37" t="s">
        <v>4</v>
      </c>
      <c r="B36" s="51">
        <v>29</v>
      </c>
      <c r="C36" s="37" t="s">
        <v>34</v>
      </c>
      <c r="D36" s="37" t="s">
        <v>150</v>
      </c>
      <c r="E36" s="37" t="s">
        <v>130</v>
      </c>
      <c r="F36" s="37" t="s">
        <v>35</v>
      </c>
      <c r="G36" s="52">
        <v>581689</v>
      </c>
      <c r="H36" s="59">
        <f t="shared" si="0"/>
        <v>620530</v>
      </c>
      <c r="I36" s="59">
        <f t="shared" si="1"/>
        <v>667232</v>
      </c>
      <c r="J36" s="59">
        <f t="shared" si="2"/>
        <v>700524</v>
      </c>
      <c r="K36" s="59">
        <f t="shared" si="3"/>
        <v>738903</v>
      </c>
      <c r="L36" s="52">
        <v>0</v>
      </c>
      <c r="M36" s="60">
        <f t="shared" si="4"/>
        <v>738903</v>
      </c>
    </row>
    <row r="37" spans="1:14">
      <c r="A37" s="5" t="s">
        <v>101</v>
      </c>
      <c r="B37" s="6"/>
      <c r="C37" s="2" t="s">
        <v>103</v>
      </c>
      <c r="D37" s="2" t="s">
        <v>148</v>
      </c>
      <c r="E37" s="2" t="s">
        <v>130</v>
      </c>
      <c r="F37" s="2" t="s">
        <v>102</v>
      </c>
      <c r="G37" s="9">
        <v>14167614</v>
      </c>
      <c r="H37" s="59">
        <f t="shared" si="0"/>
        <v>15113623</v>
      </c>
      <c r="I37" s="59">
        <f t="shared" si="1"/>
        <v>16251086</v>
      </c>
      <c r="J37" s="59">
        <f t="shared" si="2"/>
        <v>17061951</v>
      </c>
      <c r="K37" s="59">
        <f t="shared" si="3"/>
        <v>17996698</v>
      </c>
      <c r="L37" s="9">
        <v>988333</v>
      </c>
      <c r="M37" s="60">
        <f t="shared" si="4"/>
        <v>18985031</v>
      </c>
      <c r="N37" s="7"/>
    </row>
    <row r="38" spans="1:14">
      <c r="A38" s="5" t="s">
        <v>101</v>
      </c>
      <c r="B38" s="6"/>
      <c r="C38" s="2" t="s">
        <v>103</v>
      </c>
      <c r="D38" s="8" t="s">
        <v>148</v>
      </c>
      <c r="E38" s="8" t="s">
        <v>130</v>
      </c>
      <c r="F38" s="8" t="s">
        <v>104</v>
      </c>
      <c r="G38" s="9"/>
      <c r="H38" s="59">
        <f t="shared" si="0"/>
        <v>0</v>
      </c>
      <c r="I38" s="59">
        <f t="shared" si="1"/>
        <v>0</v>
      </c>
      <c r="J38" s="59">
        <f t="shared" si="2"/>
        <v>0</v>
      </c>
      <c r="K38" s="59">
        <f t="shared" si="3"/>
        <v>0</v>
      </c>
      <c r="L38" s="9">
        <v>25865</v>
      </c>
      <c r="M38" s="60">
        <f t="shared" si="4"/>
        <v>25865</v>
      </c>
      <c r="N38" s="7"/>
    </row>
    <row r="39" spans="1:14" s="74" customFormat="1">
      <c r="B39" s="75"/>
      <c r="C39" s="75" t="s">
        <v>206</v>
      </c>
      <c r="D39" s="75" t="s">
        <v>207</v>
      </c>
      <c r="E39" s="75" t="s">
        <v>130</v>
      </c>
      <c r="F39" s="75" t="s">
        <v>205</v>
      </c>
      <c r="G39" s="72"/>
      <c r="H39" s="75"/>
      <c r="I39" s="72">
        <v>49100</v>
      </c>
      <c r="J39" s="73">
        <f t="shared" ref="J39" si="5">ROUND(I39/144.3*151.5,0)</f>
        <v>51550</v>
      </c>
      <c r="K39" s="59">
        <f t="shared" si="3"/>
        <v>54374</v>
      </c>
      <c r="L39" s="77"/>
      <c r="M39" s="60">
        <f t="shared" si="4"/>
        <v>54374</v>
      </c>
    </row>
    <row r="40" spans="1:14">
      <c r="A40" s="5" t="s">
        <v>105</v>
      </c>
      <c r="B40" s="6"/>
      <c r="C40" s="37" t="s">
        <v>107</v>
      </c>
      <c r="D40" s="2" t="s">
        <v>149</v>
      </c>
      <c r="E40" s="2" t="s">
        <v>130</v>
      </c>
      <c r="F40" s="2" t="s">
        <v>106</v>
      </c>
      <c r="G40" s="9">
        <v>13291367</v>
      </c>
      <c r="H40" s="59">
        <f t="shared" si="0"/>
        <v>14178867</v>
      </c>
      <c r="I40" s="59">
        <f t="shared" si="1"/>
        <v>15245980</v>
      </c>
      <c r="J40" s="59">
        <f t="shared" si="2"/>
        <v>16006694</v>
      </c>
      <c r="K40" s="59">
        <f t="shared" si="3"/>
        <v>16883628</v>
      </c>
      <c r="L40" s="9">
        <v>1778818</v>
      </c>
      <c r="M40" s="60">
        <f t="shared" si="4"/>
        <v>18662446</v>
      </c>
      <c r="N40" s="7"/>
    </row>
    <row r="41" spans="1:14">
      <c r="A41" s="2" t="s">
        <v>4</v>
      </c>
      <c r="B41" s="3">
        <v>36</v>
      </c>
      <c r="C41" s="2" t="s">
        <v>36</v>
      </c>
      <c r="D41" s="48" t="s">
        <v>193</v>
      </c>
      <c r="E41" s="37" t="s">
        <v>130</v>
      </c>
      <c r="F41" s="2" t="s">
        <v>37</v>
      </c>
      <c r="G41" s="9">
        <v>44751</v>
      </c>
      <c r="H41" s="59">
        <f t="shared" si="0"/>
        <v>47739</v>
      </c>
      <c r="I41" s="59">
        <f t="shared" si="1"/>
        <v>51332</v>
      </c>
      <c r="J41" s="59">
        <f t="shared" si="2"/>
        <v>53893</v>
      </c>
      <c r="K41" s="59">
        <f t="shared" si="3"/>
        <v>56846</v>
      </c>
      <c r="L41" s="9">
        <v>0</v>
      </c>
      <c r="M41" s="60">
        <f t="shared" si="4"/>
        <v>56846</v>
      </c>
    </row>
    <row r="42" spans="1:14">
      <c r="A42" s="2" t="s">
        <v>4</v>
      </c>
      <c r="B42" s="3">
        <v>37</v>
      </c>
      <c r="C42" s="2" t="s">
        <v>36</v>
      </c>
      <c r="D42" s="48" t="s">
        <v>193</v>
      </c>
      <c r="E42" s="37" t="s">
        <v>130</v>
      </c>
      <c r="F42" s="2" t="s">
        <v>38</v>
      </c>
      <c r="G42" s="9">
        <v>7888</v>
      </c>
      <c r="H42" s="59">
        <f t="shared" si="0"/>
        <v>8415</v>
      </c>
      <c r="I42" s="59">
        <f t="shared" si="1"/>
        <v>9048</v>
      </c>
      <c r="J42" s="59">
        <f t="shared" si="2"/>
        <v>9499</v>
      </c>
      <c r="K42" s="59">
        <f t="shared" si="3"/>
        <v>10019</v>
      </c>
      <c r="L42" s="9">
        <v>0</v>
      </c>
      <c r="M42" s="60">
        <f t="shared" si="4"/>
        <v>10019</v>
      </c>
    </row>
    <row r="43" spans="1:14">
      <c r="A43" s="2" t="s">
        <v>4</v>
      </c>
      <c r="B43" s="3">
        <v>38</v>
      </c>
      <c r="C43" s="2" t="s">
        <v>39</v>
      </c>
      <c r="D43" s="2" t="s">
        <v>151</v>
      </c>
      <c r="E43" s="2" t="s">
        <v>130</v>
      </c>
      <c r="F43" s="2" t="s">
        <v>40</v>
      </c>
      <c r="G43" s="9">
        <v>678967</v>
      </c>
      <c r="H43" s="59">
        <f t="shared" si="0"/>
        <v>724303</v>
      </c>
      <c r="I43" s="59">
        <f t="shared" si="1"/>
        <v>778815</v>
      </c>
      <c r="J43" s="59">
        <f t="shared" si="2"/>
        <v>817675</v>
      </c>
      <c r="K43" s="59">
        <f t="shared" si="3"/>
        <v>862472</v>
      </c>
      <c r="L43" s="9">
        <v>50370</v>
      </c>
      <c r="M43" s="60">
        <f t="shared" si="4"/>
        <v>912842</v>
      </c>
    </row>
    <row r="44" spans="1:14" s="7" customFormat="1">
      <c r="A44" s="2" t="s">
        <v>4</v>
      </c>
      <c r="B44" s="3">
        <v>40</v>
      </c>
      <c r="C44" s="2" t="s">
        <v>120</v>
      </c>
      <c r="D44" s="5" t="s">
        <v>179</v>
      </c>
      <c r="E44" s="5" t="s">
        <v>130</v>
      </c>
      <c r="F44" s="2" t="s">
        <v>41</v>
      </c>
      <c r="G44" s="9">
        <v>816339</v>
      </c>
      <c r="H44" s="59">
        <f t="shared" si="0"/>
        <v>870848</v>
      </c>
      <c r="I44" s="59">
        <f t="shared" si="1"/>
        <v>936389</v>
      </c>
      <c r="J44" s="59">
        <f t="shared" si="2"/>
        <v>983111</v>
      </c>
      <c r="K44" s="59">
        <f t="shared" si="3"/>
        <v>1036971</v>
      </c>
      <c r="L44" s="9">
        <v>0</v>
      </c>
      <c r="M44" s="60">
        <f t="shared" si="4"/>
        <v>1036971</v>
      </c>
      <c r="N44" s="1"/>
    </row>
    <row r="45" spans="1:14">
      <c r="A45" s="2" t="s">
        <v>4</v>
      </c>
      <c r="B45" s="3">
        <v>41</v>
      </c>
      <c r="C45" s="2" t="s">
        <v>42</v>
      </c>
      <c r="D45" s="48" t="s">
        <v>194</v>
      </c>
      <c r="E45" s="37" t="s">
        <v>130</v>
      </c>
      <c r="F45" s="2" t="s">
        <v>43</v>
      </c>
      <c r="G45" s="9">
        <v>22349</v>
      </c>
      <c r="H45" s="59">
        <f t="shared" si="0"/>
        <v>23841</v>
      </c>
      <c r="I45" s="59">
        <f t="shared" si="1"/>
        <v>25635</v>
      </c>
      <c r="J45" s="59">
        <f t="shared" si="2"/>
        <v>26914</v>
      </c>
      <c r="K45" s="59">
        <f t="shared" si="3"/>
        <v>28388</v>
      </c>
      <c r="L45" s="9">
        <v>0</v>
      </c>
      <c r="M45" s="60">
        <f t="shared" si="4"/>
        <v>28388</v>
      </c>
    </row>
    <row r="46" spans="1:14">
      <c r="A46" s="2" t="s">
        <v>4</v>
      </c>
      <c r="B46" s="3">
        <v>42</v>
      </c>
      <c r="C46" s="2" t="s">
        <v>44</v>
      </c>
      <c r="D46" s="2" t="s">
        <v>152</v>
      </c>
      <c r="E46" s="2" t="s">
        <v>130</v>
      </c>
      <c r="F46" s="2" t="s">
        <v>45</v>
      </c>
      <c r="G46" s="9">
        <v>51924</v>
      </c>
      <c r="H46" s="59">
        <f t="shared" si="0"/>
        <v>55391</v>
      </c>
      <c r="I46" s="59">
        <f t="shared" si="1"/>
        <v>59560</v>
      </c>
      <c r="J46" s="59">
        <f t="shared" si="2"/>
        <v>62532</v>
      </c>
      <c r="K46" s="59">
        <f t="shared" si="3"/>
        <v>65958</v>
      </c>
      <c r="L46" s="9">
        <v>4992</v>
      </c>
      <c r="M46" s="60">
        <f t="shared" si="4"/>
        <v>70950</v>
      </c>
    </row>
    <row r="47" spans="1:14">
      <c r="A47" s="2" t="s">
        <v>4</v>
      </c>
      <c r="B47" s="3">
        <v>43</v>
      </c>
      <c r="C47" s="2" t="s">
        <v>44</v>
      </c>
      <c r="D47" s="2" t="s">
        <v>152</v>
      </c>
      <c r="E47" s="2" t="s">
        <v>130</v>
      </c>
      <c r="F47" s="2" t="s">
        <v>111</v>
      </c>
      <c r="G47" s="9">
        <v>19718</v>
      </c>
      <c r="H47" s="59">
        <f t="shared" si="0"/>
        <v>21035</v>
      </c>
      <c r="I47" s="59">
        <f t="shared" si="1"/>
        <v>22618</v>
      </c>
      <c r="J47" s="59">
        <f t="shared" si="2"/>
        <v>23747</v>
      </c>
      <c r="K47" s="59">
        <f t="shared" si="3"/>
        <v>25048</v>
      </c>
      <c r="L47" s="9">
        <v>26319</v>
      </c>
      <c r="M47" s="60">
        <f t="shared" si="4"/>
        <v>51367</v>
      </c>
    </row>
    <row r="48" spans="1:14">
      <c r="A48" s="2" t="s">
        <v>4</v>
      </c>
      <c r="B48" s="3">
        <v>44</v>
      </c>
      <c r="C48" s="2" t="s">
        <v>46</v>
      </c>
      <c r="D48" s="2" t="s">
        <v>152</v>
      </c>
      <c r="E48" s="2" t="s">
        <v>130</v>
      </c>
      <c r="F48" s="2" t="s">
        <v>112</v>
      </c>
      <c r="G48" s="9">
        <v>745107</v>
      </c>
      <c r="H48" s="59">
        <f t="shared" si="0"/>
        <v>794860</v>
      </c>
      <c r="I48" s="59">
        <f t="shared" si="1"/>
        <v>854682</v>
      </c>
      <c r="J48" s="59">
        <f t="shared" si="2"/>
        <v>897327</v>
      </c>
      <c r="K48" s="59">
        <f t="shared" si="3"/>
        <v>946487</v>
      </c>
      <c r="L48" s="9">
        <v>22235</v>
      </c>
      <c r="M48" s="60">
        <f t="shared" si="4"/>
        <v>968722</v>
      </c>
    </row>
    <row r="49" spans="1:14">
      <c r="A49" s="5"/>
      <c r="B49" s="38">
        <v>75</v>
      </c>
      <c r="C49" s="49" t="s">
        <v>184</v>
      </c>
      <c r="D49" s="49" t="s">
        <v>187</v>
      </c>
      <c r="E49" s="49" t="s">
        <v>130</v>
      </c>
      <c r="F49" s="49" t="s">
        <v>186</v>
      </c>
      <c r="G49" s="9">
        <v>166347</v>
      </c>
      <c r="H49" s="59">
        <f t="shared" si="0"/>
        <v>177454</v>
      </c>
      <c r="I49" s="59">
        <f t="shared" si="1"/>
        <v>190809</v>
      </c>
      <c r="J49" s="59">
        <f t="shared" si="2"/>
        <v>200330</v>
      </c>
      <c r="K49" s="59"/>
      <c r="L49" s="39"/>
      <c r="M49" s="60">
        <f t="shared" si="4"/>
        <v>0</v>
      </c>
    </row>
    <row r="50" spans="1:14">
      <c r="A50" s="5"/>
      <c r="B50" s="3">
        <v>76</v>
      </c>
      <c r="C50" s="44" t="s">
        <v>185</v>
      </c>
      <c r="D50" s="44" t="s">
        <v>187</v>
      </c>
      <c r="E50" s="44" t="s">
        <v>130</v>
      </c>
      <c r="F50" s="44" t="s">
        <v>190</v>
      </c>
      <c r="G50" s="10">
        <v>831735</v>
      </c>
      <c r="H50" s="59">
        <f t="shared" si="0"/>
        <v>887272</v>
      </c>
      <c r="I50" s="59">
        <f t="shared" si="1"/>
        <v>954049</v>
      </c>
      <c r="J50" s="59">
        <f t="shared" si="2"/>
        <v>1001652</v>
      </c>
      <c r="K50" s="59">
        <f t="shared" si="3"/>
        <v>1056528</v>
      </c>
      <c r="L50" s="10"/>
      <c r="M50" s="60">
        <f t="shared" si="4"/>
        <v>1056528</v>
      </c>
      <c r="N50" s="7"/>
    </row>
    <row r="51" spans="1:14">
      <c r="A51" s="2" t="s">
        <v>4</v>
      </c>
      <c r="B51" s="3">
        <v>55</v>
      </c>
      <c r="C51" s="2" t="s">
        <v>56</v>
      </c>
      <c r="D51" s="2" t="s">
        <v>157</v>
      </c>
      <c r="E51" s="2" t="s">
        <v>130</v>
      </c>
      <c r="F51" s="37" t="s">
        <v>183</v>
      </c>
      <c r="G51" s="9">
        <v>280835</v>
      </c>
      <c r="H51" s="59">
        <f t="shared" si="0"/>
        <v>299587</v>
      </c>
      <c r="I51" s="59">
        <f t="shared" si="1"/>
        <v>322134</v>
      </c>
      <c r="J51" s="59">
        <f t="shared" si="2"/>
        <v>338207</v>
      </c>
      <c r="K51" s="59">
        <f t="shared" si="3"/>
        <v>356736</v>
      </c>
      <c r="L51" s="9">
        <v>23597</v>
      </c>
      <c r="M51" s="60">
        <f t="shared" si="4"/>
        <v>380333</v>
      </c>
    </row>
    <row r="52" spans="1:14">
      <c r="A52" s="2" t="s">
        <v>4</v>
      </c>
      <c r="B52" s="3">
        <v>60</v>
      </c>
      <c r="C52" s="2" t="s">
        <v>59</v>
      </c>
      <c r="D52" s="17" t="s">
        <v>159</v>
      </c>
      <c r="E52" s="17" t="s">
        <v>130</v>
      </c>
      <c r="F52" s="2" t="s">
        <v>60</v>
      </c>
      <c r="G52" s="9">
        <v>259644</v>
      </c>
      <c r="H52" s="59">
        <f t="shared" si="0"/>
        <v>276981</v>
      </c>
      <c r="I52" s="59">
        <f t="shared" si="1"/>
        <v>297827</v>
      </c>
      <c r="J52" s="59">
        <f t="shared" si="2"/>
        <v>312687</v>
      </c>
      <c r="K52" s="59">
        <f t="shared" si="3"/>
        <v>329818</v>
      </c>
      <c r="L52" s="9">
        <v>0</v>
      </c>
      <c r="M52" s="60">
        <f t="shared" si="4"/>
        <v>329818</v>
      </c>
    </row>
    <row r="53" spans="1:14" s="7" customFormat="1">
      <c r="A53" s="2" t="s">
        <v>4</v>
      </c>
      <c r="B53" s="3">
        <v>11</v>
      </c>
      <c r="C53" s="17" t="s">
        <v>20</v>
      </c>
      <c r="D53" s="17" t="s">
        <v>137</v>
      </c>
      <c r="E53" s="17" t="s">
        <v>136</v>
      </c>
      <c r="F53" s="2" t="s">
        <v>11</v>
      </c>
      <c r="G53" s="9">
        <v>122253</v>
      </c>
      <c r="H53" s="59">
        <f t="shared" si="0"/>
        <v>130416</v>
      </c>
      <c r="I53" s="59">
        <f t="shared" si="1"/>
        <v>140231</v>
      </c>
      <c r="J53" s="59">
        <f t="shared" si="2"/>
        <v>147228</v>
      </c>
      <c r="K53" s="59">
        <f t="shared" si="3"/>
        <v>155294</v>
      </c>
      <c r="L53" s="9">
        <v>0</v>
      </c>
      <c r="M53" s="60">
        <f t="shared" si="4"/>
        <v>155294</v>
      </c>
      <c r="N53" s="1"/>
    </row>
    <row r="54" spans="1:14" s="7" customFormat="1">
      <c r="A54" s="2" t="s">
        <v>4</v>
      </c>
      <c r="B54" s="3">
        <v>12</v>
      </c>
      <c r="C54" s="16" t="s">
        <v>20</v>
      </c>
      <c r="D54" s="2" t="s">
        <v>137</v>
      </c>
      <c r="E54" s="2" t="s">
        <v>136</v>
      </c>
      <c r="F54" s="2" t="s">
        <v>21</v>
      </c>
      <c r="G54" s="9">
        <v>1113556</v>
      </c>
      <c r="H54" s="59">
        <f t="shared" si="0"/>
        <v>1187911</v>
      </c>
      <c r="I54" s="59">
        <f t="shared" si="1"/>
        <v>1277314</v>
      </c>
      <c r="J54" s="59">
        <f t="shared" si="2"/>
        <v>1341047</v>
      </c>
      <c r="K54" s="59">
        <f t="shared" si="3"/>
        <v>1414517</v>
      </c>
      <c r="L54" s="9">
        <v>0</v>
      </c>
      <c r="M54" s="60">
        <f t="shared" si="4"/>
        <v>1414517</v>
      </c>
      <c r="N54" s="1"/>
    </row>
    <row r="55" spans="1:14" s="74" customFormat="1">
      <c r="B55" s="75"/>
      <c r="C55" s="75" t="s">
        <v>201</v>
      </c>
      <c r="D55" s="75" t="s">
        <v>208</v>
      </c>
      <c r="E55" s="75" t="s">
        <v>154</v>
      </c>
      <c r="F55" s="75" t="s">
        <v>202</v>
      </c>
      <c r="G55" s="75"/>
      <c r="H55" s="72">
        <v>1660000</v>
      </c>
      <c r="I55" s="77">
        <f t="shared" si="1"/>
        <v>1784933</v>
      </c>
      <c r="J55" s="59">
        <f t="shared" si="2"/>
        <v>1873994</v>
      </c>
      <c r="K55" s="59">
        <f t="shared" si="3"/>
        <v>1976662</v>
      </c>
      <c r="L55" s="77">
        <v>448000</v>
      </c>
      <c r="M55" s="60">
        <f t="shared" si="4"/>
        <v>2424662</v>
      </c>
    </row>
    <row r="56" spans="1:14" s="74" customFormat="1">
      <c r="B56" s="75"/>
      <c r="C56" s="76" t="s">
        <v>203</v>
      </c>
      <c r="D56" s="75"/>
      <c r="E56" s="75" t="s">
        <v>130</v>
      </c>
      <c r="F56" s="75" t="s">
        <v>204</v>
      </c>
      <c r="G56" s="72"/>
      <c r="H56" s="72">
        <v>70000</v>
      </c>
      <c r="I56" s="73">
        <f t="shared" si="1"/>
        <v>75268</v>
      </c>
      <c r="J56" s="59">
        <f t="shared" si="2"/>
        <v>79024</v>
      </c>
      <c r="K56" s="59">
        <f t="shared" si="3"/>
        <v>83353</v>
      </c>
      <c r="L56" s="77"/>
      <c r="M56" s="60">
        <f t="shared" si="4"/>
        <v>83353</v>
      </c>
    </row>
    <row r="57" spans="1:14" s="74" customFormat="1">
      <c r="B57" s="75"/>
      <c r="C57" s="76" t="s">
        <v>213</v>
      </c>
      <c r="D57" s="75"/>
      <c r="E57" s="75" t="s">
        <v>130</v>
      </c>
      <c r="F57" s="75" t="s">
        <v>214</v>
      </c>
      <c r="G57" s="72"/>
      <c r="H57" s="72">
        <v>200000</v>
      </c>
      <c r="I57" s="73">
        <f t="shared" si="1"/>
        <v>215052</v>
      </c>
      <c r="J57" s="59">
        <f t="shared" si="2"/>
        <v>225782</v>
      </c>
      <c r="K57" s="59">
        <f t="shared" si="3"/>
        <v>238152</v>
      </c>
      <c r="L57" s="77"/>
      <c r="M57" s="60">
        <f t="shared" si="4"/>
        <v>238152</v>
      </c>
    </row>
    <row r="58" spans="1:14" s="74" customFormat="1">
      <c r="B58" s="75"/>
      <c r="C58" s="75" t="s">
        <v>217</v>
      </c>
      <c r="D58" s="75" t="s">
        <v>218</v>
      </c>
      <c r="E58" s="75" t="s">
        <v>154</v>
      </c>
      <c r="F58" s="75" t="s">
        <v>219</v>
      </c>
      <c r="G58" s="72"/>
      <c r="H58" s="72"/>
      <c r="I58" s="72"/>
      <c r="J58" s="72">
        <v>3800000</v>
      </c>
      <c r="K58" s="73">
        <f>ROUND(J58/158.3*159.8,0)</f>
        <v>3836008</v>
      </c>
      <c r="L58" s="77">
        <v>100000</v>
      </c>
      <c r="M58" s="78">
        <f>K58+L58</f>
        <v>3936008</v>
      </c>
    </row>
    <row r="59" spans="1:14">
      <c r="A59" s="2"/>
      <c r="B59" s="3"/>
      <c r="C59" s="2"/>
      <c r="D59" s="2"/>
      <c r="E59" s="2"/>
      <c r="F59" s="2"/>
      <c r="G59" s="19"/>
      <c r="H59" s="19"/>
      <c r="I59" s="19"/>
      <c r="J59" s="19"/>
      <c r="K59" s="19"/>
      <c r="L59" s="9"/>
      <c r="M59" s="10"/>
    </row>
    <row r="60" spans="1:14" s="4" customFormat="1">
      <c r="A60" s="29" t="s">
        <v>61</v>
      </c>
      <c r="B60" s="30"/>
      <c r="C60" s="29"/>
      <c r="D60" s="29"/>
      <c r="E60" s="29"/>
      <c r="F60" s="29"/>
      <c r="G60" s="31">
        <v>49439705</v>
      </c>
      <c r="H60" s="31">
        <f t="shared" ref="H60:M60" si="6">SUM(H4:H59)</f>
        <v>54670924</v>
      </c>
      <c r="I60" s="31">
        <f t="shared" si="6"/>
        <v>58834602</v>
      </c>
      <c r="J60" s="31">
        <f t="shared" si="6"/>
        <v>65570212</v>
      </c>
      <c r="K60" s="31">
        <f t="shared" si="6"/>
        <v>68779030</v>
      </c>
      <c r="L60" s="31">
        <f t="shared" si="6"/>
        <v>4183968</v>
      </c>
      <c r="M60" s="31">
        <f t="shared" si="6"/>
        <v>72962998</v>
      </c>
    </row>
    <row r="61" spans="1:14">
      <c r="A61" s="5" t="s">
        <v>62</v>
      </c>
      <c r="B61" s="3">
        <v>2</v>
      </c>
      <c r="C61" s="2" t="s">
        <v>122</v>
      </c>
      <c r="D61" s="2" t="s">
        <v>162</v>
      </c>
      <c r="E61" s="2" t="s">
        <v>154</v>
      </c>
      <c r="F61" s="2" t="s">
        <v>65</v>
      </c>
      <c r="G61" s="9">
        <v>3869069</v>
      </c>
      <c r="H61" s="59">
        <f t="shared" ref="H61:H82" si="7">ROUND(G61/125.8*134.2,0)</f>
        <v>4127417</v>
      </c>
      <c r="I61" s="59">
        <f t="shared" ref="I61:I82" si="8">ROUND(H61/134.2*144.3,0)</f>
        <v>4438050</v>
      </c>
      <c r="J61" s="59">
        <f t="shared" ref="J61:J82" si="9">ROUND(I61/144.3*151.5,0)</f>
        <v>4659491</v>
      </c>
      <c r="K61" s="59">
        <f t="shared" ref="K61:K82" si="10">ROUND(J61/151.5*159.8,0)</f>
        <v>4914763</v>
      </c>
      <c r="L61" s="9">
        <v>483150</v>
      </c>
      <c r="M61" s="60">
        <f t="shared" ref="M61:M82" si="11">K61+L61</f>
        <v>5397913</v>
      </c>
    </row>
    <row r="62" spans="1:14">
      <c r="A62" s="5" t="s">
        <v>62</v>
      </c>
      <c r="B62" s="3">
        <v>7</v>
      </c>
      <c r="C62" s="2" t="s">
        <v>70</v>
      </c>
      <c r="D62" s="2" t="s">
        <v>166</v>
      </c>
      <c r="E62" s="2" t="s">
        <v>154</v>
      </c>
      <c r="F62" s="2" t="s">
        <v>71</v>
      </c>
      <c r="G62" s="9">
        <v>3272126</v>
      </c>
      <c r="H62" s="59">
        <f t="shared" si="7"/>
        <v>3490615</v>
      </c>
      <c r="I62" s="59">
        <f t="shared" si="8"/>
        <v>3753321</v>
      </c>
      <c r="J62" s="59">
        <f t="shared" si="9"/>
        <v>3940597</v>
      </c>
      <c r="K62" s="59">
        <f t="shared" si="10"/>
        <v>4156484</v>
      </c>
      <c r="L62" s="9">
        <v>411450</v>
      </c>
      <c r="M62" s="60">
        <f t="shared" si="11"/>
        <v>4567934</v>
      </c>
      <c r="N62" s="18"/>
    </row>
    <row r="63" spans="1:14">
      <c r="A63" s="5" t="s">
        <v>62</v>
      </c>
      <c r="B63" s="3">
        <v>21</v>
      </c>
      <c r="C63" s="2" t="s">
        <v>94</v>
      </c>
      <c r="D63" s="2" t="s">
        <v>158</v>
      </c>
      <c r="E63" s="2" t="s">
        <v>154</v>
      </c>
      <c r="F63" s="2" t="s">
        <v>95</v>
      </c>
      <c r="G63" s="9">
        <v>1069897</v>
      </c>
      <c r="H63" s="59">
        <f t="shared" si="7"/>
        <v>1141337</v>
      </c>
      <c r="I63" s="59">
        <f t="shared" si="8"/>
        <v>1227235</v>
      </c>
      <c r="J63" s="59">
        <f t="shared" si="9"/>
        <v>1288469</v>
      </c>
      <c r="K63" s="59">
        <f t="shared" si="10"/>
        <v>1359058</v>
      </c>
      <c r="L63" s="9">
        <v>359450</v>
      </c>
      <c r="M63" s="60">
        <f t="shared" si="11"/>
        <v>1718508</v>
      </c>
    </row>
    <row r="64" spans="1:14">
      <c r="A64" s="5" t="s">
        <v>62</v>
      </c>
      <c r="B64" s="3">
        <v>11</v>
      </c>
      <c r="C64" s="2" t="s">
        <v>77</v>
      </c>
      <c r="D64" s="2" t="s">
        <v>177</v>
      </c>
      <c r="E64" s="2" t="s">
        <v>140</v>
      </c>
      <c r="F64" s="2" t="s">
        <v>78</v>
      </c>
      <c r="G64" s="9">
        <v>1304842</v>
      </c>
      <c r="H64" s="59">
        <f t="shared" si="7"/>
        <v>1391970</v>
      </c>
      <c r="I64" s="59">
        <f t="shared" si="8"/>
        <v>1496731</v>
      </c>
      <c r="J64" s="59">
        <f t="shared" si="9"/>
        <v>1571412</v>
      </c>
      <c r="K64" s="59">
        <f t="shared" si="10"/>
        <v>1657503</v>
      </c>
      <c r="L64" s="9">
        <v>353780</v>
      </c>
      <c r="M64" s="60">
        <f t="shared" si="11"/>
        <v>2011283</v>
      </c>
    </row>
    <row r="65" spans="1:14">
      <c r="A65" s="5" t="s">
        <v>62</v>
      </c>
      <c r="B65" s="8">
        <v>1</v>
      </c>
      <c r="C65" s="2" t="s">
        <v>63</v>
      </c>
      <c r="D65" s="2" t="s">
        <v>161</v>
      </c>
      <c r="E65" s="2" t="s">
        <v>130</v>
      </c>
      <c r="F65" s="2" t="s">
        <v>64</v>
      </c>
      <c r="G65" s="9">
        <v>2940491</v>
      </c>
      <c r="H65" s="59">
        <f t="shared" si="7"/>
        <v>3136835</v>
      </c>
      <c r="I65" s="59">
        <f t="shared" si="8"/>
        <v>3372916</v>
      </c>
      <c r="J65" s="59">
        <f t="shared" si="9"/>
        <v>3541211</v>
      </c>
      <c r="K65" s="59">
        <f t="shared" si="10"/>
        <v>3735218</v>
      </c>
      <c r="L65" s="9">
        <v>500645</v>
      </c>
      <c r="M65" s="60">
        <f t="shared" si="11"/>
        <v>4235863</v>
      </c>
    </row>
    <row r="66" spans="1:14">
      <c r="A66" s="5" t="s">
        <v>62</v>
      </c>
      <c r="B66" s="3">
        <v>3</v>
      </c>
      <c r="C66" s="2" t="s">
        <v>66</v>
      </c>
      <c r="D66" s="2" t="s">
        <v>163</v>
      </c>
      <c r="E66" s="2" t="s">
        <v>130</v>
      </c>
      <c r="F66" s="2" t="s">
        <v>67</v>
      </c>
      <c r="G66" s="9">
        <v>1364937</v>
      </c>
      <c r="H66" s="59">
        <f t="shared" si="7"/>
        <v>1456077</v>
      </c>
      <c r="I66" s="59">
        <f t="shared" si="8"/>
        <v>1565663</v>
      </c>
      <c r="J66" s="59">
        <f t="shared" si="9"/>
        <v>1643783</v>
      </c>
      <c r="K66" s="59">
        <f t="shared" si="10"/>
        <v>1733838</v>
      </c>
      <c r="L66" s="9">
        <v>201330</v>
      </c>
      <c r="M66" s="60">
        <f t="shared" si="11"/>
        <v>1935168</v>
      </c>
    </row>
    <row r="67" spans="1:14">
      <c r="A67" s="5" t="s">
        <v>62</v>
      </c>
      <c r="B67" s="3">
        <v>4</v>
      </c>
      <c r="C67" s="2" t="s">
        <v>68</v>
      </c>
      <c r="D67" s="2" t="s">
        <v>164</v>
      </c>
      <c r="E67" s="2" t="s">
        <v>130</v>
      </c>
      <c r="F67" s="2" t="s">
        <v>69</v>
      </c>
      <c r="G67" s="9">
        <v>2103448</v>
      </c>
      <c r="H67" s="59">
        <f t="shared" si="7"/>
        <v>2243901</v>
      </c>
      <c r="I67" s="59">
        <f t="shared" si="8"/>
        <v>2412779</v>
      </c>
      <c r="J67" s="59">
        <f t="shared" si="9"/>
        <v>2533167</v>
      </c>
      <c r="K67" s="59">
        <f t="shared" si="10"/>
        <v>2671948</v>
      </c>
      <c r="L67" s="9">
        <v>352500</v>
      </c>
      <c r="M67" s="60">
        <f t="shared" si="11"/>
        <v>3024448</v>
      </c>
    </row>
    <row r="68" spans="1:14">
      <c r="A68" s="2" t="s">
        <v>62</v>
      </c>
      <c r="B68" s="3">
        <v>5</v>
      </c>
      <c r="C68" s="2" t="s">
        <v>12</v>
      </c>
      <c r="D68" s="2" t="s">
        <v>165</v>
      </c>
      <c r="E68" s="2" t="s">
        <v>130</v>
      </c>
      <c r="F68" s="2" t="s">
        <v>117</v>
      </c>
      <c r="G68" s="9">
        <v>1252713</v>
      </c>
      <c r="H68" s="59">
        <f t="shared" si="7"/>
        <v>1336360</v>
      </c>
      <c r="I68" s="59">
        <f t="shared" si="8"/>
        <v>1436936</v>
      </c>
      <c r="J68" s="59">
        <f t="shared" si="9"/>
        <v>1508633</v>
      </c>
      <c r="K68" s="59">
        <f t="shared" si="10"/>
        <v>1591284</v>
      </c>
      <c r="L68" s="9">
        <v>294181</v>
      </c>
      <c r="M68" s="60">
        <f t="shared" si="11"/>
        <v>1885465</v>
      </c>
    </row>
    <row r="69" spans="1:14">
      <c r="A69" s="5" t="s">
        <v>62</v>
      </c>
      <c r="B69" s="3">
        <v>8</v>
      </c>
      <c r="C69" s="2" t="s">
        <v>72</v>
      </c>
      <c r="D69" s="2" t="s">
        <v>167</v>
      </c>
      <c r="E69" s="2" t="s">
        <v>130</v>
      </c>
      <c r="F69" s="2" t="s">
        <v>73</v>
      </c>
      <c r="G69" s="9">
        <v>1643681</v>
      </c>
      <c r="H69" s="59">
        <f t="shared" si="7"/>
        <v>1753434</v>
      </c>
      <c r="I69" s="59">
        <f t="shared" si="8"/>
        <v>1885399</v>
      </c>
      <c r="J69" s="59">
        <f t="shared" si="9"/>
        <v>1979473</v>
      </c>
      <c r="K69" s="59">
        <f t="shared" si="10"/>
        <v>2087919</v>
      </c>
      <c r="L69" s="9">
        <v>578385</v>
      </c>
      <c r="M69" s="60">
        <f t="shared" si="11"/>
        <v>2666304</v>
      </c>
      <c r="N69" s="18"/>
    </row>
    <row r="70" spans="1:14">
      <c r="A70" s="5" t="s">
        <v>62</v>
      </c>
      <c r="B70" s="3">
        <v>24</v>
      </c>
      <c r="C70" s="2" t="s">
        <v>115</v>
      </c>
      <c r="D70" s="2" t="s">
        <v>139</v>
      </c>
      <c r="E70" s="2" t="s">
        <v>130</v>
      </c>
      <c r="F70" s="2" t="s">
        <v>116</v>
      </c>
      <c r="G70" s="9">
        <v>6701258</v>
      </c>
      <c r="H70" s="59">
        <f t="shared" si="7"/>
        <v>7148719</v>
      </c>
      <c r="I70" s="59">
        <f t="shared" si="8"/>
        <v>7686737</v>
      </c>
      <c r="J70" s="59">
        <f t="shared" si="9"/>
        <v>8070275</v>
      </c>
      <c r="K70" s="59">
        <f t="shared" si="10"/>
        <v>8512409</v>
      </c>
      <c r="L70" s="9">
        <v>1000000</v>
      </c>
      <c r="M70" s="60">
        <f t="shared" si="11"/>
        <v>9512409</v>
      </c>
    </row>
    <row r="71" spans="1:14">
      <c r="A71" s="5" t="s">
        <v>62</v>
      </c>
      <c r="B71" s="3">
        <v>9</v>
      </c>
      <c r="C71" s="2" t="s">
        <v>168</v>
      </c>
      <c r="D71" s="2" t="s">
        <v>169</v>
      </c>
      <c r="E71" s="2" t="s">
        <v>130</v>
      </c>
      <c r="F71" s="2" t="s">
        <v>74</v>
      </c>
      <c r="G71" s="9">
        <v>1387953</v>
      </c>
      <c r="H71" s="59">
        <f t="shared" si="7"/>
        <v>1480630</v>
      </c>
      <c r="I71" s="59">
        <f t="shared" si="8"/>
        <v>1592063</v>
      </c>
      <c r="J71" s="59">
        <f t="shared" si="9"/>
        <v>1671501</v>
      </c>
      <c r="K71" s="59">
        <f t="shared" si="10"/>
        <v>1763075</v>
      </c>
      <c r="L71" s="9">
        <v>508065</v>
      </c>
      <c r="M71" s="60">
        <f t="shared" si="11"/>
        <v>2271140</v>
      </c>
      <c r="N71" s="18"/>
    </row>
    <row r="72" spans="1:14">
      <c r="A72" s="5" t="s">
        <v>62</v>
      </c>
      <c r="B72" s="3">
        <v>10</v>
      </c>
      <c r="C72" s="2" t="s">
        <v>75</v>
      </c>
      <c r="D72" s="2" t="s">
        <v>170</v>
      </c>
      <c r="E72" s="2" t="s">
        <v>130</v>
      </c>
      <c r="F72" s="2" t="s">
        <v>76</v>
      </c>
      <c r="G72" s="9">
        <v>3515325</v>
      </c>
      <c r="H72" s="59">
        <f t="shared" si="7"/>
        <v>3750053</v>
      </c>
      <c r="I72" s="59">
        <f t="shared" si="8"/>
        <v>4032285</v>
      </c>
      <c r="J72" s="59">
        <f t="shared" si="9"/>
        <v>4233480</v>
      </c>
      <c r="K72" s="59">
        <f t="shared" si="10"/>
        <v>4465413</v>
      </c>
      <c r="L72" s="9">
        <v>458500</v>
      </c>
      <c r="M72" s="60">
        <f t="shared" si="11"/>
        <v>4923913</v>
      </c>
      <c r="N72" s="18"/>
    </row>
    <row r="73" spans="1:14">
      <c r="A73" s="5" t="s">
        <v>62</v>
      </c>
      <c r="B73" s="3">
        <v>13</v>
      </c>
      <c r="C73" s="2" t="s">
        <v>79</v>
      </c>
      <c r="D73" s="2" t="s">
        <v>171</v>
      </c>
      <c r="E73" s="2" t="s">
        <v>130</v>
      </c>
      <c r="F73" s="2" t="s">
        <v>80</v>
      </c>
      <c r="G73" s="9">
        <v>1766748</v>
      </c>
      <c r="H73" s="59">
        <f t="shared" si="7"/>
        <v>1884718</v>
      </c>
      <c r="I73" s="59">
        <f t="shared" si="8"/>
        <v>2026563</v>
      </c>
      <c r="J73" s="59">
        <f t="shared" si="9"/>
        <v>2127680</v>
      </c>
      <c r="K73" s="59">
        <f t="shared" si="10"/>
        <v>2244246</v>
      </c>
      <c r="L73" s="9">
        <v>469300</v>
      </c>
      <c r="M73" s="60">
        <f t="shared" si="11"/>
        <v>2713546</v>
      </c>
    </row>
    <row r="74" spans="1:14">
      <c r="A74" s="5" t="s">
        <v>62</v>
      </c>
      <c r="B74" s="3">
        <v>14</v>
      </c>
      <c r="C74" s="2" t="s">
        <v>81</v>
      </c>
      <c r="D74" s="2" t="s">
        <v>172</v>
      </c>
      <c r="E74" s="2" t="s">
        <v>130</v>
      </c>
      <c r="F74" s="2" t="s">
        <v>82</v>
      </c>
      <c r="G74" s="9">
        <v>1715922</v>
      </c>
      <c r="H74" s="59">
        <f t="shared" si="7"/>
        <v>1830499</v>
      </c>
      <c r="I74" s="59">
        <f t="shared" si="8"/>
        <v>1968264</v>
      </c>
      <c r="J74" s="59">
        <f t="shared" si="9"/>
        <v>2066473</v>
      </c>
      <c r="K74" s="59">
        <f t="shared" si="10"/>
        <v>2179686</v>
      </c>
      <c r="L74" s="9">
        <v>594934</v>
      </c>
      <c r="M74" s="60">
        <f t="shared" si="11"/>
        <v>2774620</v>
      </c>
    </row>
    <row r="75" spans="1:14">
      <c r="A75" s="5" t="s">
        <v>62</v>
      </c>
      <c r="B75" s="3">
        <v>15</v>
      </c>
      <c r="C75" s="2" t="s">
        <v>83</v>
      </c>
      <c r="D75" s="2" t="s">
        <v>173</v>
      </c>
      <c r="E75" s="2" t="s">
        <v>130</v>
      </c>
      <c r="F75" s="2" t="s">
        <v>84</v>
      </c>
      <c r="G75" s="9">
        <v>1256575</v>
      </c>
      <c r="H75" s="59">
        <f t="shared" si="7"/>
        <v>1340480</v>
      </c>
      <c r="I75" s="59">
        <f t="shared" si="8"/>
        <v>1441366</v>
      </c>
      <c r="J75" s="59">
        <f t="shared" si="9"/>
        <v>1513284</v>
      </c>
      <c r="K75" s="59">
        <f t="shared" si="10"/>
        <v>1596190</v>
      </c>
      <c r="L75" s="9">
        <v>460120</v>
      </c>
      <c r="M75" s="60">
        <f t="shared" si="11"/>
        <v>2056310</v>
      </c>
    </row>
    <row r="76" spans="1:14">
      <c r="A76" s="5" t="s">
        <v>62</v>
      </c>
      <c r="B76" s="3">
        <v>16</v>
      </c>
      <c r="C76" s="2" t="s">
        <v>85</v>
      </c>
      <c r="D76" s="2" t="s">
        <v>174</v>
      </c>
      <c r="E76" s="2" t="s">
        <v>130</v>
      </c>
      <c r="F76" s="2" t="s">
        <v>86</v>
      </c>
      <c r="G76" s="9">
        <v>1300366</v>
      </c>
      <c r="H76" s="59">
        <f t="shared" si="7"/>
        <v>1387195</v>
      </c>
      <c r="I76" s="59">
        <f t="shared" si="8"/>
        <v>1491596</v>
      </c>
      <c r="J76" s="59">
        <f t="shared" si="9"/>
        <v>1566021</v>
      </c>
      <c r="K76" s="59">
        <f t="shared" si="10"/>
        <v>1651816</v>
      </c>
      <c r="L76" s="9">
        <v>566180</v>
      </c>
      <c r="M76" s="60">
        <f t="shared" si="11"/>
        <v>2217996</v>
      </c>
    </row>
    <row r="77" spans="1:14">
      <c r="A77" s="5" t="s">
        <v>62</v>
      </c>
      <c r="B77" s="3">
        <v>17</v>
      </c>
      <c r="C77" s="2" t="s">
        <v>109</v>
      </c>
      <c r="D77" s="2" t="s">
        <v>175</v>
      </c>
      <c r="E77" s="2" t="s">
        <v>130</v>
      </c>
      <c r="F77" s="2" t="s">
        <v>87</v>
      </c>
      <c r="G77" s="9">
        <v>2706860</v>
      </c>
      <c r="H77" s="59">
        <f t="shared" si="7"/>
        <v>2887604</v>
      </c>
      <c r="I77" s="59">
        <f t="shared" si="8"/>
        <v>3104927</v>
      </c>
      <c r="J77" s="59">
        <f t="shared" si="9"/>
        <v>3259851</v>
      </c>
      <c r="K77" s="59">
        <f t="shared" si="10"/>
        <v>3438443</v>
      </c>
      <c r="L77" s="9">
        <v>425450</v>
      </c>
      <c r="M77" s="60">
        <f t="shared" si="11"/>
        <v>3863893</v>
      </c>
    </row>
    <row r="78" spans="1:14">
      <c r="A78" s="5" t="s">
        <v>62</v>
      </c>
      <c r="B78" s="3">
        <v>18</v>
      </c>
      <c r="C78" s="2" t="s">
        <v>88</v>
      </c>
      <c r="D78" s="2" t="s">
        <v>176</v>
      </c>
      <c r="E78" s="2" t="s">
        <v>130</v>
      </c>
      <c r="F78" s="2" t="s">
        <v>89</v>
      </c>
      <c r="G78" s="9">
        <v>1359183</v>
      </c>
      <c r="H78" s="59">
        <f t="shared" si="7"/>
        <v>1449939</v>
      </c>
      <c r="I78" s="59">
        <f t="shared" si="8"/>
        <v>1559063</v>
      </c>
      <c r="J78" s="59">
        <f t="shared" si="9"/>
        <v>1636854</v>
      </c>
      <c r="K78" s="59">
        <f t="shared" si="10"/>
        <v>1726530</v>
      </c>
      <c r="L78" s="9">
        <v>310000</v>
      </c>
      <c r="M78" s="60">
        <f t="shared" si="11"/>
        <v>2036530</v>
      </c>
    </row>
    <row r="79" spans="1:14">
      <c r="A79" s="2" t="s">
        <v>4</v>
      </c>
      <c r="B79" s="3">
        <v>51</v>
      </c>
      <c r="C79" s="2" t="s">
        <v>51</v>
      </c>
      <c r="D79" s="5" t="s">
        <v>155</v>
      </c>
      <c r="E79" s="2" t="s">
        <v>130</v>
      </c>
      <c r="F79" s="2" t="s">
        <v>52</v>
      </c>
      <c r="G79" s="9">
        <v>530927</v>
      </c>
      <c r="H79" s="59">
        <f t="shared" si="7"/>
        <v>566378</v>
      </c>
      <c r="I79" s="59">
        <f t="shared" si="8"/>
        <v>609004</v>
      </c>
      <c r="J79" s="59">
        <f t="shared" si="9"/>
        <v>639391</v>
      </c>
      <c r="K79" s="59">
        <f t="shared" si="10"/>
        <v>674420</v>
      </c>
      <c r="L79" s="9">
        <v>0</v>
      </c>
      <c r="M79" s="60">
        <f t="shared" si="11"/>
        <v>674420</v>
      </c>
    </row>
    <row r="80" spans="1:14" ht="13.5" customHeight="1">
      <c r="A80" s="5" t="s">
        <v>62</v>
      </c>
      <c r="B80" s="3">
        <v>19</v>
      </c>
      <c r="C80" s="2" t="s">
        <v>90</v>
      </c>
      <c r="D80" s="2" t="s">
        <v>155</v>
      </c>
      <c r="E80" s="2" t="s">
        <v>130</v>
      </c>
      <c r="F80" s="2" t="s">
        <v>91</v>
      </c>
      <c r="G80" s="9">
        <v>1695463</v>
      </c>
      <c r="H80" s="59">
        <f t="shared" si="7"/>
        <v>1808674</v>
      </c>
      <c r="I80" s="59">
        <f t="shared" si="8"/>
        <v>1944796</v>
      </c>
      <c r="J80" s="59">
        <f t="shared" si="9"/>
        <v>2041834</v>
      </c>
      <c r="K80" s="59">
        <f t="shared" si="10"/>
        <v>2153697</v>
      </c>
      <c r="L80" s="9">
        <v>585050</v>
      </c>
      <c r="M80" s="60">
        <f t="shared" si="11"/>
        <v>2738747</v>
      </c>
    </row>
    <row r="81" spans="1:16" ht="13.5" customHeight="1">
      <c r="A81" s="5" t="s">
        <v>62</v>
      </c>
      <c r="B81" s="3">
        <v>22</v>
      </c>
      <c r="C81" s="2" t="s">
        <v>96</v>
      </c>
      <c r="D81" s="2" t="s">
        <v>178</v>
      </c>
      <c r="E81" s="2" t="s">
        <v>130</v>
      </c>
      <c r="F81" s="2" t="s">
        <v>97</v>
      </c>
      <c r="G81" s="9">
        <v>2042294</v>
      </c>
      <c r="H81" s="59">
        <f t="shared" si="7"/>
        <v>2178663</v>
      </c>
      <c r="I81" s="59">
        <f t="shared" si="8"/>
        <v>2342631</v>
      </c>
      <c r="J81" s="59">
        <f t="shared" si="9"/>
        <v>2459519</v>
      </c>
      <c r="K81" s="59">
        <f t="shared" si="10"/>
        <v>2594265</v>
      </c>
      <c r="L81" s="9">
        <v>415945</v>
      </c>
      <c r="M81" s="60">
        <f t="shared" si="11"/>
        <v>3010210</v>
      </c>
    </row>
    <row r="82" spans="1:16">
      <c r="A82" s="5" t="s">
        <v>62</v>
      </c>
      <c r="B82" s="3">
        <v>23</v>
      </c>
      <c r="C82" s="2" t="s">
        <v>98</v>
      </c>
      <c r="D82" s="2" t="s">
        <v>160</v>
      </c>
      <c r="E82" s="2" t="s">
        <v>130</v>
      </c>
      <c r="F82" s="1" t="s">
        <v>99</v>
      </c>
      <c r="G82" s="9">
        <v>1278631</v>
      </c>
      <c r="H82" s="59">
        <f t="shared" si="7"/>
        <v>1364009</v>
      </c>
      <c r="I82" s="59">
        <f t="shared" si="8"/>
        <v>1466665</v>
      </c>
      <c r="J82" s="59">
        <f t="shared" si="9"/>
        <v>1539846</v>
      </c>
      <c r="K82" s="59">
        <f t="shared" si="10"/>
        <v>1624207</v>
      </c>
      <c r="L82" s="11">
        <v>530015</v>
      </c>
      <c r="M82" s="60">
        <f t="shared" si="11"/>
        <v>2154222</v>
      </c>
    </row>
    <row r="83" spans="1:16" ht="13.5" customHeight="1">
      <c r="A83" s="7"/>
      <c r="B83" s="13"/>
      <c r="C83" s="14"/>
      <c r="D83" s="14"/>
      <c r="E83" s="14"/>
      <c r="F83" s="14"/>
      <c r="G83" s="19"/>
      <c r="H83" s="19"/>
      <c r="I83" s="19"/>
      <c r="J83" s="19"/>
      <c r="K83" s="19"/>
      <c r="L83" s="9"/>
      <c r="M83" s="10"/>
    </row>
    <row r="84" spans="1:16" s="4" customFormat="1">
      <c r="A84" s="33" t="s">
        <v>100</v>
      </c>
      <c r="B84" s="25"/>
      <c r="C84" s="25"/>
      <c r="D84" s="25"/>
      <c r="E84" s="25"/>
      <c r="F84" s="25"/>
      <c r="G84" s="36">
        <v>46078709</v>
      </c>
      <c r="H84" s="36">
        <f t="shared" ref="H84:M84" si="12">SUM(H61:H83)</f>
        <v>49155507</v>
      </c>
      <c r="I84" s="36">
        <f t="shared" ref="I84:J84" si="13">SUM(I61:I83)</f>
        <v>52854990</v>
      </c>
      <c r="J84" s="36">
        <f t="shared" si="13"/>
        <v>55492245</v>
      </c>
      <c r="K84" s="36">
        <f t="shared" ref="K84" si="14">SUM(K61:K83)</f>
        <v>58532412</v>
      </c>
      <c r="L84" s="36">
        <f t="shared" si="12"/>
        <v>9858430</v>
      </c>
      <c r="M84" s="36">
        <f t="shared" si="12"/>
        <v>68390842</v>
      </c>
    </row>
    <row r="85" spans="1:16">
      <c r="A85" s="7"/>
      <c r="C85" s="7"/>
      <c r="D85" s="7"/>
      <c r="E85" s="7"/>
      <c r="G85" s="11"/>
      <c r="H85" s="11"/>
      <c r="I85" s="11"/>
      <c r="J85" s="11"/>
      <c r="K85" s="11"/>
      <c r="M85" s="12"/>
    </row>
    <row r="86" spans="1:16" s="4" customFormat="1">
      <c r="A86" s="50" t="s">
        <v>108</v>
      </c>
      <c r="B86" s="25"/>
      <c r="C86" s="25"/>
      <c r="D86" s="25"/>
      <c r="E86" s="25"/>
      <c r="F86" s="25"/>
      <c r="G86" s="26">
        <v>95518414</v>
      </c>
      <c r="H86" s="26">
        <f>H60+H84</f>
        <v>103826431</v>
      </c>
      <c r="I86" s="26">
        <f>I60+I84</f>
        <v>111689592</v>
      </c>
      <c r="J86" s="26">
        <f>J60+J84</f>
        <v>121062457</v>
      </c>
      <c r="K86" s="26">
        <f>K60+K84</f>
        <v>127311442</v>
      </c>
      <c r="L86" s="26">
        <f t="shared" ref="L86:M86" si="15">L60+L84</f>
        <v>14042398</v>
      </c>
      <c r="M86" s="26">
        <f t="shared" si="15"/>
        <v>141353840</v>
      </c>
    </row>
    <row r="87" spans="1:16">
      <c r="N87" s="43"/>
    </row>
    <row r="88" spans="1:16">
      <c r="L88" s="21"/>
      <c r="M88" s="21"/>
    </row>
    <row r="89" spans="1:16">
      <c r="L89" s="21"/>
      <c r="M89" s="21"/>
    </row>
    <row r="90" spans="1:16">
      <c r="L90" s="21"/>
      <c r="M90" s="21"/>
    </row>
    <row r="91" spans="1:16">
      <c r="L91" s="21"/>
      <c r="M91" s="21"/>
    </row>
    <row r="92" spans="1:16">
      <c r="L92" s="21"/>
      <c r="M92" s="21"/>
    </row>
    <row r="93" spans="1:16">
      <c r="C93" s="80" t="s">
        <v>222</v>
      </c>
      <c r="M93" s="81" t="s">
        <v>3</v>
      </c>
    </row>
    <row r="94" spans="1:16">
      <c r="A94" s="5"/>
      <c r="B94" s="3">
        <v>75</v>
      </c>
      <c r="C94" s="75" t="s">
        <v>184</v>
      </c>
      <c r="D94" s="75" t="s">
        <v>187</v>
      </c>
      <c r="E94" s="75" t="s">
        <v>130</v>
      </c>
      <c r="F94" s="75" t="s">
        <v>224</v>
      </c>
      <c r="G94" s="9">
        <v>166347</v>
      </c>
      <c r="H94" s="9">
        <f t="shared" ref="H94" si="16">ROUND(G94/125.8*134.2,0)</f>
        <v>177454</v>
      </c>
      <c r="I94" s="9">
        <f t="shared" ref="I94" si="17">ROUND(H94/134.2*144.3,0)</f>
        <v>190809</v>
      </c>
      <c r="J94" s="9">
        <f t="shared" ref="J94" si="18">ROUND(I94/144.3*151.5,0)</f>
        <v>200330</v>
      </c>
      <c r="K94" s="9"/>
      <c r="L94" s="9"/>
      <c r="M94" s="10"/>
      <c r="P94" s="79" t="s">
        <v>223</v>
      </c>
    </row>
    <row r="95" spans="1:16">
      <c r="C95" s="74" t="s">
        <v>225</v>
      </c>
      <c r="E95" s="74" t="s">
        <v>140</v>
      </c>
      <c r="F95" s="74" t="s">
        <v>226</v>
      </c>
      <c r="K95" s="20" t="s">
        <v>227</v>
      </c>
      <c r="L95" s="81"/>
      <c r="M95" s="81">
        <v>600000</v>
      </c>
    </row>
    <row r="96" spans="1:16">
      <c r="F96" s="74" t="s">
        <v>228</v>
      </c>
      <c r="M96" s="11">
        <v>20000</v>
      </c>
    </row>
    <row r="97" spans="3:13">
      <c r="C97" s="82" t="s">
        <v>229</v>
      </c>
      <c r="E97" s="74" t="s">
        <v>130</v>
      </c>
      <c r="F97" s="82" t="s">
        <v>230</v>
      </c>
      <c r="M97" s="11">
        <v>360000</v>
      </c>
    </row>
    <row r="98" spans="3:13">
      <c r="C98" s="82" t="s">
        <v>231</v>
      </c>
      <c r="E98" s="82" t="s">
        <v>130</v>
      </c>
      <c r="F98" s="82" t="s">
        <v>232</v>
      </c>
      <c r="M98" s="11">
        <v>350000</v>
      </c>
    </row>
    <row r="99" spans="3:13">
      <c r="F99" s="82" t="s">
        <v>233</v>
      </c>
      <c r="M99" s="11">
        <v>620000</v>
      </c>
    </row>
    <row r="100" spans="3:13">
      <c r="F100" s="82" t="s">
        <v>234</v>
      </c>
      <c r="M100" s="11">
        <v>35000</v>
      </c>
    </row>
  </sheetData>
  <autoFilter ref="A1:M58" xr:uid="{00000000-0001-0000-0100-000000000000}"/>
  <pageMargins left="0.55118110236220474" right="0.39370078740157483" top="1.7716535433070868" bottom="0.98425196850393704" header="0.31496062992125984" footer="0.70866141732283472"/>
  <pageSetup paperSize="9" scale="82" orientation="landscape"/>
  <headerFooter>
    <oddFooter>&amp;L&amp;F &amp;A&amp;C&amp;P&amp;R&amp;D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specificatie</vt:lpstr>
      <vt:lpstr>specificatie!Afdrukbereik</vt:lpstr>
      <vt:lpstr>specificatie!Afdruktitels</vt:lpstr>
    </vt:vector>
  </TitlesOfParts>
  <Company>Gemeente Nunspeet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Corine ten Hove</dc:creator>
  <cp:lastModifiedBy>Geertjan Haasjes</cp:lastModifiedBy>
  <cp:lastPrinted>2021-08-10T09:26:38Z</cp:lastPrinted>
  <dcterms:created xsi:type="dcterms:W3CDTF">2005-05-12T13:06:28Z</dcterms:created>
  <dcterms:modified xsi:type="dcterms:W3CDTF">2022-10-05T13:32:02Z</dcterms:modified>
</cp:coreProperties>
</file>