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https://inkoopmeestersnl.sharepoint.com/sites/IM/Gedeelde documenten/01. klanten/OIG/ASKO/Inhuur 2022/OP/6. NvI/"/>
    </mc:Choice>
  </mc:AlternateContent>
  <xr:revisionPtr revIDLastSave="0" documentId="8_{DDC296E6-29EE-49FF-B288-285F935A4DF3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Perceel 1" sheetId="1" r:id="rId1"/>
    <sheet name="Perceel 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uri="GoogleSheetsCustomDataVersion1">
      <go:sheetsCustomData xmlns:go="http://customooxmlschemas.google.com/" r:id="rId5" roundtripDataSignature="AMtx7mgUxvJfn6f5y+9i8KY3wN2/3IfI4A=="/>
    </ext>
  </extLst>
</workbook>
</file>

<file path=xl/calcChain.xml><?xml version="1.0" encoding="utf-8"?>
<calcChain xmlns="http://schemas.openxmlformats.org/spreadsheetml/2006/main">
  <c r="D37" i="2" l="1"/>
  <c r="H34" i="2"/>
  <c r="E47" i="1"/>
  <c r="C47" i="1"/>
  <c r="D71" i="1" l="1"/>
  <c r="H29" i="2"/>
  <c r="H28" i="2"/>
  <c r="H27" i="2"/>
  <c r="H26" i="2"/>
  <c r="H17" i="2"/>
  <c r="H25" i="2"/>
  <c r="H24" i="2"/>
  <c r="H23" i="2"/>
  <c r="H22" i="2"/>
  <c r="H21" i="2"/>
  <c r="H20" i="2"/>
  <c r="H19" i="2"/>
  <c r="H18" i="2"/>
  <c r="H16" i="2"/>
  <c r="G29" i="2"/>
  <c r="G28" i="2"/>
  <c r="G27" i="2"/>
  <c r="G26" i="2"/>
  <c r="G25" i="2"/>
  <c r="G24" i="2"/>
  <c r="G23" i="2"/>
  <c r="G22" i="2"/>
  <c r="G21" i="2"/>
  <c r="G20" i="2"/>
  <c r="G19" i="2"/>
  <c r="G18" i="2"/>
  <c r="T47" i="2"/>
  <c r="T46" i="2"/>
  <c r="T45" i="2"/>
  <c r="T44" i="2"/>
  <c r="T43" i="2"/>
  <c r="T42" i="2"/>
  <c r="T41" i="2"/>
  <c r="T40" i="2"/>
  <c r="T39" i="2"/>
  <c r="T38" i="2"/>
  <c r="T36" i="2"/>
  <c r="T35" i="2"/>
  <c r="T34" i="2"/>
  <c r="T37" i="2"/>
  <c r="T33" i="2"/>
  <c r="S46" i="2"/>
  <c r="S45" i="2"/>
  <c r="S44" i="2"/>
  <c r="S43" i="2"/>
  <c r="S42" i="2"/>
  <c r="S41" i="2"/>
  <c r="S40" i="2"/>
  <c r="S39" i="2"/>
  <c r="S38" i="2"/>
  <c r="S37" i="2"/>
  <c r="S36" i="2"/>
  <c r="S35" i="2"/>
  <c r="V16" i="2"/>
  <c r="F16" i="2" s="1"/>
  <c r="V17" i="2"/>
  <c r="F17" i="2" s="1"/>
  <c r="V29" i="2"/>
  <c r="F29" i="2" s="1"/>
  <c r="V28" i="2"/>
  <c r="F28" i="2" s="1"/>
  <c r="V27" i="2"/>
  <c r="F27" i="2" s="1"/>
  <c r="V26" i="2"/>
  <c r="F26" i="2" s="1"/>
  <c r="V25" i="2"/>
  <c r="F25" i="2" s="1"/>
  <c r="V24" i="2"/>
  <c r="F24" i="2" s="1"/>
  <c r="V23" i="2"/>
  <c r="F23" i="2" s="1"/>
  <c r="V22" i="2"/>
  <c r="F22" i="2" s="1"/>
  <c r="V21" i="2"/>
  <c r="F21" i="2" s="1"/>
  <c r="V20" i="2"/>
  <c r="F20" i="2" s="1"/>
  <c r="V19" i="2"/>
  <c r="F19" i="2" s="1"/>
  <c r="V18" i="2"/>
  <c r="F18" i="2" s="1"/>
  <c r="U29" i="2"/>
  <c r="E29" i="2" s="1"/>
  <c r="U28" i="2"/>
  <c r="E28" i="2" s="1"/>
  <c r="U27" i="2"/>
  <c r="E27" i="2" s="1"/>
  <c r="U26" i="2"/>
  <c r="E26" i="2" s="1"/>
  <c r="U25" i="2"/>
  <c r="E25" i="2" s="1"/>
  <c r="U24" i="2"/>
  <c r="E24" i="2" s="1"/>
  <c r="U23" i="2"/>
  <c r="E23" i="2" s="1"/>
  <c r="U22" i="2"/>
  <c r="E22" i="2" s="1"/>
  <c r="U21" i="2"/>
  <c r="E21" i="2" s="1"/>
  <c r="U20" i="2"/>
  <c r="E20" i="2" s="1"/>
  <c r="U19" i="2"/>
  <c r="E19" i="2" s="1"/>
  <c r="U18" i="2"/>
  <c r="E18" i="2" s="1"/>
  <c r="T29" i="2"/>
  <c r="D29" i="2" s="1"/>
  <c r="T28" i="2"/>
  <c r="D28" i="2" s="1"/>
  <c r="T27" i="2"/>
  <c r="D27" i="2" s="1"/>
  <c r="T26" i="2"/>
  <c r="D26" i="2" s="1"/>
  <c r="T25" i="2"/>
  <c r="D25" i="2" s="1"/>
  <c r="T24" i="2"/>
  <c r="D24" i="2" s="1"/>
  <c r="T23" i="2"/>
  <c r="D23" i="2" s="1"/>
  <c r="T22" i="2"/>
  <c r="D22" i="2" s="1"/>
  <c r="T21" i="2"/>
  <c r="D21" i="2" s="1"/>
  <c r="T20" i="2"/>
  <c r="D20" i="2" s="1"/>
  <c r="T19" i="2"/>
  <c r="D19" i="2" s="1"/>
  <c r="T18" i="2"/>
  <c r="D18" i="2" s="1"/>
  <c r="S29" i="2"/>
  <c r="C29" i="2" s="1"/>
  <c r="S28" i="2"/>
  <c r="C28" i="2" s="1"/>
  <c r="S27" i="2"/>
  <c r="C27" i="2" s="1"/>
  <c r="S26" i="2"/>
  <c r="C26" i="2" s="1"/>
  <c r="S25" i="2"/>
  <c r="C25" i="2" s="1"/>
  <c r="S24" i="2"/>
  <c r="C24" i="2" s="1"/>
  <c r="S23" i="2"/>
  <c r="C23" i="2" s="1"/>
  <c r="S22" i="2"/>
  <c r="C22" i="2" s="1"/>
  <c r="S21" i="2"/>
  <c r="C21" i="2" s="1"/>
  <c r="S20" i="2"/>
  <c r="C20" i="2" s="1"/>
  <c r="S19" i="2"/>
  <c r="C19" i="2" s="1"/>
  <c r="E53" i="1" l="1"/>
  <c r="C53" i="1"/>
  <c r="C71" i="1" s="1"/>
  <c r="G73" i="1" s="1"/>
  <c r="E32" i="1"/>
  <c r="C32" i="1"/>
  <c r="E27" i="1"/>
  <c r="C27" i="1"/>
  <c r="F17" i="1"/>
  <c r="D17" i="1"/>
  <c r="D28" i="1" l="1"/>
  <c r="D33" i="1" s="1"/>
  <c r="D48" i="1" s="1"/>
  <c r="F28" i="1"/>
  <c r="F33" i="1" s="1"/>
  <c r="F48" i="1" s="1"/>
  <c r="F54" i="1" l="1"/>
  <c r="F58" i="1" s="1"/>
  <c r="F60" i="1" s="1"/>
  <c r="D54" i="1"/>
  <c r="D58" i="1" s="1"/>
  <c r="D60" i="1" s="1"/>
  <c r="J68" i="1" l="1"/>
  <c r="J67" i="1"/>
  <c r="J75" i="1" s="1"/>
</calcChain>
</file>

<file path=xl/sharedStrings.xml><?xml version="1.0" encoding="utf-8"?>
<sst xmlns="http://schemas.openxmlformats.org/spreadsheetml/2006/main" count="108" uniqueCount="79">
  <si>
    <t>Inschrijver dient de gele cellen in te vullen</t>
  </si>
  <si>
    <t>De som van alle uitgevraagde posten leidt tot een fictief uurtarief.</t>
  </si>
  <si>
    <r>
      <rPr>
        <sz val="11"/>
        <color theme="1"/>
        <rFont val="Calibri"/>
        <family val="2"/>
      </rPr>
      <t xml:space="preserve">Uitzenden </t>
    </r>
    <r>
      <rPr>
        <b/>
        <sz val="11"/>
        <color theme="1"/>
        <rFont val="Calibri"/>
        <family val="2"/>
      </rPr>
      <t>(STIPP)</t>
    </r>
  </si>
  <si>
    <r>
      <rPr>
        <sz val="11"/>
        <color theme="1"/>
        <rFont val="Calibri"/>
        <family val="2"/>
      </rPr>
      <t xml:space="preserve">Detacheren </t>
    </r>
    <r>
      <rPr>
        <b/>
        <sz val="11"/>
        <color theme="1"/>
        <rFont val="Calibri"/>
        <family val="2"/>
      </rPr>
      <t>(STiPP Plus)</t>
    </r>
  </si>
  <si>
    <t>Fase A-ABU / Fase 1+2-NBBU</t>
  </si>
  <si>
    <t>Fase B-ABU / Fase 3-NBBU</t>
  </si>
  <si>
    <t>Blok 1</t>
  </si>
  <si>
    <t>Brutoloon</t>
  </si>
  <si>
    <t>wachtdagcompensatie</t>
  </si>
  <si>
    <t>Blok 2</t>
  </si>
  <si>
    <t>vakantiedagen</t>
  </si>
  <si>
    <t>feestdagen</t>
  </si>
  <si>
    <t>opleidingsdagen</t>
  </si>
  <si>
    <t>atv dagen</t>
  </si>
  <si>
    <t>kort verzuim</t>
  </si>
  <si>
    <t>ziekte</t>
  </si>
  <si>
    <t>leegloop</t>
  </si>
  <si>
    <t>overige vergoedingen</t>
  </si>
  <si>
    <t>vakantiebijslag</t>
  </si>
  <si>
    <t>eindejaarsuitkering</t>
  </si>
  <si>
    <t>Blok 3</t>
  </si>
  <si>
    <t>ZW-premie</t>
  </si>
  <si>
    <t>Reservering AZW</t>
  </si>
  <si>
    <t>WGA-premie</t>
  </si>
  <si>
    <t>WW-premie</t>
  </si>
  <si>
    <t>PAWW</t>
  </si>
  <si>
    <t>AOF-premie (incl. opslag)</t>
  </si>
  <si>
    <t>WGA-vast premie</t>
  </si>
  <si>
    <t>ZVW-premie</t>
  </si>
  <si>
    <t>Transitievergoeding</t>
  </si>
  <si>
    <t>Pensioen (STIPP)</t>
  </si>
  <si>
    <t>Pensioen (STiPP Plus)</t>
  </si>
  <si>
    <t>Opleiding&amp;social fonds</t>
  </si>
  <si>
    <t>Blok 4</t>
  </si>
  <si>
    <t>overige directe en indirecte lasten</t>
  </si>
  <si>
    <t>marge</t>
  </si>
  <si>
    <t>totaalbedrag</t>
  </si>
  <si>
    <t xml:space="preserve">Fase A/Fase 1+2: gebaseerd op basis van uitsluiting loondoorbetaling </t>
  </si>
  <si>
    <t xml:space="preserve">Betreft gewerkte uren </t>
  </si>
  <si>
    <t>Het uurtarief zoals opgenomen in de groene cellen is het totaal bedrag. Hierin zijn alle kosten en marges inclusief.</t>
  </si>
  <si>
    <t>fictief aantal uren</t>
  </si>
  <si>
    <t>Fictieve totaalprijs</t>
  </si>
  <si>
    <t>Uitzenden (STIPP + STiPP Plus)</t>
  </si>
  <si>
    <t>Fase A-ABU / Fase 1+2 - NBBU</t>
  </si>
  <si>
    <t>uur</t>
  </si>
  <si>
    <t>Fase B-ABU / Fase 3 - NBBU</t>
  </si>
  <si>
    <t>Fictief resterend aantal uur t.o.v. 750</t>
  </si>
  <si>
    <t>Afkoopsom overname</t>
  </si>
  <si>
    <t>Totaal</t>
  </si>
  <si>
    <t xml:space="preserve">Inschrijfprijs perceel </t>
  </si>
  <si>
    <t xml:space="preserve">Detacheren (STiPP Plus)    </t>
  </si>
  <si>
    <t>Naam Inschrijver</t>
  </si>
  <si>
    <t>trede</t>
  </si>
  <si>
    <t>LB</t>
  </si>
  <si>
    <t>LC</t>
  </si>
  <si>
    <t>LD</t>
  </si>
  <si>
    <t>LE</t>
  </si>
  <si>
    <t>Inschrijfprijs perceel 2</t>
  </si>
  <si>
    <t>Toelichting berekening</t>
  </si>
  <si>
    <t>CAO lonen VO 1-10-2021</t>
  </si>
  <si>
    <t>Verhouding t.o.v. LB trede 1</t>
  </si>
  <si>
    <t xml:space="preserve">Inhuur Onderwijzend Personeel </t>
  </si>
  <si>
    <t>Prijzenblad Perceel 1 (uitzend- of detacheringsbasis met een uitzend cao)</t>
  </si>
  <si>
    <t>Inhuur Onderwijzend Personeel</t>
  </si>
  <si>
    <t>Prijzenblad Perceel 2  (detacheringsbasis zonder een uitzend cao)</t>
  </si>
  <si>
    <t>ASKO</t>
  </si>
  <si>
    <t>a</t>
  </si>
  <si>
    <t>b</t>
  </si>
  <si>
    <t>D12</t>
  </si>
  <si>
    <t>D13</t>
  </si>
  <si>
    <t>c</t>
  </si>
  <si>
    <t>Fictief uurtarief</t>
  </si>
  <si>
    <t>Marge</t>
  </si>
  <si>
    <t>Vergoeding InhuurMeesters</t>
  </si>
  <si>
    <t>Omrekenfactor</t>
  </si>
  <si>
    <t>Tarieven zijn exclusief btw maar inclusief vergoeding InhuurMeesters.</t>
  </si>
  <si>
    <r>
      <t>Het maximale totale uurtarief is € 55</t>
    </r>
    <r>
      <rPr>
        <b/>
        <sz val="11"/>
        <color theme="1"/>
        <rFont val="Calibri"/>
        <family val="2"/>
        <scheme val="minor"/>
      </rPr>
      <t xml:space="preserve"> exclusief btw. </t>
    </r>
  </si>
  <si>
    <t xml:space="preserve">Prijzen boven het maximumtarief leiden tot uitsluiting. </t>
  </si>
  <si>
    <t xml:space="preserve">Het maximale totale uurtarief is € 50 exclusief btw.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</si>
</sst>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 &quot;€&quot;\ * #,##0.00_ ;_ &quot;€&quot;\ * \-#,##0.00_ ;_ &quot;€&quot;\ * &quot;-&quot;??_ ;_ @_ "/>
    <numFmt numFmtId="164" formatCode="_ [$€-413]\ * #,##0.00_ ;_ [$€-413]\ * \-#,##0.00_ ;_ [$€-413]\ * &quot;-&quot;??_ ;_ @_ "/>
    <numFmt numFmtId="165" formatCode="0.00000"/>
    <numFmt numFmtId="166" formatCode="_ &quot;€&quot;\ * #,##0.00_ ;_ &quot;€&quot;\ * \-#,##0.00_ ;_ &quot;€&quot;\ * &quot;-&quot;?????_ ;_ @_ "/>
  </numFmts>
  <fonts count="15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C5E0B3"/>
        <bgColor rgb="FFC5E0B3"/>
      </patternFill>
    </fill>
    <fill>
      <patternFill patternType="solid">
        <fgColor rgb="FF00B0F0"/>
        <bgColor rgb="FF00B0F0"/>
      </patternFill>
    </fill>
    <fill>
      <patternFill patternType="solid">
        <fgColor theme="0"/>
        <bgColor rgb="FFFF0000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rgb="FFA4C2F4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3" fillId="0" borderId="0" applyFont="0" applyFill="0" applyBorder="0" applyAlignment="0" applyProtection="0"/>
  </cellStyleXfs>
  <cellXfs count="112">
    <xf numFmtId="0" fontId="0" fillId="0" borderId="0" xfId="0" applyFont="1" applyAlignment="1"/>
    <xf numFmtId="0" fontId="0" fillId="2" borderId="0" xfId="0" applyFont="1" applyFill="1"/>
    <xf numFmtId="0" fontId="0" fillId="0" borderId="0" xfId="0" applyFont="1"/>
    <xf numFmtId="0" fontId="0" fillId="0" borderId="0" xfId="0" applyFont="1"/>
    <xf numFmtId="14" fontId="5" fillId="0" borderId="0" xfId="0" applyNumberFormat="1" applyFont="1"/>
    <xf numFmtId="14" fontId="5" fillId="2" borderId="0" xfId="0" applyNumberFormat="1" applyFont="1" applyFill="1"/>
    <xf numFmtId="0" fontId="6" fillId="0" borderId="0" xfId="0" applyFont="1"/>
    <xf numFmtId="0" fontId="0" fillId="0" borderId="1" xfId="0" applyFont="1" applyBorder="1"/>
    <xf numFmtId="0" fontId="0" fillId="0" borderId="2" xfId="0" applyFont="1" applyBorder="1"/>
    <xf numFmtId="0" fontId="0" fillId="0" borderId="5" xfId="0" applyFont="1" applyBorder="1"/>
    <xf numFmtId="0" fontId="0" fillId="0" borderId="6" xfId="0" applyFont="1" applyBorder="1"/>
    <xf numFmtId="0" fontId="5" fillId="0" borderId="5" xfId="0" applyFont="1" applyBorder="1"/>
    <xf numFmtId="44" fontId="0" fillId="0" borderId="0" xfId="0" applyNumberFormat="1" applyFont="1"/>
    <xf numFmtId="44" fontId="0" fillId="0" borderId="6" xfId="0" applyNumberFormat="1" applyFont="1" applyBorder="1"/>
    <xf numFmtId="10" fontId="0" fillId="0" borderId="5" xfId="0" applyNumberFormat="1" applyFont="1" applyBorder="1"/>
    <xf numFmtId="0" fontId="0" fillId="0" borderId="6" xfId="0" applyFont="1" applyBorder="1" applyAlignment="1"/>
    <xf numFmtId="0" fontId="5" fillId="0" borderId="5" xfId="0" applyFont="1" applyBorder="1" applyAlignment="1">
      <alignment horizontal="left" vertical="top"/>
    </xf>
    <xf numFmtId="0" fontId="0" fillId="0" borderId="6" xfId="0" applyFont="1" applyBorder="1" applyAlignment="1">
      <alignment wrapText="1"/>
    </xf>
    <xf numFmtId="0" fontId="0" fillId="0" borderId="6" xfId="0" applyFont="1" applyBorder="1" applyAlignment="1">
      <alignment horizontal="left"/>
    </xf>
    <xf numFmtId="0" fontId="5" fillId="0" borderId="6" xfId="0" applyFont="1" applyBorder="1" applyAlignment="1">
      <alignment horizontal="right"/>
    </xf>
    <xf numFmtId="44" fontId="0" fillId="3" borderId="9" xfId="0" applyNumberFormat="1" applyFont="1" applyFill="1" applyBorder="1"/>
    <xf numFmtId="0" fontId="0" fillId="0" borderId="3" xfId="0" applyFont="1" applyBorder="1"/>
    <xf numFmtId="0" fontId="0" fillId="0" borderId="4" xfId="0" applyFont="1" applyBorder="1"/>
    <xf numFmtId="0" fontId="0" fillId="0" borderId="10" xfId="0" applyFont="1" applyBorder="1"/>
    <xf numFmtId="0" fontId="0" fillId="0" borderId="11" xfId="0" applyFont="1" applyBorder="1"/>
    <xf numFmtId="0" fontId="0" fillId="0" borderId="12" xfId="0" applyFont="1" applyBorder="1"/>
    <xf numFmtId="0" fontId="0" fillId="0" borderId="13" xfId="0" applyFont="1" applyBorder="1"/>
    <xf numFmtId="0" fontId="0" fillId="0" borderId="13" xfId="0" applyFont="1" applyBorder="1" applyAlignment="1">
      <alignment vertical="center"/>
    </xf>
    <xf numFmtId="44" fontId="0" fillId="0" borderId="13" xfId="0" applyNumberFormat="1" applyFont="1" applyBorder="1" applyAlignment="1">
      <alignment vertical="center"/>
    </xf>
    <xf numFmtId="44" fontId="0" fillId="0" borderId="0" xfId="0" applyNumberFormat="1" applyFont="1" applyAlignment="1">
      <alignment vertical="center"/>
    </xf>
    <xf numFmtId="44" fontId="0" fillId="3" borderId="13" xfId="0" applyNumberFormat="1" applyFont="1" applyFill="1" applyBorder="1"/>
    <xf numFmtId="44" fontId="0" fillId="4" borderId="13" xfId="0" applyNumberFormat="1" applyFont="1" applyFill="1" applyBorder="1"/>
    <xf numFmtId="0" fontId="10" fillId="5" borderId="0" xfId="0" applyFont="1" applyFill="1" applyAlignment="1"/>
    <xf numFmtId="0" fontId="0" fillId="6" borderId="13" xfId="0" applyFont="1" applyFill="1" applyBorder="1"/>
    <xf numFmtId="44" fontId="0" fillId="6" borderId="0" xfId="0" applyNumberFormat="1" applyFont="1" applyFill="1"/>
    <xf numFmtId="44" fontId="0" fillId="6" borderId="6" xfId="0" applyNumberFormat="1" applyFont="1" applyFill="1" applyBorder="1"/>
    <xf numFmtId="0" fontId="10" fillId="0" borderId="0" xfId="0" applyFont="1"/>
    <xf numFmtId="0" fontId="10" fillId="0" borderId="0" xfId="0" applyFont="1" applyAlignment="1"/>
    <xf numFmtId="0" fontId="12" fillId="0" borderId="0" xfId="0" applyFont="1"/>
    <xf numFmtId="0" fontId="5" fillId="0" borderId="0" xfId="0" applyFont="1" applyFill="1" applyAlignment="1"/>
    <xf numFmtId="0" fontId="0" fillId="0" borderId="0" xfId="0" applyFont="1" applyFill="1"/>
    <xf numFmtId="0" fontId="0" fillId="0" borderId="0" xfId="0" applyFont="1" applyFill="1" applyAlignment="1"/>
    <xf numFmtId="0" fontId="3" fillId="0" borderId="10" xfId="0" applyFont="1" applyBorder="1"/>
    <xf numFmtId="0" fontId="12" fillId="0" borderId="0" xfId="0" applyFont="1" applyFill="1" applyBorder="1"/>
    <xf numFmtId="0" fontId="0" fillId="0" borderId="0" xfId="0"/>
    <xf numFmtId="14" fontId="0" fillId="0" borderId="0" xfId="0" applyNumberFormat="1"/>
    <xf numFmtId="44" fontId="0" fillId="8" borderId="16" xfId="1" applyFont="1" applyFill="1" applyBorder="1"/>
    <xf numFmtId="44" fontId="0" fillId="9" borderId="16" xfId="0" applyNumberFormat="1" applyFill="1" applyBorder="1"/>
    <xf numFmtId="0" fontId="3" fillId="0" borderId="0" xfId="0" applyFont="1" applyAlignment="1"/>
    <xf numFmtId="164" fontId="0" fillId="0" borderId="0" xfId="0" applyNumberFormat="1" applyFont="1" applyAlignment="1"/>
    <xf numFmtId="2" fontId="0" fillId="0" borderId="0" xfId="0" applyNumberFormat="1" applyFont="1" applyAlignment="1"/>
    <xf numFmtId="165" fontId="0" fillId="0" borderId="0" xfId="0" applyNumberFormat="1" applyFont="1" applyAlignment="1"/>
    <xf numFmtId="1" fontId="0" fillId="0" borderId="0" xfId="0" applyNumberFormat="1" applyFont="1" applyAlignment="1"/>
    <xf numFmtId="0" fontId="12" fillId="0" borderId="0" xfId="0" applyFont="1" applyAlignment="1"/>
    <xf numFmtId="165" fontId="3" fillId="0" borderId="0" xfId="0" applyNumberFormat="1" applyFont="1" applyAlignment="1"/>
    <xf numFmtId="0" fontId="11" fillId="0" borderId="0" xfId="0" applyFont="1"/>
    <xf numFmtId="44" fontId="11" fillId="7" borderId="16" xfId="1" applyFont="1" applyFill="1" applyBorder="1" applyProtection="1">
      <protection locked="0"/>
    </xf>
    <xf numFmtId="44" fontId="11" fillId="0" borderId="16" xfId="1" applyFont="1" applyFill="1" applyBorder="1"/>
    <xf numFmtId="0" fontId="2" fillId="0" borderId="0" xfId="0" applyFont="1" applyFill="1" applyAlignment="1"/>
    <xf numFmtId="0" fontId="11" fillId="0" borderId="0" xfId="0" applyFont="1" applyAlignment="1">
      <alignment horizontal="right"/>
    </xf>
    <xf numFmtId="44" fontId="3" fillId="0" borderId="0" xfId="1" applyFont="1" applyAlignment="1"/>
    <xf numFmtId="44" fontId="0" fillId="0" borderId="0" xfId="1" applyFont="1" applyAlignment="1"/>
    <xf numFmtId="0" fontId="0" fillId="0" borderId="0" xfId="0" applyFont="1" applyAlignment="1">
      <alignment horizontal="right"/>
    </xf>
    <xf numFmtId="44" fontId="11" fillId="0" borderId="14" xfId="1" applyFont="1" applyFill="1" applyBorder="1"/>
    <xf numFmtId="166" fontId="11" fillId="0" borderId="16" xfId="0" applyNumberFormat="1" applyFont="1" applyBorder="1"/>
    <xf numFmtId="165" fontId="0" fillId="0" borderId="0" xfId="0" applyNumberFormat="1" applyFont="1" applyAlignment="1">
      <alignment horizontal="left" indent="1"/>
    </xf>
    <xf numFmtId="44" fontId="0" fillId="0" borderId="0" xfId="0" applyNumberFormat="1" applyFont="1" applyAlignment="1"/>
    <xf numFmtId="44" fontId="0" fillId="0" borderId="0" xfId="0" applyNumberFormat="1"/>
    <xf numFmtId="44" fontId="11" fillId="0" borderId="0" xfId="0" applyNumberFormat="1" applyFont="1"/>
    <xf numFmtId="44" fontId="11" fillId="0" borderId="16" xfId="0" applyNumberFormat="1" applyFont="1" applyBorder="1"/>
    <xf numFmtId="44" fontId="11" fillId="0" borderId="0" xfId="0" applyNumberFormat="1" applyFont="1" applyBorder="1"/>
    <xf numFmtId="44" fontId="11" fillId="0" borderId="16" xfId="1" applyNumberFormat="1" applyFont="1" applyFill="1" applyBorder="1"/>
    <xf numFmtId="0" fontId="0" fillId="0" borderId="16" xfId="0" applyFont="1" applyBorder="1" applyAlignment="1"/>
    <xf numFmtId="44" fontId="0" fillId="0" borderId="16" xfId="0" applyNumberFormat="1" applyFont="1" applyBorder="1" applyAlignment="1"/>
    <xf numFmtId="10" fontId="0" fillId="0" borderId="10" xfId="0" applyNumberFormat="1" applyFont="1" applyFill="1" applyBorder="1" applyAlignment="1"/>
    <xf numFmtId="0" fontId="0" fillId="0" borderId="7" xfId="0" applyFont="1" applyBorder="1"/>
    <xf numFmtId="0" fontId="5" fillId="0" borderId="9" xfId="0" applyFont="1" applyBorder="1" applyAlignment="1">
      <alignment horizontal="right"/>
    </xf>
    <xf numFmtId="10" fontId="0" fillId="0" borderId="7" xfId="0" applyNumberFormat="1" applyFont="1" applyBorder="1"/>
    <xf numFmtId="0" fontId="0" fillId="0" borderId="9" xfId="0" applyFont="1" applyBorder="1"/>
    <xf numFmtId="44" fontId="0" fillId="0" borderId="9" xfId="0" applyNumberFormat="1" applyFont="1" applyBorder="1"/>
    <xf numFmtId="44" fontId="0" fillId="0" borderId="9" xfId="0" applyNumberFormat="1" applyFont="1" applyFill="1" applyBorder="1"/>
    <xf numFmtId="0" fontId="1" fillId="0" borderId="4" xfId="0" applyFont="1" applyBorder="1" applyAlignment="1">
      <alignment horizontal="right"/>
    </xf>
    <xf numFmtId="0" fontId="1" fillId="0" borderId="9" xfId="0" applyFont="1" applyBorder="1" applyAlignment="1">
      <alignment horizontal="right"/>
    </xf>
    <xf numFmtId="14" fontId="14" fillId="0" borderId="0" xfId="0" applyNumberFormat="1" applyFont="1"/>
    <xf numFmtId="14" fontId="11" fillId="0" borderId="0" xfId="0" applyNumberFormat="1" applyFont="1" applyFill="1" applyAlignment="1">
      <alignment horizontal="left"/>
    </xf>
    <xf numFmtId="0" fontId="6" fillId="0" borderId="0" xfId="0" applyFont="1" applyAlignment="1"/>
    <xf numFmtId="0" fontId="0" fillId="0" borderId="16" xfId="0" applyBorder="1" applyAlignment="1"/>
    <xf numFmtId="0" fontId="0" fillId="0" borderId="14" xfId="0" applyBorder="1"/>
    <xf numFmtId="0" fontId="0" fillId="0" borderId="3" xfId="0" applyFont="1" applyBorder="1" applyAlignment="1">
      <alignment horizontal="center"/>
    </xf>
    <xf numFmtId="0" fontId="7" fillId="0" borderId="4" xfId="0" applyFont="1" applyBorder="1"/>
    <xf numFmtId="0" fontId="4" fillId="6" borderId="10" xfId="0" applyFont="1" applyFill="1" applyBorder="1" applyAlignment="1">
      <alignment horizontal="left"/>
    </xf>
    <xf numFmtId="0" fontId="4" fillId="6" borderId="12" xfId="0" applyFont="1" applyFill="1" applyBorder="1" applyAlignment="1">
      <alignment horizontal="left"/>
    </xf>
    <xf numFmtId="0" fontId="0" fillId="0" borderId="1" xfId="0" applyFont="1" applyBorder="1" applyAlignment="1">
      <alignment horizontal="center"/>
    </xf>
    <xf numFmtId="0" fontId="7" fillId="0" borderId="2" xfId="0" applyFont="1" applyBorder="1"/>
    <xf numFmtId="0" fontId="11" fillId="6" borderId="11" xfId="0" applyFont="1" applyFill="1" applyBorder="1" applyAlignment="1">
      <alignment horizontal="left"/>
    </xf>
    <xf numFmtId="0" fontId="11" fillId="6" borderId="12" xfId="0" applyFont="1" applyFill="1" applyBorder="1" applyAlignment="1">
      <alignment horizontal="left"/>
    </xf>
    <xf numFmtId="0" fontId="0" fillId="0" borderId="11" xfId="0" applyFont="1" applyBorder="1" applyAlignment="1">
      <alignment horizontal="left"/>
    </xf>
    <xf numFmtId="0" fontId="0" fillId="0" borderId="12" xfId="0" applyFont="1" applyBorder="1" applyAlignment="1">
      <alignment horizontal="left"/>
    </xf>
    <xf numFmtId="14" fontId="5" fillId="2" borderId="0" xfId="0" applyNumberFormat="1" applyFont="1" applyFill="1" applyAlignment="1">
      <alignment horizontal="left"/>
    </xf>
    <xf numFmtId="0" fontId="0" fillId="0" borderId="14" xfId="0" applyBorder="1" applyAlignment="1">
      <alignment horizontal="left"/>
    </xf>
    <xf numFmtId="0" fontId="0" fillId="0" borderId="15" xfId="0" applyBorder="1" applyAlignment="1">
      <alignment horizontal="left"/>
    </xf>
    <xf numFmtId="0" fontId="0" fillId="0" borderId="16" xfId="0" applyFont="1" applyBorder="1" applyAlignment="1">
      <alignment horizontal="left"/>
    </xf>
    <xf numFmtId="44" fontId="0" fillId="0" borderId="16" xfId="0" applyNumberFormat="1" applyFont="1" applyBorder="1" applyAlignment="1">
      <alignment horizontal="left"/>
    </xf>
    <xf numFmtId="0" fontId="0" fillId="0" borderId="16" xfId="0" applyBorder="1" applyAlignment="1">
      <alignment horizontal="left"/>
    </xf>
    <xf numFmtId="0" fontId="0" fillId="7" borderId="14" xfId="0" applyFill="1" applyBorder="1" applyProtection="1">
      <protection locked="0"/>
    </xf>
    <xf numFmtId="0" fontId="0" fillId="7" borderId="15" xfId="0" applyFill="1" applyBorder="1" applyProtection="1">
      <protection locked="0"/>
    </xf>
    <xf numFmtId="10" fontId="0" fillId="7" borderId="16" xfId="1" applyNumberFormat="1" applyFont="1" applyFill="1" applyBorder="1" applyAlignment="1" applyProtection="1">
      <alignment horizontal="left"/>
      <protection locked="0"/>
    </xf>
    <xf numFmtId="10" fontId="0" fillId="2" borderId="7" xfId="0" applyNumberFormat="1" applyFont="1" applyFill="1" applyBorder="1" applyAlignment="1" applyProtection="1">
      <protection locked="0"/>
    </xf>
    <xf numFmtId="10" fontId="0" fillId="2" borderId="7" xfId="0" applyNumberFormat="1" applyFont="1" applyFill="1" applyBorder="1" applyProtection="1">
      <protection locked="0"/>
    </xf>
    <xf numFmtId="10" fontId="0" fillId="2" borderId="8" xfId="0" applyNumberFormat="1" applyFont="1" applyFill="1" applyBorder="1" applyProtection="1">
      <protection locked="0"/>
    </xf>
    <xf numFmtId="10" fontId="0" fillId="10" borderId="3" xfId="0" applyNumberFormat="1" applyFont="1" applyFill="1" applyBorder="1" applyAlignment="1" applyProtection="1">
      <protection locked="0"/>
    </xf>
    <xf numFmtId="10" fontId="0" fillId="2" borderId="8" xfId="0" applyNumberFormat="1" applyFont="1" applyFill="1" applyBorder="1" applyAlignment="1" applyProtection="1">
      <protection locked="0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3.xml"/><Relationship Id="rId7" Type="http://schemas.openxmlformats.org/officeDocument/2006/relationships/styles" Target="styles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customschemas.google.com/relationships/workbookmetadata" Target="metadata"/><Relationship Id="rId10" Type="http://schemas.openxmlformats.org/officeDocument/2006/relationships/calcChain" Target="calcChain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6"/>
  <sheetViews>
    <sheetView workbookViewId="0"/>
  </sheetViews>
  <sheetFormatPr defaultColWidth="14.44140625" defaultRowHeight="15" customHeight="1" x14ac:dyDescent="0.3"/>
  <cols>
    <col min="1" max="1" width="10.109375" customWidth="1"/>
    <col min="2" max="2" width="32.44140625" customWidth="1"/>
    <col min="3" max="3" width="12.33203125" customWidth="1"/>
    <col min="4" max="4" width="13.6640625" bestFit="1" customWidth="1"/>
    <col min="5" max="9" width="12.33203125" customWidth="1"/>
    <col min="10" max="10" width="17.6640625" bestFit="1" customWidth="1"/>
    <col min="11" max="11" width="8.5546875" customWidth="1"/>
    <col min="12" max="26" width="7.5546875" customWidth="1"/>
  </cols>
  <sheetData>
    <row r="1" spans="1:26" ht="14.25" customHeight="1" x14ac:dyDescent="0.3">
      <c r="A1" s="39" t="s">
        <v>65</v>
      </c>
      <c r="B1" s="40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 x14ac:dyDescent="0.3">
      <c r="A2" s="40" t="s">
        <v>61</v>
      </c>
      <c r="B2" s="40"/>
      <c r="C2" s="40"/>
      <c r="D2" s="40"/>
      <c r="E2" s="40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 x14ac:dyDescent="0.3">
      <c r="A3" s="41" t="s">
        <v>62</v>
      </c>
      <c r="B3" s="40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 x14ac:dyDescent="0.3">
      <c r="A4" s="84">
        <v>44876</v>
      </c>
      <c r="B4" s="40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4.25" customHeight="1" x14ac:dyDescent="0.3">
      <c r="A5" s="4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4.25" customHeight="1" x14ac:dyDescent="0.3">
      <c r="A6" s="5" t="s">
        <v>0</v>
      </c>
      <c r="B6" s="1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4.25" customHeight="1" x14ac:dyDescent="0.3">
      <c r="A7" s="83" t="s">
        <v>75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4.25" customHeight="1" x14ac:dyDescent="0.3">
      <c r="A8" s="4" t="s">
        <v>78</v>
      </c>
      <c r="B8" s="6"/>
      <c r="C8" s="6"/>
      <c r="D8" s="6"/>
      <c r="E8" s="6"/>
      <c r="F8" s="6"/>
      <c r="G8" s="6"/>
      <c r="H8" s="6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4.25" customHeight="1" x14ac:dyDescent="0.3">
      <c r="A9" s="4" t="s">
        <v>77</v>
      </c>
      <c r="B9" s="6"/>
      <c r="C9" s="6"/>
      <c r="D9" s="6"/>
      <c r="E9" s="6"/>
      <c r="F9" s="6"/>
      <c r="G9" s="6"/>
      <c r="H9" s="6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4.25" customHeight="1" x14ac:dyDescent="0.3">
      <c r="A10" s="4" t="s">
        <v>1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4.25" customHeight="1" x14ac:dyDescent="0.3">
      <c r="A11" s="4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4.25" customHeight="1" x14ac:dyDescent="0.3">
      <c r="A12" s="2"/>
      <c r="B12" s="2"/>
      <c r="C12" s="92" t="s">
        <v>2</v>
      </c>
      <c r="D12" s="93"/>
      <c r="E12" s="92" t="s">
        <v>3</v>
      </c>
      <c r="F12" s="93"/>
      <c r="J12" s="38"/>
      <c r="K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4.25" customHeight="1" x14ac:dyDescent="0.3">
      <c r="A13" s="2"/>
      <c r="B13" s="2"/>
      <c r="C13" s="88" t="s">
        <v>4</v>
      </c>
      <c r="D13" s="89"/>
      <c r="E13" s="88" t="s">
        <v>5</v>
      </c>
      <c r="F13" s="89"/>
      <c r="J13" s="38"/>
      <c r="K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4.25" customHeight="1" x14ac:dyDescent="0.3">
      <c r="A14" s="7"/>
      <c r="B14" s="8"/>
      <c r="C14" s="9"/>
      <c r="D14" s="10"/>
      <c r="E14" s="9"/>
      <c r="F14" s="10"/>
      <c r="J14" s="38"/>
      <c r="K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4.25" customHeight="1" x14ac:dyDescent="0.3">
      <c r="A15" s="11" t="s">
        <v>6</v>
      </c>
      <c r="B15" s="3" t="s">
        <v>7</v>
      </c>
      <c r="C15" s="9"/>
      <c r="D15" s="34">
        <v>20</v>
      </c>
      <c r="E15" s="9"/>
      <c r="F15" s="35">
        <v>20</v>
      </c>
      <c r="J15" s="38"/>
      <c r="K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4.25" customHeight="1" x14ac:dyDescent="0.3">
      <c r="A16" s="11"/>
      <c r="B16" s="3" t="s">
        <v>8</v>
      </c>
      <c r="C16" s="107">
        <v>0</v>
      </c>
      <c r="D16" s="12"/>
      <c r="E16" s="108">
        <v>0</v>
      </c>
      <c r="F16" s="13"/>
      <c r="J16" s="38"/>
      <c r="K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4.25" customHeight="1" x14ac:dyDescent="0.3">
      <c r="A17" s="11"/>
      <c r="B17" s="3"/>
      <c r="C17" s="9"/>
      <c r="D17" s="12">
        <f>D15+(D15*C16)</f>
        <v>20</v>
      </c>
      <c r="E17" s="9"/>
      <c r="F17" s="13">
        <f>F15+(F15*E16)</f>
        <v>20</v>
      </c>
      <c r="J17" s="38"/>
      <c r="K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4.25" customHeight="1" x14ac:dyDescent="0.3">
      <c r="A18" s="11"/>
      <c r="B18" s="10"/>
      <c r="C18" s="9"/>
      <c r="D18" s="10"/>
      <c r="E18" s="9"/>
      <c r="F18" s="10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4.25" customHeight="1" x14ac:dyDescent="0.3">
      <c r="A19" s="11" t="s">
        <v>9</v>
      </c>
      <c r="B19" s="10" t="s">
        <v>10</v>
      </c>
      <c r="C19" s="107">
        <v>0</v>
      </c>
      <c r="D19" s="10"/>
      <c r="E19" s="107">
        <v>0</v>
      </c>
      <c r="F19" s="10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4.25" customHeight="1" x14ac:dyDescent="0.3">
      <c r="A20" s="11"/>
      <c r="B20" s="10" t="s">
        <v>11</v>
      </c>
      <c r="C20" s="107">
        <v>0</v>
      </c>
      <c r="D20" s="10"/>
      <c r="E20" s="107">
        <v>0</v>
      </c>
      <c r="F20" s="10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4.25" customHeight="1" x14ac:dyDescent="0.3">
      <c r="A21" s="11"/>
      <c r="B21" s="10" t="s">
        <v>12</v>
      </c>
      <c r="C21" s="108">
        <v>0</v>
      </c>
      <c r="D21" s="10"/>
      <c r="E21" s="108">
        <v>0</v>
      </c>
      <c r="F21" s="10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4.25" customHeight="1" x14ac:dyDescent="0.3">
      <c r="A22" s="11"/>
      <c r="B22" s="10" t="s">
        <v>13</v>
      </c>
      <c r="C22" s="108">
        <v>0</v>
      </c>
      <c r="D22" s="10"/>
      <c r="E22" s="108">
        <v>0</v>
      </c>
      <c r="F22" s="10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4.25" customHeight="1" x14ac:dyDescent="0.3">
      <c r="A23" s="11"/>
      <c r="B23" s="10" t="s">
        <v>14</v>
      </c>
      <c r="C23" s="107">
        <v>0</v>
      </c>
      <c r="D23" s="10"/>
      <c r="E23" s="108">
        <v>0</v>
      </c>
      <c r="F23" s="10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4.25" customHeight="1" x14ac:dyDescent="0.3">
      <c r="A24" s="11"/>
      <c r="B24" s="10" t="s">
        <v>15</v>
      </c>
      <c r="C24" s="108">
        <v>0</v>
      </c>
      <c r="D24" s="10"/>
      <c r="E24" s="108">
        <v>0</v>
      </c>
      <c r="F24" s="10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4.25" customHeight="1" x14ac:dyDescent="0.3">
      <c r="A25" s="11"/>
      <c r="B25" s="10" t="s">
        <v>16</v>
      </c>
      <c r="C25" s="107">
        <v>0</v>
      </c>
      <c r="D25" s="10"/>
      <c r="E25" s="108">
        <v>0</v>
      </c>
      <c r="F25" s="10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4.25" customHeight="1" x14ac:dyDescent="0.3">
      <c r="A26" s="11"/>
      <c r="B26" s="10" t="s">
        <v>17</v>
      </c>
      <c r="C26" s="109">
        <v>0</v>
      </c>
      <c r="D26" s="10"/>
      <c r="E26" s="109">
        <v>0</v>
      </c>
      <c r="F26" s="10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4.25" customHeight="1" x14ac:dyDescent="0.3">
      <c r="A27" s="11"/>
      <c r="B27" s="10"/>
      <c r="C27" s="14">
        <f>SUM(C19:C26)</f>
        <v>0</v>
      </c>
      <c r="D27" s="10"/>
      <c r="E27" s="14">
        <f>SUM(E19:E26)</f>
        <v>0</v>
      </c>
      <c r="F27" s="10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4.25" customHeight="1" x14ac:dyDescent="0.3">
      <c r="A28" s="11"/>
      <c r="B28" s="10"/>
      <c r="C28" s="14"/>
      <c r="D28" s="13">
        <f>D17+(D17*C27)</f>
        <v>20</v>
      </c>
      <c r="E28" s="14"/>
      <c r="F28" s="13">
        <f>F17+(F17*E27)</f>
        <v>20</v>
      </c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4.25" customHeight="1" x14ac:dyDescent="0.3">
      <c r="A29" s="11"/>
      <c r="B29" s="10"/>
      <c r="C29" s="14"/>
      <c r="D29" s="13"/>
      <c r="E29" s="14"/>
      <c r="F29" s="13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4.25" customHeight="1" x14ac:dyDescent="0.3">
      <c r="A30" s="11"/>
      <c r="B30" s="10" t="s">
        <v>18</v>
      </c>
      <c r="C30" s="107">
        <v>0</v>
      </c>
      <c r="D30" s="10"/>
      <c r="E30" s="107">
        <v>0</v>
      </c>
      <c r="F30" s="10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4.25" customHeight="1" x14ac:dyDescent="0.3">
      <c r="A31" s="11"/>
      <c r="B31" s="10" t="s">
        <v>19</v>
      </c>
      <c r="C31" s="110">
        <v>0</v>
      </c>
      <c r="D31" s="10"/>
      <c r="E31" s="110">
        <v>0</v>
      </c>
      <c r="F31" s="10"/>
      <c r="J31" s="38"/>
      <c r="K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4.25" customHeight="1" x14ac:dyDescent="0.3">
      <c r="A32" s="11"/>
      <c r="B32" s="10"/>
      <c r="C32" s="14">
        <f>C30+C31</f>
        <v>0</v>
      </c>
      <c r="D32" s="10"/>
      <c r="E32" s="14">
        <f>E30+E31</f>
        <v>0</v>
      </c>
      <c r="F32" s="10"/>
      <c r="J32" s="38"/>
      <c r="K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4.25" customHeight="1" x14ac:dyDescent="0.3">
      <c r="A33" s="11"/>
      <c r="B33" s="10"/>
      <c r="C33" s="9"/>
      <c r="D33" s="13">
        <f>D28+(D28*C32)</f>
        <v>20</v>
      </c>
      <c r="E33" s="9"/>
      <c r="F33" s="13">
        <f>F28+(F28*E32)</f>
        <v>20</v>
      </c>
      <c r="J33" s="38"/>
      <c r="K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4.25" customHeight="1" x14ac:dyDescent="0.3">
      <c r="A34" s="11"/>
      <c r="B34" s="10"/>
      <c r="C34" s="9"/>
      <c r="D34" s="10"/>
      <c r="E34" s="9"/>
      <c r="F34" s="10"/>
      <c r="J34" s="38"/>
      <c r="K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4.25" customHeight="1" x14ac:dyDescent="0.3">
      <c r="A35" s="11" t="s">
        <v>20</v>
      </c>
      <c r="B35" s="10" t="s">
        <v>21</v>
      </c>
      <c r="C35" s="107">
        <v>0</v>
      </c>
      <c r="D35" s="10"/>
      <c r="E35" s="107">
        <v>0</v>
      </c>
      <c r="F35" s="10"/>
      <c r="J35" s="38"/>
      <c r="K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4.25" customHeight="1" x14ac:dyDescent="0.3">
      <c r="A36" s="11"/>
      <c r="B36" s="10" t="s">
        <v>22</v>
      </c>
      <c r="C36" s="107">
        <v>0</v>
      </c>
      <c r="D36" s="10"/>
      <c r="E36" s="108">
        <v>0</v>
      </c>
      <c r="F36" s="10"/>
      <c r="J36" s="38"/>
      <c r="K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4.25" customHeight="1" x14ac:dyDescent="0.3">
      <c r="A37" s="11"/>
      <c r="B37" s="10" t="s">
        <v>23</v>
      </c>
      <c r="C37" s="107">
        <v>0</v>
      </c>
      <c r="D37" s="10"/>
      <c r="E37" s="107">
        <v>0</v>
      </c>
      <c r="F37" s="10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4.25" customHeight="1" x14ac:dyDescent="0.3">
      <c r="A38" s="11"/>
      <c r="B38" s="10" t="s">
        <v>24</v>
      </c>
      <c r="C38" s="107">
        <v>0</v>
      </c>
      <c r="D38" s="10"/>
      <c r="E38" s="107">
        <v>0</v>
      </c>
      <c r="F38" s="10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4.25" customHeight="1" x14ac:dyDescent="0.3">
      <c r="A39" s="11"/>
      <c r="B39" s="15" t="s">
        <v>25</v>
      </c>
      <c r="C39" s="107">
        <v>0</v>
      </c>
      <c r="D39" s="10"/>
      <c r="E39" s="107">
        <v>0</v>
      </c>
      <c r="F39" s="10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4.25" customHeight="1" x14ac:dyDescent="0.3">
      <c r="A40" s="11"/>
      <c r="B40" s="10" t="s">
        <v>26</v>
      </c>
      <c r="C40" s="107">
        <v>0</v>
      </c>
      <c r="D40" s="10"/>
      <c r="E40" s="108">
        <v>0</v>
      </c>
      <c r="F40" s="10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4.25" customHeight="1" x14ac:dyDescent="0.3">
      <c r="A41" s="11"/>
      <c r="B41" s="10" t="s">
        <v>27</v>
      </c>
      <c r="C41" s="107">
        <v>0</v>
      </c>
      <c r="D41" s="10"/>
      <c r="E41" s="107">
        <v>0</v>
      </c>
      <c r="F41" s="10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4.25" customHeight="1" x14ac:dyDescent="0.3">
      <c r="A42" s="11"/>
      <c r="B42" s="10" t="s">
        <v>28</v>
      </c>
      <c r="C42" s="107">
        <v>0</v>
      </c>
      <c r="D42" s="10"/>
      <c r="E42" s="107">
        <v>0</v>
      </c>
      <c r="F42" s="10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4.25" customHeight="1" x14ac:dyDescent="0.3">
      <c r="A43" s="11"/>
      <c r="B43" s="10" t="s">
        <v>29</v>
      </c>
      <c r="C43" s="107">
        <v>0</v>
      </c>
      <c r="D43" s="10"/>
      <c r="E43" s="107">
        <v>0</v>
      </c>
      <c r="F43" s="10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4.25" customHeight="1" x14ac:dyDescent="0.3">
      <c r="A44" s="11"/>
      <c r="B44" s="10" t="s">
        <v>30</v>
      </c>
      <c r="C44" s="107">
        <v>0</v>
      </c>
      <c r="D44" s="10"/>
      <c r="E44" s="14"/>
      <c r="F44" s="10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4.25" customHeight="1" x14ac:dyDescent="0.3">
      <c r="A45" s="11"/>
      <c r="B45" s="10" t="s">
        <v>31</v>
      </c>
      <c r="C45" s="14"/>
      <c r="D45" s="10"/>
      <c r="E45" s="107">
        <v>0</v>
      </c>
      <c r="F45" s="10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4.25" customHeight="1" x14ac:dyDescent="0.3">
      <c r="A46" s="11"/>
      <c r="B46" s="15" t="s">
        <v>32</v>
      </c>
      <c r="C46" s="111">
        <v>0</v>
      </c>
      <c r="D46" s="10"/>
      <c r="E46" s="109">
        <v>0</v>
      </c>
      <c r="F46" s="10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4.25" customHeight="1" x14ac:dyDescent="0.3">
      <c r="A47" s="11"/>
      <c r="B47" s="10"/>
      <c r="C47" s="14">
        <f>SUM(C35:C46)</f>
        <v>0</v>
      </c>
      <c r="D47" s="10"/>
      <c r="E47" s="14">
        <f>SUM(E35:E46)</f>
        <v>0</v>
      </c>
      <c r="F47" s="10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4.25" customHeight="1" x14ac:dyDescent="0.3">
      <c r="A48" s="11"/>
      <c r="B48" s="10"/>
      <c r="C48" s="9"/>
      <c r="D48" s="13">
        <f>D33+(D33*C47)</f>
        <v>20</v>
      </c>
      <c r="E48" s="9"/>
      <c r="F48" s="13">
        <f>F33+(F33*E47)</f>
        <v>20</v>
      </c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4.25" customHeight="1" x14ac:dyDescent="0.3">
      <c r="A49" s="11"/>
      <c r="B49" s="10"/>
      <c r="C49" s="9"/>
      <c r="D49" s="13"/>
      <c r="E49" s="9"/>
      <c r="F49" s="13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4.25" customHeight="1" x14ac:dyDescent="0.3">
      <c r="A50" s="11"/>
      <c r="B50" s="10"/>
      <c r="C50" s="9"/>
      <c r="D50" s="13"/>
      <c r="E50" s="9"/>
      <c r="F50" s="13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4.25" customHeight="1" x14ac:dyDescent="0.3">
      <c r="A51" s="16" t="s">
        <v>33</v>
      </c>
      <c r="B51" s="17" t="s">
        <v>34</v>
      </c>
      <c r="C51" s="107">
        <v>0</v>
      </c>
      <c r="D51" s="10"/>
      <c r="E51" s="107">
        <v>0</v>
      </c>
      <c r="F51" s="10"/>
      <c r="I51" s="37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4.25" customHeight="1" x14ac:dyDescent="0.3">
      <c r="A52" s="9"/>
      <c r="B52" s="18" t="s">
        <v>35</v>
      </c>
      <c r="C52" s="111">
        <v>0</v>
      </c>
      <c r="D52" s="10"/>
      <c r="E52" s="111">
        <v>0</v>
      </c>
      <c r="F52" s="10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4.25" customHeight="1" x14ac:dyDescent="0.3">
      <c r="A53" s="9"/>
      <c r="B53" s="19"/>
      <c r="C53" s="14">
        <f>SUM(C51:C52)</f>
        <v>0</v>
      </c>
      <c r="D53" s="10"/>
      <c r="E53" s="14">
        <f>SUM(E51:E52)</f>
        <v>0</v>
      </c>
      <c r="F53" s="10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4.25" customHeight="1" x14ac:dyDescent="0.3">
      <c r="A54" s="75"/>
      <c r="B54" s="76"/>
      <c r="C54" s="77"/>
      <c r="D54" s="79">
        <f>D48+(D48*C53)</f>
        <v>20</v>
      </c>
      <c r="E54" s="77"/>
      <c r="F54" s="79">
        <f>F48+(F48*E53)</f>
        <v>20</v>
      </c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4.25" customHeight="1" x14ac:dyDescent="0.3">
      <c r="A55" s="75"/>
      <c r="B55" s="76"/>
      <c r="C55" s="77"/>
      <c r="D55" s="79"/>
      <c r="E55" s="77"/>
      <c r="F55" s="79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4.25" customHeight="1" x14ac:dyDescent="0.3">
      <c r="A56" s="75"/>
      <c r="B56" s="82" t="s">
        <v>73</v>
      </c>
      <c r="C56" s="77">
        <v>0.05</v>
      </c>
      <c r="D56" s="79"/>
      <c r="E56" s="77">
        <v>0.05</v>
      </c>
      <c r="F56" s="79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4.25" customHeight="1" x14ac:dyDescent="0.3">
      <c r="A57" s="75"/>
      <c r="B57" s="76"/>
      <c r="C57" s="77"/>
      <c r="D57" s="78"/>
      <c r="E57" s="77"/>
      <c r="F57" s="78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4.25" customHeight="1" x14ac:dyDescent="0.3">
      <c r="A58" s="9"/>
      <c r="B58" s="19" t="s">
        <v>36</v>
      </c>
      <c r="C58" s="9"/>
      <c r="D58" s="20">
        <f>(D54+(D54*C56))</f>
        <v>21</v>
      </c>
      <c r="E58" s="9"/>
      <c r="F58" s="20">
        <f>(F54+(E56*F54))</f>
        <v>21</v>
      </c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4.25" customHeight="1" x14ac:dyDescent="0.3">
      <c r="A59" s="75"/>
      <c r="B59" s="76"/>
      <c r="C59" s="75"/>
      <c r="D59" s="80"/>
      <c r="E59" s="75"/>
      <c r="F59" s="80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4.25" customHeight="1" x14ac:dyDescent="0.3">
      <c r="A60" s="21"/>
      <c r="B60" s="81" t="s">
        <v>74</v>
      </c>
      <c r="C60" s="21"/>
      <c r="D60" s="22">
        <f>D58/D15</f>
        <v>1.05</v>
      </c>
      <c r="E60" s="21"/>
      <c r="F60" s="22">
        <f>F58/F15</f>
        <v>1.05</v>
      </c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4.25" customHeight="1" x14ac:dyDescent="0.3">
      <c r="A61" s="2"/>
      <c r="B61" s="2"/>
      <c r="C61" s="3"/>
      <c r="D61" s="3"/>
      <c r="E61" s="3"/>
      <c r="F61" s="3"/>
      <c r="G61" s="3"/>
      <c r="H61" s="3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4.25" customHeight="1" x14ac:dyDescent="0.3">
      <c r="A62" s="3" t="s">
        <v>37</v>
      </c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4.25" customHeight="1" x14ac:dyDescent="0.3">
      <c r="A63" s="3" t="s">
        <v>38</v>
      </c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4.25" customHeight="1" x14ac:dyDescent="0.3">
      <c r="A64" s="3" t="s">
        <v>39</v>
      </c>
      <c r="B64" s="3"/>
      <c r="C64" s="3"/>
      <c r="D64" s="3"/>
      <c r="E64" s="3"/>
      <c r="F64" s="3"/>
      <c r="G64" s="3"/>
      <c r="H64" s="3"/>
      <c r="I64" s="3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4.25" customHeight="1" x14ac:dyDescent="0.3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4.25" customHeight="1" x14ac:dyDescent="0.3">
      <c r="A66" s="2"/>
      <c r="B66" s="23"/>
      <c r="C66" s="24"/>
      <c r="D66" s="24"/>
      <c r="E66" s="24"/>
      <c r="F66" s="24"/>
      <c r="G66" s="25"/>
      <c r="H66" s="26" t="s">
        <v>40</v>
      </c>
      <c r="I66" s="26"/>
      <c r="J66" s="27" t="s">
        <v>41</v>
      </c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4.25" customHeight="1" x14ac:dyDescent="0.3">
      <c r="A67" s="2"/>
      <c r="B67" s="23" t="s">
        <v>42</v>
      </c>
      <c r="C67" s="24" t="s">
        <v>43</v>
      </c>
      <c r="D67" s="23"/>
      <c r="E67" s="24"/>
      <c r="F67" s="24"/>
      <c r="G67" s="25"/>
      <c r="H67" s="33">
        <v>50</v>
      </c>
      <c r="I67" s="26" t="s">
        <v>44</v>
      </c>
      <c r="J67" s="28">
        <f>D58*H67</f>
        <v>1050</v>
      </c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4.25" customHeight="1" x14ac:dyDescent="0.3">
      <c r="A68" s="2"/>
      <c r="B68" s="42" t="s">
        <v>50</v>
      </c>
      <c r="C68" s="24" t="s">
        <v>45</v>
      </c>
      <c r="D68" s="23"/>
      <c r="E68" s="24"/>
      <c r="F68" s="24"/>
      <c r="G68" s="25"/>
      <c r="H68" s="33">
        <v>10</v>
      </c>
      <c r="I68" s="26" t="s">
        <v>44</v>
      </c>
      <c r="J68" s="28">
        <f>F58*H68</f>
        <v>210</v>
      </c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4.25" customHeight="1" x14ac:dyDescent="0.3">
      <c r="A69" s="2"/>
      <c r="B69" s="36"/>
      <c r="C69" s="3"/>
      <c r="D69" s="3"/>
      <c r="E69" s="3"/>
      <c r="F69" s="3"/>
      <c r="G69" s="3"/>
      <c r="H69" s="3"/>
      <c r="I69" s="3"/>
      <c r="J69" s="29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4.25" customHeight="1" x14ac:dyDescent="0.3">
      <c r="A70" s="2"/>
      <c r="B70" s="2"/>
      <c r="C70" s="23" t="s">
        <v>72</v>
      </c>
      <c r="D70" s="72" t="s">
        <v>71</v>
      </c>
      <c r="E70" s="94" t="s">
        <v>46</v>
      </c>
      <c r="F70" s="94"/>
      <c r="G70" s="95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4.25" customHeight="1" x14ac:dyDescent="0.3">
      <c r="A71" s="2"/>
      <c r="B71" s="26" t="s">
        <v>47</v>
      </c>
      <c r="C71" s="74">
        <f>C53</f>
        <v>0</v>
      </c>
      <c r="D71" s="73">
        <f>D15</f>
        <v>20</v>
      </c>
      <c r="E71" s="96">
        <v>20</v>
      </c>
      <c r="F71" s="96"/>
      <c r="G71" s="97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4.25" customHeight="1" x14ac:dyDescent="0.3">
      <c r="A72" s="2"/>
      <c r="B72" s="43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4.25" customHeight="1" x14ac:dyDescent="0.3">
      <c r="A73" s="2"/>
      <c r="B73" s="2"/>
      <c r="C73" s="2"/>
      <c r="D73" s="3" t="s">
        <v>48</v>
      </c>
      <c r="E73" s="2"/>
      <c r="F73" s="2"/>
      <c r="G73" s="30">
        <f>C71*D71*E71</f>
        <v>0</v>
      </c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4.25" customHeight="1" x14ac:dyDescent="0.3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4.25" customHeight="1" x14ac:dyDescent="0.3">
      <c r="A75" s="2"/>
      <c r="B75" s="2"/>
      <c r="C75" s="2"/>
      <c r="D75" s="2"/>
      <c r="E75" s="2"/>
      <c r="F75" s="2"/>
      <c r="G75" s="2"/>
      <c r="H75" s="90" t="s">
        <v>49</v>
      </c>
      <c r="I75" s="91"/>
      <c r="J75" s="31">
        <f>J67+J68+G73</f>
        <v>1260</v>
      </c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4.25" customHeight="1" x14ac:dyDescent="0.3">
      <c r="A76" s="2"/>
      <c r="B76" s="3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4.25" customHeight="1" x14ac:dyDescent="0.3">
      <c r="A77" s="2"/>
      <c r="B77" s="38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4.25" customHeight="1" x14ac:dyDescent="0.3">
      <c r="A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4.25" customHeight="1" x14ac:dyDescent="0.3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4.25" customHeight="1" x14ac:dyDescent="0.3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4.25" customHeight="1" x14ac:dyDescent="0.3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4.25" customHeight="1" x14ac:dyDescent="0.3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4.25" customHeight="1" x14ac:dyDescent="0.3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4.25" customHeight="1" x14ac:dyDescent="0.3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4.25" customHeight="1" x14ac:dyDescent="0.3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4.25" customHeight="1" x14ac:dyDescent="0.3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4.25" customHeight="1" x14ac:dyDescent="0.3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4.25" customHeight="1" x14ac:dyDescent="0.3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4.25" customHeight="1" x14ac:dyDescent="0.3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4.25" customHeight="1" x14ac:dyDescent="0.3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4.25" customHeight="1" x14ac:dyDescent="0.3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4.25" customHeight="1" x14ac:dyDescent="0.3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4.25" customHeight="1" x14ac:dyDescent="0.3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4.25" customHeight="1" x14ac:dyDescent="0.3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4.25" customHeight="1" x14ac:dyDescent="0.3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4.25" customHeight="1" x14ac:dyDescent="0.3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4.25" customHeight="1" x14ac:dyDescent="0.3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4.25" customHeight="1" x14ac:dyDescent="0.3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4.25" customHeight="1" x14ac:dyDescent="0.3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4.25" customHeight="1" x14ac:dyDescent="0.3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4.25" customHeight="1" x14ac:dyDescent="0.3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4.25" customHeight="1" x14ac:dyDescent="0.3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4.25" customHeight="1" x14ac:dyDescent="0.3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4.25" customHeight="1" x14ac:dyDescent="0.3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4.25" customHeight="1" x14ac:dyDescent="0.3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4.25" customHeight="1" x14ac:dyDescent="0.3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4.25" customHeight="1" x14ac:dyDescent="0.3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4.25" customHeight="1" x14ac:dyDescent="0.3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4.25" customHeight="1" x14ac:dyDescent="0.3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4.25" customHeight="1" x14ac:dyDescent="0.3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4.25" customHeight="1" x14ac:dyDescent="0.3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4.25" customHeight="1" x14ac:dyDescent="0.3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4.25" customHeight="1" x14ac:dyDescent="0.3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4.25" customHeight="1" x14ac:dyDescent="0.3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4.25" customHeight="1" x14ac:dyDescent="0.3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4.25" customHeight="1" x14ac:dyDescent="0.3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4.25" customHeight="1" x14ac:dyDescent="0.3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4.25" customHeight="1" x14ac:dyDescent="0.3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4.25" customHeight="1" x14ac:dyDescent="0.3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4.25" customHeight="1" x14ac:dyDescent="0.3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4.25" customHeight="1" x14ac:dyDescent="0.3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4.25" customHeight="1" x14ac:dyDescent="0.3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4.25" customHeight="1" x14ac:dyDescent="0.3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4.25" customHeight="1" x14ac:dyDescent="0.3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4.25" customHeight="1" x14ac:dyDescent="0.3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4.25" customHeight="1" x14ac:dyDescent="0.3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4.25" customHeight="1" x14ac:dyDescent="0.3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4.25" customHeight="1" x14ac:dyDescent="0.3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4.25" customHeight="1" x14ac:dyDescent="0.3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4.25" customHeight="1" x14ac:dyDescent="0.3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4.25" customHeight="1" x14ac:dyDescent="0.3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4.25" customHeight="1" x14ac:dyDescent="0.3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4.25" customHeight="1" x14ac:dyDescent="0.3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4.25" customHeight="1" x14ac:dyDescent="0.3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4.25" customHeight="1" x14ac:dyDescent="0.3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4.25" customHeight="1" x14ac:dyDescent="0.3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4.25" customHeight="1" x14ac:dyDescent="0.3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4.25" customHeight="1" x14ac:dyDescent="0.3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4.25" customHeight="1" x14ac:dyDescent="0.3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4.25" customHeight="1" x14ac:dyDescent="0.3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4.25" customHeight="1" x14ac:dyDescent="0.3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4.25" customHeight="1" x14ac:dyDescent="0.3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4.25" customHeight="1" x14ac:dyDescent="0.3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4.25" customHeight="1" x14ac:dyDescent="0.3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4.25" customHeight="1" x14ac:dyDescent="0.3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4.25" customHeight="1" x14ac:dyDescent="0.3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4.25" customHeight="1" x14ac:dyDescent="0.3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4.25" customHeight="1" x14ac:dyDescent="0.3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4.25" customHeight="1" x14ac:dyDescent="0.3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4.25" customHeight="1" x14ac:dyDescent="0.3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4.25" customHeight="1" x14ac:dyDescent="0.3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4.25" customHeight="1" x14ac:dyDescent="0.3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4.25" customHeight="1" x14ac:dyDescent="0.3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4.25" customHeight="1" x14ac:dyDescent="0.3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4.25" customHeight="1" x14ac:dyDescent="0.3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4.25" customHeight="1" x14ac:dyDescent="0.3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4.25" customHeight="1" x14ac:dyDescent="0.3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4.25" customHeight="1" x14ac:dyDescent="0.3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4.25" customHeight="1" x14ac:dyDescent="0.3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4.25" customHeight="1" x14ac:dyDescent="0.3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4.25" customHeight="1" x14ac:dyDescent="0.3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4.25" customHeight="1" x14ac:dyDescent="0.3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4.25" customHeight="1" x14ac:dyDescent="0.3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4.25" customHeight="1" x14ac:dyDescent="0.3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4.25" customHeight="1" x14ac:dyDescent="0.3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4.25" customHeight="1" x14ac:dyDescent="0.3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4.25" customHeight="1" x14ac:dyDescent="0.3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4.25" customHeight="1" x14ac:dyDescent="0.3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4.25" customHeight="1" x14ac:dyDescent="0.3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4.25" customHeight="1" x14ac:dyDescent="0.3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4.25" customHeight="1" x14ac:dyDescent="0.3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4.25" customHeight="1" x14ac:dyDescent="0.3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4.25" customHeight="1" x14ac:dyDescent="0.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4.25" customHeight="1" x14ac:dyDescent="0.3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4.25" customHeight="1" x14ac:dyDescent="0.3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4.25" customHeight="1" x14ac:dyDescent="0.3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4.25" customHeight="1" x14ac:dyDescent="0.3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4.25" customHeight="1" x14ac:dyDescent="0.3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4.25" customHeight="1" x14ac:dyDescent="0.3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4.25" customHeight="1" x14ac:dyDescent="0.3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4.25" customHeight="1" x14ac:dyDescent="0.3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4.25" customHeight="1" x14ac:dyDescent="0.3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4.25" customHeight="1" x14ac:dyDescent="0.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4.25" customHeight="1" x14ac:dyDescent="0.3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4.25" customHeight="1" x14ac:dyDescent="0.3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4.25" customHeight="1" x14ac:dyDescent="0.3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4.25" customHeight="1" x14ac:dyDescent="0.3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4.25" customHeight="1" x14ac:dyDescent="0.3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4.25" customHeight="1" x14ac:dyDescent="0.3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4.25" customHeight="1" x14ac:dyDescent="0.3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4.25" customHeight="1" x14ac:dyDescent="0.3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4.25" customHeight="1" x14ac:dyDescent="0.3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4.25" customHeight="1" x14ac:dyDescent="0.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4.25" customHeight="1" x14ac:dyDescent="0.3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4.25" customHeight="1" x14ac:dyDescent="0.3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4.25" customHeight="1" x14ac:dyDescent="0.3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4.25" customHeight="1" x14ac:dyDescent="0.3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4.25" customHeight="1" x14ac:dyDescent="0.3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4.25" customHeight="1" x14ac:dyDescent="0.3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4.25" customHeight="1" x14ac:dyDescent="0.3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4.25" customHeight="1" x14ac:dyDescent="0.3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4.25" customHeight="1" x14ac:dyDescent="0.3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4.25" customHeight="1" x14ac:dyDescent="0.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4.25" customHeight="1" x14ac:dyDescent="0.3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4.25" customHeight="1" x14ac:dyDescent="0.3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4.25" customHeight="1" x14ac:dyDescent="0.3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4.25" customHeight="1" x14ac:dyDescent="0.3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4.25" customHeight="1" x14ac:dyDescent="0.3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4.25" customHeight="1" x14ac:dyDescent="0.3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4.25" customHeight="1" x14ac:dyDescent="0.3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4.25" customHeight="1" x14ac:dyDescent="0.3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4.25" customHeight="1" x14ac:dyDescent="0.3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4.25" customHeight="1" x14ac:dyDescent="0.3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4.25" customHeight="1" x14ac:dyDescent="0.3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4.25" customHeight="1" x14ac:dyDescent="0.3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4.25" customHeight="1" x14ac:dyDescent="0.3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4.25" customHeight="1" x14ac:dyDescent="0.3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4.25" customHeight="1" x14ac:dyDescent="0.3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4.25" customHeight="1" x14ac:dyDescent="0.3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4.25" customHeight="1" x14ac:dyDescent="0.3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4.25" customHeight="1" x14ac:dyDescent="0.3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4.25" customHeight="1" x14ac:dyDescent="0.3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4.25" customHeight="1" x14ac:dyDescent="0.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4.25" customHeight="1" x14ac:dyDescent="0.3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4.25" customHeight="1" x14ac:dyDescent="0.3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4.25" customHeight="1" x14ac:dyDescent="0.3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4.25" customHeight="1" x14ac:dyDescent="0.3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4.25" customHeight="1" x14ac:dyDescent="0.3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4.25" customHeight="1" x14ac:dyDescent="0.3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4.25" customHeight="1" x14ac:dyDescent="0.3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4.25" customHeight="1" x14ac:dyDescent="0.3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4.25" customHeight="1" x14ac:dyDescent="0.3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4.25" customHeight="1" x14ac:dyDescent="0.3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4.25" customHeight="1" x14ac:dyDescent="0.3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4.25" customHeight="1" x14ac:dyDescent="0.3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4.25" customHeight="1" x14ac:dyDescent="0.3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4.25" customHeight="1" x14ac:dyDescent="0.3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4.25" customHeight="1" x14ac:dyDescent="0.3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4.25" customHeight="1" x14ac:dyDescent="0.3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4.25" customHeight="1" x14ac:dyDescent="0.3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4.25" customHeight="1" x14ac:dyDescent="0.3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4.25" customHeight="1" x14ac:dyDescent="0.3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4.25" customHeight="1" x14ac:dyDescent="0.3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4.25" customHeight="1" x14ac:dyDescent="0.3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4.25" customHeight="1" x14ac:dyDescent="0.3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4.25" customHeight="1" x14ac:dyDescent="0.3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4.25" customHeight="1" x14ac:dyDescent="0.3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4.25" customHeight="1" x14ac:dyDescent="0.3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4.25" customHeight="1" x14ac:dyDescent="0.3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4.25" customHeight="1" x14ac:dyDescent="0.3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4.25" customHeight="1" x14ac:dyDescent="0.3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4.25" customHeight="1" x14ac:dyDescent="0.3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4.25" customHeight="1" x14ac:dyDescent="0.3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4.25" customHeight="1" x14ac:dyDescent="0.3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4.25" customHeight="1" x14ac:dyDescent="0.3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4.25" customHeight="1" x14ac:dyDescent="0.3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4.25" customHeight="1" x14ac:dyDescent="0.3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4.25" customHeight="1" x14ac:dyDescent="0.3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4.25" customHeight="1" x14ac:dyDescent="0.3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4.25" customHeight="1" x14ac:dyDescent="0.3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4.25" customHeight="1" x14ac:dyDescent="0.3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4.25" customHeight="1" x14ac:dyDescent="0.3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4.25" customHeight="1" x14ac:dyDescent="0.3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4.25" customHeight="1" x14ac:dyDescent="0.3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4.25" customHeight="1" x14ac:dyDescent="0.3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4.25" customHeight="1" x14ac:dyDescent="0.3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4.25" customHeight="1" x14ac:dyDescent="0.3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4.25" customHeight="1" x14ac:dyDescent="0.3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4.25" customHeight="1" x14ac:dyDescent="0.3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4.25" customHeight="1" x14ac:dyDescent="0.3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4.25" customHeight="1" x14ac:dyDescent="0.3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4.25" customHeight="1" x14ac:dyDescent="0.3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4.25" customHeight="1" x14ac:dyDescent="0.3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4.25" customHeight="1" x14ac:dyDescent="0.3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4.25" customHeight="1" x14ac:dyDescent="0.3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4.25" customHeight="1" x14ac:dyDescent="0.3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4.25" customHeight="1" x14ac:dyDescent="0.3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4.25" customHeight="1" x14ac:dyDescent="0.3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4.25" customHeight="1" x14ac:dyDescent="0.3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4.25" customHeight="1" x14ac:dyDescent="0.3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4.25" customHeight="1" x14ac:dyDescent="0.3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4.25" customHeight="1" x14ac:dyDescent="0.3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4.25" customHeight="1" x14ac:dyDescent="0.3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4.25" customHeight="1" x14ac:dyDescent="0.3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4.25" customHeight="1" x14ac:dyDescent="0.3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4.25" customHeight="1" x14ac:dyDescent="0.3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4.25" customHeight="1" x14ac:dyDescent="0.3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4.25" customHeight="1" x14ac:dyDescent="0.3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4.25" customHeight="1" x14ac:dyDescent="0.3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4.25" customHeight="1" x14ac:dyDescent="0.3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4.25" customHeight="1" x14ac:dyDescent="0.3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4.25" customHeight="1" x14ac:dyDescent="0.3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4.25" customHeight="1" x14ac:dyDescent="0.3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4.25" customHeight="1" x14ac:dyDescent="0.3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4.25" customHeight="1" x14ac:dyDescent="0.3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4.25" customHeight="1" x14ac:dyDescent="0.3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4.25" customHeight="1" x14ac:dyDescent="0.3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4.25" customHeight="1" x14ac:dyDescent="0.3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4.25" customHeight="1" x14ac:dyDescent="0.3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4.25" customHeight="1" x14ac:dyDescent="0.3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4.25" customHeight="1" x14ac:dyDescent="0.3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4.25" customHeight="1" x14ac:dyDescent="0.3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4.25" customHeight="1" x14ac:dyDescent="0.3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4.25" customHeight="1" x14ac:dyDescent="0.3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4.25" customHeight="1" x14ac:dyDescent="0.3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4.25" customHeight="1" x14ac:dyDescent="0.3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4.25" customHeight="1" x14ac:dyDescent="0.3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4.25" customHeight="1" x14ac:dyDescent="0.3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4.25" customHeight="1" x14ac:dyDescent="0.3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4.25" customHeight="1" x14ac:dyDescent="0.3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4.25" customHeight="1" x14ac:dyDescent="0.3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4.25" customHeight="1" x14ac:dyDescent="0.3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4.25" customHeight="1" x14ac:dyDescent="0.3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4.25" customHeight="1" x14ac:dyDescent="0.3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4.25" customHeight="1" x14ac:dyDescent="0.3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4.25" customHeight="1" x14ac:dyDescent="0.3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4.25" customHeight="1" x14ac:dyDescent="0.3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4.25" customHeight="1" x14ac:dyDescent="0.3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4.25" customHeight="1" x14ac:dyDescent="0.3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4.25" customHeight="1" x14ac:dyDescent="0.3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4.25" customHeight="1" x14ac:dyDescent="0.3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4.25" customHeight="1" x14ac:dyDescent="0.3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4.25" customHeight="1" x14ac:dyDescent="0.3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4.25" customHeight="1" x14ac:dyDescent="0.3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4.25" customHeight="1" x14ac:dyDescent="0.3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4.25" customHeight="1" x14ac:dyDescent="0.3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4.25" customHeight="1" x14ac:dyDescent="0.3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4.25" customHeight="1" x14ac:dyDescent="0.3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4.25" customHeight="1" x14ac:dyDescent="0.3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4.25" customHeight="1" x14ac:dyDescent="0.3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4.25" customHeight="1" x14ac:dyDescent="0.3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4.25" customHeight="1" x14ac:dyDescent="0.3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4.25" customHeight="1" x14ac:dyDescent="0.3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4.25" customHeight="1" x14ac:dyDescent="0.3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4.25" customHeight="1" x14ac:dyDescent="0.3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4.25" customHeight="1" x14ac:dyDescent="0.3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4.25" customHeight="1" x14ac:dyDescent="0.3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4.25" customHeight="1" x14ac:dyDescent="0.3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4.25" customHeight="1" x14ac:dyDescent="0.3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4.25" customHeight="1" x14ac:dyDescent="0.3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4.25" customHeight="1" x14ac:dyDescent="0.3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4.25" customHeight="1" x14ac:dyDescent="0.3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4.25" customHeight="1" x14ac:dyDescent="0.3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4.25" customHeight="1" x14ac:dyDescent="0.3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4.25" customHeight="1" x14ac:dyDescent="0.3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4.25" customHeight="1" x14ac:dyDescent="0.3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4.25" customHeight="1" x14ac:dyDescent="0.3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4.25" customHeight="1" x14ac:dyDescent="0.3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4.25" customHeight="1" x14ac:dyDescent="0.3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4.25" customHeight="1" x14ac:dyDescent="0.3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4.25" customHeight="1" x14ac:dyDescent="0.3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4.25" customHeight="1" x14ac:dyDescent="0.3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4.25" customHeight="1" x14ac:dyDescent="0.3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4.25" customHeight="1" x14ac:dyDescent="0.3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4.25" customHeight="1" x14ac:dyDescent="0.3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4.25" customHeight="1" x14ac:dyDescent="0.3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4.25" customHeight="1" x14ac:dyDescent="0.3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4.25" customHeight="1" x14ac:dyDescent="0.3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4.25" customHeight="1" x14ac:dyDescent="0.3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4.25" customHeight="1" x14ac:dyDescent="0.3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4.25" customHeight="1" x14ac:dyDescent="0.3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4.25" customHeight="1" x14ac:dyDescent="0.3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4.25" customHeight="1" x14ac:dyDescent="0.3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4.25" customHeight="1" x14ac:dyDescent="0.3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4.25" customHeight="1" x14ac:dyDescent="0.3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4.25" customHeight="1" x14ac:dyDescent="0.3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4.25" customHeight="1" x14ac:dyDescent="0.3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4.25" customHeight="1" x14ac:dyDescent="0.3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4.25" customHeight="1" x14ac:dyDescent="0.3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4.25" customHeight="1" x14ac:dyDescent="0.3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4.25" customHeight="1" x14ac:dyDescent="0.3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4.25" customHeight="1" x14ac:dyDescent="0.3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4.25" customHeight="1" x14ac:dyDescent="0.3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4.25" customHeight="1" x14ac:dyDescent="0.3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4.25" customHeight="1" x14ac:dyDescent="0.3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4.25" customHeight="1" x14ac:dyDescent="0.3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4.25" customHeight="1" x14ac:dyDescent="0.3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4.25" customHeight="1" x14ac:dyDescent="0.3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4.25" customHeight="1" x14ac:dyDescent="0.3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4.25" customHeight="1" x14ac:dyDescent="0.3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4.25" customHeight="1" x14ac:dyDescent="0.3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4.25" customHeight="1" x14ac:dyDescent="0.3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4.25" customHeight="1" x14ac:dyDescent="0.3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4.25" customHeight="1" x14ac:dyDescent="0.3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4.25" customHeight="1" x14ac:dyDescent="0.3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4.25" customHeight="1" x14ac:dyDescent="0.3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4.25" customHeight="1" x14ac:dyDescent="0.3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4.25" customHeight="1" x14ac:dyDescent="0.3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4.25" customHeight="1" x14ac:dyDescent="0.3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4.25" customHeight="1" x14ac:dyDescent="0.3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4.25" customHeight="1" x14ac:dyDescent="0.3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4.25" customHeight="1" x14ac:dyDescent="0.3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4.25" customHeight="1" x14ac:dyDescent="0.3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4.25" customHeight="1" x14ac:dyDescent="0.3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4.25" customHeight="1" x14ac:dyDescent="0.3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4.25" customHeight="1" x14ac:dyDescent="0.3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4.25" customHeight="1" x14ac:dyDescent="0.3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4.25" customHeight="1" x14ac:dyDescent="0.3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4.25" customHeight="1" x14ac:dyDescent="0.3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4.25" customHeight="1" x14ac:dyDescent="0.3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4.25" customHeight="1" x14ac:dyDescent="0.3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4.25" customHeight="1" x14ac:dyDescent="0.3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4.25" customHeight="1" x14ac:dyDescent="0.3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4.25" customHeight="1" x14ac:dyDescent="0.3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4.25" customHeight="1" x14ac:dyDescent="0.3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4.25" customHeight="1" x14ac:dyDescent="0.3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4.25" customHeight="1" x14ac:dyDescent="0.3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4.25" customHeight="1" x14ac:dyDescent="0.3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4.25" customHeight="1" x14ac:dyDescent="0.3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4.25" customHeight="1" x14ac:dyDescent="0.3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4.25" customHeight="1" x14ac:dyDescent="0.3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4.25" customHeight="1" x14ac:dyDescent="0.3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4.25" customHeight="1" x14ac:dyDescent="0.3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4.25" customHeight="1" x14ac:dyDescent="0.3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4.25" customHeight="1" x14ac:dyDescent="0.3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4.25" customHeight="1" x14ac:dyDescent="0.3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4.25" customHeight="1" x14ac:dyDescent="0.3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4.25" customHeight="1" x14ac:dyDescent="0.3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4.25" customHeight="1" x14ac:dyDescent="0.3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4.25" customHeight="1" x14ac:dyDescent="0.3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4.25" customHeight="1" x14ac:dyDescent="0.3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4.25" customHeight="1" x14ac:dyDescent="0.3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4.25" customHeight="1" x14ac:dyDescent="0.3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4.25" customHeight="1" x14ac:dyDescent="0.3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4.25" customHeight="1" x14ac:dyDescent="0.3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4.25" customHeight="1" x14ac:dyDescent="0.3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4.25" customHeight="1" x14ac:dyDescent="0.3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4.25" customHeight="1" x14ac:dyDescent="0.3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4.25" customHeight="1" x14ac:dyDescent="0.3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4.25" customHeight="1" x14ac:dyDescent="0.3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4.25" customHeight="1" x14ac:dyDescent="0.3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4.25" customHeight="1" x14ac:dyDescent="0.3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4.25" customHeight="1" x14ac:dyDescent="0.3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4.25" customHeight="1" x14ac:dyDescent="0.3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4.25" customHeight="1" x14ac:dyDescent="0.3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4.25" customHeight="1" x14ac:dyDescent="0.3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4.25" customHeight="1" x14ac:dyDescent="0.3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4.25" customHeight="1" x14ac:dyDescent="0.3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4.25" customHeight="1" x14ac:dyDescent="0.3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4.25" customHeight="1" x14ac:dyDescent="0.3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4.25" customHeight="1" x14ac:dyDescent="0.3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4.25" customHeight="1" x14ac:dyDescent="0.3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4.25" customHeight="1" x14ac:dyDescent="0.3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4.25" customHeight="1" x14ac:dyDescent="0.3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4.25" customHeight="1" x14ac:dyDescent="0.3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4.25" customHeight="1" x14ac:dyDescent="0.3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4.25" customHeight="1" x14ac:dyDescent="0.3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4.25" customHeight="1" x14ac:dyDescent="0.3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4.25" customHeight="1" x14ac:dyDescent="0.3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4.25" customHeight="1" x14ac:dyDescent="0.3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4.25" customHeight="1" x14ac:dyDescent="0.3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4.25" customHeight="1" x14ac:dyDescent="0.3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4.25" customHeight="1" x14ac:dyDescent="0.3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4.25" customHeight="1" x14ac:dyDescent="0.3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4.25" customHeight="1" x14ac:dyDescent="0.3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4.25" customHeight="1" x14ac:dyDescent="0.3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4.25" customHeight="1" x14ac:dyDescent="0.3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4.25" customHeight="1" x14ac:dyDescent="0.3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4.25" customHeight="1" x14ac:dyDescent="0.3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4.25" customHeight="1" x14ac:dyDescent="0.3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4.25" customHeight="1" x14ac:dyDescent="0.3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4.25" customHeight="1" x14ac:dyDescent="0.3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4.25" customHeight="1" x14ac:dyDescent="0.3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4.25" customHeight="1" x14ac:dyDescent="0.3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4.25" customHeight="1" x14ac:dyDescent="0.3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4.25" customHeight="1" x14ac:dyDescent="0.3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4.25" customHeight="1" x14ac:dyDescent="0.3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4.25" customHeight="1" x14ac:dyDescent="0.3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4.25" customHeight="1" x14ac:dyDescent="0.3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4.25" customHeight="1" x14ac:dyDescent="0.3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4.25" customHeight="1" x14ac:dyDescent="0.3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4.25" customHeight="1" x14ac:dyDescent="0.3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4.25" customHeight="1" x14ac:dyDescent="0.3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4.25" customHeight="1" x14ac:dyDescent="0.3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4.25" customHeight="1" x14ac:dyDescent="0.3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4.25" customHeight="1" x14ac:dyDescent="0.3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4.25" customHeight="1" x14ac:dyDescent="0.3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4.25" customHeight="1" x14ac:dyDescent="0.3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4.25" customHeight="1" x14ac:dyDescent="0.3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4.25" customHeight="1" x14ac:dyDescent="0.3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4.25" customHeight="1" x14ac:dyDescent="0.3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4.25" customHeight="1" x14ac:dyDescent="0.3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4.25" customHeight="1" x14ac:dyDescent="0.3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4.25" customHeight="1" x14ac:dyDescent="0.3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4.25" customHeight="1" x14ac:dyDescent="0.3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4.25" customHeight="1" x14ac:dyDescent="0.3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4.25" customHeight="1" x14ac:dyDescent="0.3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4.25" customHeight="1" x14ac:dyDescent="0.3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4.25" customHeight="1" x14ac:dyDescent="0.3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4.25" customHeight="1" x14ac:dyDescent="0.3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4.25" customHeight="1" x14ac:dyDescent="0.3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4.25" customHeight="1" x14ac:dyDescent="0.3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4.25" customHeight="1" x14ac:dyDescent="0.3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4.25" customHeight="1" x14ac:dyDescent="0.3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4.25" customHeight="1" x14ac:dyDescent="0.3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4.25" customHeight="1" x14ac:dyDescent="0.3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4.25" customHeight="1" x14ac:dyDescent="0.3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4.25" customHeight="1" x14ac:dyDescent="0.3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4.25" customHeight="1" x14ac:dyDescent="0.3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4.25" customHeight="1" x14ac:dyDescent="0.3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4.25" customHeight="1" x14ac:dyDescent="0.3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4.25" customHeight="1" x14ac:dyDescent="0.3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4.25" customHeight="1" x14ac:dyDescent="0.3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4.25" customHeight="1" x14ac:dyDescent="0.3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4.25" customHeight="1" x14ac:dyDescent="0.3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4.25" customHeight="1" x14ac:dyDescent="0.3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4.25" customHeight="1" x14ac:dyDescent="0.3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4.25" customHeight="1" x14ac:dyDescent="0.3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4.25" customHeight="1" x14ac:dyDescent="0.3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4.25" customHeight="1" x14ac:dyDescent="0.3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4.25" customHeight="1" x14ac:dyDescent="0.3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4.25" customHeight="1" x14ac:dyDescent="0.3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4.25" customHeight="1" x14ac:dyDescent="0.3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4.25" customHeight="1" x14ac:dyDescent="0.3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4.25" customHeight="1" x14ac:dyDescent="0.3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4.25" customHeight="1" x14ac:dyDescent="0.3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4.25" customHeight="1" x14ac:dyDescent="0.3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4.25" customHeight="1" x14ac:dyDescent="0.3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4.25" customHeight="1" x14ac:dyDescent="0.3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4.25" customHeight="1" x14ac:dyDescent="0.3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4.25" customHeight="1" x14ac:dyDescent="0.3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4.25" customHeight="1" x14ac:dyDescent="0.3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4.25" customHeight="1" x14ac:dyDescent="0.3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4.25" customHeight="1" x14ac:dyDescent="0.3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4.25" customHeight="1" x14ac:dyDescent="0.3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4.25" customHeight="1" x14ac:dyDescent="0.3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4.25" customHeight="1" x14ac:dyDescent="0.3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4.25" customHeight="1" x14ac:dyDescent="0.3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4.25" customHeight="1" x14ac:dyDescent="0.3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4.25" customHeight="1" x14ac:dyDescent="0.3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4.25" customHeight="1" x14ac:dyDescent="0.3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4.25" customHeight="1" x14ac:dyDescent="0.3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4.25" customHeight="1" x14ac:dyDescent="0.3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4.25" customHeight="1" x14ac:dyDescent="0.3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4.25" customHeight="1" x14ac:dyDescent="0.3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4.25" customHeight="1" x14ac:dyDescent="0.3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4.25" customHeight="1" x14ac:dyDescent="0.3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4.25" customHeight="1" x14ac:dyDescent="0.3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4.25" customHeight="1" x14ac:dyDescent="0.3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4.25" customHeight="1" x14ac:dyDescent="0.3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4.25" customHeight="1" x14ac:dyDescent="0.3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4.25" customHeight="1" x14ac:dyDescent="0.3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4.25" customHeight="1" x14ac:dyDescent="0.3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4.25" customHeight="1" x14ac:dyDescent="0.3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4.25" customHeight="1" x14ac:dyDescent="0.3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4.25" customHeight="1" x14ac:dyDescent="0.3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4.25" customHeight="1" x14ac:dyDescent="0.3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4.25" customHeight="1" x14ac:dyDescent="0.3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4.25" customHeight="1" x14ac:dyDescent="0.3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4.25" customHeight="1" x14ac:dyDescent="0.3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4.25" customHeight="1" x14ac:dyDescent="0.3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4.25" customHeight="1" x14ac:dyDescent="0.3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4.25" customHeight="1" x14ac:dyDescent="0.3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4.25" customHeight="1" x14ac:dyDescent="0.3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4.25" customHeight="1" x14ac:dyDescent="0.3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4.25" customHeight="1" x14ac:dyDescent="0.3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4.25" customHeight="1" x14ac:dyDescent="0.3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4.25" customHeight="1" x14ac:dyDescent="0.3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4.25" customHeight="1" x14ac:dyDescent="0.3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4.25" customHeight="1" x14ac:dyDescent="0.3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4.25" customHeight="1" x14ac:dyDescent="0.3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4.25" customHeight="1" x14ac:dyDescent="0.3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4.25" customHeight="1" x14ac:dyDescent="0.3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4.25" customHeight="1" x14ac:dyDescent="0.3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4.25" customHeight="1" x14ac:dyDescent="0.3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4.25" customHeight="1" x14ac:dyDescent="0.3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4.25" customHeight="1" x14ac:dyDescent="0.3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4.25" customHeight="1" x14ac:dyDescent="0.3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4.25" customHeight="1" x14ac:dyDescent="0.3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4.25" customHeight="1" x14ac:dyDescent="0.3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4.25" customHeight="1" x14ac:dyDescent="0.3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4.25" customHeight="1" x14ac:dyDescent="0.3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4.25" customHeight="1" x14ac:dyDescent="0.3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4.25" customHeight="1" x14ac:dyDescent="0.3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4.25" customHeight="1" x14ac:dyDescent="0.3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4.25" customHeight="1" x14ac:dyDescent="0.3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4.25" customHeight="1" x14ac:dyDescent="0.3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4.25" customHeight="1" x14ac:dyDescent="0.3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4.25" customHeight="1" x14ac:dyDescent="0.3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4.25" customHeight="1" x14ac:dyDescent="0.3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4.25" customHeight="1" x14ac:dyDescent="0.3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4.25" customHeight="1" x14ac:dyDescent="0.3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4.25" customHeight="1" x14ac:dyDescent="0.3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4.25" customHeight="1" x14ac:dyDescent="0.3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4.25" customHeight="1" x14ac:dyDescent="0.3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4.25" customHeight="1" x14ac:dyDescent="0.3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4.25" customHeight="1" x14ac:dyDescent="0.3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4.25" customHeight="1" x14ac:dyDescent="0.3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4.25" customHeight="1" x14ac:dyDescent="0.3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4.25" customHeight="1" x14ac:dyDescent="0.3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4.25" customHeight="1" x14ac:dyDescent="0.3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4.25" customHeight="1" x14ac:dyDescent="0.3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4.25" customHeight="1" x14ac:dyDescent="0.3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4.25" customHeight="1" x14ac:dyDescent="0.3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4.25" customHeight="1" x14ac:dyDescent="0.3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4.25" customHeight="1" x14ac:dyDescent="0.3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4.25" customHeight="1" x14ac:dyDescent="0.3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4.25" customHeight="1" x14ac:dyDescent="0.3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4.25" customHeight="1" x14ac:dyDescent="0.3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4.25" customHeight="1" x14ac:dyDescent="0.3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4.25" customHeight="1" x14ac:dyDescent="0.3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4.25" customHeight="1" x14ac:dyDescent="0.3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4.25" customHeight="1" x14ac:dyDescent="0.3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4.25" customHeight="1" x14ac:dyDescent="0.3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4.25" customHeight="1" x14ac:dyDescent="0.3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4.25" customHeight="1" x14ac:dyDescent="0.3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4.25" customHeight="1" x14ac:dyDescent="0.3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4.25" customHeight="1" x14ac:dyDescent="0.3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4.25" customHeight="1" x14ac:dyDescent="0.3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4.25" customHeight="1" x14ac:dyDescent="0.3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4.25" customHeight="1" x14ac:dyDescent="0.3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4.25" customHeight="1" x14ac:dyDescent="0.3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4.25" customHeight="1" x14ac:dyDescent="0.3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4.25" customHeight="1" x14ac:dyDescent="0.3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4.25" customHeight="1" x14ac:dyDescent="0.3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4.25" customHeight="1" x14ac:dyDescent="0.3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4.25" customHeight="1" x14ac:dyDescent="0.3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4.25" customHeight="1" x14ac:dyDescent="0.3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4.25" customHeight="1" x14ac:dyDescent="0.3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4.25" customHeight="1" x14ac:dyDescent="0.3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4.25" customHeight="1" x14ac:dyDescent="0.3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4.25" customHeight="1" x14ac:dyDescent="0.3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4.25" customHeight="1" x14ac:dyDescent="0.3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4.25" customHeight="1" x14ac:dyDescent="0.3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4.25" customHeight="1" x14ac:dyDescent="0.3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4.25" customHeight="1" x14ac:dyDescent="0.3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4.25" customHeight="1" x14ac:dyDescent="0.3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4.25" customHeight="1" x14ac:dyDescent="0.3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4.25" customHeight="1" x14ac:dyDescent="0.3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4.25" customHeight="1" x14ac:dyDescent="0.3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4.25" customHeight="1" x14ac:dyDescent="0.3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4.25" customHeight="1" x14ac:dyDescent="0.3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4.25" customHeight="1" x14ac:dyDescent="0.3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4.25" customHeight="1" x14ac:dyDescent="0.3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4.25" customHeight="1" x14ac:dyDescent="0.3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4.25" customHeight="1" x14ac:dyDescent="0.3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4.25" customHeight="1" x14ac:dyDescent="0.3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4.25" customHeight="1" x14ac:dyDescent="0.3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4.25" customHeight="1" x14ac:dyDescent="0.3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4.25" customHeight="1" x14ac:dyDescent="0.3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4.25" customHeight="1" x14ac:dyDescent="0.3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4.25" customHeight="1" x14ac:dyDescent="0.3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4.25" customHeight="1" x14ac:dyDescent="0.3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4.25" customHeight="1" x14ac:dyDescent="0.3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4.25" customHeight="1" x14ac:dyDescent="0.3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4.25" customHeight="1" x14ac:dyDescent="0.3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4.25" customHeight="1" x14ac:dyDescent="0.3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4.25" customHeight="1" x14ac:dyDescent="0.3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4.25" customHeight="1" x14ac:dyDescent="0.3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4.25" customHeight="1" x14ac:dyDescent="0.3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4.25" customHeight="1" x14ac:dyDescent="0.3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4.25" customHeight="1" x14ac:dyDescent="0.3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4.25" customHeight="1" x14ac:dyDescent="0.3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4.25" customHeight="1" x14ac:dyDescent="0.3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4.25" customHeight="1" x14ac:dyDescent="0.3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4.25" customHeight="1" x14ac:dyDescent="0.3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4.25" customHeight="1" x14ac:dyDescent="0.3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4.25" customHeight="1" x14ac:dyDescent="0.3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4.25" customHeight="1" x14ac:dyDescent="0.3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4.25" customHeight="1" x14ac:dyDescent="0.3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4.25" customHeight="1" x14ac:dyDescent="0.3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4.25" customHeight="1" x14ac:dyDescent="0.3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4.25" customHeight="1" x14ac:dyDescent="0.3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4.25" customHeight="1" x14ac:dyDescent="0.3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4.25" customHeight="1" x14ac:dyDescent="0.3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4.25" customHeight="1" x14ac:dyDescent="0.3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4.25" customHeight="1" x14ac:dyDescent="0.3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4.25" customHeight="1" x14ac:dyDescent="0.3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4.25" customHeight="1" x14ac:dyDescent="0.3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4.25" customHeight="1" x14ac:dyDescent="0.3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4.25" customHeight="1" x14ac:dyDescent="0.3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4.25" customHeight="1" x14ac:dyDescent="0.3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4.25" customHeight="1" x14ac:dyDescent="0.3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4.25" customHeight="1" x14ac:dyDescent="0.3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4.25" customHeight="1" x14ac:dyDescent="0.3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4.25" customHeight="1" x14ac:dyDescent="0.3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4.25" customHeight="1" x14ac:dyDescent="0.3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4.25" customHeight="1" x14ac:dyDescent="0.3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4.25" customHeight="1" x14ac:dyDescent="0.3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4.25" customHeight="1" x14ac:dyDescent="0.3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4.25" customHeight="1" x14ac:dyDescent="0.3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4.25" customHeight="1" x14ac:dyDescent="0.3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4.25" customHeight="1" x14ac:dyDescent="0.3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4.25" customHeight="1" x14ac:dyDescent="0.3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4.25" customHeight="1" x14ac:dyDescent="0.3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4.25" customHeight="1" x14ac:dyDescent="0.3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4.25" customHeight="1" x14ac:dyDescent="0.3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4.25" customHeight="1" x14ac:dyDescent="0.3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4.25" customHeight="1" x14ac:dyDescent="0.3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4.25" customHeight="1" x14ac:dyDescent="0.3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4.25" customHeight="1" x14ac:dyDescent="0.3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4.25" customHeight="1" x14ac:dyDescent="0.3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4.25" customHeight="1" x14ac:dyDescent="0.3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4.25" customHeight="1" x14ac:dyDescent="0.3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4.25" customHeight="1" x14ac:dyDescent="0.3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4.25" customHeight="1" x14ac:dyDescent="0.3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4.25" customHeight="1" x14ac:dyDescent="0.3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4.25" customHeight="1" x14ac:dyDescent="0.3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4.25" customHeight="1" x14ac:dyDescent="0.3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4.25" customHeight="1" x14ac:dyDescent="0.3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4.25" customHeight="1" x14ac:dyDescent="0.3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4.25" customHeight="1" x14ac:dyDescent="0.3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4.25" customHeight="1" x14ac:dyDescent="0.3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4.25" customHeight="1" x14ac:dyDescent="0.3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4.25" customHeight="1" x14ac:dyDescent="0.3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4.25" customHeight="1" x14ac:dyDescent="0.3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4.25" customHeight="1" x14ac:dyDescent="0.3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4.25" customHeight="1" x14ac:dyDescent="0.3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4.25" customHeight="1" x14ac:dyDescent="0.3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4.25" customHeight="1" x14ac:dyDescent="0.3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4.25" customHeight="1" x14ac:dyDescent="0.3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4.25" customHeight="1" x14ac:dyDescent="0.3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4.25" customHeight="1" x14ac:dyDescent="0.3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4.25" customHeight="1" x14ac:dyDescent="0.3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4.25" customHeight="1" x14ac:dyDescent="0.3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4.25" customHeight="1" x14ac:dyDescent="0.3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4.25" customHeight="1" x14ac:dyDescent="0.3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4.25" customHeight="1" x14ac:dyDescent="0.3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4.25" customHeight="1" x14ac:dyDescent="0.3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4.25" customHeight="1" x14ac:dyDescent="0.3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4.25" customHeight="1" x14ac:dyDescent="0.3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4.25" customHeight="1" x14ac:dyDescent="0.3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4.25" customHeight="1" x14ac:dyDescent="0.3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4.25" customHeight="1" x14ac:dyDescent="0.3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4.25" customHeight="1" x14ac:dyDescent="0.3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4.25" customHeight="1" x14ac:dyDescent="0.3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4.25" customHeight="1" x14ac:dyDescent="0.3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4.25" customHeight="1" x14ac:dyDescent="0.3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4.25" customHeight="1" x14ac:dyDescent="0.3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4.25" customHeight="1" x14ac:dyDescent="0.3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4.25" customHeight="1" x14ac:dyDescent="0.3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4.25" customHeight="1" x14ac:dyDescent="0.3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4.25" customHeight="1" x14ac:dyDescent="0.3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4.25" customHeight="1" x14ac:dyDescent="0.3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4.25" customHeight="1" x14ac:dyDescent="0.3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4.25" customHeight="1" x14ac:dyDescent="0.3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4.25" customHeight="1" x14ac:dyDescent="0.3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4.25" customHeight="1" x14ac:dyDescent="0.3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4.25" customHeight="1" x14ac:dyDescent="0.3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4.25" customHeight="1" x14ac:dyDescent="0.3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4.25" customHeight="1" x14ac:dyDescent="0.3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4.25" customHeight="1" x14ac:dyDescent="0.3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4.25" customHeight="1" x14ac:dyDescent="0.3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4.25" customHeight="1" x14ac:dyDescent="0.3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4.25" customHeight="1" x14ac:dyDescent="0.3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4.25" customHeight="1" x14ac:dyDescent="0.3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4.25" customHeight="1" x14ac:dyDescent="0.3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4.25" customHeight="1" x14ac:dyDescent="0.3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4.25" customHeight="1" x14ac:dyDescent="0.3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4.25" customHeight="1" x14ac:dyDescent="0.3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4.25" customHeight="1" x14ac:dyDescent="0.3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4.25" customHeight="1" x14ac:dyDescent="0.3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4.25" customHeight="1" x14ac:dyDescent="0.3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4.25" customHeight="1" x14ac:dyDescent="0.3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4.25" customHeight="1" x14ac:dyDescent="0.3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4.25" customHeight="1" x14ac:dyDescent="0.3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4.25" customHeight="1" x14ac:dyDescent="0.3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4.25" customHeight="1" x14ac:dyDescent="0.3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4.25" customHeight="1" x14ac:dyDescent="0.3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4.25" customHeight="1" x14ac:dyDescent="0.3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4.25" customHeight="1" x14ac:dyDescent="0.3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4.25" customHeight="1" x14ac:dyDescent="0.3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4.25" customHeight="1" x14ac:dyDescent="0.3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4.25" customHeight="1" x14ac:dyDescent="0.3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4.25" customHeight="1" x14ac:dyDescent="0.3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4.25" customHeight="1" x14ac:dyDescent="0.3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4.25" customHeight="1" x14ac:dyDescent="0.3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4.25" customHeight="1" x14ac:dyDescent="0.3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4.25" customHeight="1" x14ac:dyDescent="0.3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4.25" customHeight="1" x14ac:dyDescent="0.3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4.25" customHeight="1" x14ac:dyDescent="0.3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4.25" customHeight="1" x14ac:dyDescent="0.3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4.25" customHeight="1" x14ac:dyDescent="0.3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4.25" customHeight="1" x14ac:dyDescent="0.3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4.25" customHeight="1" x14ac:dyDescent="0.3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4.25" customHeight="1" x14ac:dyDescent="0.3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4.25" customHeight="1" x14ac:dyDescent="0.3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4.25" customHeight="1" x14ac:dyDescent="0.3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4.25" customHeight="1" x14ac:dyDescent="0.3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4.25" customHeight="1" x14ac:dyDescent="0.3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4.25" customHeight="1" x14ac:dyDescent="0.3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4.25" customHeight="1" x14ac:dyDescent="0.3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4.25" customHeight="1" x14ac:dyDescent="0.3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4.25" customHeight="1" x14ac:dyDescent="0.3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4.25" customHeight="1" x14ac:dyDescent="0.3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4.25" customHeight="1" x14ac:dyDescent="0.3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4.25" customHeight="1" x14ac:dyDescent="0.3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4.25" customHeight="1" x14ac:dyDescent="0.3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4.25" customHeight="1" x14ac:dyDescent="0.3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4.25" customHeight="1" x14ac:dyDescent="0.3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4.25" customHeight="1" x14ac:dyDescent="0.3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4.25" customHeight="1" x14ac:dyDescent="0.3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4.25" customHeight="1" x14ac:dyDescent="0.3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4.25" customHeight="1" x14ac:dyDescent="0.3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4.25" customHeight="1" x14ac:dyDescent="0.3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4.25" customHeight="1" x14ac:dyDescent="0.3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4.25" customHeight="1" x14ac:dyDescent="0.3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4.25" customHeight="1" x14ac:dyDescent="0.3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4.25" customHeight="1" x14ac:dyDescent="0.3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4.25" customHeight="1" x14ac:dyDescent="0.3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4.25" customHeight="1" x14ac:dyDescent="0.3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4.25" customHeight="1" x14ac:dyDescent="0.3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4.25" customHeight="1" x14ac:dyDescent="0.3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4.25" customHeight="1" x14ac:dyDescent="0.3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4.25" customHeight="1" x14ac:dyDescent="0.3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4.25" customHeight="1" x14ac:dyDescent="0.3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4.25" customHeight="1" x14ac:dyDescent="0.3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4.25" customHeight="1" x14ac:dyDescent="0.3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4.25" customHeight="1" x14ac:dyDescent="0.3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4.25" customHeight="1" x14ac:dyDescent="0.3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4.25" customHeight="1" x14ac:dyDescent="0.3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4.25" customHeight="1" x14ac:dyDescent="0.3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4.25" customHeight="1" x14ac:dyDescent="0.3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4.25" customHeight="1" x14ac:dyDescent="0.3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4.25" customHeight="1" x14ac:dyDescent="0.3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4.25" customHeight="1" x14ac:dyDescent="0.3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4.25" customHeight="1" x14ac:dyDescent="0.3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4.25" customHeight="1" x14ac:dyDescent="0.3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4.25" customHeight="1" x14ac:dyDescent="0.3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4.25" customHeight="1" x14ac:dyDescent="0.3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4.25" customHeight="1" x14ac:dyDescent="0.3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4.25" customHeight="1" x14ac:dyDescent="0.3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4.25" customHeight="1" x14ac:dyDescent="0.3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4.25" customHeight="1" x14ac:dyDescent="0.3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4.25" customHeight="1" x14ac:dyDescent="0.3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4.25" customHeight="1" x14ac:dyDescent="0.3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4.25" customHeight="1" x14ac:dyDescent="0.3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4.25" customHeight="1" x14ac:dyDescent="0.3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4.25" customHeight="1" x14ac:dyDescent="0.3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4.25" customHeight="1" x14ac:dyDescent="0.3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4.25" customHeight="1" x14ac:dyDescent="0.3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4.25" customHeight="1" x14ac:dyDescent="0.3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4.25" customHeight="1" x14ac:dyDescent="0.3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4.25" customHeight="1" x14ac:dyDescent="0.3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4.25" customHeight="1" x14ac:dyDescent="0.3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4.25" customHeight="1" x14ac:dyDescent="0.3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4.25" customHeight="1" x14ac:dyDescent="0.3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4.25" customHeight="1" x14ac:dyDescent="0.3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4.25" customHeight="1" x14ac:dyDescent="0.3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4.25" customHeight="1" x14ac:dyDescent="0.3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4.25" customHeight="1" x14ac:dyDescent="0.3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4.25" customHeight="1" x14ac:dyDescent="0.3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4.25" customHeight="1" x14ac:dyDescent="0.3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4.25" customHeight="1" x14ac:dyDescent="0.3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4.25" customHeight="1" x14ac:dyDescent="0.3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4.25" customHeight="1" x14ac:dyDescent="0.3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4.25" customHeight="1" x14ac:dyDescent="0.3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4.25" customHeight="1" x14ac:dyDescent="0.3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4.25" customHeight="1" x14ac:dyDescent="0.3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4.25" customHeight="1" x14ac:dyDescent="0.3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4.25" customHeight="1" x14ac:dyDescent="0.3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4.25" customHeight="1" x14ac:dyDescent="0.3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4.25" customHeight="1" x14ac:dyDescent="0.3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4.25" customHeight="1" x14ac:dyDescent="0.3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4.25" customHeight="1" x14ac:dyDescent="0.3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4.25" customHeight="1" x14ac:dyDescent="0.3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4.25" customHeight="1" x14ac:dyDescent="0.3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4.25" customHeight="1" x14ac:dyDescent="0.3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4.25" customHeight="1" x14ac:dyDescent="0.3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4.25" customHeight="1" x14ac:dyDescent="0.3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4.25" customHeight="1" x14ac:dyDescent="0.3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4.25" customHeight="1" x14ac:dyDescent="0.3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4.25" customHeight="1" x14ac:dyDescent="0.3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4.25" customHeight="1" x14ac:dyDescent="0.3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4.25" customHeight="1" x14ac:dyDescent="0.3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4.25" customHeight="1" x14ac:dyDescent="0.3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4.25" customHeight="1" x14ac:dyDescent="0.3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4.25" customHeight="1" x14ac:dyDescent="0.3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4.25" customHeight="1" x14ac:dyDescent="0.3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4.25" customHeight="1" x14ac:dyDescent="0.3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4.25" customHeight="1" x14ac:dyDescent="0.3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4.25" customHeight="1" x14ac:dyDescent="0.3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4.25" customHeight="1" x14ac:dyDescent="0.3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4.25" customHeight="1" x14ac:dyDescent="0.3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4.25" customHeight="1" x14ac:dyDescent="0.3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4.25" customHeight="1" x14ac:dyDescent="0.3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4.25" customHeight="1" x14ac:dyDescent="0.3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4.25" customHeight="1" x14ac:dyDescent="0.3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4.25" customHeight="1" x14ac:dyDescent="0.3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4.25" customHeight="1" x14ac:dyDescent="0.3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4.25" customHeight="1" x14ac:dyDescent="0.3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4.25" customHeight="1" x14ac:dyDescent="0.3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4.25" customHeight="1" x14ac:dyDescent="0.3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4.25" customHeight="1" x14ac:dyDescent="0.3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4.25" customHeight="1" x14ac:dyDescent="0.3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4.25" customHeight="1" x14ac:dyDescent="0.3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4.25" customHeight="1" x14ac:dyDescent="0.3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4.25" customHeight="1" x14ac:dyDescent="0.3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4.25" customHeight="1" x14ac:dyDescent="0.3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4.25" customHeight="1" x14ac:dyDescent="0.3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4.25" customHeight="1" x14ac:dyDescent="0.3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4.25" customHeight="1" x14ac:dyDescent="0.3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4.25" customHeight="1" x14ac:dyDescent="0.3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4.25" customHeight="1" x14ac:dyDescent="0.3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4.25" customHeight="1" x14ac:dyDescent="0.3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4.25" customHeight="1" x14ac:dyDescent="0.3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4.25" customHeight="1" x14ac:dyDescent="0.3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4.25" customHeight="1" x14ac:dyDescent="0.3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4.25" customHeight="1" x14ac:dyDescent="0.3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4.25" customHeight="1" x14ac:dyDescent="0.3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4.25" customHeight="1" x14ac:dyDescent="0.3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4.25" customHeight="1" x14ac:dyDescent="0.3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4.25" customHeight="1" x14ac:dyDescent="0.3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4.25" customHeight="1" x14ac:dyDescent="0.3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4.25" customHeight="1" x14ac:dyDescent="0.3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4.25" customHeight="1" x14ac:dyDescent="0.3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4.25" customHeight="1" x14ac:dyDescent="0.3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4.25" customHeight="1" x14ac:dyDescent="0.3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4.25" customHeight="1" x14ac:dyDescent="0.3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4.25" customHeight="1" x14ac:dyDescent="0.3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4.25" customHeight="1" x14ac:dyDescent="0.3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4.25" customHeight="1" x14ac:dyDescent="0.3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4.25" customHeight="1" x14ac:dyDescent="0.3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4.25" customHeight="1" x14ac:dyDescent="0.3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4.25" customHeight="1" x14ac:dyDescent="0.3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4.25" customHeight="1" x14ac:dyDescent="0.3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4.25" customHeight="1" x14ac:dyDescent="0.3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4.25" customHeight="1" x14ac:dyDescent="0.3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4.25" customHeight="1" x14ac:dyDescent="0.3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4.25" customHeight="1" x14ac:dyDescent="0.3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4.25" customHeight="1" x14ac:dyDescent="0.3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4.25" customHeight="1" x14ac:dyDescent="0.3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4.25" customHeight="1" x14ac:dyDescent="0.3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4.25" customHeight="1" x14ac:dyDescent="0.3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4.25" customHeight="1" x14ac:dyDescent="0.3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4.25" customHeight="1" x14ac:dyDescent="0.3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4.25" customHeight="1" x14ac:dyDescent="0.3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4.25" customHeight="1" x14ac:dyDescent="0.3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4.25" customHeight="1" x14ac:dyDescent="0.3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4.25" customHeight="1" x14ac:dyDescent="0.3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4.25" customHeight="1" x14ac:dyDescent="0.3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4.25" customHeight="1" x14ac:dyDescent="0.3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4.25" customHeight="1" x14ac:dyDescent="0.3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4.25" customHeight="1" x14ac:dyDescent="0.3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4.25" customHeight="1" x14ac:dyDescent="0.3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4.25" customHeight="1" x14ac:dyDescent="0.3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4.25" customHeight="1" x14ac:dyDescent="0.3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4.25" customHeight="1" x14ac:dyDescent="0.3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4.25" customHeight="1" x14ac:dyDescent="0.3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4.25" customHeight="1" x14ac:dyDescent="0.3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4.25" customHeight="1" x14ac:dyDescent="0.3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4.25" customHeight="1" x14ac:dyDescent="0.3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4.25" customHeight="1" x14ac:dyDescent="0.3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4.25" customHeight="1" x14ac:dyDescent="0.3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4.25" customHeight="1" x14ac:dyDescent="0.3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4.25" customHeight="1" x14ac:dyDescent="0.3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4.25" customHeight="1" x14ac:dyDescent="0.3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4.25" customHeight="1" x14ac:dyDescent="0.3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4.25" customHeight="1" x14ac:dyDescent="0.3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4.25" customHeight="1" x14ac:dyDescent="0.3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4.25" customHeight="1" x14ac:dyDescent="0.3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4.25" customHeight="1" x14ac:dyDescent="0.3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4.25" customHeight="1" x14ac:dyDescent="0.3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4.25" customHeight="1" x14ac:dyDescent="0.3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4.25" customHeight="1" x14ac:dyDescent="0.3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4.25" customHeight="1" x14ac:dyDescent="0.3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4.25" customHeight="1" x14ac:dyDescent="0.3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4.25" customHeight="1" x14ac:dyDescent="0.3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4.25" customHeight="1" x14ac:dyDescent="0.3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4.25" customHeight="1" x14ac:dyDescent="0.3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4.25" customHeight="1" x14ac:dyDescent="0.3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4.25" customHeight="1" x14ac:dyDescent="0.3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4.25" customHeight="1" x14ac:dyDescent="0.3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4.25" customHeight="1" x14ac:dyDescent="0.3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4.25" customHeight="1" x14ac:dyDescent="0.3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4.25" customHeight="1" x14ac:dyDescent="0.3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4.25" customHeight="1" x14ac:dyDescent="0.3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4.25" customHeight="1" x14ac:dyDescent="0.3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4.25" customHeight="1" x14ac:dyDescent="0.3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4.25" customHeight="1" x14ac:dyDescent="0.3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4.25" customHeight="1" x14ac:dyDescent="0.3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4.25" customHeight="1" x14ac:dyDescent="0.3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4.25" customHeight="1" x14ac:dyDescent="0.3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4.25" customHeight="1" x14ac:dyDescent="0.3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4.25" customHeight="1" x14ac:dyDescent="0.3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4.25" customHeight="1" x14ac:dyDescent="0.3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4.25" customHeight="1" x14ac:dyDescent="0.3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4.25" customHeight="1" x14ac:dyDescent="0.3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4.25" customHeight="1" x14ac:dyDescent="0.3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4.25" customHeight="1" x14ac:dyDescent="0.3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4.25" customHeight="1" x14ac:dyDescent="0.3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4.25" customHeight="1" x14ac:dyDescent="0.3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4.25" customHeight="1" x14ac:dyDescent="0.3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4.25" customHeight="1" x14ac:dyDescent="0.3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4.25" customHeight="1" x14ac:dyDescent="0.3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4.25" customHeight="1" x14ac:dyDescent="0.3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4.25" customHeight="1" x14ac:dyDescent="0.3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4.25" customHeight="1" x14ac:dyDescent="0.3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4.25" customHeight="1" x14ac:dyDescent="0.3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4.25" customHeight="1" x14ac:dyDescent="0.3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4.25" customHeight="1" x14ac:dyDescent="0.3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4.25" customHeight="1" x14ac:dyDescent="0.3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4.25" customHeight="1" x14ac:dyDescent="0.3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4.25" customHeight="1" x14ac:dyDescent="0.3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4.25" customHeight="1" x14ac:dyDescent="0.3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4.25" customHeight="1" x14ac:dyDescent="0.3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4.25" customHeight="1" x14ac:dyDescent="0.3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4.25" customHeight="1" x14ac:dyDescent="0.3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4.25" customHeight="1" x14ac:dyDescent="0.3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4.25" customHeight="1" x14ac:dyDescent="0.3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  <row r="1001" spans="1:26" ht="14.25" customHeight="1" x14ac:dyDescent="0.3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</row>
    <row r="1002" spans="1:26" ht="14.25" customHeight="1" x14ac:dyDescent="0.3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</row>
    <row r="1003" spans="1:26" ht="14.25" customHeight="1" x14ac:dyDescent="0.3">
      <c r="A1003" s="2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</row>
    <row r="1004" spans="1:26" ht="14.25" customHeight="1" x14ac:dyDescent="0.3">
      <c r="A1004" s="2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</row>
    <row r="1005" spans="1:26" ht="14.25" customHeight="1" x14ac:dyDescent="0.3">
      <c r="A1005" s="2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</row>
    <row r="1006" spans="1:26" ht="14.25" customHeight="1" x14ac:dyDescent="0.3">
      <c r="A1006" s="2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</row>
  </sheetData>
  <mergeCells count="7">
    <mergeCell ref="E13:F13"/>
    <mergeCell ref="H75:I75"/>
    <mergeCell ref="C12:D12"/>
    <mergeCell ref="E12:F12"/>
    <mergeCell ref="C13:D13"/>
    <mergeCell ref="E70:G70"/>
    <mergeCell ref="E71:G71"/>
  </mergeCells>
  <pageMargins left="0.7" right="0.7" top="0.75" bottom="0.75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808D94-33DD-469D-B7E6-7601B75ACE07}">
  <dimension ref="A1:X48"/>
  <sheetViews>
    <sheetView tabSelected="1" workbookViewId="0"/>
  </sheetViews>
  <sheetFormatPr defaultRowHeight="14.4" x14ac:dyDescent="0.3"/>
  <cols>
    <col min="1" max="1" width="10.33203125" bestFit="1" customWidth="1"/>
    <col min="2" max="2" width="20.88671875" bestFit="1" customWidth="1"/>
    <col min="3" max="3" width="10.33203125" bestFit="1" customWidth="1"/>
    <col min="4" max="4" width="14.33203125" customWidth="1"/>
    <col min="5" max="5" width="10.33203125" bestFit="1" customWidth="1"/>
    <col min="6" max="6" width="10.33203125" customWidth="1"/>
    <col min="7" max="7" width="10.33203125" style="66" bestFit="1" customWidth="1"/>
    <col min="8" max="8" width="22.44140625" style="66" customWidth="1"/>
    <col min="12" max="16" width="10.44140625" bestFit="1" customWidth="1"/>
    <col min="18" max="18" width="9.109375" style="52"/>
    <col min="19" max="20" width="9.109375" bestFit="1" customWidth="1"/>
    <col min="22" max="22" width="9.21875" customWidth="1"/>
  </cols>
  <sheetData>
    <row r="1" spans="1:23" x14ac:dyDescent="0.3">
      <c r="A1" s="39" t="s">
        <v>65</v>
      </c>
    </row>
    <row r="2" spans="1:23" x14ac:dyDescent="0.3">
      <c r="A2" s="40" t="s">
        <v>63</v>
      </c>
    </row>
    <row r="3" spans="1:23" x14ac:dyDescent="0.3">
      <c r="A3" s="58" t="s">
        <v>64</v>
      </c>
    </row>
    <row r="4" spans="1:23" x14ac:dyDescent="0.3">
      <c r="A4" s="84">
        <v>44876</v>
      </c>
    </row>
    <row r="5" spans="1:23" x14ac:dyDescent="0.3">
      <c r="A5" s="4"/>
    </row>
    <row r="6" spans="1:23" x14ac:dyDescent="0.3">
      <c r="A6" s="98" t="s">
        <v>0</v>
      </c>
      <c r="B6" s="98"/>
      <c r="C6" s="98"/>
    </row>
    <row r="7" spans="1:23" x14ac:dyDescent="0.3">
      <c r="A7" s="83" t="s">
        <v>75</v>
      </c>
    </row>
    <row r="8" spans="1:23" x14ac:dyDescent="0.3">
      <c r="A8" s="4" t="s">
        <v>76</v>
      </c>
    </row>
    <row r="9" spans="1:23" x14ac:dyDescent="0.3">
      <c r="A9" s="4" t="s">
        <v>77</v>
      </c>
    </row>
    <row r="12" spans="1:23" x14ac:dyDescent="0.3">
      <c r="A12" s="44"/>
      <c r="B12" s="45" t="s">
        <v>51</v>
      </c>
      <c r="C12" s="104"/>
      <c r="D12" s="105"/>
      <c r="E12" s="44"/>
      <c r="F12" s="44"/>
      <c r="G12" s="67"/>
      <c r="H12" s="67"/>
      <c r="I12" s="44"/>
      <c r="L12" s="53" t="s">
        <v>58</v>
      </c>
    </row>
    <row r="13" spans="1:23" x14ac:dyDescent="0.3">
      <c r="A13" s="44"/>
      <c r="B13" s="44"/>
      <c r="C13" s="44"/>
      <c r="D13" s="44"/>
      <c r="E13" s="44"/>
      <c r="F13" s="44"/>
      <c r="G13" s="67"/>
      <c r="H13" s="67"/>
      <c r="I13" s="44"/>
      <c r="L13" s="53" t="s">
        <v>59</v>
      </c>
      <c r="S13" s="53" t="s">
        <v>60</v>
      </c>
    </row>
    <row r="14" spans="1:23" x14ac:dyDescent="0.3">
      <c r="A14" s="44"/>
      <c r="B14" s="44"/>
      <c r="C14" s="44"/>
      <c r="D14" s="44"/>
      <c r="E14" s="44"/>
      <c r="F14" s="44"/>
      <c r="G14" s="67"/>
      <c r="H14" s="67"/>
      <c r="I14" s="44"/>
    </row>
    <row r="15" spans="1:23" x14ac:dyDescent="0.3">
      <c r="A15" s="44"/>
      <c r="B15" s="55" t="s">
        <v>52</v>
      </c>
      <c r="C15" s="55" t="s">
        <v>53</v>
      </c>
      <c r="D15" s="55" t="s">
        <v>54</v>
      </c>
      <c r="E15" s="55" t="s">
        <v>55</v>
      </c>
      <c r="F15" s="55" t="s">
        <v>56</v>
      </c>
      <c r="G15" s="70" t="s">
        <v>68</v>
      </c>
      <c r="H15" s="68" t="s">
        <v>69</v>
      </c>
      <c r="I15" s="44"/>
      <c r="L15" s="48" t="s">
        <v>53</v>
      </c>
      <c r="M15" s="48" t="s">
        <v>54</v>
      </c>
      <c r="N15" s="48" t="s">
        <v>55</v>
      </c>
      <c r="O15" s="48" t="s">
        <v>56</v>
      </c>
      <c r="P15" s="48"/>
      <c r="S15" s="48" t="s">
        <v>53</v>
      </c>
      <c r="T15" s="48" t="s">
        <v>54</v>
      </c>
      <c r="U15" s="48" t="s">
        <v>55</v>
      </c>
      <c r="V15" s="48" t="s">
        <v>56</v>
      </c>
      <c r="W15" s="48"/>
    </row>
    <row r="16" spans="1:23" x14ac:dyDescent="0.3">
      <c r="A16" s="44"/>
      <c r="B16" s="59" t="s">
        <v>66</v>
      </c>
      <c r="C16" s="55"/>
      <c r="D16" s="55"/>
      <c r="E16" s="55"/>
      <c r="F16" s="64">
        <f>C18*V16</f>
        <v>0</v>
      </c>
      <c r="G16" s="70"/>
      <c r="H16" s="69">
        <f>C18*T33</f>
        <v>0</v>
      </c>
      <c r="I16" s="44"/>
      <c r="K16" s="62" t="s">
        <v>66</v>
      </c>
      <c r="L16" s="48"/>
      <c r="M16" s="48"/>
      <c r="N16" s="48"/>
      <c r="O16" s="60">
        <v>3300</v>
      </c>
      <c r="P16" s="48"/>
      <c r="R16" s="62" t="s">
        <v>66</v>
      </c>
      <c r="S16" s="48"/>
      <c r="T16" s="48"/>
      <c r="U16" s="48"/>
      <c r="V16" s="51">
        <f>O16/L18</f>
        <v>1.0996334555148284</v>
      </c>
      <c r="W16" s="48"/>
    </row>
    <row r="17" spans="1:24" x14ac:dyDescent="0.3">
      <c r="A17" s="44"/>
      <c r="B17" s="59" t="s">
        <v>67</v>
      </c>
      <c r="C17" s="55"/>
      <c r="D17" s="55"/>
      <c r="E17" s="55"/>
      <c r="F17" s="64">
        <f>C18*V17</f>
        <v>0</v>
      </c>
      <c r="G17" s="70"/>
      <c r="H17" s="69">
        <f>C18*T34</f>
        <v>0</v>
      </c>
      <c r="I17" s="44"/>
      <c r="K17" s="62" t="s">
        <v>67</v>
      </c>
      <c r="O17" s="61">
        <v>3562</v>
      </c>
      <c r="R17" s="62" t="s">
        <v>67</v>
      </c>
      <c r="V17" s="51">
        <f>O17/L18</f>
        <v>1.1869376874375208</v>
      </c>
    </row>
    <row r="18" spans="1:24" x14ac:dyDescent="0.3">
      <c r="A18" s="44"/>
      <c r="B18" s="55">
        <v>1</v>
      </c>
      <c r="C18" s="56"/>
      <c r="D18" s="57">
        <f>C18*T18</f>
        <v>0</v>
      </c>
      <c r="E18" s="63">
        <f>C18*U18</f>
        <v>0</v>
      </c>
      <c r="F18" s="63">
        <f>C18*V18</f>
        <v>0</v>
      </c>
      <c r="G18" s="71">
        <f>C18*S35</f>
        <v>0</v>
      </c>
      <c r="H18" s="69">
        <f>C18*T35</f>
        <v>0</v>
      </c>
      <c r="I18" s="44"/>
      <c r="K18">
        <v>1</v>
      </c>
      <c r="L18" s="49">
        <v>3001</v>
      </c>
      <c r="M18" s="49">
        <v>3019</v>
      </c>
      <c r="N18" s="49">
        <v>3031</v>
      </c>
      <c r="O18" s="49">
        <v>3890</v>
      </c>
      <c r="P18" s="49"/>
      <c r="R18" s="52">
        <v>1</v>
      </c>
      <c r="S18" s="51">
        <v>1</v>
      </c>
      <c r="T18" s="51">
        <f>M18/L18</f>
        <v>1.0059980006664446</v>
      </c>
      <c r="U18" s="51">
        <f>N18/L18</f>
        <v>1.0099966677774075</v>
      </c>
      <c r="V18" s="51">
        <f>O18/L18</f>
        <v>1.2962345884705098</v>
      </c>
      <c r="W18" s="54"/>
      <c r="X18" s="50"/>
    </row>
    <row r="19" spans="1:24" x14ac:dyDescent="0.3">
      <c r="A19" s="44"/>
      <c r="B19" s="55">
        <v>2</v>
      </c>
      <c r="C19" s="57">
        <f>C18*S19</f>
        <v>0</v>
      </c>
      <c r="D19" s="57">
        <f>C18*T19</f>
        <v>0</v>
      </c>
      <c r="E19" s="57">
        <f>C18*U19</f>
        <v>0</v>
      </c>
      <c r="F19" s="63">
        <f>C18*V19</f>
        <v>0</v>
      </c>
      <c r="G19" s="71">
        <f>C18*S36</f>
        <v>0</v>
      </c>
      <c r="H19" s="69">
        <f>C18*T36</f>
        <v>0</v>
      </c>
      <c r="I19" s="44"/>
      <c r="K19">
        <v>2</v>
      </c>
      <c r="L19" s="49">
        <v>3074</v>
      </c>
      <c r="M19" s="49">
        <v>3162</v>
      </c>
      <c r="N19" s="49">
        <v>3210</v>
      </c>
      <c r="O19" s="49">
        <v>4035</v>
      </c>
      <c r="R19" s="52">
        <v>2</v>
      </c>
      <c r="S19" s="51">
        <f>L19/L18</f>
        <v>1.024325224925025</v>
      </c>
      <c r="T19" s="51">
        <f>M19/L18</f>
        <v>1.0536487837387538</v>
      </c>
      <c r="U19" s="51">
        <f>N19/L18</f>
        <v>1.0696434521826057</v>
      </c>
      <c r="V19" s="51">
        <f>O19/L18</f>
        <v>1.3445518160613128</v>
      </c>
      <c r="W19" s="51"/>
      <c r="X19" s="50"/>
    </row>
    <row r="20" spans="1:24" x14ac:dyDescent="0.3">
      <c r="A20" s="44"/>
      <c r="B20" s="55">
        <v>3</v>
      </c>
      <c r="C20" s="57">
        <f>C18*S20</f>
        <v>0</v>
      </c>
      <c r="D20" s="57">
        <f>C18*T20</f>
        <v>0</v>
      </c>
      <c r="E20" s="57">
        <f>C18*U20</f>
        <v>0</v>
      </c>
      <c r="F20" s="63">
        <f>C18*V20</f>
        <v>0</v>
      </c>
      <c r="G20" s="71">
        <f>C18*S37</f>
        <v>0</v>
      </c>
      <c r="H20" s="69">
        <f>C18*T37</f>
        <v>0</v>
      </c>
      <c r="I20" s="44"/>
      <c r="K20">
        <v>3</v>
      </c>
      <c r="L20" s="49">
        <v>3166</v>
      </c>
      <c r="M20" s="49">
        <v>3326</v>
      </c>
      <c r="N20" s="49">
        <v>3418</v>
      </c>
      <c r="O20" s="49">
        <v>4164</v>
      </c>
      <c r="R20" s="52">
        <v>3</v>
      </c>
      <c r="S20" s="51">
        <f>L20/L18</f>
        <v>1.0549816727757415</v>
      </c>
      <c r="T20" s="51">
        <f>M20/L18</f>
        <v>1.1082972342552482</v>
      </c>
      <c r="U20" s="51">
        <f>N20/L18</f>
        <v>1.1389536821059647</v>
      </c>
      <c r="V20" s="51">
        <f>O20/L18</f>
        <v>1.3875374875041653</v>
      </c>
      <c r="W20" s="51"/>
      <c r="X20" s="50"/>
    </row>
    <row r="21" spans="1:24" x14ac:dyDescent="0.3">
      <c r="A21" s="44"/>
      <c r="B21" s="55">
        <v>4</v>
      </c>
      <c r="C21" s="57">
        <f>C18*S21</f>
        <v>0</v>
      </c>
      <c r="D21" s="57">
        <f>C18*T21</f>
        <v>0</v>
      </c>
      <c r="E21" s="57">
        <f>C18*U21</f>
        <v>0</v>
      </c>
      <c r="F21" s="63">
        <f>C18*V21</f>
        <v>0</v>
      </c>
      <c r="G21" s="71">
        <f>C18*S38</f>
        <v>0</v>
      </c>
      <c r="H21" s="69">
        <f>C18*T38</f>
        <v>0</v>
      </c>
      <c r="I21" s="44"/>
      <c r="K21">
        <v>4</v>
      </c>
      <c r="L21" s="49">
        <v>3258</v>
      </c>
      <c r="M21" s="49">
        <v>3491</v>
      </c>
      <c r="N21" s="49">
        <v>3625</v>
      </c>
      <c r="O21" s="49">
        <v>4425</v>
      </c>
      <c r="R21" s="52">
        <v>4</v>
      </c>
      <c r="S21" s="51">
        <f>L21/L18</f>
        <v>1.0856381206264578</v>
      </c>
      <c r="T21" s="51">
        <f>M21/L18</f>
        <v>1.1632789070309897</v>
      </c>
      <c r="U21" s="51">
        <f>N21/L18</f>
        <v>1.2079306897700766</v>
      </c>
      <c r="V21" s="51">
        <f>O21/L18</f>
        <v>1.4745084971676108</v>
      </c>
      <c r="W21" s="51"/>
      <c r="X21" s="50"/>
    </row>
    <row r="22" spans="1:24" x14ac:dyDescent="0.3">
      <c r="A22" s="44"/>
      <c r="B22" s="55">
        <v>5</v>
      </c>
      <c r="C22" s="57">
        <f>C18*S22</f>
        <v>0</v>
      </c>
      <c r="D22" s="57">
        <f>C18*T22</f>
        <v>0</v>
      </c>
      <c r="E22" s="57">
        <f>C18*U22</f>
        <v>0</v>
      </c>
      <c r="F22" s="63">
        <f>C18*V22</f>
        <v>0</v>
      </c>
      <c r="G22" s="71">
        <f>C18*S39</f>
        <v>0</v>
      </c>
      <c r="H22" s="69">
        <f>C18*T39</f>
        <v>0</v>
      </c>
      <c r="I22" s="44"/>
      <c r="K22">
        <v>5</v>
      </c>
      <c r="L22" s="49">
        <v>3352</v>
      </c>
      <c r="M22" s="49">
        <v>3653</v>
      </c>
      <c r="N22" s="49">
        <v>3833</v>
      </c>
      <c r="O22" s="49">
        <v>4715</v>
      </c>
      <c r="R22" s="52">
        <v>5</v>
      </c>
      <c r="S22" s="51">
        <f>L22/L18</f>
        <v>1.1169610129956682</v>
      </c>
      <c r="T22" s="51">
        <f>M22/L18</f>
        <v>1.2172609130289904</v>
      </c>
      <c r="U22" s="51">
        <f>N22/L18</f>
        <v>1.2772409196934356</v>
      </c>
      <c r="V22" s="51">
        <f>O22/L18</f>
        <v>1.5711429523492169</v>
      </c>
      <c r="W22" s="51"/>
      <c r="X22" s="50"/>
    </row>
    <row r="23" spans="1:24" x14ac:dyDescent="0.3">
      <c r="A23" s="44"/>
      <c r="B23" s="55">
        <v>6</v>
      </c>
      <c r="C23" s="57">
        <f>C18*S23</f>
        <v>0</v>
      </c>
      <c r="D23" s="57">
        <f>C18*T23</f>
        <v>0</v>
      </c>
      <c r="E23" s="57">
        <f>C18*U23</f>
        <v>0</v>
      </c>
      <c r="F23" s="63">
        <f>C18*V23</f>
        <v>0</v>
      </c>
      <c r="G23" s="71">
        <f>C18*S40</f>
        <v>0</v>
      </c>
      <c r="H23" s="69">
        <f>C18*T40</f>
        <v>0</v>
      </c>
      <c r="I23" s="44"/>
      <c r="K23">
        <v>6</v>
      </c>
      <c r="L23" s="49">
        <v>3467</v>
      </c>
      <c r="M23" s="49">
        <v>3836</v>
      </c>
      <c r="N23" s="49">
        <v>4068</v>
      </c>
      <c r="O23" s="49">
        <v>4980</v>
      </c>
      <c r="R23" s="52">
        <v>6</v>
      </c>
      <c r="S23" s="51">
        <f>L23/L18</f>
        <v>1.1552815728090637</v>
      </c>
      <c r="T23" s="51">
        <f>M23/L18</f>
        <v>1.2782405864711763</v>
      </c>
      <c r="U23" s="51">
        <f>N23/L18</f>
        <v>1.3555481506164613</v>
      </c>
      <c r="V23" s="51">
        <f>O23/L18</f>
        <v>1.6594468510496501</v>
      </c>
      <c r="W23" s="51"/>
      <c r="X23" s="50"/>
    </row>
    <row r="24" spans="1:24" x14ac:dyDescent="0.3">
      <c r="A24" s="44"/>
      <c r="B24" s="55">
        <v>7</v>
      </c>
      <c r="C24" s="57">
        <f>C18*S24</f>
        <v>0</v>
      </c>
      <c r="D24" s="57">
        <f>C18*T24</f>
        <v>0</v>
      </c>
      <c r="E24" s="57">
        <f>C18*U24</f>
        <v>0</v>
      </c>
      <c r="F24" s="63">
        <f>C18*V24</f>
        <v>0</v>
      </c>
      <c r="G24" s="71">
        <f>C18*S41</f>
        <v>0</v>
      </c>
      <c r="H24" s="69">
        <f>C18*T41</f>
        <v>0</v>
      </c>
      <c r="I24" s="44"/>
      <c r="K24">
        <v>7</v>
      </c>
      <c r="L24" s="49">
        <v>3602</v>
      </c>
      <c r="M24" s="49">
        <v>4037</v>
      </c>
      <c r="N24" s="49">
        <v>4329</v>
      </c>
      <c r="O24" s="49">
        <v>5244</v>
      </c>
      <c r="R24" s="52">
        <v>7</v>
      </c>
      <c r="S24" s="51">
        <f>L24/L18</f>
        <v>1.2002665778073975</v>
      </c>
      <c r="T24" s="51">
        <f>M24/L18</f>
        <v>1.3452182605798066</v>
      </c>
      <c r="U24" s="51">
        <f>N24/L18</f>
        <v>1.4425191602799068</v>
      </c>
      <c r="V24" s="51">
        <f>O24/L18</f>
        <v>1.7474175274908363</v>
      </c>
      <c r="W24" s="51"/>
      <c r="X24" s="50"/>
    </row>
    <row r="25" spans="1:24" x14ac:dyDescent="0.3">
      <c r="A25" s="44"/>
      <c r="B25" s="55">
        <v>8</v>
      </c>
      <c r="C25" s="57">
        <f>C18*S25</f>
        <v>0</v>
      </c>
      <c r="D25" s="57">
        <f>C18*T25</f>
        <v>0</v>
      </c>
      <c r="E25" s="57">
        <f>C18*U25</f>
        <v>0</v>
      </c>
      <c r="F25" s="63">
        <f>C18*V25</f>
        <v>0</v>
      </c>
      <c r="G25" s="71">
        <f>C18*S42</f>
        <v>0</v>
      </c>
      <c r="H25" s="69">
        <f>C18*T42</f>
        <v>0</v>
      </c>
      <c r="I25" s="44"/>
      <c r="K25">
        <v>8</v>
      </c>
      <c r="L25" s="49">
        <v>3755</v>
      </c>
      <c r="M25" s="49">
        <v>4257</v>
      </c>
      <c r="N25" s="49">
        <v>4621</v>
      </c>
      <c r="O25" s="49">
        <v>5509</v>
      </c>
      <c r="R25" s="52">
        <v>8</v>
      </c>
      <c r="S25" s="51">
        <f>L25/L18</f>
        <v>1.251249583472176</v>
      </c>
      <c r="T25" s="51">
        <f>M25/L18</f>
        <v>1.4185271576141287</v>
      </c>
      <c r="U25" s="51">
        <f>N25/L18</f>
        <v>1.5398200599800067</v>
      </c>
      <c r="V25" s="51">
        <f>O25/L18</f>
        <v>1.8357214261912695</v>
      </c>
      <c r="W25" s="51"/>
      <c r="X25" s="50"/>
    </row>
    <row r="26" spans="1:24" x14ac:dyDescent="0.3">
      <c r="A26" s="44"/>
      <c r="B26" s="55">
        <v>9</v>
      </c>
      <c r="C26" s="57">
        <f>C18*S26</f>
        <v>0</v>
      </c>
      <c r="D26" s="57">
        <f>C18*T26</f>
        <v>0</v>
      </c>
      <c r="E26" s="57">
        <f>C18*U26</f>
        <v>0</v>
      </c>
      <c r="F26" s="63">
        <f>C18*V26</f>
        <v>0</v>
      </c>
      <c r="G26" s="71">
        <f>C18*S43</f>
        <v>0</v>
      </c>
      <c r="H26" s="69">
        <f>C18*T43</f>
        <v>0</v>
      </c>
      <c r="I26" s="44"/>
      <c r="K26">
        <v>9</v>
      </c>
      <c r="L26" s="49">
        <v>3929</v>
      </c>
      <c r="M26" s="49">
        <v>4497</v>
      </c>
      <c r="N26" s="49">
        <v>4938</v>
      </c>
      <c r="O26" s="49">
        <v>5774</v>
      </c>
      <c r="R26" s="52">
        <v>9</v>
      </c>
      <c r="S26" s="51">
        <f>L26/L18</f>
        <v>1.3092302565811396</v>
      </c>
      <c r="T26" s="51">
        <f>M26/L18</f>
        <v>1.4985004998333888</v>
      </c>
      <c r="U26" s="51">
        <f>N26/L18</f>
        <v>1.6454515161612795</v>
      </c>
      <c r="V26" s="51">
        <f>O26/L18</f>
        <v>1.9240253248917027</v>
      </c>
      <c r="W26" s="51"/>
      <c r="X26" s="50"/>
    </row>
    <row r="27" spans="1:24" x14ac:dyDescent="0.3">
      <c r="A27" s="44"/>
      <c r="B27" s="55">
        <v>10</v>
      </c>
      <c r="C27" s="57">
        <f>C18*S27</f>
        <v>0</v>
      </c>
      <c r="D27" s="57">
        <f>C18*T27</f>
        <v>0</v>
      </c>
      <c r="E27" s="57">
        <f>C18*U27</f>
        <v>0</v>
      </c>
      <c r="F27" s="63">
        <f>C18*V27</f>
        <v>0</v>
      </c>
      <c r="G27" s="71">
        <f>C18*S44</f>
        <v>0</v>
      </c>
      <c r="H27" s="69">
        <f>C18*T44</f>
        <v>0</v>
      </c>
      <c r="I27" s="44"/>
      <c r="K27">
        <v>10</v>
      </c>
      <c r="L27" s="49">
        <v>4122</v>
      </c>
      <c r="M27" s="49">
        <v>4755</v>
      </c>
      <c r="N27" s="49">
        <v>5284</v>
      </c>
      <c r="O27" s="49">
        <v>6037</v>
      </c>
      <c r="R27" s="52">
        <v>10</v>
      </c>
      <c r="S27" s="51">
        <f>L27/L18</f>
        <v>1.3735421526157947</v>
      </c>
      <c r="T27" s="51">
        <f>M27/L18</f>
        <v>1.5844718427190936</v>
      </c>
      <c r="U27" s="51">
        <f>N27/L18</f>
        <v>1.7607464178607131</v>
      </c>
      <c r="V27" s="51">
        <f>O27/L18</f>
        <v>2.0116627790736423</v>
      </c>
      <c r="W27" s="51"/>
      <c r="X27" s="50"/>
    </row>
    <row r="28" spans="1:24" x14ac:dyDescent="0.3">
      <c r="A28" s="44"/>
      <c r="B28" s="55">
        <v>11</v>
      </c>
      <c r="C28" s="57">
        <f>C18*S28</f>
        <v>0</v>
      </c>
      <c r="D28" s="57">
        <f>C18*T28</f>
        <v>0</v>
      </c>
      <c r="E28" s="57">
        <f>C18*U28</f>
        <v>0</v>
      </c>
      <c r="F28" s="63">
        <f>C18*V28</f>
        <v>0</v>
      </c>
      <c r="G28" s="71">
        <f>C18*S45</f>
        <v>0</v>
      </c>
      <c r="H28" s="69">
        <f>C18*T45</f>
        <v>0</v>
      </c>
      <c r="I28" s="44"/>
      <c r="K28">
        <v>11</v>
      </c>
      <c r="L28" s="49">
        <v>4336</v>
      </c>
      <c r="M28" s="49">
        <v>5032</v>
      </c>
      <c r="N28" s="49">
        <v>5657</v>
      </c>
      <c r="O28" s="49">
        <v>6301</v>
      </c>
      <c r="R28" s="52">
        <v>11</v>
      </c>
      <c r="S28" s="51">
        <f>L28/L18</f>
        <v>1.444851716094635</v>
      </c>
      <c r="T28" s="51">
        <f>M28/L18</f>
        <v>1.6767744085304899</v>
      </c>
      <c r="U28" s="51">
        <f>N28/L18</f>
        <v>1.8850383205598134</v>
      </c>
      <c r="V28" s="51">
        <f>O28/L18</f>
        <v>2.0996334555148284</v>
      </c>
      <c r="W28" s="51"/>
      <c r="X28" s="50"/>
    </row>
    <row r="29" spans="1:24" x14ac:dyDescent="0.3">
      <c r="A29" s="44"/>
      <c r="B29" s="55">
        <v>12</v>
      </c>
      <c r="C29" s="57">
        <f>C18*S29</f>
        <v>0</v>
      </c>
      <c r="D29" s="57">
        <f>C18*T29</f>
        <v>0</v>
      </c>
      <c r="E29" s="57">
        <f>C18*U29</f>
        <v>0</v>
      </c>
      <c r="F29" s="63">
        <f>C18*V29</f>
        <v>0</v>
      </c>
      <c r="G29" s="71">
        <f>C18*S46</f>
        <v>0</v>
      </c>
      <c r="H29" s="69">
        <f>C18*T46</f>
        <v>0</v>
      </c>
      <c r="I29" s="44"/>
      <c r="K29">
        <v>12</v>
      </c>
      <c r="L29" s="49">
        <v>4573</v>
      </c>
      <c r="M29" s="49">
        <v>5329</v>
      </c>
      <c r="N29" s="49">
        <v>6059</v>
      </c>
      <c r="O29" s="49">
        <v>6568</v>
      </c>
      <c r="R29" s="52">
        <v>12</v>
      </c>
      <c r="S29" s="51">
        <f>L29/L18</f>
        <v>1.5238253915361546</v>
      </c>
      <c r="T29" s="51">
        <f>M29/L18</f>
        <v>1.7757414195268244</v>
      </c>
      <c r="U29" s="51">
        <f>N29/L18</f>
        <v>2.0189936687770742</v>
      </c>
      <c r="V29" s="51">
        <f>O29/L18</f>
        <v>2.1886037987337552</v>
      </c>
      <c r="W29" s="51"/>
      <c r="X29" s="50"/>
    </row>
    <row r="30" spans="1:24" x14ac:dyDescent="0.3">
      <c r="A30" s="44"/>
      <c r="B30" s="44"/>
      <c r="C30" s="44"/>
      <c r="D30" s="44"/>
      <c r="E30" s="44"/>
      <c r="F30" s="44"/>
      <c r="G30" s="67"/>
      <c r="H30" s="67"/>
      <c r="I30" s="44"/>
      <c r="S30" s="50"/>
      <c r="T30" s="50"/>
      <c r="U30" s="50"/>
      <c r="V30" s="50"/>
      <c r="W30" s="50"/>
      <c r="X30" s="50"/>
    </row>
    <row r="31" spans="1:24" x14ac:dyDescent="0.3">
      <c r="A31" s="44"/>
      <c r="B31" s="44"/>
      <c r="C31" s="101" t="s">
        <v>72</v>
      </c>
      <c r="D31" s="101"/>
      <c r="E31" s="101" t="s">
        <v>71</v>
      </c>
      <c r="F31" s="101"/>
      <c r="G31" s="99" t="s">
        <v>46</v>
      </c>
      <c r="H31" s="100"/>
      <c r="I31" s="44"/>
    </row>
    <row r="32" spans="1:24" x14ac:dyDescent="0.3">
      <c r="A32" s="44"/>
      <c r="B32" s="87" t="s">
        <v>47</v>
      </c>
      <c r="C32" s="106"/>
      <c r="D32" s="106"/>
      <c r="E32" s="102">
        <v>55</v>
      </c>
      <c r="F32" s="102"/>
      <c r="G32" s="86">
        <v>1</v>
      </c>
      <c r="H32" s="86"/>
      <c r="I32" s="44"/>
      <c r="L32" t="s">
        <v>68</v>
      </c>
      <c r="M32" t="s">
        <v>69</v>
      </c>
      <c r="R32"/>
      <c r="S32" t="s">
        <v>68</v>
      </c>
      <c r="T32" t="s">
        <v>69</v>
      </c>
    </row>
    <row r="33" spans="1:20" x14ac:dyDescent="0.3">
      <c r="A33" s="44"/>
      <c r="B33" s="44"/>
      <c r="C33" s="44"/>
      <c r="D33" s="44"/>
      <c r="E33" s="44"/>
      <c r="F33" s="44"/>
      <c r="G33" s="67"/>
      <c r="H33" s="67"/>
      <c r="I33" s="44"/>
      <c r="K33" s="62" t="s">
        <v>67</v>
      </c>
      <c r="L33" s="66"/>
      <c r="M33" s="66">
        <v>4661</v>
      </c>
      <c r="R33" s="62" t="s">
        <v>67</v>
      </c>
      <c r="S33" s="65"/>
      <c r="T33" s="65">
        <f>M33/L18</f>
        <v>1.5531489503498834</v>
      </c>
    </row>
    <row r="34" spans="1:20" x14ac:dyDescent="0.3">
      <c r="A34" s="44"/>
      <c r="B34" s="44"/>
      <c r="C34" s="44"/>
      <c r="D34" s="44"/>
      <c r="G34" s="44" t="s">
        <v>48</v>
      </c>
      <c r="H34" s="46">
        <f>C32*E32*G32</f>
        <v>0</v>
      </c>
      <c r="I34" s="44"/>
      <c r="K34" s="62" t="s">
        <v>70</v>
      </c>
      <c r="L34" s="66"/>
      <c r="M34" s="66">
        <v>5028</v>
      </c>
      <c r="R34" s="62" t="s">
        <v>70</v>
      </c>
      <c r="S34" s="65"/>
      <c r="T34" s="65">
        <f>M34/L18</f>
        <v>1.6754415194935022</v>
      </c>
    </row>
    <row r="35" spans="1:20" x14ac:dyDescent="0.3">
      <c r="A35" s="44"/>
      <c r="B35" s="44"/>
      <c r="C35" s="44"/>
      <c r="D35" s="44"/>
      <c r="E35" s="44"/>
      <c r="F35" s="44"/>
      <c r="G35" s="67"/>
      <c r="H35" s="67"/>
      <c r="I35" s="44"/>
      <c r="K35">
        <v>1</v>
      </c>
      <c r="L35" s="66">
        <v>3031</v>
      </c>
      <c r="M35" s="66">
        <v>4715</v>
      </c>
      <c r="R35">
        <v>1</v>
      </c>
      <c r="S35" s="65">
        <f>L35/L18</f>
        <v>1.0099966677774075</v>
      </c>
      <c r="T35" s="65">
        <f>M35/L18</f>
        <v>1.5711429523492169</v>
      </c>
    </row>
    <row r="36" spans="1:20" x14ac:dyDescent="0.3">
      <c r="A36" s="44"/>
      <c r="B36" s="44"/>
      <c r="C36" s="44"/>
      <c r="D36" s="44"/>
      <c r="E36" s="44"/>
      <c r="F36" s="44"/>
      <c r="G36" s="67"/>
      <c r="H36" s="67"/>
      <c r="I36" s="44"/>
      <c r="K36">
        <v>2</v>
      </c>
      <c r="L36" s="66">
        <v>3210</v>
      </c>
      <c r="M36" s="66">
        <v>4857</v>
      </c>
      <c r="R36">
        <v>2</v>
      </c>
      <c r="S36" s="65">
        <f>L36/L18</f>
        <v>1.0696434521826057</v>
      </c>
      <c r="T36" s="65">
        <f>M36/L18</f>
        <v>1.6184605131622793</v>
      </c>
    </row>
    <row r="37" spans="1:20" x14ac:dyDescent="0.3">
      <c r="A37" s="44"/>
      <c r="B37" s="103" t="s">
        <v>57</v>
      </c>
      <c r="C37" s="103"/>
      <c r="D37" s="47">
        <f>C18+H34</f>
        <v>0</v>
      </c>
      <c r="E37" s="44"/>
      <c r="F37" s="44"/>
      <c r="G37" s="67"/>
      <c r="H37" s="67"/>
      <c r="I37" s="44"/>
      <c r="K37">
        <v>3</v>
      </c>
      <c r="L37" s="66">
        <v>3417</v>
      </c>
      <c r="M37" s="66">
        <v>4991</v>
      </c>
      <c r="R37">
        <v>3</v>
      </c>
      <c r="S37" s="65">
        <f>L37/L18</f>
        <v>1.1386204598467178</v>
      </c>
      <c r="T37" s="65">
        <f t="shared" ref="T37" si="0">M37/L22</f>
        <v>1.4889618138424821</v>
      </c>
    </row>
    <row r="38" spans="1:20" x14ac:dyDescent="0.3">
      <c r="A38" s="44"/>
      <c r="B38" s="44"/>
      <c r="C38" s="44"/>
      <c r="D38" s="44"/>
      <c r="E38" s="44"/>
      <c r="F38" s="44"/>
      <c r="G38" s="67"/>
      <c r="H38" s="67"/>
      <c r="I38" s="44"/>
      <c r="K38">
        <v>4</v>
      </c>
      <c r="L38" s="66">
        <v>3626</v>
      </c>
      <c r="M38" s="66">
        <v>5128</v>
      </c>
      <c r="R38">
        <v>4</v>
      </c>
      <c r="S38" s="65">
        <f>L38/L18</f>
        <v>1.2082639120293235</v>
      </c>
      <c r="T38" s="65">
        <f>M38/L18</f>
        <v>1.7087637454181939</v>
      </c>
    </row>
    <row r="39" spans="1:20" x14ac:dyDescent="0.3">
      <c r="K39">
        <v>5</v>
      </c>
      <c r="L39" s="66">
        <v>3833</v>
      </c>
      <c r="M39" s="66">
        <v>5260</v>
      </c>
      <c r="R39">
        <v>5</v>
      </c>
      <c r="S39" s="65">
        <f>L39/L18</f>
        <v>1.2772409196934356</v>
      </c>
      <c r="T39" s="65">
        <f>M39/L18</f>
        <v>1.7527490836387871</v>
      </c>
    </row>
    <row r="40" spans="1:20" x14ac:dyDescent="0.3">
      <c r="K40">
        <v>6</v>
      </c>
      <c r="L40" s="66">
        <v>4068</v>
      </c>
      <c r="M40" s="66">
        <v>5535</v>
      </c>
      <c r="R40">
        <v>6</v>
      </c>
      <c r="S40" s="65">
        <f>L40/L18</f>
        <v>1.3555481506164613</v>
      </c>
      <c r="T40" s="65">
        <f>M40/L18</f>
        <v>1.8443852049316893</v>
      </c>
    </row>
    <row r="41" spans="1:20" x14ac:dyDescent="0.3">
      <c r="K41">
        <v>7</v>
      </c>
      <c r="L41" s="66">
        <v>4329</v>
      </c>
      <c r="M41" s="66">
        <v>5668</v>
      </c>
      <c r="R41">
        <v>7</v>
      </c>
      <c r="S41" s="65">
        <f>L41/L18</f>
        <v>1.4425191602799068</v>
      </c>
      <c r="T41" s="65">
        <f>M41/L18</f>
        <v>1.8887037654115295</v>
      </c>
    </row>
    <row r="42" spans="1:20" x14ac:dyDescent="0.3">
      <c r="K42">
        <v>8</v>
      </c>
      <c r="L42" s="66">
        <v>4621</v>
      </c>
      <c r="M42" s="66">
        <v>5803</v>
      </c>
      <c r="R42">
        <v>8</v>
      </c>
      <c r="S42" s="65">
        <f>L42/L18</f>
        <v>1.5398200599800067</v>
      </c>
      <c r="T42" s="65">
        <f>M42/L18</f>
        <v>1.9336887704098633</v>
      </c>
    </row>
    <row r="43" spans="1:20" x14ac:dyDescent="0.3">
      <c r="K43">
        <v>9</v>
      </c>
      <c r="L43" s="66">
        <v>4938</v>
      </c>
      <c r="M43" s="66">
        <v>5973</v>
      </c>
      <c r="R43">
        <v>9</v>
      </c>
      <c r="S43" s="65">
        <f>L43/L18</f>
        <v>1.6454515161612795</v>
      </c>
      <c r="T43" s="65">
        <f>M43/L18</f>
        <v>1.9903365544818394</v>
      </c>
    </row>
    <row r="44" spans="1:20" x14ac:dyDescent="0.3">
      <c r="B44" s="85"/>
      <c r="K44">
        <v>10</v>
      </c>
      <c r="L44" s="66">
        <v>5284</v>
      </c>
      <c r="M44" s="66">
        <v>6144</v>
      </c>
      <c r="R44">
        <v>10</v>
      </c>
      <c r="S44" s="65">
        <f>L44/L18</f>
        <v>1.7607464178607131</v>
      </c>
      <c r="T44" s="65">
        <f>M44/L18</f>
        <v>2.0473175608130623</v>
      </c>
    </row>
    <row r="45" spans="1:20" x14ac:dyDescent="0.3">
      <c r="K45">
        <v>11</v>
      </c>
      <c r="L45" s="66">
        <v>5657</v>
      </c>
      <c r="M45" s="66">
        <v>6314</v>
      </c>
      <c r="R45">
        <v>11</v>
      </c>
      <c r="S45" s="65">
        <f>L45/L18</f>
        <v>1.8850383205598134</v>
      </c>
      <c r="T45" s="65">
        <f>M45/L18</f>
        <v>2.1039653448850384</v>
      </c>
    </row>
    <row r="46" spans="1:20" x14ac:dyDescent="0.3">
      <c r="K46">
        <v>12</v>
      </c>
      <c r="L46" s="66">
        <v>6059</v>
      </c>
      <c r="M46" s="66">
        <v>6486</v>
      </c>
      <c r="R46">
        <v>12</v>
      </c>
      <c r="S46" s="65">
        <f>L46/L18</f>
        <v>2.0189936687770742</v>
      </c>
      <c r="T46" s="65">
        <f>M46/L18</f>
        <v>2.1612795734755084</v>
      </c>
    </row>
    <row r="47" spans="1:20" x14ac:dyDescent="0.3">
      <c r="K47">
        <v>13</v>
      </c>
      <c r="L47" s="66"/>
      <c r="M47" s="66">
        <v>6568</v>
      </c>
      <c r="R47">
        <v>13</v>
      </c>
      <c r="S47" s="65"/>
      <c r="T47" s="65">
        <f>M47/L18</f>
        <v>2.1886037987337552</v>
      </c>
    </row>
    <row r="48" spans="1:20" x14ac:dyDescent="0.3">
      <c r="S48" s="65"/>
      <c r="T48" s="65"/>
    </row>
  </sheetData>
  <sheetProtection algorithmName="SHA-512" hashValue="abTpEUdo/QlS9bV2SZ4T9Ik+PJIbDNsb94OzdfIJGMyIxRHFfEl6OCTNy2x+rOUrNpu/IXPF5fWteTZbGb8sTw==" saltValue="8tGAjJ2rOxxT19jCIMywbg==" spinCount="100000" sheet="1" objects="1" scenarios="1"/>
  <mergeCells count="8">
    <mergeCell ref="A6:C6"/>
    <mergeCell ref="G31:H31"/>
    <mergeCell ref="E31:F31"/>
    <mergeCell ref="E32:F32"/>
    <mergeCell ref="B37:C37"/>
    <mergeCell ref="C12:D12"/>
    <mergeCell ref="C31:D31"/>
    <mergeCell ref="C32:D32"/>
  </mergeCells>
  <pageMargins left="0.7" right="0.7" top="0.75" bottom="0.75" header="0.3" footer="0.3"/>
  <pageSetup paperSize="9" orientation="portrait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119f780-fb82-45e2-9f8e-81a7b540ed3a">
      <Terms xmlns="http://schemas.microsoft.com/office/infopath/2007/PartnerControls"/>
    </lcf76f155ced4ddcb4097134ff3c332f>
    <TaxCatchAll xmlns="718f682f-1aee-4659-8d2c-29e8773f526d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4898FC68366C74990C1AF27F56A4933" ma:contentTypeVersion="16" ma:contentTypeDescription="Een nieuw document maken." ma:contentTypeScope="" ma:versionID="0091e50d1a3a7ce5902921c7dc6dd235">
  <xsd:schema xmlns:xsd="http://www.w3.org/2001/XMLSchema" xmlns:xs="http://www.w3.org/2001/XMLSchema" xmlns:p="http://schemas.microsoft.com/office/2006/metadata/properties" xmlns:ns2="e119f780-fb82-45e2-9f8e-81a7b540ed3a" xmlns:ns3="718f682f-1aee-4659-8d2c-29e8773f526d" targetNamespace="http://schemas.microsoft.com/office/2006/metadata/properties" ma:root="true" ma:fieldsID="2e7b55719572056845f9a5d64584294d" ns2:_="" ns3:_="">
    <xsd:import namespace="e119f780-fb82-45e2-9f8e-81a7b540ed3a"/>
    <xsd:import namespace="718f682f-1aee-4659-8d2c-29e8773f526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19f780-fb82-45e2-9f8e-81a7b540ed3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Afbeeldingtags" ma:readOnly="false" ma:fieldId="{5cf76f15-5ced-4ddc-b409-7134ff3c332f}" ma:taxonomyMulti="true" ma:sspId="956a76d2-b0b0-44b3-ae4c-b766b0f5bec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8f682f-1aee-4659-8d2c-29e8773f526d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086a6987-edb7-4a62-9df3-db6c463db08e}" ma:internalName="TaxCatchAll" ma:showField="CatchAllData" ma:web="718f682f-1aee-4659-8d2c-29e8773f526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7BD1128-6812-4111-AEC6-3C7FD961216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912FC32-B9E6-4600-AF81-A213EFF467CD}">
  <ds:schemaRefs>
    <ds:schemaRef ds:uri="http://schemas.microsoft.com/office/2006/metadata/properties"/>
    <ds:schemaRef ds:uri="http://schemas.microsoft.com/office/infopath/2007/PartnerControls"/>
    <ds:schemaRef ds:uri="e119f780-fb82-45e2-9f8e-81a7b540ed3a"/>
    <ds:schemaRef ds:uri="718f682f-1aee-4659-8d2c-29e8773f526d"/>
  </ds:schemaRefs>
</ds:datastoreItem>
</file>

<file path=customXml/itemProps3.xml><?xml version="1.0" encoding="utf-8"?>
<ds:datastoreItem xmlns:ds="http://schemas.openxmlformats.org/officeDocument/2006/customXml" ds:itemID="{7FABAC7E-063A-4468-9EF1-B19B304A1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119f780-fb82-45e2-9f8e-81a7b540ed3a"/>
    <ds:schemaRef ds:uri="718f682f-1aee-4659-8d2c-29e8773f526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Perceel 1</vt:lpstr>
      <vt:lpstr>Perceel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Winkel, Lianne te</dc:creator>
  <cp:lastModifiedBy>Merel Swinkels | InkoopMeesters</cp:lastModifiedBy>
  <dcterms:created xsi:type="dcterms:W3CDTF">2018-10-11T11:47:56Z</dcterms:created>
  <dcterms:modified xsi:type="dcterms:W3CDTF">2022-11-11T15:09:53Z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0x010100D4898FC68366C74990C1AF27F56A4933</vt:lpwstr>
  </property>
  <property fmtid="{D5CDD505-2E9C-101B-9397-08002B2CF9AE}" pid="3" name="Order">
    <vt:r8>3941600</vt:r8>
  </property>
  <property fmtid="{D5CDD505-2E9C-101B-9397-08002B2CF9AE}" pid="4" name="MediaServiceImageTags">
    <vt:lpwstr/>
  </property>
</Properties>
</file>