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jecten 2022\Sittard-Geleen 2022\Aanbestedingsdocumenten Archeologie\Bijlagen\Bijlage 6.1 Inschrijfstaten perceel 1\"/>
    </mc:Choice>
  </mc:AlternateContent>
  <xr:revisionPtr revIDLastSave="0" documentId="8_{509B246E-DAB5-4D97-A9CF-5E024A9D8620}" xr6:coauthVersionLast="47" xr6:coauthVersionMax="47" xr10:uidLastSave="{00000000-0000-0000-0000-000000000000}"/>
  <bookViews>
    <workbookView xWindow="14940" yWindow="1365" windowWidth="15435" windowHeight="15435" xr2:uid="{00000000-000D-0000-FFFF-FFFF00000000}"/>
  </bookViews>
  <sheets>
    <sheet name="Sittard Geleen PSL_Opgr" sheetId="3" r:id="rId1"/>
  </sheets>
  <definedNames>
    <definedName name="_xlnm.Print_Area" localSheetId="0">'Sittard Geleen PSL_Opgr'!$A$1:$H$111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6" i="3" l="1"/>
  <c r="H85" i="3" s="1"/>
  <c r="G87" i="3"/>
  <c r="G90" i="3"/>
  <c r="G37" i="3" l="1"/>
  <c r="G36" i="3"/>
  <c r="H35" i="3" l="1"/>
  <c r="G31" i="3"/>
  <c r="G30" i="3"/>
  <c r="G29" i="3"/>
  <c r="G28" i="3"/>
  <c r="G27" i="3"/>
  <c r="G26" i="3"/>
  <c r="G102" i="3"/>
  <c r="G93" i="3" l="1"/>
  <c r="G82" i="3"/>
  <c r="G83" i="3"/>
  <c r="G75" i="3"/>
  <c r="G76" i="3"/>
  <c r="G77" i="3"/>
  <c r="G78" i="3"/>
  <c r="G66" i="3"/>
  <c r="G62" i="3"/>
  <c r="G59" i="3"/>
  <c r="G58" i="3"/>
  <c r="G57" i="3"/>
  <c r="G56" i="3"/>
  <c r="G53" i="3"/>
  <c r="G52" i="3"/>
  <c r="G51" i="3"/>
  <c r="G50" i="3"/>
  <c r="G47" i="3"/>
  <c r="G46" i="3"/>
  <c r="G45" i="3"/>
  <c r="G42" i="3"/>
  <c r="G41" i="3"/>
  <c r="G40" i="3"/>
  <c r="G63" i="3"/>
  <c r="G67" i="3"/>
  <c r="G70" i="3"/>
  <c r="G71" i="3"/>
  <c r="G72" i="3"/>
  <c r="G100" i="3"/>
  <c r="G98" i="3"/>
  <c r="G21" i="3"/>
  <c r="G94" i="3"/>
  <c r="G22" i="3"/>
  <c r="G20" i="3"/>
  <c r="G17" i="3"/>
  <c r="H17" i="3" s="1"/>
  <c r="G14" i="3"/>
  <c r="G13" i="3"/>
  <c r="G12" i="3"/>
  <c r="G11" i="3"/>
  <c r="H19" i="3" l="1"/>
  <c r="H65" i="3"/>
  <c r="H92" i="3"/>
  <c r="H74" i="3"/>
  <c r="H89" i="3"/>
  <c r="H61" i="3"/>
  <c r="H39" i="3"/>
  <c r="H96" i="3"/>
  <c r="H44" i="3"/>
  <c r="H49" i="3"/>
  <c r="H80" i="3"/>
  <c r="H69" i="3"/>
  <c r="H55" i="3"/>
  <c r="H24" i="3"/>
  <c r="G104" i="3"/>
  <c r="G109" i="3" s="1"/>
  <c r="H10" i="3"/>
  <c r="G106" i="3" l="1"/>
  <c r="G107" i="3" s="1"/>
  <c r="H8" i="3"/>
  <c r="H33" i="3"/>
</calcChain>
</file>

<file path=xl/sharedStrings.xml><?xml version="1.0" encoding="utf-8"?>
<sst xmlns="http://schemas.openxmlformats.org/spreadsheetml/2006/main" count="281" uniqueCount="168">
  <si>
    <t xml:space="preserve">Omschrijving </t>
  </si>
  <si>
    <t>Eenheid</t>
  </si>
  <si>
    <t>Hoeveelheid</t>
  </si>
  <si>
    <t>Verrekenbaar</t>
  </si>
  <si>
    <t>Eenheidsprijs</t>
  </si>
  <si>
    <t>Bedrag</t>
  </si>
  <si>
    <t>subtotalen</t>
  </si>
  <si>
    <t/>
  </si>
  <si>
    <t>100</t>
  </si>
  <si>
    <t>110</t>
  </si>
  <si>
    <t>KLIC-melding en controle</t>
  </si>
  <si>
    <t>stuk</t>
  </si>
  <si>
    <t>N</t>
  </si>
  <si>
    <t>120</t>
  </si>
  <si>
    <t>130</t>
  </si>
  <si>
    <t>140</t>
  </si>
  <si>
    <t>Coördinatie en overleg</t>
  </si>
  <si>
    <t>200</t>
  </si>
  <si>
    <t>Landmeting</t>
  </si>
  <si>
    <t>210</t>
  </si>
  <si>
    <t>300</t>
  </si>
  <si>
    <t>310</t>
  </si>
  <si>
    <t>Aan- en afvoer materieel opgravingsterrein</t>
  </si>
  <si>
    <t>320</t>
  </si>
  <si>
    <t>400</t>
  </si>
  <si>
    <t>410</t>
  </si>
  <si>
    <t>V</t>
  </si>
  <si>
    <t>420</t>
  </si>
  <si>
    <t>500</t>
  </si>
  <si>
    <t>510</t>
  </si>
  <si>
    <t>520</t>
  </si>
  <si>
    <t xml:space="preserve">Tekening aardewerk </t>
  </si>
  <si>
    <t xml:space="preserve">Foto aardewerk </t>
  </si>
  <si>
    <t>530</t>
  </si>
  <si>
    <t>Tekening metaal</t>
  </si>
  <si>
    <t>Foto metaal</t>
  </si>
  <si>
    <t>röntgenonderzoek metaal</t>
  </si>
  <si>
    <t>540</t>
  </si>
  <si>
    <t>550</t>
  </si>
  <si>
    <t>560</t>
  </si>
  <si>
    <t>600</t>
  </si>
  <si>
    <t>700</t>
  </si>
  <si>
    <t>800</t>
  </si>
  <si>
    <t>Invoeren van gegevens in ARCHIS</t>
  </si>
  <si>
    <t>monsterbehandeling (per preparaat)</t>
  </si>
  <si>
    <t>440</t>
  </si>
  <si>
    <t xml:space="preserve">Bestekspost             </t>
  </si>
  <si>
    <t>C14-ouderdomsbepaling (AMS)</t>
  </si>
  <si>
    <t>515</t>
  </si>
  <si>
    <t>450</t>
  </si>
  <si>
    <t>545</t>
  </si>
  <si>
    <t>555</t>
  </si>
  <si>
    <t>berging/zeven crematieresten</t>
  </si>
  <si>
    <t>570</t>
  </si>
  <si>
    <t>900</t>
  </si>
  <si>
    <t>analyse crematieresten, inclusief deelverslag per stuk</t>
  </si>
  <si>
    <t>Analyseren van botanische macroresten (droog/verkoold), inclusief deelverslag per stuk</t>
  </si>
  <si>
    <t>Analyseren van botanische macroresten (nat/(on)verkoold), inclusief deelverslag per stuk</t>
  </si>
  <si>
    <t>Analyse (bewerkt) botmateriaal, inclusief deelverslag per stuk</t>
  </si>
  <si>
    <t>Analyse glas , inclusief deelverslag per stuk</t>
  </si>
  <si>
    <r>
      <t xml:space="preserve">Analyse natuursteen (brokken tefriet en slakken </t>
    </r>
    <r>
      <rPr>
        <i/>
        <sz val="8"/>
        <rFont val="Arial"/>
        <family val="2"/>
      </rPr>
      <t>per vondstnr</t>
    </r>
    <r>
      <rPr>
        <sz val="8"/>
        <rFont val="Arial"/>
        <family val="2"/>
      </rPr>
      <t>), inclusief deelverslag per stuk</t>
    </r>
  </si>
  <si>
    <t>Analyse metaal, inclusief deelverslag per stuk</t>
  </si>
  <si>
    <t>determinatie, analyse, interpretatie, inclusief deelverslag per stuk</t>
  </si>
  <si>
    <t>archeobotanische waardering / scan natte monsters, 5 L , inclusief deelverslag per stuk</t>
  </si>
  <si>
    <t>archeobotanische waardering / scan droge monsters (zand), 5 L , inclusief deelverslag per stuk</t>
  </si>
  <si>
    <t>Mobilisatie en demobilisatie</t>
  </si>
  <si>
    <t xml:space="preserve">Voorbereiding veldwerk </t>
  </si>
  <si>
    <t>Archivering en Deponering</t>
  </si>
  <si>
    <t>330</t>
  </si>
  <si>
    <t>Demobilisatie en remobilisatie per keer (bij tussentijdse stop)</t>
  </si>
  <si>
    <t>Totaal exclusief 21 % BTW</t>
  </si>
  <si>
    <t>Analyse vuursteen artefacten, inclusief deelverslag per stuk</t>
  </si>
  <si>
    <t>OSL</t>
  </si>
  <si>
    <t>Fysisch-antropologisch onderzoek crematiegraven en inhumatiegraven</t>
  </si>
  <si>
    <t>910</t>
  </si>
  <si>
    <t>documentatie, analyse en event berging dierbegraving  incl. verslaglegging</t>
  </si>
  <si>
    <t>uur</t>
  </si>
  <si>
    <t>Foto natuursteen / slak / vuursteen</t>
  </si>
  <si>
    <t>Tekening natuursteen / slak / vuursteen</t>
  </si>
  <si>
    <t>Samenstellen draaiboek /  Plan van aanpak</t>
  </si>
  <si>
    <t>Metaal (ferro, non ferro, inclusief munten) (zie reservering post 990)</t>
  </si>
  <si>
    <t>Aardewerk en ceramisch bouwmateriaal (zie reservering stelpost 990)</t>
  </si>
  <si>
    <t>Natuursteen, metaalslakken (incl. artefacten vuursteen) (zie reservering stelpost 990)</t>
  </si>
  <si>
    <t>Zoöarcheologie (ook verbrand bot) (zie reservering stelpost 990)</t>
  </si>
  <si>
    <t>Archeobotanie (zie reservering stelpost 990)</t>
  </si>
  <si>
    <t>Palynologie (zie reservering stelpost 990)</t>
  </si>
  <si>
    <t>430</t>
  </si>
  <si>
    <t>Uitwerking, rapportage, redactie, productie, archivering, deponering (totale kosten)</t>
  </si>
  <si>
    <t>Voorbereiding, landmeten, mobilisatie, inrichting opgravingsbasis (totale kosten)</t>
  </si>
  <si>
    <t xml:space="preserve">(stel)posten overig  (totaal stelposten) </t>
  </si>
  <si>
    <t>Onderzoeksmelding Ew art. 5.11</t>
  </si>
  <si>
    <t>onvoorzien</t>
  </si>
  <si>
    <t>999</t>
  </si>
  <si>
    <t>100-300</t>
  </si>
  <si>
    <t>inventarisatie (scan) profiel (ca 5 preparaten), inclusief deelverslag</t>
  </si>
  <si>
    <t>dendrochronologische datering inclusief context-scan</t>
  </si>
  <si>
    <t>Radiometrisch- en dendrochronologisch onderzoek (inclusief handling)</t>
  </si>
  <si>
    <t>Redactie en productie (definitief standaardrapport - opgraven)</t>
  </si>
  <si>
    <r>
      <rPr>
        <b/>
        <i/>
        <u/>
        <sz val="8"/>
        <rFont val="Arial"/>
        <family val="2"/>
      </rPr>
      <t>alle</t>
    </r>
    <r>
      <rPr>
        <b/>
        <i/>
        <sz val="8"/>
        <rFont val="Arial"/>
        <family val="2"/>
      </rPr>
      <t xml:space="preserve"> gele vakken invullen</t>
    </r>
  </si>
  <si>
    <t>opgraven, documenteren en berging inhumatiegraf met skeletresten</t>
  </si>
  <si>
    <t>prijzen zijn exclusief BTW</t>
  </si>
  <si>
    <t>evaluatieverslag, opleveringsverslag, technische rapportage en overleg</t>
  </si>
  <si>
    <t>© ArchAeO 2022</t>
  </si>
  <si>
    <t xml:space="preserve">inrichting en handhaving opgravingsterrein en -basis </t>
  </si>
  <si>
    <t xml:space="preserve"> </t>
  </si>
  <si>
    <t>stelpost</t>
  </si>
  <si>
    <t>21 % BTW</t>
  </si>
  <si>
    <t>totaal inclusief 21 % BTW</t>
  </si>
  <si>
    <t>470</t>
  </si>
  <si>
    <t>512</t>
  </si>
  <si>
    <t>517</t>
  </si>
  <si>
    <t>521</t>
  </si>
  <si>
    <t>522</t>
  </si>
  <si>
    <t>523</t>
  </si>
  <si>
    <t>531</t>
  </si>
  <si>
    <t>532</t>
  </si>
  <si>
    <t>533</t>
  </si>
  <si>
    <t>534</t>
  </si>
  <si>
    <t>541</t>
  </si>
  <si>
    <t>542</t>
  </si>
  <si>
    <t>543</t>
  </si>
  <si>
    <t>544</t>
  </si>
  <si>
    <t>Glas  (zie reservering stelpost 990)</t>
  </si>
  <si>
    <t>546</t>
  </si>
  <si>
    <t>547</t>
  </si>
  <si>
    <t>551</t>
  </si>
  <si>
    <t>552</t>
  </si>
  <si>
    <t>561</t>
  </si>
  <si>
    <t>562</t>
  </si>
  <si>
    <t>563</t>
  </si>
  <si>
    <t>553</t>
  </si>
  <si>
    <t>564</t>
  </si>
  <si>
    <t>571</t>
  </si>
  <si>
    <t>572</t>
  </si>
  <si>
    <t>573</t>
  </si>
  <si>
    <t>601</t>
  </si>
  <si>
    <t>701</t>
  </si>
  <si>
    <t>801</t>
  </si>
  <si>
    <t>802</t>
  </si>
  <si>
    <t>516</t>
  </si>
  <si>
    <t>Uitzetten (hoofd)meetsystemen (alleen indien geen RTK-GPS kan worden gebruikt)</t>
  </si>
  <si>
    <t>Uitvoeren veldwerk: Arch. begeleiding, documentatie sporen, profielen, vondsten, monsters, ed</t>
  </si>
  <si>
    <t>week</t>
  </si>
  <si>
    <r>
      <rPr>
        <b/>
        <sz val="8"/>
        <rFont val="Arial"/>
        <family val="2"/>
      </rPr>
      <t>Proefsleuven:</t>
    </r>
    <r>
      <rPr>
        <sz val="8"/>
        <rFont val="Arial"/>
        <family val="2"/>
      </rPr>
      <t xml:space="preserve"> aanleg vlakken, velddocumentatie, fys. Geografie, vondstverwerking, dichten </t>
    </r>
  </si>
  <si>
    <r>
      <rPr>
        <b/>
        <sz val="8"/>
        <rFont val="Arial"/>
        <family val="2"/>
      </rPr>
      <t>Proefsleuven:</t>
    </r>
    <r>
      <rPr>
        <sz val="8"/>
        <rFont val="Arial"/>
        <family val="2"/>
      </rPr>
      <t xml:space="preserve"> digitaliseren veldtekeningen en primaire dataverwerking</t>
    </r>
  </si>
  <si>
    <r>
      <t xml:space="preserve">opgraving: </t>
    </r>
    <r>
      <rPr>
        <sz val="8"/>
        <rFont val="Arial"/>
        <family val="2"/>
      </rPr>
      <t>aanleg vlakken, velddocumentatie, fys. geografie, vondstverwerking, dichten</t>
    </r>
  </si>
  <si>
    <r>
      <rPr>
        <b/>
        <sz val="8"/>
        <rFont val="Arial"/>
        <family val="2"/>
      </rPr>
      <t>Opgraving:</t>
    </r>
    <r>
      <rPr>
        <sz val="8"/>
        <rFont val="Arial"/>
        <family val="2"/>
      </rPr>
      <t xml:space="preserve"> digitaliseren veldtekeningen en primaire dataverwerking </t>
    </r>
  </si>
  <si>
    <r>
      <t xml:space="preserve">aanleggen, documenteren, interpreteren </t>
    </r>
    <r>
      <rPr>
        <b/>
        <sz val="8"/>
        <rFont val="Arial"/>
        <family val="2"/>
      </rPr>
      <t>doorlopende</t>
    </r>
    <r>
      <rPr>
        <sz val="8"/>
        <rFont val="Arial"/>
        <family val="2"/>
      </rPr>
      <t xml:space="preserve"> profielen (fys. geografie, bodem)</t>
    </r>
  </si>
  <si>
    <t>m²</t>
  </si>
  <si>
    <t>meter</t>
  </si>
  <si>
    <t>514</t>
  </si>
  <si>
    <t>Sporen en structuren</t>
  </si>
  <si>
    <t xml:space="preserve">Deponeren van vondsten,documentatie en gegevens </t>
  </si>
  <si>
    <r>
      <t xml:space="preserve">Rapportage </t>
    </r>
    <r>
      <rPr>
        <sz val="8"/>
        <rFont val="Arial"/>
        <family val="2"/>
      </rPr>
      <t>(synthese, rapportage)</t>
    </r>
  </si>
  <si>
    <t>602</t>
  </si>
  <si>
    <r>
      <t xml:space="preserve">Uitwerking en verslaglegging sporen en structuren </t>
    </r>
    <r>
      <rPr>
        <b/>
        <sz val="8"/>
        <rFont val="Arial"/>
        <family val="2"/>
      </rPr>
      <t>opgraving</t>
    </r>
    <r>
      <rPr>
        <sz val="8"/>
        <rFont val="Arial"/>
        <family val="2"/>
      </rPr>
      <t xml:space="preserve"> per 1000 m² (1 stuk = 1000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</t>
    </r>
  </si>
  <si>
    <t>conservering hout, metaal, leer, bot, etc</t>
  </si>
  <si>
    <t>prijs per vierkante meter proefsleuven en opgraven samen (excl. BTW))</t>
  </si>
  <si>
    <t>versie 150722</t>
  </si>
  <si>
    <r>
      <t xml:space="preserve">Bijlage 6.1 Prijzenblad B_Inschrijfstaat Sittard-Geleen: proefsleuvenonderzoek en opgraving                                                (plangebied 5.500 m2, löss, IVO-PS 6 proefsleuven 4 x 20m, DO 2000 m2);                                                                                       </t>
    </r>
    <r>
      <rPr>
        <b/>
        <sz val="12"/>
        <color rgb="FF00B050"/>
        <rFont val="Arial"/>
        <family val="2"/>
      </rPr>
      <t>NIEUW 15-07-2022</t>
    </r>
  </si>
  <si>
    <t>990</t>
  </si>
  <si>
    <t xml:space="preserve"> foto glas</t>
  </si>
  <si>
    <r>
      <t xml:space="preserve">Conceptrapport met afbeeldingen en catalogi </t>
    </r>
    <r>
      <rPr>
        <u/>
        <sz val="8"/>
        <rFont val="Arial"/>
        <family val="2"/>
      </rPr>
      <t>(</t>
    </r>
    <r>
      <rPr>
        <b/>
        <u/>
        <sz val="8"/>
        <rFont val="Arial"/>
        <family val="2"/>
      </rPr>
      <t>proefsleuven en opgraving</t>
    </r>
    <r>
      <rPr>
        <u/>
        <sz val="8"/>
        <rFont val="Arial"/>
        <family val="2"/>
      </rPr>
      <t>)</t>
    </r>
    <r>
      <rPr>
        <sz val="8"/>
        <rFont val="Arial"/>
        <family val="2"/>
      </rPr>
      <t xml:space="preserve"> per 1000 m² opgr.</t>
    </r>
  </si>
  <si>
    <t>kwantitatieve analyse/pollendiagram per profiel (ca 5 preparaten), inclusief deelverslag</t>
  </si>
  <si>
    <r>
      <t xml:space="preserve">Uitwerking en verslaglegging </t>
    </r>
    <r>
      <rPr>
        <b/>
        <sz val="8"/>
        <rFont val="Arial"/>
        <family val="2"/>
      </rPr>
      <t>(</t>
    </r>
    <r>
      <rPr>
        <b/>
        <u/>
        <sz val="8"/>
        <rFont val="Arial"/>
        <family val="2"/>
      </rPr>
      <t>alleen proefsleuven</t>
    </r>
    <r>
      <rPr>
        <b/>
        <sz val="8"/>
        <rFont val="Arial"/>
        <family val="2"/>
      </rPr>
      <t>)</t>
    </r>
    <r>
      <rPr>
        <sz val="8"/>
        <rFont val="Arial"/>
        <family val="2"/>
      </rPr>
      <t xml:space="preserve"> per 1000 m² (0,5 stuk = 500 m2)</t>
    </r>
  </si>
  <si>
    <r>
      <rPr>
        <sz val="8"/>
        <rFont val="Arial"/>
        <family val="2"/>
      </rPr>
      <t>Conceptrapport met afbeeldingen</t>
    </r>
    <r>
      <rPr>
        <b/>
        <sz val="8"/>
        <rFont val="Arial"/>
        <family val="2"/>
      </rPr>
      <t xml:space="preserve"> </t>
    </r>
    <r>
      <rPr>
        <b/>
        <u/>
        <sz val="8"/>
        <rFont val="Arial"/>
        <family val="2"/>
      </rPr>
      <t>(alleen proefsleuven)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per 1000 m² (0,5 stuk = 500 m2)</t>
    </r>
  </si>
  <si>
    <t>Niet geëxpliciteerd onderzoek  (specialisten overig en posten 515 t/m 570)</t>
  </si>
  <si>
    <t>redactie en oplevering definitief rapport (digitaal)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</si>
</sst>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#,##0.00_-"/>
    <numFmt numFmtId="165" formatCode="[$€-2]\ #,##0.00_-"/>
    <numFmt numFmtId="166" formatCode="&quot;€&quot;\ #,##0_-"/>
    <numFmt numFmtId="167" formatCode="[$€-413]\ #,##0_-"/>
    <numFmt numFmtId="168" formatCode="#,##0.0"/>
  </numFmts>
  <fonts count="2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.0500000000000007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i/>
      <sz val="8"/>
      <color theme="0" tint="-0.34998626667073579"/>
      <name val="Arial"/>
      <family val="2"/>
    </font>
    <font>
      <sz val="8"/>
      <color theme="0" tint="-0.34998626667073579"/>
      <name val="Arial"/>
      <family val="2"/>
    </font>
    <font>
      <b/>
      <sz val="8"/>
      <color theme="0" tint="-0.34998626667073579"/>
      <name val="Arial"/>
      <family val="2"/>
    </font>
    <font>
      <b/>
      <i/>
      <u/>
      <sz val="8"/>
      <name val="Arial"/>
      <family val="2"/>
    </font>
    <font>
      <u/>
      <sz val="8"/>
      <name val="Arial"/>
      <family val="2"/>
    </font>
    <font>
      <vertAlign val="superscript"/>
      <sz val="8"/>
      <name val="Arial"/>
      <family val="2"/>
    </font>
    <font>
      <b/>
      <u/>
      <sz val="8"/>
      <name val="Arial"/>
      <family val="2"/>
    </font>
    <font>
      <b/>
      <sz val="12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/>
    <xf numFmtId="0" fontId="1" fillId="0" borderId="0"/>
    <xf numFmtId="0" fontId="1" fillId="0" borderId="0"/>
    <xf numFmtId="0" fontId="1" fillId="0" borderId="0"/>
  </cellStyleXfs>
  <cellXfs count="19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49" fontId="2" fillId="0" borderId="0" xfId="0" applyNumberFormat="1" applyFont="1" applyBorder="1" applyAlignment="1">
      <alignment horizontal="center" textRotation="60"/>
    </xf>
    <xf numFmtId="0" fontId="5" fillId="0" borderId="0" xfId="0" applyFont="1" applyBorder="1" applyAlignment="1">
      <alignment horizontal="center" textRotation="60"/>
    </xf>
    <xf numFmtId="164" fontId="5" fillId="0" borderId="0" xfId="0" applyNumberFormat="1" applyFont="1" applyBorder="1" applyAlignment="1">
      <alignment horizontal="center" textRotation="60"/>
    </xf>
    <xf numFmtId="165" fontId="5" fillId="0" borderId="0" xfId="0" applyNumberFormat="1" applyFont="1" applyBorder="1" applyAlignment="1">
      <alignment horizontal="center" textRotation="60"/>
    </xf>
    <xf numFmtId="0" fontId="2" fillId="0" borderId="0" xfId="0" applyFont="1" applyBorder="1" applyAlignment="1">
      <alignment textRotation="60"/>
    </xf>
    <xf numFmtId="0" fontId="4" fillId="0" borderId="0" xfId="0" applyFont="1" applyBorder="1" applyAlignment="1">
      <alignment textRotation="60"/>
    </xf>
    <xf numFmtId="0" fontId="4" fillId="0" borderId="0" xfId="0" applyFont="1" applyAlignment="1">
      <alignment textRotation="60"/>
    </xf>
    <xf numFmtId="49" fontId="6" fillId="0" borderId="1" xfId="0" applyNumberFormat="1" applyFont="1" applyBorder="1" applyAlignment="1">
      <alignment horizontal="center" textRotation="48"/>
    </xf>
    <xf numFmtId="0" fontId="5" fillId="0" borderId="2" xfId="0" applyFont="1" applyBorder="1" applyAlignment="1">
      <alignment horizontal="center" textRotation="48"/>
    </xf>
    <xf numFmtId="164" fontId="5" fillId="0" borderId="2" xfId="0" applyNumberFormat="1" applyFont="1" applyBorder="1" applyAlignment="1">
      <alignment horizontal="center" textRotation="48"/>
    </xf>
    <xf numFmtId="165" fontId="5" fillId="0" borderId="2" xfId="0" applyNumberFormat="1" applyFont="1" applyBorder="1" applyAlignment="1">
      <alignment horizontal="center" textRotation="48"/>
    </xf>
    <xf numFmtId="0" fontId="4" fillId="0" borderId="3" xfId="0" applyFont="1" applyBorder="1"/>
    <xf numFmtId="0" fontId="5" fillId="0" borderId="5" xfId="0" applyFont="1" applyBorder="1"/>
    <xf numFmtId="0" fontId="4" fillId="0" borderId="5" xfId="0" applyFont="1" applyBorder="1"/>
    <xf numFmtId="0" fontId="5" fillId="0" borderId="5" xfId="0" applyFont="1" applyBorder="1" applyAlignment="1">
      <alignment horizontal="center"/>
    </xf>
    <xf numFmtId="164" fontId="4" fillId="0" borderId="5" xfId="0" applyNumberFormat="1" applyFont="1" applyBorder="1"/>
    <xf numFmtId="165" fontId="4" fillId="0" borderId="5" xfId="0" applyNumberFormat="1" applyFont="1" applyBorder="1"/>
    <xf numFmtId="0" fontId="4" fillId="0" borderId="6" xfId="0" applyFont="1" applyBorder="1"/>
    <xf numFmtId="49" fontId="6" fillId="0" borderId="4" xfId="0" applyNumberFormat="1" applyFont="1" applyBorder="1"/>
    <xf numFmtId="0" fontId="7" fillId="0" borderId="5" xfId="0" applyFont="1" applyBorder="1"/>
    <xf numFmtId="165" fontId="2" fillId="0" borderId="6" xfId="0" applyNumberFormat="1" applyFont="1" applyBorder="1"/>
    <xf numFmtId="49" fontId="3" fillId="0" borderId="4" xfId="0" applyNumberFormat="1" applyFont="1" applyBorder="1"/>
    <xf numFmtId="0" fontId="8" fillId="0" borderId="5" xfId="0" applyFont="1" applyBorder="1"/>
    <xf numFmtId="0" fontId="7" fillId="0" borderId="5" xfId="0" applyFont="1" applyBorder="1" applyAlignment="1">
      <alignment horizontal="center"/>
    </xf>
    <xf numFmtId="164" fontId="8" fillId="0" borderId="5" xfId="0" applyNumberFormat="1" applyFont="1" applyBorder="1"/>
    <xf numFmtId="0" fontId="3" fillId="0" borderId="5" xfId="0" applyFont="1" applyBorder="1"/>
    <xf numFmtId="0" fontId="9" fillId="0" borderId="5" xfId="0" applyFont="1" applyBorder="1"/>
    <xf numFmtId="3" fontId="4" fillId="0" borderId="5" xfId="0" applyNumberFormat="1" applyFont="1" applyBorder="1"/>
    <xf numFmtId="49" fontId="3" fillId="0" borderId="7" xfId="0" applyNumberFormat="1" applyFont="1" applyBorder="1"/>
    <xf numFmtId="0" fontId="4" fillId="0" borderId="8" xfId="0" applyFont="1" applyBorder="1"/>
    <xf numFmtId="0" fontId="5" fillId="0" borderId="8" xfId="0" applyFont="1" applyBorder="1" applyAlignment="1">
      <alignment horizontal="center"/>
    </xf>
    <xf numFmtId="164" fontId="4" fillId="0" borderId="8" xfId="0" applyNumberFormat="1" applyFont="1" applyBorder="1"/>
    <xf numFmtId="165" fontId="4" fillId="0" borderId="8" xfId="0" applyNumberFormat="1" applyFont="1" applyBorder="1"/>
    <xf numFmtId="0" fontId="4" fillId="0" borderId="9" xfId="0" applyFont="1" applyBorder="1"/>
    <xf numFmtId="0" fontId="9" fillId="0" borderId="8" xfId="0" applyFont="1" applyBorder="1" applyAlignment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11" fillId="0" borderId="0" xfId="0" applyFont="1" applyAlignment="1">
      <alignment vertical="center"/>
    </xf>
    <xf numFmtId="0" fontId="12" fillId="0" borderId="0" xfId="0" applyNumberFormat="1" applyFont="1" applyFill="1" applyBorder="1" applyAlignment="1" applyProtection="1"/>
    <xf numFmtId="167" fontId="12" fillId="0" borderId="0" xfId="0" applyNumberFormat="1" applyFont="1" applyFill="1" applyBorder="1" applyAlignment="1" applyProtection="1"/>
    <xf numFmtId="164" fontId="12" fillId="0" borderId="0" xfId="0" applyNumberFormat="1" applyFont="1" applyFill="1" applyBorder="1" applyAlignment="1" applyProtection="1"/>
    <xf numFmtId="166" fontId="12" fillId="0" borderId="0" xfId="0" applyNumberFormat="1" applyFont="1" applyFill="1" applyBorder="1" applyAlignment="1" applyProtection="1"/>
    <xf numFmtId="0" fontId="11" fillId="0" borderId="0" xfId="0" applyFont="1" applyFill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5" xfId="0" applyFont="1" applyFill="1" applyBorder="1" applyAlignment="1">
      <alignment vertical="center"/>
    </xf>
    <xf numFmtId="0" fontId="3" fillId="0" borderId="8" xfId="0" applyFont="1" applyBorder="1"/>
    <xf numFmtId="165" fontId="3" fillId="0" borderId="8" xfId="0" applyNumberFormat="1" applyFont="1" applyBorder="1"/>
    <xf numFmtId="49" fontId="3" fillId="0" borderId="10" xfId="0" applyNumberFormat="1" applyFont="1" applyBorder="1"/>
    <xf numFmtId="0" fontId="4" fillId="0" borderId="11" xfId="0" applyFont="1" applyBorder="1"/>
    <xf numFmtId="0" fontId="5" fillId="0" borderId="11" xfId="0" applyFont="1" applyBorder="1" applyAlignment="1">
      <alignment horizontal="center"/>
    </xf>
    <xf numFmtId="164" fontId="4" fillId="0" borderId="12" xfId="0" applyNumberFormat="1" applyFont="1" applyBorder="1"/>
    <xf numFmtId="0" fontId="4" fillId="0" borderId="13" xfId="0" applyFont="1" applyBorder="1"/>
    <xf numFmtId="49" fontId="3" fillId="0" borderId="14" xfId="0" applyNumberFormat="1" applyFont="1" applyBorder="1"/>
    <xf numFmtId="0" fontId="4" fillId="0" borderId="15" xfId="0" applyFont="1" applyBorder="1"/>
    <xf numFmtId="165" fontId="2" fillId="0" borderId="16" xfId="0" applyNumberFormat="1" applyFont="1" applyBorder="1"/>
    <xf numFmtId="3" fontId="5" fillId="0" borderId="0" xfId="0" applyNumberFormat="1" applyFont="1" applyBorder="1" applyAlignment="1">
      <alignment horizontal="center" textRotation="60"/>
    </xf>
    <xf numFmtId="3" fontId="5" fillId="0" borderId="2" xfId="0" applyNumberFormat="1" applyFont="1" applyBorder="1" applyAlignment="1">
      <alignment horizontal="center" textRotation="48"/>
    </xf>
    <xf numFmtId="3" fontId="5" fillId="0" borderId="5" xfId="0" applyNumberFormat="1" applyFont="1" applyBorder="1"/>
    <xf numFmtId="3" fontId="8" fillId="0" borderId="5" xfId="0" applyNumberFormat="1" applyFont="1" applyBorder="1"/>
    <xf numFmtId="3" fontId="3" fillId="0" borderId="5" xfId="0" applyNumberFormat="1" applyFont="1" applyBorder="1"/>
    <xf numFmtId="3" fontId="4" fillId="0" borderId="8" xfId="0" applyNumberFormat="1" applyFont="1" applyBorder="1"/>
    <xf numFmtId="3" fontId="4" fillId="0" borderId="11" xfId="0" applyNumberFormat="1" applyFont="1" applyBorder="1"/>
    <xf numFmtId="3" fontId="12" fillId="0" borderId="0" xfId="0" applyNumberFormat="1" applyFont="1" applyFill="1" applyBorder="1" applyAlignment="1" applyProtection="1"/>
    <xf numFmtId="3" fontId="4" fillId="0" borderId="0" xfId="0" applyNumberFormat="1" applyFont="1"/>
    <xf numFmtId="164" fontId="4" fillId="2" borderId="5" xfId="0" applyNumberFormat="1" applyFont="1" applyFill="1" applyBorder="1"/>
    <xf numFmtId="165" fontId="4" fillId="0" borderId="17" xfId="0" applyNumberFormat="1" applyFont="1" applyBorder="1"/>
    <xf numFmtId="164" fontId="4" fillId="0" borderId="18" xfId="0" applyNumberFormat="1" applyFont="1" applyBorder="1"/>
    <xf numFmtId="164" fontId="4" fillId="0" borderId="19" xfId="0" applyNumberFormat="1" applyFont="1" applyBorder="1"/>
    <xf numFmtId="164" fontId="4" fillId="0" borderId="8" xfId="0" applyNumberFormat="1" applyFont="1" applyFill="1" applyBorder="1"/>
    <xf numFmtId="0" fontId="4" fillId="0" borderId="0" xfId="0" applyFont="1" applyFill="1"/>
    <xf numFmtId="164" fontId="3" fillId="0" borderId="8" xfId="0" applyNumberFormat="1" applyFont="1" applyBorder="1"/>
    <xf numFmtId="164" fontId="4" fillId="0" borderId="20" xfId="0" applyNumberFormat="1" applyFont="1" applyFill="1" applyBorder="1"/>
    <xf numFmtId="0" fontId="6" fillId="0" borderId="8" xfId="0" applyFont="1" applyBorder="1"/>
    <xf numFmtId="165" fontId="4" fillId="0" borderId="0" xfId="0" applyNumberFormat="1" applyFont="1"/>
    <xf numFmtId="164" fontId="4" fillId="0" borderId="5" xfId="0" applyNumberFormat="1" applyFont="1" applyFill="1" applyBorder="1"/>
    <xf numFmtId="49" fontId="6" fillId="0" borderId="14" xfId="0" applyNumberFormat="1" applyFont="1" applyBorder="1"/>
    <xf numFmtId="0" fontId="2" fillId="0" borderId="8" xfId="0" applyFont="1" applyBorder="1"/>
    <xf numFmtId="3" fontId="2" fillId="0" borderId="8" xfId="0" applyNumberFormat="1" applyFont="1" applyBorder="1"/>
    <xf numFmtId="0" fontId="2" fillId="0" borderId="8" xfId="0" applyFont="1" applyBorder="1" applyAlignment="1"/>
    <xf numFmtId="0" fontId="2" fillId="0" borderId="21" xfId="0" applyFont="1" applyBorder="1"/>
    <xf numFmtId="164" fontId="2" fillId="0" borderId="22" xfId="0" applyNumberFormat="1" applyFont="1" applyBorder="1"/>
    <xf numFmtId="165" fontId="6" fillId="0" borderId="16" xfId="0" applyNumberFormat="1" applyFont="1" applyBorder="1"/>
    <xf numFmtId="164" fontId="3" fillId="0" borderId="8" xfId="0" applyNumberFormat="1" applyFont="1" applyFill="1" applyBorder="1"/>
    <xf numFmtId="0" fontId="4" fillId="0" borderId="23" xfId="0" applyFont="1" applyBorder="1"/>
    <xf numFmtId="0" fontId="4" fillId="0" borderId="25" xfId="0" applyFont="1" applyBorder="1"/>
    <xf numFmtId="3" fontId="4" fillId="0" borderId="25" xfId="0" applyNumberFormat="1" applyFont="1" applyBorder="1"/>
    <xf numFmtId="0" fontId="6" fillId="0" borderId="5" xfId="0" applyFont="1" applyBorder="1"/>
    <xf numFmtId="164" fontId="3" fillId="0" borderId="5" xfId="0" applyNumberFormat="1" applyFont="1" applyBorder="1"/>
    <xf numFmtId="164" fontId="2" fillId="0" borderId="5" xfId="0" applyNumberFormat="1" applyFont="1" applyBorder="1"/>
    <xf numFmtId="0" fontId="4" fillId="0" borderId="26" xfId="0" applyFont="1" applyBorder="1"/>
    <xf numFmtId="0" fontId="2" fillId="0" borderId="8" xfId="0" applyFont="1" applyBorder="1" applyAlignment="1">
      <alignment horizontal="center"/>
    </xf>
    <xf numFmtId="3" fontId="12" fillId="0" borderId="23" xfId="0" applyNumberFormat="1" applyFont="1" applyFill="1" applyBorder="1" applyAlignment="1" applyProtection="1"/>
    <xf numFmtId="0" fontId="12" fillId="0" borderId="23" xfId="0" applyNumberFormat="1" applyFont="1" applyFill="1" applyBorder="1" applyAlignment="1" applyProtection="1"/>
    <xf numFmtId="165" fontId="6" fillId="0" borderId="11" xfId="0" applyNumberFormat="1" applyFont="1" applyBorder="1"/>
    <xf numFmtId="0" fontId="13" fillId="0" borderId="0" xfId="0" applyFont="1"/>
    <xf numFmtId="165" fontId="3" fillId="0" borderId="6" xfId="0" applyNumberFormat="1" applyFont="1" applyBorder="1"/>
    <xf numFmtId="0" fontId="2" fillId="0" borderId="11" xfId="0" applyFont="1" applyBorder="1"/>
    <xf numFmtId="165" fontId="6" fillId="0" borderId="6" xfId="0" applyNumberFormat="1" applyFont="1" applyBorder="1"/>
    <xf numFmtId="49" fontId="3" fillId="0" borderId="28" xfId="0" applyNumberFormat="1" applyFont="1" applyBorder="1"/>
    <xf numFmtId="0" fontId="4" fillId="0" borderId="30" xfId="0" applyFont="1" applyBorder="1"/>
    <xf numFmtId="49" fontId="6" fillId="4" borderId="4" xfId="0" applyNumberFormat="1" applyFont="1" applyFill="1" applyBorder="1"/>
    <xf numFmtId="0" fontId="6" fillId="4" borderId="5" xfId="0" applyFont="1" applyFill="1" applyBorder="1"/>
    <xf numFmtId="0" fontId="4" fillId="4" borderId="5" xfId="0" applyFont="1" applyFill="1" applyBorder="1"/>
    <xf numFmtId="3" fontId="4" fillId="4" borderId="5" xfId="0" applyNumberFormat="1" applyFont="1" applyFill="1" applyBorder="1"/>
    <xf numFmtId="0" fontId="5" fillId="4" borderId="5" xfId="0" applyFont="1" applyFill="1" applyBorder="1" applyAlignment="1">
      <alignment horizontal="center"/>
    </xf>
    <xf numFmtId="164" fontId="4" fillId="4" borderId="5" xfId="0" applyNumberFormat="1" applyFont="1" applyFill="1" applyBorder="1"/>
    <xf numFmtId="165" fontId="4" fillId="4" borderId="5" xfId="0" applyNumberFormat="1" applyFont="1" applyFill="1" applyBorder="1"/>
    <xf numFmtId="165" fontId="2" fillId="4" borderId="6" xfId="0" applyNumberFormat="1" applyFont="1" applyFill="1" applyBorder="1"/>
    <xf numFmtId="0" fontId="13" fillId="0" borderId="32" xfId="0" applyFont="1" applyBorder="1" applyAlignment="1">
      <alignment horizontal="left"/>
    </xf>
    <xf numFmtId="0" fontId="15" fillId="0" borderId="32" xfId="0" applyFont="1" applyBorder="1" applyAlignment="1">
      <alignment horizontal="left"/>
    </xf>
    <xf numFmtId="0" fontId="16" fillId="0" borderId="32" xfId="0" applyFont="1" applyBorder="1" applyAlignment="1">
      <alignment horizontal="left"/>
    </xf>
    <xf numFmtId="49" fontId="3" fillId="0" borderId="4" xfId="0" applyNumberFormat="1" applyFont="1" applyFill="1" applyBorder="1"/>
    <xf numFmtId="0" fontId="4" fillId="0" borderId="5" xfId="0" applyFont="1" applyFill="1" applyBorder="1"/>
    <xf numFmtId="4" fontId="4" fillId="0" borderId="5" xfId="0" applyNumberFormat="1" applyFont="1" applyBorder="1"/>
    <xf numFmtId="164" fontId="18" fillId="0" borderId="8" xfId="0" applyNumberFormat="1" applyFont="1" applyFill="1" applyBorder="1"/>
    <xf numFmtId="165" fontId="18" fillId="0" borderId="8" xfId="0" applyNumberFormat="1" applyFont="1" applyBorder="1"/>
    <xf numFmtId="49" fontId="17" fillId="0" borderId="7" xfId="0" applyNumberFormat="1" applyFont="1" applyBorder="1"/>
    <xf numFmtId="0" fontId="17" fillId="0" borderId="8" xfId="0" applyFont="1" applyBorder="1"/>
    <xf numFmtId="0" fontId="18" fillId="0" borderId="8" xfId="0" applyFont="1" applyBorder="1"/>
    <xf numFmtId="3" fontId="18" fillId="0" borderId="8" xfId="0" applyNumberFormat="1" applyFont="1" applyBorder="1"/>
    <xf numFmtId="0" fontId="19" fillId="0" borderId="8" xfId="0" applyFont="1" applyBorder="1" applyAlignment="1">
      <alignment horizontal="center"/>
    </xf>
    <xf numFmtId="49" fontId="3" fillId="0" borderId="29" xfId="2" applyNumberFormat="1" applyFont="1" applyBorder="1" applyAlignment="1">
      <alignment horizontal="left"/>
    </xf>
    <xf numFmtId="0" fontId="3" fillId="0" borderId="20" xfId="2" applyFont="1" applyBorder="1"/>
    <xf numFmtId="0" fontId="3" fillId="0" borderId="20" xfId="2" applyFont="1" applyBorder="1" applyAlignment="1">
      <alignment horizontal="center"/>
    </xf>
    <xf numFmtId="3" fontId="3" fillId="0" borderId="20" xfId="2" applyNumberFormat="1" applyFont="1" applyBorder="1"/>
    <xf numFmtId="0" fontId="6" fillId="0" borderId="20" xfId="2" applyFont="1" applyBorder="1" applyAlignment="1">
      <alignment horizontal="center"/>
    </xf>
    <xf numFmtId="164" fontId="3" fillId="0" borderId="20" xfId="2" applyNumberFormat="1" applyFont="1" applyFill="1" applyBorder="1"/>
    <xf numFmtId="164" fontId="6" fillId="0" borderId="18" xfId="2" applyNumberFormat="1" applyFont="1" applyBorder="1"/>
    <xf numFmtId="0" fontId="4" fillId="0" borderId="35" xfId="0" applyFont="1" applyBorder="1"/>
    <xf numFmtId="49" fontId="6" fillId="3" borderId="36" xfId="0" applyNumberFormat="1" applyFont="1" applyFill="1" applyBorder="1"/>
    <xf numFmtId="0" fontId="2" fillId="3" borderId="37" xfId="0" applyFont="1" applyFill="1" applyBorder="1"/>
    <xf numFmtId="0" fontId="4" fillId="3" borderId="37" xfId="0" applyFont="1" applyFill="1" applyBorder="1"/>
    <xf numFmtId="3" fontId="4" fillId="3" borderId="37" xfId="0" applyNumberFormat="1" applyFont="1" applyFill="1" applyBorder="1"/>
    <xf numFmtId="0" fontId="5" fillId="3" borderId="37" xfId="0" applyFont="1" applyFill="1" applyBorder="1" applyAlignment="1">
      <alignment horizontal="center"/>
    </xf>
    <xf numFmtId="164" fontId="4" fillId="3" borderId="37" xfId="0" applyNumberFormat="1" applyFont="1" applyFill="1" applyBorder="1"/>
    <xf numFmtId="165" fontId="4" fillId="3" borderId="37" xfId="0" applyNumberFormat="1" applyFont="1" applyFill="1" applyBorder="1"/>
    <xf numFmtId="164" fontId="2" fillId="3" borderId="38" xfId="0" applyNumberFormat="1" applyFont="1" applyFill="1" applyBorder="1"/>
    <xf numFmtId="49" fontId="3" fillId="0" borderId="29" xfId="0" applyNumberFormat="1" applyFont="1" applyBorder="1"/>
    <xf numFmtId="0" fontId="8" fillId="0" borderId="18" xfId="0" applyFont="1" applyBorder="1"/>
    <xf numFmtId="3" fontId="8" fillId="0" borderId="18" xfId="0" applyNumberFormat="1" applyFont="1" applyBorder="1"/>
    <xf numFmtId="0" fontId="7" fillId="0" borderId="18" xfId="0" applyFont="1" applyBorder="1" applyAlignment="1">
      <alignment horizontal="center"/>
    </xf>
    <xf numFmtId="164" fontId="8" fillId="0" borderId="18" xfId="0" applyNumberFormat="1" applyFont="1" applyBorder="1"/>
    <xf numFmtId="165" fontId="4" fillId="0" borderId="18" xfId="0" applyNumberFormat="1" applyFont="1" applyBorder="1"/>
    <xf numFmtId="0" fontId="2" fillId="3" borderId="37" xfId="0" applyFont="1" applyFill="1" applyBorder="1" applyAlignment="1">
      <alignment horizontal="left"/>
    </xf>
    <xf numFmtId="165" fontId="2" fillId="3" borderId="38" xfId="0" applyNumberFormat="1" applyFont="1" applyFill="1" applyBorder="1"/>
    <xf numFmtId="0" fontId="4" fillId="0" borderId="18" xfId="0" applyFont="1" applyBorder="1"/>
    <xf numFmtId="3" fontId="4" fillId="0" borderId="18" xfId="0" applyNumberFormat="1" applyFont="1" applyBorder="1"/>
    <xf numFmtId="0" fontId="5" fillId="0" borderId="18" xfId="0" applyFont="1" applyBorder="1" applyAlignment="1">
      <alignment horizontal="center"/>
    </xf>
    <xf numFmtId="49" fontId="6" fillId="0" borderId="29" xfId="0" applyNumberFormat="1" applyFont="1" applyBorder="1" applyAlignment="1">
      <alignment horizontal="left"/>
    </xf>
    <xf numFmtId="0" fontId="5" fillId="0" borderId="18" xfId="0" applyFont="1" applyBorder="1"/>
    <xf numFmtId="49" fontId="6" fillId="3" borderId="36" xfId="0" applyNumberFormat="1" applyFont="1" applyFill="1" applyBorder="1" applyAlignment="1">
      <alignment horizontal="left"/>
    </xf>
    <xf numFmtId="0" fontId="6" fillId="5" borderId="25" xfId="0" applyFont="1" applyFill="1" applyBorder="1"/>
    <xf numFmtId="0" fontId="4" fillId="5" borderId="25" xfId="0" applyFont="1" applyFill="1" applyBorder="1"/>
    <xf numFmtId="164" fontId="2" fillId="5" borderId="25" xfId="0" applyNumberFormat="1" applyFont="1" applyFill="1" applyBorder="1"/>
    <xf numFmtId="49" fontId="6" fillId="0" borderId="1" xfId="0" applyNumberFormat="1" applyFont="1" applyFill="1" applyBorder="1"/>
    <xf numFmtId="0" fontId="2" fillId="0" borderId="2" xfId="0" applyFont="1" applyFill="1" applyBorder="1"/>
    <xf numFmtId="0" fontId="5" fillId="0" borderId="2" xfId="0" applyFont="1" applyFill="1" applyBorder="1"/>
    <xf numFmtId="3" fontId="5" fillId="0" borderId="2" xfId="0" applyNumberFormat="1" applyFont="1" applyFill="1" applyBorder="1"/>
    <xf numFmtId="0" fontId="5" fillId="0" borderId="2" xfId="0" applyFont="1" applyFill="1" applyBorder="1" applyAlignment="1">
      <alignment horizontal="center"/>
    </xf>
    <xf numFmtId="164" fontId="4" fillId="0" borderId="2" xfId="0" applyNumberFormat="1" applyFont="1" applyFill="1" applyBorder="1"/>
    <xf numFmtId="165" fontId="4" fillId="0" borderId="2" xfId="0" applyNumberFormat="1" applyFont="1" applyFill="1" applyBorder="1"/>
    <xf numFmtId="165" fontId="2" fillId="0" borderId="3" xfId="0" applyNumberFormat="1" applyFont="1" applyFill="1" applyBorder="1"/>
    <xf numFmtId="164" fontId="4" fillId="5" borderId="5" xfId="0" applyNumberFormat="1" applyFont="1" applyFill="1" applyBorder="1"/>
    <xf numFmtId="164" fontId="4" fillId="0" borderId="22" xfId="0" applyNumberFormat="1" applyFont="1" applyBorder="1"/>
    <xf numFmtId="165" fontId="3" fillId="0" borderId="0" xfId="0" applyNumberFormat="1" applyFont="1" applyBorder="1"/>
    <xf numFmtId="0" fontId="4" fillId="0" borderId="21" xfId="0" applyFont="1" applyBorder="1"/>
    <xf numFmtId="165" fontId="3" fillId="0" borderId="39" xfId="0" applyNumberFormat="1" applyFont="1" applyBorder="1"/>
    <xf numFmtId="164" fontId="9" fillId="0" borderId="5" xfId="0" applyNumberFormat="1" applyFont="1" applyFill="1" applyBorder="1"/>
    <xf numFmtId="49" fontId="6" fillId="0" borderId="4" xfId="0" applyNumberFormat="1" applyFont="1" applyBorder="1" applyAlignment="1">
      <alignment horizontal="left"/>
    </xf>
    <xf numFmtId="165" fontId="3" fillId="0" borderId="5" xfId="0" applyNumberFormat="1" applyFont="1" applyBorder="1"/>
    <xf numFmtId="168" fontId="4" fillId="0" borderId="5" xfId="0" applyNumberFormat="1" applyFont="1" applyBorder="1"/>
    <xf numFmtId="0" fontId="4" fillId="0" borderId="5" xfId="4" applyFont="1" applyBorder="1"/>
    <xf numFmtId="0" fontId="2" fillId="0" borderId="5" xfId="4" applyFont="1" applyBorder="1"/>
    <xf numFmtId="0" fontId="4" fillId="0" borderId="5" xfId="4" applyFont="1" applyFill="1" applyBorder="1"/>
    <xf numFmtId="0" fontId="4" fillId="0" borderId="5" xfId="4" applyFont="1" applyBorder="1"/>
    <xf numFmtId="0" fontId="4" fillId="0" borderId="5" xfId="4" applyFont="1" applyFill="1" applyBorder="1"/>
    <xf numFmtId="0" fontId="4" fillId="0" borderId="32" xfId="0" applyFont="1" applyBorder="1" applyAlignment="1">
      <alignment horizontal="left"/>
    </xf>
    <xf numFmtId="164" fontId="12" fillId="0" borderId="23" xfId="0" applyNumberFormat="1" applyFont="1" applyFill="1" applyBorder="1" applyAlignment="1" applyProtection="1"/>
    <xf numFmtId="0" fontId="4" fillId="0" borderId="27" xfId="0" applyFont="1" applyBorder="1"/>
    <xf numFmtId="0" fontId="2" fillId="3" borderId="40" xfId="0" applyFont="1" applyFill="1" applyBorder="1"/>
    <xf numFmtId="0" fontId="2" fillId="3" borderId="33" xfId="0" applyFont="1" applyFill="1" applyBorder="1"/>
    <xf numFmtId="0" fontId="2" fillId="3" borderId="41" xfId="0" applyFont="1" applyFill="1" applyBorder="1"/>
    <xf numFmtId="0" fontId="14" fillId="0" borderId="34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31" xfId="0" applyFont="1" applyBorder="1" applyAlignment="1">
      <alignment horizontal="left" vertical="top" wrapText="1"/>
    </xf>
  </cellXfs>
  <cellStyles count="5">
    <cellStyle name="Standaard" xfId="0" builtinId="0"/>
    <cellStyle name="Standaard 2" xfId="1" xr:uid="{00000000-0005-0000-0000-000001000000}"/>
    <cellStyle name="Standaard 2 2" xfId="4" xr:uid="{D03130BC-D1F4-4EC8-8FB4-E07A67D71441}"/>
    <cellStyle name="Standaard 3" xfId="3" xr:uid="{DFBC2B0F-D829-4D84-B055-789A755A1E2C}"/>
    <cellStyle name="Standaard_Bijlage J en N bij NvI 260207 aangepast" xfId="2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82F0C.AC117D5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856238</xdr:colOff>
      <xdr:row>1</xdr:row>
      <xdr:rowOff>95250</xdr:rowOff>
    </xdr:from>
    <xdr:to>
      <xdr:col>7</xdr:col>
      <xdr:colOff>819151</xdr:colOff>
      <xdr:row>2</xdr:row>
      <xdr:rowOff>714375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E4187EC-C66D-4189-8AE0-BAE87595A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7963" y="238125"/>
          <a:ext cx="1934588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7"/>
  <sheetViews>
    <sheetView tabSelected="1" zoomScaleNormal="100" workbookViewId="0">
      <selection activeCell="D13" sqref="D13"/>
    </sheetView>
  </sheetViews>
  <sheetFormatPr defaultRowHeight="11.25" x14ac:dyDescent="0.2"/>
  <cols>
    <col min="1" max="1" width="6.42578125" style="2" customWidth="1"/>
    <col min="2" max="2" width="67.85546875" style="3" customWidth="1"/>
    <col min="3" max="3" width="6" style="3" customWidth="1"/>
    <col min="4" max="4" width="6.7109375" style="72" customWidth="1"/>
    <col min="5" max="5" width="5.7109375" style="3" customWidth="1"/>
    <col min="6" max="6" width="13.85546875" style="4" customWidth="1"/>
    <col min="7" max="7" width="15.7109375" style="3" customWidth="1"/>
    <col min="8" max="8" width="13.7109375" style="3" customWidth="1"/>
    <col min="9" max="9" width="15.7109375" style="3" customWidth="1"/>
    <col min="10" max="16384" width="9.140625" style="3"/>
  </cols>
  <sheetData>
    <row r="2" spans="1:9" ht="15.75" customHeight="1" x14ac:dyDescent="0.2">
      <c r="A2" s="191" t="s">
        <v>159</v>
      </c>
      <c r="B2" s="192"/>
      <c r="C2" s="192"/>
      <c r="D2" s="192"/>
      <c r="E2" s="192"/>
      <c r="F2" s="192"/>
      <c r="G2" s="192"/>
      <c r="H2" s="193"/>
    </row>
    <row r="3" spans="1:9" ht="63.75" customHeight="1" x14ac:dyDescent="0.2">
      <c r="A3" s="194"/>
      <c r="B3" s="195"/>
      <c r="C3" s="195"/>
      <c r="D3" s="195"/>
      <c r="E3" s="195"/>
      <c r="F3" s="195"/>
      <c r="G3" s="195"/>
      <c r="H3" s="196"/>
    </row>
    <row r="4" spans="1:9" s="103" customFormat="1" ht="12.75" customHeight="1" x14ac:dyDescent="0.2">
      <c r="A4" s="117"/>
      <c r="B4" s="118"/>
      <c r="C4" s="117"/>
      <c r="D4" s="117"/>
      <c r="E4" s="117"/>
      <c r="F4" s="119"/>
      <c r="G4" s="185" t="s">
        <v>158</v>
      </c>
      <c r="H4" s="187" t="s">
        <v>102</v>
      </c>
    </row>
    <row r="5" spans="1:9" x14ac:dyDescent="0.2">
      <c r="A5" s="160" t="s">
        <v>98</v>
      </c>
      <c r="B5" s="161"/>
      <c r="C5" s="93"/>
      <c r="D5" s="94"/>
      <c r="E5" s="93"/>
      <c r="F5" s="162" t="s">
        <v>100</v>
      </c>
      <c r="G5" s="161"/>
      <c r="H5" s="93"/>
    </row>
    <row r="6" spans="1:9" s="11" customFormat="1" ht="75" customHeight="1" x14ac:dyDescent="0.2">
      <c r="A6" s="5" t="s">
        <v>46</v>
      </c>
      <c r="B6" s="6" t="s">
        <v>0</v>
      </c>
      <c r="C6" s="6" t="s">
        <v>1</v>
      </c>
      <c r="D6" s="64" t="s">
        <v>2</v>
      </c>
      <c r="E6" s="6" t="s">
        <v>3</v>
      </c>
      <c r="F6" s="7" t="s">
        <v>4</v>
      </c>
      <c r="G6" s="8" t="s">
        <v>5</v>
      </c>
      <c r="H6" s="9" t="s">
        <v>6</v>
      </c>
      <c r="I6" s="10"/>
    </row>
    <row r="7" spans="1:9" x14ac:dyDescent="0.2">
      <c r="A7" s="12"/>
      <c r="B7" s="13"/>
      <c r="C7" s="13"/>
      <c r="D7" s="65"/>
      <c r="E7" s="13"/>
      <c r="F7" s="14"/>
      <c r="G7" s="15"/>
      <c r="H7" s="16"/>
    </row>
    <row r="8" spans="1:9" x14ac:dyDescent="0.2">
      <c r="A8" s="159" t="s">
        <v>93</v>
      </c>
      <c r="B8" s="139" t="s">
        <v>88</v>
      </c>
      <c r="C8" s="140" t="s">
        <v>7</v>
      </c>
      <c r="D8" s="141"/>
      <c r="E8" s="142"/>
      <c r="F8" s="143"/>
      <c r="G8" s="144"/>
      <c r="H8" s="153">
        <f>SUM(H10:H22)</f>
        <v>0</v>
      </c>
    </row>
    <row r="9" spans="1:9" x14ac:dyDescent="0.2">
      <c r="A9" s="157"/>
      <c r="B9" s="158"/>
      <c r="C9" s="154"/>
      <c r="D9" s="155"/>
      <c r="E9" s="156"/>
      <c r="F9" s="75"/>
      <c r="G9" s="151"/>
      <c r="H9" s="108"/>
    </row>
    <row r="10" spans="1:9" x14ac:dyDescent="0.2">
      <c r="A10" s="109" t="s">
        <v>8</v>
      </c>
      <c r="B10" s="110" t="s">
        <v>66</v>
      </c>
      <c r="C10" s="111" t="s">
        <v>7</v>
      </c>
      <c r="D10" s="112"/>
      <c r="E10" s="113"/>
      <c r="F10" s="114"/>
      <c r="G10" s="115"/>
      <c r="H10" s="116">
        <f>SUM(G11:G14)</f>
        <v>0</v>
      </c>
    </row>
    <row r="11" spans="1:9" x14ac:dyDescent="0.2">
      <c r="A11" s="26" t="s">
        <v>9</v>
      </c>
      <c r="B11" s="18" t="s">
        <v>10</v>
      </c>
      <c r="C11" s="18" t="s">
        <v>11</v>
      </c>
      <c r="D11" s="32">
        <v>1</v>
      </c>
      <c r="E11" s="19" t="s">
        <v>12</v>
      </c>
      <c r="F11" s="73"/>
      <c r="G11" s="21">
        <f>D11*F11</f>
        <v>0</v>
      </c>
      <c r="H11" s="22"/>
    </row>
    <row r="12" spans="1:9" x14ac:dyDescent="0.2">
      <c r="A12" s="26" t="s">
        <v>13</v>
      </c>
      <c r="B12" s="18" t="s">
        <v>79</v>
      </c>
      <c r="C12" s="18" t="s">
        <v>11</v>
      </c>
      <c r="D12" s="32">
        <v>1</v>
      </c>
      <c r="E12" s="41" t="s">
        <v>12</v>
      </c>
      <c r="F12" s="73"/>
      <c r="G12" s="21">
        <f>D12*F12</f>
        <v>0</v>
      </c>
      <c r="H12" s="22"/>
    </row>
    <row r="13" spans="1:9" x14ac:dyDescent="0.2">
      <c r="A13" s="120" t="s">
        <v>14</v>
      </c>
      <c r="B13" s="121" t="s">
        <v>90</v>
      </c>
      <c r="C13" s="18" t="s">
        <v>11</v>
      </c>
      <c r="D13" s="32">
        <v>1</v>
      </c>
      <c r="E13" s="19" t="s">
        <v>12</v>
      </c>
      <c r="F13" s="73"/>
      <c r="G13" s="21">
        <f>D13*F13</f>
        <v>0</v>
      </c>
      <c r="H13" s="22"/>
    </row>
    <row r="14" spans="1:9" x14ac:dyDescent="0.2">
      <c r="A14" s="26" t="s">
        <v>15</v>
      </c>
      <c r="B14" s="18" t="s">
        <v>16</v>
      </c>
      <c r="C14" s="18" t="s">
        <v>76</v>
      </c>
      <c r="D14" s="32">
        <v>8</v>
      </c>
      <c r="E14" s="41" t="s">
        <v>26</v>
      </c>
      <c r="F14" s="73"/>
      <c r="G14" s="21">
        <f>D14*F14</f>
        <v>0</v>
      </c>
      <c r="H14" s="22"/>
    </row>
    <row r="15" spans="1:9" x14ac:dyDescent="0.2">
      <c r="A15" s="26"/>
      <c r="B15" s="18"/>
      <c r="C15" s="18"/>
      <c r="D15" s="32"/>
      <c r="E15" s="19"/>
      <c r="F15" s="20"/>
      <c r="G15" s="21"/>
      <c r="H15" s="22"/>
    </row>
    <row r="16" spans="1:9" x14ac:dyDescent="0.2">
      <c r="A16" s="23" t="s">
        <v>17</v>
      </c>
      <c r="B16" s="24" t="s">
        <v>18</v>
      </c>
      <c r="C16" s="18" t="s">
        <v>7</v>
      </c>
      <c r="D16" s="32"/>
      <c r="E16" s="19"/>
      <c r="F16" s="20"/>
      <c r="G16" s="21"/>
      <c r="H16" s="22"/>
    </row>
    <row r="17" spans="1:8" x14ac:dyDescent="0.2">
      <c r="A17" s="26" t="s">
        <v>19</v>
      </c>
      <c r="B17" s="18" t="s">
        <v>140</v>
      </c>
      <c r="C17" s="18" t="s">
        <v>11</v>
      </c>
      <c r="D17" s="32">
        <v>1</v>
      </c>
      <c r="E17" s="41" t="s">
        <v>26</v>
      </c>
      <c r="F17" s="73"/>
      <c r="G17" s="21">
        <f>D17*F17</f>
        <v>0</v>
      </c>
      <c r="H17" s="25">
        <f>SUM(G17)</f>
        <v>0</v>
      </c>
    </row>
    <row r="18" spans="1:8" x14ac:dyDescent="0.2">
      <c r="A18" s="26"/>
      <c r="B18" s="18"/>
      <c r="C18" s="18"/>
      <c r="D18" s="32"/>
      <c r="E18" s="19"/>
      <c r="F18" s="20"/>
      <c r="G18" s="21"/>
      <c r="H18" s="22"/>
    </row>
    <row r="19" spans="1:8" x14ac:dyDescent="0.2">
      <c r="A19" s="23" t="s">
        <v>20</v>
      </c>
      <c r="B19" s="95" t="s">
        <v>65</v>
      </c>
      <c r="C19" s="18" t="s">
        <v>7</v>
      </c>
      <c r="D19" s="32"/>
      <c r="E19" s="19"/>
      <c r="F19" s="20"/>
      <c r="G19" s="21"/>
      <c r="H19" s="25">
        <f>SUM(G20:G22)</f>
        <v>0</v>
      </c>
    </row>
    <row r="20" spans="1:8" x14ac:dyDescent="0.2">
      <c r="A20" s="26" t="s">
        <v>21</v>
      </c>
      <c r="B20" s="18" t="s">
        <v>22</v>
      </c>
      <c r="C20" s="18" t="s">
        <v>11</v>
      </c>
      <c r="D20" s="32">
        <v>1</v>
      </c>
      <c r="E20" s="41" t="s">
        <v>12</v>
      </c>
      <c r="F20" s="73"/>
      <c r="G20" s="21">
        <f>D20*F20</f>
        <v>0</v>
      </c>
      <c r="H20" s="22"/>
    </row>
    <row r="21" spans="1:8" x14ac:dyDescent="0.2">
      <c r="A21" s="26" t="s">
        <v>23</v>
      </c>
      <c r="B21" s="18" t="s">
        <v>69</v>
      </c>
      <c r="C21" s="18" t="s">
        <v>11</v>
      </c>
      <c r="D21" s="32">
        <v>1</v>
      </c>
      <c r="E21" s="41" t="s">
        <v>26</v>
      </c>
      <c r="F21" s="73"/>
      <c r="G21" s="21">
        <f>D21*F21</f>
        <v>0</v>
      </c>
      <c r="H21" s="22"/>
    </row>
    <row r="22" spans="1:8" x14ac:dyDescent="0.2">
      <c r="A22" s="26" t="s">
        <v>68</v>
      </c>
      <c r="B22" s="18" t="s">
        <v>103</v>
      </c>
      <c r="C22" s="18" t="s">
        <v>142</v>
      </c>
      <c r="D22" s="32">
        <v>2</v>
      </c>
      <c r="E22" s="41" t="s">
        <v>26</v>
      </c>
      <c r="F22" s="73"/>
      <c r="G22" s="21">
        <f>D22*F22</f>
        <v>0</v>
      </c>
      <c r="H22" s="22"/>
    </row>
    <row r="23" spans="1:8" x14ac:dyDescent="0.2">
      <c r="A23" s="33"/>
      <c r="B23" s="34"/>
      <c r="C23" s="34"/>
      <c r="D23" s="69"/>
      <c r="E23" s="35"/>
      <c r="F23" s="36"/>
      <c r="G23" s="37"/>
      <c r="H23" s="38"/>
    </row>
    <row r="24" spans="1:8" x14ac:dyDescent="0.2">
      <c r="A24" s="138" t="s">
        <v>24</v>
      </c>
      <c r="B24" s="188" t="s">
        <v>141</v>
      </c>
      <c r="C24" s="189"/>
      <c r="D24" s="189"/>
      <c r="E24" s="189"/>
      <c r="F24" s="190"/>
      <c r="G24" s="144"/>
      <c r="H24" s="153">
        <f>SUM(G26:G31)</f>
        <v>2500</v>
      </c>
    </row>
    <row r="25" spans="1:8" s="78" customFormat="1" x14ac:dyDescent="0.2">
      <c r="A25" s="163"/>
      <c r="B25" s="164"/>
      <c r="C25" s="165"/>
      <c r="D25" s="166"/>
      <c r="E25" s="167"/>
      <c r="F25" s="168"/>
      <c r="G25" s="169"/>
      <c r="H25" s="170"/>
    </row>
    <row r="26" spans="1:8" x14ac:dyDescent="0.2">
      <c r="A26" s="26" t="s">
        <v>25</v>
      </c>
      <c r="B26" s="180" t="s">
        <v>143</v>
      </c>
      <c r="C26" s="183" t="s">
        <v>148</v>
      </c>
      <c r="D26" s="32">
        <v>500</v>
      </c>
      <c r="E26" s="41" t="s">
        <v>26</v>
      </c>
      <c r="F26" s="171"/>
      <c r="G26" s="21">
        <f t="shared" ref="G26:G31" si="0">D26*F26</f>
        <v>0</v>
      </c>
      <c r="H26" s="22"/>
    </row>
    <row r="27" spans="1:8" x14ac:dyDescent="0.2">
      <c r="A27" s="26" t="s">
        <v>27</v>
      </c>
      <c r="B27" s="180" t="s">
        <v>144</v>
      </c>
      <c r="C27" s="183" t="s">
        <v>148</v>
      </c>
      <c r="D27" s="32">
        <v>500</v>
      </c>
      <c r="E27" s="41" t="s">
        <v>26</v>
      </c>
      <c r="F27" s="171"/>
      <c r="G27" s="21">
        <f t="shared" si="0"/>
        <v>0</v>
      </c>
      <c r="H27" s="22"/>
    </row>
    <row r="28" spans="1:8" x14ac:dyDescent="0.2">
      <c r="A28" s="26" t="s">
        <v>86</v>
      </c>
      <c r="B28" s="181" t="s">
        <v>145</v>
      </c>
      <c r="C28" s="183" t="s">
        <v>148</v>
      </c>
      <c r="D28" s="32">
        <v>2000</v>
      </c>
      <c r="E28" s="41" t="s">
        <v>26</v>
      </c>
      <c r="F28" s="171"/>
      <c r="G28" s="21">
        <f t="shared" si="0"/>
        <v>0</v>
      </c>
      <c r="H28" s="22"/>
    </row>
    <row r="29" spans="1:8" x14ac:dyDescent="0.2">
      <c r="A29" s="26" t="s">
        <v>45</v>
      </c>
      <c r="B29" s="180" t="s">
        <v>146</v>
      </c>
      <c r="C29" s="183" t="s">
        <v>148</v>
      </c>
      <c r="D29" s="32">
        <v>2000</v>
      </c>
      <c r="E29" s="41" t="s">
        <v>26</v>
      </c>
      <c r="F29" s="73"/>
      <c r="G29" s="21">
        <f>D29*F29</f>
        <v>0</v>
      </c>
      <c r="H29" s="22"/>
    </row>
    <row r="30" spans="1:8" x14ac:dyDescent="0.2">
      <c r="A30" s="26" t="s">
        <v>49</v>
      </c>
      <c r="B30" s="182" t="s">
        <v>147</v>
      </c>
      <c r="C30" s="184" t="s">
        <v>149</v>
      </c>
      <c r="D30" s="32">
        <v>25</v>
      </c>
      <c r="E30" s="41" t="s">
        <v>26</v>
      </c>
      <c r="F30" s="73"/>
      <c r="G30" s="21">
        <f>D30*F30</f>
        <v>0</v>
      </c>
      <c r="H30" s="22"/>
    </row>
    <row r="31" spans="1:8" x14ac:dyDescent="0.2">
      <c r="A31" s="26" t="s">
        <v>108</v>
      </c>
      <c r="B31" s="30" t="s">
        <v>101</v>
      </c>
      <c r="C31" s="18" t="s">
        <v>105</v>
      </c>
      <c r="D31" s="68">
        <v>1</v>
      </c>
      <c r="E31" s="42" t="s">
        <v>26</v>
      </c>
      <c r="F31" s="96">
        <v>2500</v>
      </c>
      <c r="G31" s="178">
        <f t="shared" si="0"/>
        <v>2500</v>
      </c>
      <c r="H31" s="22"/>
    </row>
    <row r="32" spans="1:8" x14ac:dyDescent="0.2">
      <c r="A32" s="33"/>
      <c r="B32" s="34"/>
      <c r="C32" s="34"/>
      <c r="D32" s="69"/>
      <c r="E32" s="35"/>
      <c r="F32" s="36"/>
      <c r="G32" s="37"/>
      <c r="H32" s="38"/>
    </row>
    <row r="33" spans="1:9" x14ac:dyDescent="0.2">
      <c r="A33" s="138" t="s">
        <v>28</v>
      </c>
      <c r="B33" s="152" t="s">
        <v>87</v>
      </c>
      <c r="C33" s="140" t="s">
        <v>7</v>
      </c>
      <c r="D33" s="141"/>
      <c r="E33" s="142"/>
      <c r="F33" s="143"/>
      <c r="G33" s="144"/>
      <c r="H33" s="153">
        <f>SUM(H35:H92)</f>
        <v>0</v>
      </c>
      <c r="I33" s="3" t="s">
        <v>104</v>
      </c>
    </row>
    <row r="34" spans="1:9" x14ac:dyDescent="0.2">
      <c r="A34" s="146"/>
      <c r="B34" s="147"/>
      <c r="C34" s="147" t="s">
        <v>7</v>
      </c>
      <c r="D34" s="148"/>
      <c r="E34" s="149"/>
      <c r="F34" s="150"/>
      <c r="G34" s="151"/>
      <c r="H34" s="108"/>
    </row>
    <row r="35" spans="1:9" x14ac:dyDescent="0.2">
      <c r="A35" s="23" t="s">
        <v>29</v>
      </c>
      <c r="B35" s="30" t="s">
        <v>151</v>
      </c>
      <c r="C35" s="30"/>
      <c r="D35" s="68"/>
      <c r="E35" s="42"/>
      <c r="F35" s="96"/>
      <c r="G35" s="21"/>
      <c r="H35" s="25">
        <f>SUM(G36:G37)</f>
        <v>0</v>
      </c>
    </row>
    <row r="36" spans="1:9" x14ac:dyDescent="0.2">
      <c r="A36" s="26" t="s">
        <v>109</v>
      </c>
      <c r="B36" s="18" t="s">
        <v>155</v>
      </c>
      <c r="C36" s="18" t="s">
        <v>11</v>
      </c>
      <c r="D36" s="179">
        <v>2</v>
      </c>
      <c r="E36" s="41" t="s">
        <v>26</v>
      </c>
      <c r="F36" s="73"/>
      <c r="G36" s="21">
        <f>D36*F36</f>
        <v>0</v>
      </c>
      <c r="H36" s="25"/>
    </row>
    <row r="37" spans="1:9" x14ac:dyDescent="0.2">
      <c r="A37" s="26" t="s">
        <v>150</v>
      </c>
      <c r="B37" s="18" t="s">
        <v>164</v>
      </c>
      <c r="C37" s="18" t="s">
        <v>11</v>
      </c>
      <c r="D37" s="179">
        <v>0.5</v>
      </c>
      <c r="E37" s="41" t="s">
        <v>26</v>
      </c>
      <c r="F37" s="73"/>
      <c r="G37" s="21">
        <f>D37*F37</f>
        <v>0</v>
      </c>
      <c r="H37" s="22"/>
    </row>
    <row r="38" spans="1:9" x14ac:dyDescent="0.2">
      <c r="A38" s="26"/>
      <c r="B38" s="18"/>
      <c r="C38" s="18"/>
      <c r="D38" s="122"/>
      <c r="E38" s="41"/>
      <c r="F38" s="176"/>
      <c r="G38" s="21"/>
      <c r="H38" s="22"/>
    </row>
    <row r="39" spans="1:9" x14ac:dyDescent="0.2">
      <c r="A39" s="177" t="s">
        <v>48</v>
      </c>
      <c r="B39" s="30" t="s">
        <v>96</v>
      </c>
      <c r="C39" s="27" t="s">
        <v>7</v>
      </c>
      <c r="D39" s="67"/>
      <c r="E39" s="28"/>
      <c r="F39" s="29"/>
      <c r="G39" s="21"/>
      <c r="H39" s="25">
        <f>SUM(G40:G42)</f>
        <v>0</v>
      </c>
    </row>
    <row r="40" spans="1:9" x14ac:dyDescent="0.2">
      <c r="A40" s="26" t="s">
        <v>48</v>
      </c>
      <c r="B40" s="18" t="s">
        <v>47</v>
      </c>
      <c r="C40" s="18" t="s">
        <v>11</v>
      </c>
      <c r="D40" s="32">
        <v>1</v>
      </c>
      <c r="E40" s="41" t="s">
        <v>26</v>
      </c>
      <c r="F40" s="73"/>
      <c r="G40" s="21">
        <f>D40*F40</f>
        <v>0</v>
      </c>
      <c r="H40" s="22"/>
    </row>
    <row r="41" spans="1:9" x14ac:dyDescent="0.2">
      <c r="A41" s="26" t="s">
        <v>139</v>
      </c>
      <c r="B41" s="18" t="s">
        <v>72</v>
      </c>
      <c r="C41" s="18" t="s">
        <v>11</v>
      </c>
      <c r="D41" s="32">
        <v>1</v>
      </c>
      <c r="E41" s="41" t="s">
        <v>26</v>
      </c>
      <c r="F41" s="73"/>
      <c r="G41" s="21">
        <f>D41*F41</f>
        <v>0</v>
      </c>
      <c r="H41" s="22"/>
    </row>
    <row r="42" spans="1:9" x14ac:dyDescent="0.2">
      <c r="A42" s="26" t="s">
        <v>110</v>
      </c>
      <c r="B42" s="18" t="s">
        <v>95</v>
      </c>
      <c r="C42" s="18" t="s">
        <v>11</v>
      </c>
      <c r="D42" s="32">
        <v>1</v>
      </c>
      <c r="E42" s="41" t="s">
        <v>26</v>
      </c>
      <c r="F42" s="73"/>
      <c r="G42" s="21">
        <f>D42*F42</f>
        <v>0</v>
      </c>
      <c r="H42" s="22"/>
    </row>
    <row r="43" spans="1:9" x14ac:dyDescent="0.2">
      <c r="A43" s="26"/>
      <c r="B43" s="31"/>
      <c r="C43" s="30"/>
      <c r="D43" s="68"/>
      <c r="E43" s="42"/>
      <c r="F43" s="96"/>
      <c r="G43" s="21"/>
      <c r="H43" s="22"/>
    </row>
    <row r="44" spans="1:9" x14ac:dyDescent="0.2">
      <c r="A44" s="23" t="s">
        <v>30</v>
      </c>
      <c r="B44" s="30" t="s">
        <v>81</v>
      </c>
      <c r="C44" s="30" t="s">
        <v>7</v>
      </c>
      <c r="D44" s="68"/>
      <c r="E44" s="42"/>
      <c r="F44" s="96"/>
      <c r="G44" s="21"/>
      <c r="H44" s="25">
        <f>SUM(G45:G47)</f>
        <v>0</v>
      </c>
    </row>
    <row r="45" spans="1:9" x14ac:dyDescent="0.2">
      <c r="A45" s="26" t="s">
        <v>111</v>
      </c>
      <c r="B45" s="18" t="s">
        <v>62</v>
      </c>
      <c r="C45" s="18" t="s">
        <v>11</v>
      </c>
      <c r="D45" s="32">
        <v>500</v>
      </c>
      <c r="E45" s="41" t="s">
        <v>26</v>
      </c>
      <c r="F45" s="73"/>
      <c r="G45" s="21">
        <f>D45*F45</f>
        <v>0</v>
      </c>
      <c r="H45" s="22"/>
      <c r="I45" s="76"/>
    </row>
    <row r="46" spans="1:9" x14ac:dyDescent="0.2">
      <c r="A46" s="26" t="s">
        <v>112</v>
      </c>
      <c r="B46" s="18" t="s">
        <v>31</v>
      </c>
      <c r="C46" s="18" t="s">
        <v>11</v>
      </c>
      <c r="D46" s="32">
        <v>10</v>
      </c>
      <c r="E46" s="41" t="s">
        <v>26</v>
      </c>
      <c r="F46" s="73"/>
      <c r="G46" s="21">
        <f>D46*F46</f>
        <v>0</v>
      </c>
      <c r="H46" s="22"/>
    </row>
    <row r="47" spans="1:9" x14ac:dyDescent="0.2">
      <c r="A47" s="26" t="s">
        <v>113</v>
      </c>
      <c r="B47" s="18" t="s">
        <v>32</v>
      </c>
      <c r="C47" s="18" t="s">
        <v>11</v>
      </c>
      <c r="D47" s="32">
        <v>10</v>
      </c>
      <c r="E47" s="41" t="s">
        <v>26</v>
      </c>
      <c r="F47" s="73"/>
      <c r="G47" s="21">
        <f>D47*F47</f>
        <v>0</v>
      </c>
      <c r="H47" s="22"/>
    </row>
    <row r="48" spans="1:9" x14ac:dyDescent="0.2">
      <c r="A48" s="26"/>
      <c r="B48" s="27"/>
      <c r="C48" s="30"/>
      <c r="D48" s="68"/>
      <c r="E48" s="42"/>
      <c r="F48" s="96"/>
      <c r="G48" s="21"/>
      <c r="H48" s="22"/>
    </row>
    <row r="49" spans="1:8" x14ac:dyDescent="0.2">
      <c r="A49" s="23" t="s">
        <v>33</v>
      </c>
      <c r="B49" s="30" t="s">
        <v>80</v>
      </c>
      <c r="C49" s="18" t="s">
        <v>7</v>
      </c>
      <c r="D49" s="32"/>
      <c r="E49" s="41"/>
      <c r="F49" s="20"/>
      <c r="G49" s="21"/>
      <c r="H49" s="25">
        <f>SUM(G50:G53)</f>
        <v>0</v>
      </c>
    </row>
    <row r="50" spans="1:8" x14ac:dyDescent="0.2">
      <c r="A50" s="26" t="s">
        <v>114</v>
      </c>
      <c r="B50" s="18" t="s">
        <v>61</v>
      </c>
      <c r="C50" s="18" t="s">
        <v>11</v>
      </c>
      <c r="D50" s="32">
        <v>50</v>
      </c>
      <c r="E50" s="41" t="s">
        <v>26</v>
      </c>
      <c r="F50" s="73"/>
      <c r="G50" s="21">
        <f>D50*F50</f>
        <v>0</v>
      </c>
      <c r="H50" s="22"/>
    </row>
    <row r="51" spans="1:8" x14ac:dyDescent="0.2">
      <c r="A51" s="26" t="s">
        <v>115</v>
      </c>
      <c r="B51" s="18" t="s">
        <v>34</v>
      </c>
      <c r="C51" s="18" t="s">
        <v>11</v>
      </c>
      <c r="D51" s="32">
        <v>10</v>
      </c>
      <c r="E51" s="41" t="s">
        <v>26</v>
      </c>
      <c r="F51" s="73"/>
      <c r="G51" s="21">
        <f>D51*F51</f>
        <v>0</v>
      </c>
      <c r="H51" s="22"/>
    </row>
    <row r="52" spans="1:8" x14ac:dyDescent="0.2">
      <c r="A52" s="26" t="s">
        <v>116</v>
      </c>
      <c r="B52" s="18" t="s">
        <v>35</v>
      </c>
      <c r="C52" s="18" t="s">
        <v>11</v>
      </c>
      <c r="D52" s="32">
        <v>10</v>
      </c>
      <c r="E52" s="41" t="s">
        <v>26</v>
      </c>
      <c r="F52" s="73"/>
      <c r="G52" s="21">
        <f>D52*F52</f>
        <v>0</v>
      </c>
      <c r="H52" s="22"/>
    </row>
    <row r="53" spans="1:8" x14ac:dyDescent="0.2">
      <c r="A53" s="26" t="s">
        <v>117</v>
      </c>
      <c r="B53" s="18" t="s">
        <v>36</v>
      </c>
      <c r="C53" s="18" t="s">
        <v>11</v>
      </c>
      <c r="D53" s="32">
        <v>10</v>
      </c>
      <c r="E53" s="41" t="s">
        <v>26</v>
      </c>
      <c r="F53" s="73"/>
      <c r="G53" s="21">
        <f>D53*F53</f>
        <v>0</v>
      </c>
      <c r="H53" s="22"/>
    </row>
    <row r="54" spans="1:8" x14ac:dyDescent="0.2">
      <c r="A54" s="26"/>
      <c r="B54" s="18"/>
      <c r="C54" s="18"/>
      <c r="D54" s="32"/>
      <c r="E54" s="41"/>
      <c r="F54" s="20"/>
      <c r="G54" s="21"/>
      <c r="H54" s="22"/>
    </row>
    <row r="55" spans="1:8" x14ac:dyDescent="0.2">
      <c r="A55" s="23" t="s">
        <v>37</v>
      </c>
      <c r="B55" s="30" t="s">
        <v>82</v>
      </c>
      <c r="C55" s="30" t="s">
        <v>7</v>
      </c>
      <c r="D55" s="68"/>
      <c r="E55" s="42"/>
      <c r="F55" s="96"/>
      <c r="G55" s="21"/>
      <c r="H55" s="25">
        <f>SUM(G56:G59)</f>
        <v>0</v>
      </c>
    </row>
    <row r="56" spans="1:8" x14ac:dyDescent="0.2">
      <c r="A56" s="26" t="s">
        <v>118</v>
      </c>
      <c r="B56" s="18" t="s">
        <v>60</v>
      </c>
      <c r="C56" s="18" t="s">
        <v>11</v>
      </c>
      <c r="D56" s="32">
        <v>50</v>
      </c>
      <c r="E56" s="41" t="s">
        <v>26</v>
      </c>
      <c r="F56" s="73"/>
      <c r="G56" s="21">
        <f>D56*F56</f>
        <v>0</v>
      </c>
      <c r="H56" s="22"/>
    </row>
    <row r="57" spans="1:8" x14ac:dyDescent="0.2">
      <c r="A57" s="26" t="s">
        <v>119</v>
      </c>
      <c r="B57" s="18" t="s">
        <v>71</v>
      </c>
      <c r="C57" s="18" t="s">
        <v>11</v>
      </c>
      <c r="D57" s="32">
        <v>50</v>
      </c>
      <c r="E57" s="41" t="s">
        <v>26</v>
      </c>
      <c r="F57" s="73"/>
      <c r="G57" s="21">
        <f>D57*F57</f>
        <v>0</v>
      </c>
      <c r="H57" s="22"/>
    </row>
    <row r="58" spans="1:8" x14ac:dyDescent="0.2">
      <c r="A58" s="26" t="s">
        <v>120</v>
      </c>
      <c r="B58" s="18" t="s">
        <v>78</v>
      </c>
      <c r="C58" s="18" t="s">
        <v>11</v>
      </c>
      <c r="D58" s="32">
        <v>10</v>
      </c>
      <c r="E58" s="41" t="s">
        <v>26</v>
      </c>
      <c r="F58" s="73"/>
      <c r="G58" s="21">
        <f>D58*F58</f>
        <v>0</v>
      </c>
      <c r="H58" s="22"/>
    </row>
    <row r="59" spans="1:8" x14ac:dyDescent="0.2">
      <c r="A59" s="26" t="s">
        <v>121</v>
      </c>
      <c r="B59" s="18" t="s">
        <v>77</v>
      </c>
      <c r="C59" s="18" t="s">
        <v>11</v>
      </c>
      <c r="D59" s="32">
        <v>10</v>
      </c>
      <c r="E59" s="41" t="s">
        <v>26</v>
      </c>
      <c r="F59" s="73"/>
      <c r="G59" s="21">
        <f>D59*F59</f>
        <v>0</v>
      </c>
      <c r="H59" s="22"/>
    </row>
    <row r="60" spans="1:8" x14ac:dyDescent="0.2">
      <c r="A60" s="26"/>
      <c r="B60" s="18"/>
      <c r="C60" s="18"/>
      <c r="D60" s="32"/>
      <c r="E60" s="19"/>
      <c r="F60" s="20"/>
      <c r="G60" s="21"/>
      <c r="H60" s="22"/>
    </row>
    <row r="61" spans="1:8" x14ac:dyDescent="0.2">
      <c r="A61" s="177" t="s">
        <v>50</v>
      </c>
      <c r="B61" s="30" t="s">
        <v>122</v>
      </c>
      <c r="C61" s="27" t="s">
        <v>7</v>
      </c>
      <c r="D61" s="67"/>
      <c r="E61" s="28"/>
      <c r="F61" s="96"/>
      <c r="G61" s="21"/>
      <c r="H61" s="25">
        <f>SUM(G62:G63)</f>
        <v>0</v>
      </c>
    </row>
    <row r="62" spans="1:8" x14ac:dyDescent="0.2">
      <c r="A62" s="26" t="s">
        <v>123</v>
      </c>
      <c r="B62" s="18" t="s">
        <v>59</v>
      </c>
      <c r="C62" s="18" t="s">
        <v>11</v>
      </c>
      <c r="D62" s="32">
        <v>1</v>
      </c>
      <c r="E62" s="41" t="s">
        <v>26</v>
      </c>
      <c r="F62" s="73"/>
      <c r="G62" s="21">
        <f>D62*F62</f>
        <v>0</v>
      </c>
      <c r="H62" s="22"/>
    </row>
    <row r="63" spans="1:8" x14ac:dyDescent="0.2">
      <c r="A63" s="26" t="s">
        <v>124</v>
      </c>
      <c r="B63" s="18" t="s">
        <v>161</v>
      </c>
      <c r="C63" s="18" t="s">
        <v>11</v>
      </c>
      <c r="D63" s="32">
        <v>1</v>
      </c>
      <c r="E63" s="19" t="s">
        <v>26</v>
      </c>
      <c r="F63" s="73"/>
      <c r="G63" s="21">
        <f>D63*F63</f>
        <v>0</v>
      </c>
      <c r="H63" s="22"/>
    </row>
    <row r="64" spans="1:8" x14ac:dyDescent="0.2">
      <c r="A64" s="26"/>
      <c r="B64" s="18"/>
      <c r="C64" s="18"/>
      <c r="D64" s="32"/>
      <c r="E64" s="19"/>
      <c r="F64" s="20"/>
      <c r="G64" s="21"/>
      <c r="H64" s="22"/>
    </row>
    <row r="65" spans="1:8" x14ac:dyDescent="0.2">
      <c r="A65" s="23" t="s">
        <v>38</v>
      </c>
      <c r="B65" s="30" t="s">
        <v>83</v>
      </c>
      <c r="C65" s="27" t="s">
        <v>7</v>
      </c>
      <c r="D65" s="67"/>
      <c r="E65" s="28"/>
      <c r="F65" s="96"/>
      <c r="G65" s="21"/>
      <c r="H65" s="25">
        <f>SUM(G66:G67)</f>
        <v>0</v>
      </c>
    </row>
    <row r="66" spans="1:8" x14ac:dyDescent="0.2">
      <c r="A66" s="26" t="s">
        <v>125</v>
      </c>
      <c r="B66" s="18" t="s">
        <v>58</v>
      </c>
      <c r="C66" s="18" t="s">
        <v>11</v>
      </c>
      <c r="D66" s="32">
        <v>50</v>
      </c>
      <c r="E66" s="41" t="s">
        <v>26</v>
      </c>
      <c r="F66" s="73"/>
      <c r="G66" s="21">
        <f>D66*F66</f>
        <v>0</v>
      </c>
      <c r="H66" s="22"/>
    </row>
    <row r="67" spans="1:8" x14ac:dyDescent="0.2">
      <c r="A67" s="26" t="s">
        <v>126</v>
      </c>
      <c r="B67" s="18" t="s">
        <v>75</v>
      </c>
      <c r="C67" s="18" t="s">
        <v>11</v>
      </c>
      <c r="D67" s="32">
        <v>1</v>
      </c>
      <c r="E67" s="19" t="s">
        <v>26</v>
      </c>
      <c r="F67" s="73"/>
      <c r="G67" s="21">
        <f>D67*F67</f>
        <v>0</v>
      </c>
      <c r="H67" s="22"/>
    </row>
    <row r="68" spans="1:8" x14ac:dyDescent="0.2">
      <c r="A68" s="26"/>
      <c r="B68" s="18"/>
      <c r="C68" s="18"/>
      <c r="D68" s="32"/>
      <c r="E68" s="19"/>
      <c r="F68" s="83"/>
      <c r="G68" s="21"/>
      <c r="H68" s="22"/>
    </row>
    <row r="69" spans="1:8" x14ac:dyDescent="0.2">
      <c r="A69" s="23" t="s">
        <v>51</v>
      </c>
      <c r="B69" s="30" t="s">
        <v>73</v>
      </c>
      <c r="C69" s="30"/>
      <c r="D69" s="68"/>
      <c r="E69" s="42"/>
      <c r="F69" s="79"/>
      <c r="G69" s="30"/>
      <c r="H69" s="25">
        <f>SUM(G70:G72)</f>
        <v>0</v>
      </c>
    </row>
    <row r="70" spans="1:8" x14ac:dyDescent="0.2">
      <c r="A70" s="26" t="s">
        <v>125</v>
      </c>
      <c r="B70" s="18" t="s">
        <v>52</v>
      </c>
      <c r="C70" s="18" t="s">
        <v>11</v>
      </c>
      <c r="D70" s="32">
        <v>1</v>
      </c>
      <c r="E70" s="41" t="s">
        <v>26</v>
      </c>
      <c r="F70" s="73"/>
      <c r="G70" s="74">
        <f>D70*F70</f>
        <v>0</v>
      </c>
      <c r="H70" s="22"/>
    </row>
    <row r="71" spans="1:8" x14ac:dyDescent="0.2">
      <c r="A71" s="26" t="s">
        <v>126</v>
      </c>
      <c r="B71" s="18" t="s">
        <v>55</v>
      </c>
      <c r="C71" s="18" t="s">
        <v>11</v>
      </c>
      <c r="D71" s="32">
        <v>1</v>
      </c>
      <c r="E71" s="41" t="s">
        <v>26</v>
      </c>
      <c r="F71" s="73"/>
      <c r="G71" s="74">
        <f>D71*F71</f>
        <v>0</v>
      </c>
      <c r="H71" s="22"/>
    </row>
    <row r="72" spans="1:8" x14ac:dyDescent="0.2">
      <c r="A72" s="26" t="s">
        <v>130</v>
      </c>
      <c r="B72" s="18" t="s">
        <v>99</v>
      </c>
      <c r="C72" s="18" t="s">
        <v>11</v>
      </c>
      <c r="D72" s="32">
        <v>1</v>
      </c>
      <c r="E72" s="41" t="s">
        <v>26</v>
      </c>
      <c r="F72" s="73"/>
      <c r="G72" s="74">
        <f>D72*F72</f>
        <v>0</v>
      </c>
      <c r="H72" s="22"/>
    </row>
    <row r="73" spans="1:8" x14ac:dyDescent="0.2">
      <c r="A73" s="26"/>
      <c r="B73" s="18"/>
      <c r="C73" s="18"/>
      <c r="D73" s="32"/>
      <c r="E73" s="19"/>
      <c r="F73" s="75"/>
      <c r="G73" s="21"/>
      <c r="H73" s="22"/>
    </row>
    <row r="74" spans="1:8" x14ac:dyDescent="0.2">
      <c r="A74" s="23" t="s">
        <v>39</v>
      </c>
      <c r="B74" s="30" t="s">
        <v>84</v>
      </c>
      <c r="C74" s="27" t="s">
        <v>7</v>
      </c>
      <c r="D74" s="67"/>
      <c r="E74" s="28"/>
      <c r="F74" s="79"/>
      <c r="G74" s="21"/>
      <c r="H74" s="25">
        <f>SUM(G75:G78)</f>
        <v>0</v>
      </c>
    </row>
    <row r="75" spans="1:8" x14ac:dyDescent="0.2">
      <c r="A75" s="26" t="s">
        <v>127</v>
      </c>
      <c r="B75" s="18" t="s">
        <v>64</v>
      </c>
      <c r="C75" s="18" t="s">
        <v>11</v>
      </c>
      <c r="D75" s="32">
        <v>1</v>
      </c>
      <c r="E75" s="41" t="s">
        <v>26</v>
      </c>
      <c r="F75" s="73"/>
      <c r="G75" s="74">
        <f>D75*F75</f>
        <v>0</v>
      </c>
      <c r="H75" s="22"/>
    </row>
    <row r="76" spans="1:8" x14ac:dyDescent="0.2">
      <c r="A76" s="26" t="s">
        <v>128</v>
      </c>
      <c r="B76" s="18" t="s">
        <v>63</v>
      </c>
      <c r="C76" s="18" t="s">
        <v>11</v>
      </c>
      <c r="D76" s="32">
        <v>1</v>
      </c>
      <c r="E76" s="41" t="s">
        <v>26</v>
      </c>
      <c r="F76" s="73"/>
      <c r="G76" s="74">
        <f>D76*F76</f>
        <v>0</v>
      </c>
      <c r="H76" s="22"/>
    </row>
    <row r="77" spans="1:8" x14ac:dyDescent="0.2">
      <c r="A77" s="26" t="s">
        <v>129</v>
      </c>
      <c r="B77" s="18" t="s">
        <v>56</v>
      </c>
      <c r="C77" s="18" t="s">
        <v>11</v>
      </c>
      <c r="D77" s="32">
        <v>1</v>
      </c>
      <c r="E77" s="41" t="s">
        <v>26</v>
      </c>
      <c r="F77" s="73"/>
      <c r="G77" s="74">
        <f>D77*F77</f>
        <v>0</v>
      </c>
      <c r="H77" s="22"/>
    </row>
    <row r="78" spans="1:8" x14ac:dyDescent="0.2">
      <c r="A78" s="26" t="s">
        <v>131</v>
      </c>
      <c r="B78" s="18" t="s">
        <v>57</v>
      </c>
      <c r="C78" s="18" t="s">
        <v>11</v>
      </c>
      <c r="D78" s="32">
        <v>1</v>
      </c>
      <c r="E78" s="41" t="s">
        <v>26</v>
      </c>
      <c r="F78" s="73"/>
      <c r="G78" s="74">
        <f>D78*F78</f>
        <v>0</v>
      </c>
      <c r="H78" s="22"/>
    </row>
    <row r="79" spans="1:8" x14ac:dyDescent="0.2">
      <c r="A79" s="26"/>
      <c r="B79" s="18"/>
      <c r="C79" s="18"/>
      <c r="D79" s="32"/>
      <c r="E79" s="41"/>
      <c r="F79" s="80"/>
      <c r="G79" s="21"/>
      <c r="H79" s="22"/>
    </row>
    <row r="80" spans="1:8" x14ac:dyDescent="0.2">
      <c r="A80" s="23" t="s">
        <v>53</v>
      </c>
      <c r="B80" s="30" t="s">
        <v>85</v>
      </c>
      <c r="C80" s="30" t="s">
        <v>11</v>
      </c>
      <c r="D80" s="68"/>
      <c r="E80" s="42" t="s">
        <v>26</v>
      </c>
      <c r="F80" s="91"/>
      <c r="G80" s="74"/>
      <c r="H80" s="25">
        <f>SUM(G81:G83)</f>
        <v>0</v>
      </c>
    </row>
    <row r="81" spans="1:13" x14ac:dyDescent="0.2">
      <c r="A81" s="26" t="s">
        <v>132</v>
      </c>
      <c r="B81" s="51" t="s">
        <v>44</v>
      </c>
      <c r="C81" s="18" t="s">
        <v>11</v>
      </c>
      <c r="D81" s="32">
        <v>5</v>
      </c>
      <c r="E81" s="41" t="s">
        <v>26</v>
      </c>
      <c r="F81" s="73"/>
      <c r="G81" s="74">
        <v>0</v>
      </c>
      <c r="H81" s="22"/>
    </row>
    <row r="82" spans="1:13" x14ac:dyDescent="0.2">
      <c r="A82" s="26" t="s">
        <v>133</v>
      </c>
      <c r="B82" s="53" t="s">
        <v>94</v>
      </c>
      <c r="C82" s="18" t="s">
        <v>11</v>
      </c>
      <c r="D82" s="32">
        <v>1</v>
      </c>
      <c r="E82" s="41" t="s">
        <v>26</v>
      </c>
      <c r="F82" s="73"/>
      <c r="G82" s="74">
        <f>D82*F82</f>
        <v>0</v>
      </c>
      <c r="H82" s="22"/>
    </row>
    <row r="83" spans="1:13" x14ac:dyDescent="0.2">
      <c r="A83" s="26" t="s">
        <v>134</v>
      </c>
      <c r="B83" s="53" t="s">
        <v>163</v>
      </c>
      <c r="C83" s="18" t="s">
        <v>11</v>
      </c>
      <c r="D83" s="32">
        <v>1</v>
      </c>
      <c r="E83" s="41" t="s">
        <v>26</v>
      </c>
      <c r="F83" s="73"/>
      <c r="G83" s="74">
        <f>D83*F83</f>
        <v>0</v>
      </c>
      <c r="H83" s="22"/>
    </row>
    <row r="84" spans="1:13" x14ac:dyDescent="0.2">
      <c r="A84" s="26"/>
      <c r="B84" s="18"/>
      <c r="C84" s="18"/>
      <c r="D84" s="32"/>
      <c r="E84" s="19"/>
      <c r="F84" s="75"/>
      <c r="G84" s="21"/>
      <c r="H84" s="22"/>
    </row>
    <row r="85" spans="1:13" x14ac:dyDescent="0.2">
      <c r="A85" s="23" t="s">
        <v>40</v>
      </c>
      <c r="B85" s="40" t="s">
        <v>153</v>
      </c>
      <c r="C85" s="18" t="s">
        <v>7</v>
      </c>
      <c r="D85" s="32"/>
      <c r="E85" s="19"/>
      <c r="F85" s="20"/>
      <c r="G85" s="21"/>
      <c r="H85" s="25">
        <f>SUM(G86:G87)</f>
        <v>0</v>
      </c>
    </row>
    <row r="86" spans="1:13" x14ac:dyDescent="0.2">
      <c r="A86" s="26" t="s">
        <v>135</v>
      </c>
      <c r="B86" s="18" t="s">
        <v>162</v>
      </c>
      <c r="C86" s="18" t="s">
        <v>11</v>
      </c>
      <c r="D86" s="179">
        <v>1</v>
      </c>
      <c r="E86" s="41" t="s">
        <v>26</v>
      </c>
      <c r="F86" s="73"/>
      <c r="G86" s="21">
        <f>D86*F86</f>
        <v>0</v>
      </c>
      <c r="H86" s="25"/>
    </row>
    <row r="87" spans="1:13" x14ac:dyDescent="0.2">
      <c r="A87" s="26" t="s">
        <v>154</v>
      </c>
      <c r="B87" s="40" t="s">
        <v>165</v>
      </c>
      <c r="C87" s="18" t="s">
        <v>11</v>
      </c>
      <c r="D87" s="179">
        <v>0.5</v>
      </c>
      <c r="E87" s="41" t="s">
        <v>26</v>
      </c>
      <c r="F87" s="73"/>
      <c r="G87" s="21">
        <f>D87*F87</f>
        <v>0</v>
      </c>
      <c r="H87" s="22"/>
    </row>
    <row r="88" spans="1:13" x14ac:dyDescent="0.2">
      <c r="A88" s="26"/>
      <c r="B88" s="18"/>
      <c r="C88" s="18"/>
      <c r="D88" s="32"/>
      <c r="E88" s="19"/>
      <c r="F88" s="20"/>
      <c r="G88" s="21"/>
      <c r="H88" s="22"/>
    </row>
    <row r="89" spans="1:13" x14ac:dyDescent="0.2">
      <c r="A89" s="23" t="s">
        <v>41</v>
      </c>
      <c r="B89" s="40" t="s">
        <v>97</v>
      </c>
      <c r="C89" s="17" t="s">
        <v>7</v>
      </c>
      <c r="D89" s="66"/>
      <c r="E89" s="19"/>
      <c r="F89" s="97"/>
      <c r="G89" s="21"/>
      <c r="H89" s="25">
        <f>SUM(G90:G90)</f>
        <v>0</v>
      </c>
    </row>
    <row r="90" spans="1:13" x14ac:dyDescent="0.2">
      <c r="A90" s="26" t="s">
        <v>136</v>
      </c>
      <c r="B90" s="18" t="s">
        <v>167</v>
      </c>
      <c r="C90" s="18" t="s">
        <v>11</v>
      </c>
      <c r="D90" s="32">
        <v>1</v>
      </c>
      <c r="E90" s="41" t="s">
        <v>12</v>
      </c>
      <c r="F90" s="73"/>
      <c r="G90" s="21">
        <f>D90*F90</f>
        <v>0</v>
      </c>
      <c r="H90" s="22"/>
    </row>
    <row r="91" spans="1:13" x14ac:dyDescent="0.2">
      <c r="A91" s="26"/>
      <c r="B91" s="18"/>
      <c r="C91" s="18"/>
      <c r="D91" s="32"/>
      <c r="E91" s="19"/>
      <c r="F91" s="20"/>
      <c r="G91" s="21"/>
      <c r="H91" s="22"/>
    </row>
    <row r="92" spans="1:13" x14ac:dyDescent="0.2">
      <c r="A92" s="23" t="s">
        <v>42</v>
      </c>
      <c r="B92" s="40" t="s">
        <v>67</v>
      </c>
      <c r="C92" s="17" t="s">
        <v>7</v>
      </c>
      <c r="D92" s="66"/>
      <c r="E92" s="19"/>
      <c r="F92" s="97"/>
      <c r="G92" s="21"/>
      <c r="H92" s="25">
        <f>SUM(G93:G94)</f>
        <v>0</v>
      </c>
      <c r="M92" s="78"/>
    </row>
    <row r="93" spans="1:13" x14ac:dyDescent="0.2">
      <c r="A93" s="26" t="s">
        <v>137</v>
      </c>
      <c r="B93" s="18" t="s">
        <v>152</v>
      </c>
      <c r="C93" s="18" t="s">
        <v>11</v>
      </c>
      <c r="D93" s="32">
        <v>1</v>
      </c>
      <c r="E93" s="41" t="s">
        <v>12</v>
      </c>
      <c r="F93" s="73"/>
      <c r="G93" s="21">
        <f>D93*F93</f>
        <v>0</v>
      </c>
      <c r="H93" s="25"/>
      <c r="M93" s="78"/>
    </row>
    <row r="94" spans="1:13" x14ac:dyDescent="0.2">
      <c r="A94" s="26" t="s">
        <v>138</v>
      </c>
      <c r="B94" s="18" t="s">
        <v>43</v>
      </c>
      <c r="C94" s="18" t="s">
        <v>11</v>
      </c>
      <c r="D94" s="32">
        <v>1</v>
      </c>
      <c r="E94" s="19" t="s">
        <v>12</v>
      </c>
      <c r="F94" s="73"/>
      <c r="G94" s="21">
        <f>D94*F94</f>
        <v>0</v>
      </c>
      <c r="H94" s="22"/>
    </row>
    <row r="95" spans="1:13" x14ac:dyDescent="0.2">
      <c r="A95" s="33"/>
      <c r="B95" s="34"/>
      <c r="C95" s="34"/>
      <c r="D95" s="69"/>
      <c r="E95" s="35"/>
      <c r="F95" s="77"/>
      <c r="G95" s="37"/>
      <c r="H95" s="38"/>
    </row>
    <row r="96" spans="1:13" x14ac:dyDescent="0.2">
      <c r="A96" s="138" t="s">
        <v>54</v>
      </c>
      <c r="B96" s="139" t="s">
        <v>89</v>
      </c>
      <c r="C96" s="140"/>
      <c r="D96" s="141"/>
      <c r="E96" s="142"/>
      <c r="F96" s="143"/>
      <c r="G96" s="144"/>
      <c r="H96" s="145">
        <f>SUM(G98:G102)</f>
        <v>12500</v>
      </c>
    </row>
    <row r="97" spans="1:11" x14ac:dyDescent="0.2">
      <c r="A97" s="130"/>
      <c r="B97" s="131"/>
      <c r="C97" s="132"/>
      <c r="D97" s="133"/>
      <c r="E97" s="134"/>
      <c r="F97" s="135"/>
      <c r="G97" s="136"/>
      <c r="H97" s="137"/>
    </row>
    <row r="98" spans="1:11" x14ac:dyDescent="0.2">
      <c r="A98" s="33" t="s">
        <v>74</v>
      </c>
      <c r="B98" s="54" t="s">
        <v>156</v>
      </c>
      <c r="C98" s="34" t="s">
        <v>105</v>
      </c>
      <c r="D98" s="69"/>
      <c r="E98" s="99"/>
      <c r="F98" s="77">
        <v>2500</v>
      </c>
      <c r="G98" s="37">
        <f>F98</f>
        <v>2500</v>
      </c>
      <c r="H98" s="104"/>
    </row>
    <row r="99" spans="1:11" x14ac:dyDescent="0.2">
      <c r="A99" s="125"/>
      <c r="B99" s="127"/>
      <c r="C99" s="127"/>
      <c r="D99" s="128"/>
      <c r="E99" s="129"/>
      <c r="F99" s="123"/>
      <c r="G99" s="124"/>
      <c r="H99" s="106"/>
    </row>
    <row r="100" spans="1:11" x14ac:dyDescent="0.2">
      <c r="A100" s="33" t="s">
        <v>160</v>
      </c>
      <c r="B100" s="54" t="s">
        <v>166</v>
      </c>
      <c r="C100" s="34" t="s">
        <v>105</v>
      </c>
      <c r="D100" s="69"/>
      <c r="E100" s="99"/>
      <c r="F100" s="77">
        <v>5000</v>
      </c>
      <c r="G100" s="37">
        <f>F100</f>
        <v>5000</v>
      </c>
      <c r="H100" s="38"/>
    </row>
    <row r="101" spans="1:11" x14ac:dyDescent="0.2">
      <c r="A101" s="125"/>
      <c r="B101" s="126"/>
      <c r="C101" s="127"/>
      <c r="D101" s="128"/>
      <c r="E101" s="129"/>
      <c r="F101" s="123"/>
      <c r="G101" s="124"/>
      <c r="H101" s="38"/>
    </row>
    <row r="102" spans="1:11" x14ac:dyDescent="0.2">
      <c r="A102" s="33" t="s">
        <v>92</v>
      </c>
      <c r="B102" s="54" t="s">
        <v>91</v>
      </c>
      <c r="C102" s="34" t="s">
        <v>105</v>
      </c>
      <c r="D102" s="69"/>
      <c r="E102" s="99"/>
      <c r="F102" s="77">
        <v>5000</v>
      </c>
      <c r="G102" s="37">
        <f>F102</f>
        <v>5000</v>
      </c>
      <c r="H102" s="38"/>
    </row>
    <row r="103" spans="1:11" ht="12" thickBot="1" x14ac:dyDescent="0.25">
      <c r="A103" s="107"/>
      <c r="B103" s="34"/>
      <c r="C103" s="34"/>
      <c r="D103" s="69"/>
      <c r="E103" s="35"/>
      <c r="F103" s="36"/>
      <c r="G103" s="37"/>
      <c r="H103" s="98"/>
    </row>
    <row r="104" spans="1:11" ht="12" thickBot="1" x14ac:dyDescent="0.25">
      <c r="A104" s="56"/>
      <c r="B104" s="105" t="s">
        <v>70</v>
      </c>
      <c r="C104" s="57"/>
      <c r="D104" s="70"/>
      <c r="E104" s="58"/>
      <c r="F104" s="59"/>
      <c r="G104" s="63">
        <f>SUM(G11:G102)</f>
        <v>15000</v>
      </c>
      <c r="H104" s="60"/>
      <c r="I104" s="82"/>
    </row>
    <row r="105" spans="1:11" x14ac:dyDescent="0.2">
      <c r="A105" s="61"/>
      <c r="B105" s="54"/>
      <c r="C105" s="34"/>
      <c r="D105" s="69"/>
      <c r="E105" s="39"/>
      <c r="F105" s="36"/>
      <c r="G105" s="55"/>
      <c r="H105" s="62"/>
    </row>
    <row r="106" spans="1:11" x14ac:dyDescent="0.2">
      <c r="A106" s="61"/>
      <c r="B106" s="54" t="s">
        <v>106</v>
      </c>
      <c r="C106" s="34"/>
      <c r="D106" s="69"/>
      <c r="E106" s="39"/>
      <c r="F106" s="172"/>
      <c r="G106" s="175">
        <f>G104 / 100*21</f>
        <v>3150</v>
      </c>
      <c r="H106" s="174"/>
    </row>
    <row r="107" spans="1:11" x14ac:dyDescent="0.2">
      <c r="A107" s="61"/>
      <c r="B107" s="54" t="s">
        <v>107</v>
      </c>
      <c r="C107" s="34"/>
      <c r="D107" s="69"/>
      <c r="E107" s="39"/>
      <c r="F107" s="172"/>
      <c r="G107" s="175">
        <f>G104+G106</f>
        <v>18150</v>
      </c>
      <c r="H107" s="174"/>
    </row>
    <row r="108" spans="1:11" ht="12" thickBot="1" x14ac:dyDescent="0.25">
      <c r="A108" s="61"/>
      <c r="B108" s="54"/>
      <c r="C108" s="34"/>
      <c r="D108" s="69"/>
      <c r="E108" s="39"/>
      <c r="F108" s="172"/>
      <c r="G108" s="173"/>
      <c r="H108" s="174"/>
    </row>
    <row r="109" spans="1:11" s="1" customFormat="1" ht="12" thickBot="1" x14ac:dyDescent="0.25">
      <c r="A109" s="84"/>
      <c r="B109" s="81" t="s">
        <v>157</v>
      </c>
      <c r="C109" s="85"/>
      <c r="D109" s="86"/>
      <c r="E109" s="87"/>
      <c r="F109" s="89"/>
      <c r="G109" s="90">
        <f>G104/(D26+D28)</f>
        <v>6</v>
      </c>
      <c r="H109" s="88"/>
    </row>
    <row r="110" spans="1:11" s="1" customFormat="1" ht="12" thickBot="1" x14ac:dyDescent="0.25">
      <c r="A110" s="84"/>
      <c r="B110" s="81"/>
      <c r="C110" s="85"/>
      <c r="D110" s="86"/>
      <c r="E110" s="87"/>
      <c r="F110" s="89"/>
      <c r="G110" s="102"/>
      <c r="H110" s="88"/>
    </row>
    <row r="111" spans="1:11" x14ac:dyDescent="0.2">
      <c r="A111" s="92"/>
      <c r="B111" s="92"/>
      <c r="C111" s="92"/>
      <c r="D111" s="100"/>
      <c r="E111" s="101"/>
      <c r="F111" s="101"/>
      <c r="G111" s="101"/>
      <c r="H111" s="186"/>
      <c r="I111" s="50"/>
      <c r="J111" s="48"/>
    </row>
    <row r="112" spans="1:11" x14ac:dyDescent="0.2">
      <c r="A112" s="46"/>
      <c r="B112" s="52"/>
      <c r="C112" s="46"/>
      <c r="D112" s="71"/>
      <c r="E112" s="47"/>
      <c r="F112" s="47"/>
      <c r="G112" s="43"/>
      <c r="H112" s="43"/>
      <c r="I112" s="44"/>
      <c r="J112" s="45"/>
      <c r="K112" s="48"/>
    </row>
    <row r="113" spans="1:11" x14ac:dyDescent="0.2">
      <c r="A113" s="46"/>
      <c r="B113" s="46"/>
      <c r="C113" s="46"/>
      <c r="D113" s="71"/>
      <c r="E113" s="47"/>
      <c r="F113" s="47"/>
      <c r="G113" s="47"/>
      <c r="H113" s="47"/>
      <c r="I113" s="49"/>
      <c r="J113" s="50"/>
      <c r="K113" s="48"/>
    </row>
    <row r="114" spans="1:11" x14ac:dyDescent="0.2">
      <c r="A114" s="46"/>
      <c r="B114" s="46"/>
      <c r="C114" s="46"/>
      <c r="D114" s="71"/>
      <c r="E114" s="47"/>
      <c r="F114" s="47"/>
      <c r="G114" s="47"/>
      <c r="H114" s="47"/>
      <c r="I114" s="49"/>
      <c r="J114" s="50"/>
      <c r="K114" s="48"/>
    </row>
    <row r="115" spans="1:11" x14ac:dyDescent="0.2">
      <c r="A115" s="46"/>
      <c r="B115" s="46"/>
      <c r="C115" s="46"/>
      <c r="D115" s="71"/>
      <c r="E115" s="47"/>
      <c r="F115" s="47"/>
      <c r="G115" s="43"/>
      <c r="H115" s="43"/>
      <c r="I115" s="44"/>
      <c r="J115" s="45"/>
      <c r="K115" s="48"/>
    </row>
    <row r="116" spans="1:11" x14ac:dyDescent="0.2">
      <c r="A116" s="46"/>
      <c r="B116" s="46"/>
      <c r="C116" s="46"/>
      <c r="D116" s="71"/>
      <c r="E116" s="47"/>
      <c r="F116" s="47"/>
      <c r="G116" s="47"/>
      <c r="H116" s="47"/>
      <c r="I116" s="49"/>
      <c r="J116" s="50"/>
      <c r="K116" s="48"/>
    </row>
    <row r="117" spans="1:11" x14ac:dyDescent="0.2">
      <c r="A117" s="46"/>
      <c r="B117" s="46"/>
      <c r="C117" s="46"/>
      <c r="D117" s="71"/>
      <c r="E117" s="47"/>
      <c r="F117" s="47"/>
      <c r="G117" s="47"/>
      <c r="H117" s="47"/>
      <c r="I117" s="49"/>
      <c r="J117" s="50"/>
      <c r="K117" s="48"/>
    </row>
  </sheetData>
  <sheetProtection algorithmName="SHA-512" hashValue="hbDB8MBYAX4E5q6pHgwG/xLsf2JkOD9uqZmcaozKdJmjdocBlfmmsoYdfJJ7CwcA5qYpEzA9uMpALvyqTH6EGg==" saltValue="mnLZUNhcWV78EvutMWH7Bg==" spinCount="100000" sheet="1" objects="1" scenarios="1"/>
  <protectedRanges>
    <protectedRange sqref="F11:F22" name="Bereik1"/>
    <protectedRange sqref="F86:F94" name="Bereik3"/>
    <protectedRange sqref="F26:F30" name="Bereik1_2"/>
    <protectedRange sqref="F36:F83" name="Bereik1_6"/>
  </protectedRanges>
  <mergeCells count="2">
    <mergeCell ref="B24:F24"/>
    <mergeCell ref="A2:H3"/>
  </mergeCells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/>
  <rowBreaks count="1" manualBreakCount="1">
    <brk id="84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Sittard Geleen PSL_Opgr</vt:lpstr>
      <vt:lpstr>'Sittard Geleen PSL_Opgr'!Afdrukbereik</vt:lpstr>
    </vt:vector>
  </TitlesOfParts>
  <Company>ArchAeO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F.P. Kortlang</dc:creator>
  <cp:lastModifiedBy>Fokko</cp:lastModifiedBy>
  <cp:lastPrinted>2022-03-21T15:47:12Z</cp:lastPrinted>
  <dcterms:created xsi:type="dcterms:W3CDTF">2006-11-15T15:35:20Z</dcterms:created>
  <dcterms:modified xsi:type="dcterms:W3CDTF">2022-07-15T10:51:40Z</dcterms:modified>
</cp:coreProperties>
</file>